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Feuil1" sheetId="1" state="visible" r:id="rId2"/>
  </sheets>
  <definedNames>
    <definedName function="false" hidden="false" name="nbdepmt" vbProcedure="false">Feuil1!$B$17:$B$316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<sst xmlns="http://schemas.openxmlformats.org/spreadsheetml/2006/main" count="35" uniqueCount="20">
  <si>
    <t>Montant du prêt</t>
  </si>
  <si>
    <t>Date de rachat (N° de pmt)</t>
  </si>
  <si>
    <t>Taux nominal</t>
  </si>
  <si>
    <t>Intérêts restants dus</t>
  </si>
  <si>
    <t>Nb d'écheance par an</t>
  </si>
  <si>
    <t>Economie réalisée</t>
  </si>
  <si>
    <t>Nombre d'année du prêt</t>
  </si>
  <si>
    <t>Nombre total de mois</t>
  </si>
  <si>
    <t>Montant de l'écheance</t>
  </si>
  <si>
    <t>Date de la 1ère échéance</t>
  </si>
  <si>
    <t>Date de fin de prêt</t>
  </si>
  <si>
    <t>Total des interêts</t>
  </si>
  <si>
    <t>Crédit initialement contracté</t>
  </si>
  <si>
    <t>Simulation rachat de crédit</t>
  </si>
  <si>
    <t>Date</t>
  </si>
  <si>
    <t>N° de Pmt</t>
  </si>
  <si>
    <t>Versement</t>
  </si>
  <si>
    <t>Interêts</t>
  </si>
  <si>
    <t>Amortissement</t>
  </si>
  <si>
    <t>Solde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</si>
</sst>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,\€;[RED]\-#,##0,\€"/>
    <numFmt numFmtId="166" formatCode="0.00%"/>
    <numFmt numFmtId="167" formatCode="#,##0.00\ [$€-40C];[RED]\-#,##0.00\ [$€-40C]"/>
    <numFmt numFmtId="168" formatCode="#,##0.00,\€;[RED]\-#,##0.00,\€"/>
    <numFmt numFmtId="169" formatCode="DD/MM/YYYY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2F5597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22"/>
      <color rgb="FF2E75B6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F8CBAD"/>
      </patternFill>
    </fill>
    <fill>
      <patternFill patternType="solid">
        <fgColor rgb="FFF8CBAD"/>
        <bgColor rgb="FFD9D9D9"/>
      </patternFill>
    </fill>
    <fill>
      <patternFill patternType="solid">
        <fgColor rgb="FFFFFFFF"/>
        <bgColor rgb="FFFFFFCC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5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6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6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4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8CBAD"/>
      <rgbColor rgb="FF2E75B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2F5597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3:M1017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12" ySplit="16" topLeftCell="M17" activePane="bottomRight" state="frozen"/>
      <selection pane="topLeft" activeCell="A1" activeCellId="0" sqref="A1"/>
      <selection pane="topRight" activeCell="M1" activeCellId="0" sqref="M1"/>
      <selection pane="bottomLeft" activeCell="A17" activeCellId="0" sqref="A17"/>
      <selection pane="bottomRight" activeCell="B4" activeCellId="0" sqref="B4"/>
    </sheetView>
  </sheetViews>
  <sheetFormatPr defaultRowHeight="15"/>
  <cols>
    <col collapsed="false" hidden="false" max="1" min="1" style="0" width="11.7091836734694"/>
    <col collapsed="false" hidden="false" max="2" min="2" style="0" width="9.85204081632653"/>
    <col collapsed="false" hidden="false" max="4" min="3" style="0" width="23.0051020408163"/>
    <col collapsed="false" hidden="false" max="5" min="5" style="0" width="25.7091836734694"/>
    <col collapsed="false" hidden="false" max="6" min="6" style="0" width="23.0051020408163"/>
    <col collapsed="false" hidden="false" max="7" min="7" style="0" width="10.7295918367347"/>
    <col collapsed="false" hidden="false" max="8" min="8" style="0" width="12.7091836734694"/>
    <col collapsed="false" hidden="false" max="9" min="9" style="0" width="9.85204081632653"/>
    <col collapsed="false" hidden="false" max="13" min="10" style="0" width="23.0051020408163"/>
    <col collapsed="false" hidden="false" max="1025" min="14" style="0" width="10.7295918367347"/>
  </cols>
  <sheetData>
    <row r="3" customFormat="false" ht="15.75" hidden="false" customHeight="false" outlineLevel="0" collapsed="false"/>
    <row r="4" customFormat="false" ht="15" hidden="false" customHeight="false" outlineLevel="0" collapsed="false">
      <c r="C4" s="1" t="s">
        <v>0</v>
      </c>
      <c r="D4" s="2" t="n">
        <v>270000</v>
      </c>
      <c r="E4" s="3" t="s">
        <v>1</v>
      </c>
      <c r="F4" s="4" t="n">
        <v>115</v>
      </c>
      <c r="J4" s="1" t="s">
        <v>0</v>
      </c>
      <c r="K4" s="5" t="n">
        <v>250000</v>
      </c>
    </row>
    <row r="5" customFormat="false" ht="15.75" hidden="false" customHeight="false" outlineLevel="0" collapsed="false">
      <c r="C5" s="6" t="s">
        <v>2</v>
      </c>
      <c r="D5" s="7" t="n">
        <v>0.046</v>
      </c>
      <c r="E5" s="8" t="s">
        <v>3</v>
      </c>
      <c r="F5" s="9" t="n">
        <f aca="true">SUM(INDIRECT("$d"&amp;MATCH(F4,$B$17:$B$1017,0)+16&amp;":$d$1017"))</f>
        <v>-80620.3862437593</v>
      </c>
      <c r="J5" s="6" t="s">
        <v>2</v>
      </c>
      <c r="K5" s="7" t="n">
        <v>0.046</v>
      </c>
    </row>
    <row r="6" customFormat="false" ht="15.75" hidden="false" customHeight="false" outlineLevel="0" collapsed="false">
      <c r="C6" s="6" t="s">
        <v>4</v>
      </c>
      <c r="D6" s="10" t="n">
        <v>12</v>
      </c>
      <c r="E6" s="11" t="s">
        <v>5</v>
      </c>
      <c r="F6" s="12"/>
      <c r="J6" s="6" t="s">
        <v>4</v>
      </c>
      <c r="K6" s="10" t="n">
        <v>12</v>
      </c>
    </row>
    <row r="7" customFormat="false" ht="15" hidden="false" customHeight="false" outlineLevel="0" collapsed="false">
      <c r="C7" s="6" t="s">
        <v>6</v>
      </c>
      <c r="D7" s="10" t="n">
        <v>25</v>
      </c>
      <c r="J7" s="6" t="s">
        <v>6</v>
      </c>
      <c r="K7" s="10" t="n">
        <v>25</v>
      </c>
    </row>
    <row r="8" customFormat="false" ht="15" hidden="false" customHeight="false" outlineLevel="0" collapsed="false">
      <c r="C8" s="6" t="s">
        <v>7</v>
      </c>
      <c r="D8" s="10" t="n">
        <f aca="false">D6*D7</f>
        <v>300</v>
      </c>
      <c r="J8" s="6" t="s">
        <v>7</v>
      </c>
      <c r="K8" s="10" t="n">
        <f aca="false">K6*K7</f>
        <v>300</v>
      </c>
    </row>
    <row r="9" customFormat="false" ht="13.8" hidden="false" customHeight="false" outlineLevel="0" collapsed="false">
      <c r="C9" s="6" t="s">
        <v>8</v>
      </c>
      <c r="D9" s="13" t="n">
        <f aca="false">PMT(D5/D6,D6*D7,D4,0,0)</f>
        <v>-1516.11404436048</v>
      </c>
      <c r="J9" s="6" t="s">
        <v>8</v>
      </c>
      <c r="K9" s="14" t="n">
        <f aca="false">-PMT(K5/K6,K6*K7,K4,0,0)</f>
        <v>1403.80930033378</v>
      </c>
    </row>
    <row r="10" customFormat="false" ht="15" hidden="false" customHeight="false" outlineLevel="0" collapsed="false">
      <c r="C10" s="6" t="s">
        <v>9</v>
      </c>
      <c r="D10" s="15" t="n">
        <v>42005</v>
      </c>
      <c r="J10" s="6" t="s">
        <v>9</v>
      </c>
      <c r="K10" s="15" t="n">
        <v>42005</v>
      </c>
    </row>
    <row r="11" customFormat="false" ht="15.75" hidden="false" customHeight="false" outlineLevel="0" collapsed="false">
      <c r="C11" s="16" t="s">
        <v>10</v>
      </c>
      <c r="D11" s="17" t="n">
        <f aca="false">EDATE(D10,D7*D6)</f>
        <v>51136</v>
      </c>
      <c r="J11" s="16" t="s">
        <v>10</v>
      </c>
      <c r="K11" s="17" t="n">
        <f aca="false">EDATE(K10,K6*K7)</f>
        <v>51136</v>
      </c>
    </row>
    <row r="12" customFormat="false" ht="13.8" hidden="false" customHeight="false" outlineLevel="0" collapsed="false">
      <c r="C12" s="18" t="s">
        <v>11</v>
      </c>
      <c r="D12" s="19" t="n">
        <f aca="false">SUM(D17:D316)</f>
        <v>-184834.213308144</v>
      </c>
      <c r="J12" s="18" t="s">
        <v>11</v>
      </c>
      <c r="K12" s="20" t="n">
        <f aca="false">SUM(K17:K316)</f>
        <v>171142.790100134</v>
      </c>
    </row>
    <row r="13" customFormat="false" ht="9" hidden="false" customHeight="true" outlineLevel="0" collapsed="false"/>
    <row r="14" customFormat="false" ht="30.75" hidden="false" customHeight="true" outlineLevel="0" collapsed="false">
      <c r="A14" s="21" t="s">
        <v>12</v>
      </c>
      <c r="B14" s="21"/>
      <c r="C14" s="21"/>
      <c r="D14" s="21"/>
      <c r="E14" s="21"/>
      <c r="F14" s="21"/>
      <c r="H14" s="22" t="s">
        <v>13</v>
      </c>
      <c r="I14" s="22"/>
      <c r="J14" s="22"/>
      <c r="K14" s="22"/>
      <c r="L14" s="22"/>
      <c r="M14" s="22"/>
    </row>
    <row r="15" customFormat="false" ht="15.75" hidden="false" customHeight="false" outlineLevel="0" collapsed="false">
      <c r="A15" s="23" t="s">
        <v>14</v>
      </c>
      <c r="B15" s="24" t="s">
        <v>15</v>
      </c>
      <c r="C15" s="24" t="s">
        <v>16</v>
      </c>
      <c r="D15" s="24" t="s">
        <v>17</v>
      </c>
      <c r="E15" s="24" t="s">
        <v>18</v>
      </c>
      <c r="F15" s="25" t="s">
        <v>19</v>
      </c>
      <c r="H15" s="23" t="s">
        <v>14</v>
      </c>
      <c r="I15" s="24" t="s">
        <v>15</v>
      </c>
      <c r="J15" s="24" t="s">
        <v>16</v>
      </c>
      <c r="K15" s="24" t="s">
        <v>17</v>
      </c>
      <c r="L15" s="24" t="s">
        <v>18</v>
      </c>
      <c r="M15" s="25" t="s">
        <v>19</v>
      </c>
    </row>
    <row r="16" customFormat="false" ht="13.8" hidden="false" customHeight="false" outlineLevel="0" collapsed="false">
      <c r="B16" s="26"/>
      <c r="C16" s="27"/>
      <c r="D16" s="27"/>
      <c r="E16" s="27"/>
      <c r="F16" s="27" t="n">
        <f aca="false">-D4</f>
        <v>-270000</v>
      </c>
      <c r="M16" s="28" t="n">
        <f aca="false">K4</f>
        <v>250000</v>
      </c>
    </row>
    <row r="17" customFormat="false" ht="13.8" hidden="false" customHeight="false" outlineLevel="0" collapsed="false">
      <c r="A17" s="29" t="n">
        <f aca="false">$D$10</f>
        <v>42005</v>
      </c>
      <c r="B17" s="30" t="n">
        <v>1</v>
      </c>
      <c r="C17" s="31" t="n">
        <f aca="false">IF($B17="","",$D$9)</f>
        <v>-1516.11404436048</v>
      </c>
      <c r="D17" s="31" t="n">
        <f aca="false">IF($B17="","",IPMT($D$5/12,$B17,$D$7*12,$D$4))</f>
        <v>-1035</v>
      </c>
      <c r="E17" s="31" t="n">
        <f aca="false">IF($B17="","",PPMT($D$5/12,$B17,$D$7*12,$D$4))</f>
        <v>-481.114044360483</v>
      </c>
      <c r="F17" s="31" t="n">
        <f aca="false">IF($B17="","",F16-E17)</f>
        <v>-269518.88595564</v>
      </c>
      <c r="H17" s="32" t="n">
        <f aca="false">$K$10</f>
        <v>42005</v>
      </c>
      <c r="I17" s="33" t="n">
        <v>1</v>
      </c>
      <c r="J17" s="34" t="n">
        <f aca="false">$K$9</f>
        <v>1403.80930033378</v>
      </c>
      <c r="K17" s="34" t="n">
        <f aca="false">($K$5/$K$6)*M16</f>
        <v>958.333333333333</v>
      </c>
      <c r="L17" s="34" t="n">
        <f aca="false">J17-K17</f>
        <v>445.475967000447</v>
      </c>
      <c r="M17" s="34" t="n">
        <f aca="false">M16-L17</f>
        <v>249554.524033</v>
      </c>
    </row>
    <row r="18" customFormat="false" ht="13.8" hidden="false" customHeight="false" outlineLevel="0" collapsed="false">
      <c r="A18" s="35" t="n">
        <f aca="false">EDATE(A17,1)</f>
        <v>42036</v>
      </c>
      <c r="B18" s="36" t="n">
        <f aca="false">IF(OR(B17="",B17&gt;=$D$8),"",B17+1)</f>
        <v>2</v>
      </c>
      <c r="C18" s="37" t="n">
        <f aca="false">IF($B18="","",$D$9)</f>
        <v>-1516.11404436048</v>
      </c>
      <c r="D18" s="37" t="n">
        <f aca="false">IF($B18="","",IPMT($D$5/12,$B18,$D$7*12,$D$4))</f>
        <v>-1033.15572949662</v>
      </c>
      <c r="E18" s="37" t="n">
        <f aca="false">IF($B18="","",PPMT($D$5/12,$B18,$D$7*12,$D$4))</f>
        <v>-482.958314863864</v>
      </c>
      <c r="F18" s="37" t="n">
        <f aca="false">IF($B18="","",F17-E18)</f>
        <v>-269035.927640776</v>
      </c>
      <c r="H18" s="35" t="n">
        <f aca="false">EDATE(H17,1)</f>
        <v>42036</v>
      </c>
      <c r="I18" s="0" t="n">
        <f aca="false">I17+1</f>
        <v>2</v>
      </c>
      <c r="J18" s="38" t="n">
        <f aca="false">$K$9</f>
        <v>1403.80930033378</v>
      </c>
      <c r="K18" s="38" t="n">
        <f aca="false">($K$5/$K$6)*M17</f>
        <v>956.625675459832</v>
      </c>
      <c r="L18" s="38" t="n">
        <f aca="false">J18-K18</f>
        <v>447.183624873948</v>
      </c>
      <c r="M18" s="38" t="n">
        <f aca="false">M17-L18</f>
        <v>249107.340408126</v>
      </c>
    </row>
    <row r="19" customFormat="false" ht="13.8" hidden="false" customHeight="false" outlineLevel="0" collapsed="false">
      <c r="A19" s="29" t="n">
        <f aca="false">EDATE(A18,1)</f>
        <v>42064</v>
      </c>
      <c r="B19" s="30" t="n">
        <f aca="false">IF(OR(B18="",B18&gt;=$D$8),"",B18+1)</f>
        <v>3</v>
      </c>
      <c r="C19" s="31" t="n">
        <f aca="false">IF($B19="","",$D$9)</f>
        <v>-1516.11404436048</v>
      </c>
      <c r="D19" s="31" t="n">
        <f aca="false">IF($B19="","",IPMT($D$5/12,$B19,$D$7*12,$D$4))</f>
        <v>-1031.30438928964</v>
      </c>
      <c r="E19" s="31" t="n">
        <f aca="false">IF($B19="","",PPMT($D$5/12,$B19,$D$7*12,$D$4))</f>
        <v>-484.809655070843</v>
      </c>
      <c r="F19" s="31" t="n">
        <f aca="false">IF($B19="","",F18-E19)</f>
        <v>-268551.117985705</v>
      </c>
      <c r="H19" s="32" t="n">
        <f aca="false">EDATE(H18,1)</f>
        <v>42064</v>
      </c>
      <c r="I19" s="33" t="n">
        <f aca="false">I18+1</f>
        <v>3</v>
      </c>
      <c r="J19" s="34" t="n">
        <f aca="false">$K$9</f>
        <v>1403.80930033378</v>
      </c>
      <c r="K19" s="34" t="n">
        <f aca="false">($K$5/$K$6)*M18</f>
        <v>954.911471564481</v>
      </c>
      <c r="L19" s="34" t="n">
        <f aca="false">J19-K19</f>
        <v>448.897828769298</v>
      </c>
      <c r="M19" s="34" t="n">
        <f aca="false">M18-L19</f>
        <v>248658.442579356</v>
      </c>
    </row>
    <row r="20" customFormat="false" ht="13.8" hidden="false" customHeight="false" outlineLevel="0" collapsed="false">
      <c r="A20" s="35" t="n">
        <f aca="false">EDATE(A19,1)</f>
        <v>42095</v>
      </c>
      <c r="B20" s="26" t="n">
        <f aca="false">IF(OR(B19="",B19&gt;=$D$8),"",B19+1)</f>
        <v>4</v>
      </c>
      <c r="C20" s="27" t="n">
        <f aca="false">IF($B20="","",$D$9)</f>
        <v>-1516.11404436048</v>
      </c>
      <c r="D20" s="27" t="n">
        <f aca="false">IF($B20="","",IPMT($D$5/12,$B20,$D$7*12,$D$4))</f>
        <v>-1029.44595227854</v>
      </c>
      <c r="E20" s="27" t="n">
        <f aca="false">IF($B20="","",PPMT($D$5/12,$B20,$D$7*12,$D$4))</f>
        <v>-486.668092081947</v>
      </c>
      <c r="F20" s="27" t="n">
        <f aca="false">IF($B20="","",F19-E20)</f>
        <v>-268064.449893623</v>
      </c>
      <c r="H20" s="35" t="n">
        <f aca="false">EDATE(H19,1)</f>
        <v>42095</v>
      </c>
      <c r="I20" s="0" t="n">
        <f aca="false">I19+1</f>
        <v>4</v>
      </c>
      <c r="J20" s="38" t="n">
        <f aca="false">$K$9</f>
        <v>1403.80930033378</v>
      </c>
      <c r="K20" s="38" t="n">
        <f aca="false">($K$5/$K$6)*M19</f>
        <v>953.190696554199</v>
      </c>
      <c r="L20" s="38" t="n">
        <f aca="false">J20-K20</f>
        <v>450.618603779581</v>
      </c>
      <c r="M20" s="38" t="n">
        <f aca="false">M19-L20</f>
        <v>248207.823975577</v>
      </c>
    </row>
    <row r="21" customFormat="false" ht="13.8" hidden="false" customHeight="false" outlineLevel="0" collapsed="false">
      <c r="A21" s="29" t="n">
        <f aca="false">EDATE(A20,1)</f>
        <v>42125</v>
      </c>
      <c r="B21" s="30" t="n">
        <f aca="false">IF(OR(B20="",B20&gt;=$D$8),"",B20+1)</f>
        <v>5</v>
      </c>
      <c r="C21" s="31" t="n">
        <f aca="false">IF($B21="","",$D$9)</f>
        <v>-1516.11404436048</v>
      </c>
      <c r="D21" s="31" t="n">
        <f aca="false">IF($B21="","",IPMT($D$5/12,$B21,$D$7*12,$D$4))</f>
        <v>-1027.58039125889</v>
      </c>
      <c r="E21" s="31" t="n">
        <f aca="false">IF($B21="","",PPMT($D$5/12,$B21,$D$7*12,$D$4))</f>
        <v>-488.533653101595</v>
      </c>
      <c r="F21" s="31" t="n">
        <f aca="false">IF($B21="","",F20-E21)</f>
        <v>-267575.916240521</v>
      </c>
      <c r="H21" s="32" t="n">
        <f aca="false">EDATE(H20,1)</f>
        <v>42125</v>
      </c>
      <c r="I21" s="33" t="n">
        <f aca="false">I20+1</f>
        <v>5</v>
      </c>
      <c r="J21" s="34" t="n">
        <f aca="false">$K$9</f>
        <v>1403.80930033378</v>
      </c>
      <c r="K21" s="34" t="n">
        <f aca="false">($K$5/$K$6)*M20</f>
        <v>951.463325239711</v>
      </c>
      <c r="L21" s="34" t="n">
        <f aca="false">J21-K21</f>
        <v>452.345975094069</v>
      </c>
      <c r="M21" s="34" t="n">
        <f aca="false">M20-L21</f>
        <v>247755.478000483</v>
      </c>
    </row>
    <row r="22" customFormat="false" ht="13.8" hidden="false" customHeight="false" outlineLevel="0" collapsed="false">
      <c r="A22" s="35" t="n">
        <f aca="false">EDATE(A21,1)</f>
        <v>42156</v>
      </c>
      <c r="B22" s="26" t="n">
        <f aca="false">IF(OR(B21="",B21&gt;=$D$8),"",B21+1)</f>
        <v>6</v>
      </c>
      <c r="C22" s="27" t="n">
        <f aca="false">IF($B22="","",$D$9)</f>
        <v>-1516.11404436048</v>
      </c>
      <c r="D22" s="27" t="n">
        <f aca="false">IF($B22="","",IPMT($D$5/12,$B22,$D$7*12,$D$4))</f>
        <v>-1025.707678922</v>
      </c>
      <c r="E22" s="27" t="n">
        <f aca="false">IF($B22="","",PPMT($D$5/12,$B22,$D$7*12,$D$4))</f>
        <v>-490.406365438485</v>
      </c>
      <c r="F22" s="27" t="n">
        <f aca="false">IF($B22="","",F21-E22)</f>
        <v>-267085.509875083</v>
      </c>
      <c r="H22" s="35" t="n">
        <f aca="false">EDATE(H21,1)</f>
        <v>42156</v>
      </c>
      <c r="I22" s="0" t="n">
        <f aca="false">I21+1</f>
        <v>6</v>
      </c>
      <c r="J22" s="38" t="n">
        <f aca="false">$K$9</f>
        <v>1403.80930033378</v>
      </c>
      <c r="K22" s="38" t="n">
        <f aca="false">($K$5/$K$6)*M21</f>
        <v>949.729332335184</v>
      </c>
      <c r="L22" s="38" t="n">
        <f aca="false">J22-K22</f>
        <v>454.079967998596</v>
      </c>
      <c r="M22" s="38" t="n">
        <f aca="false">M21-L22</f>
        <v>247301.398032484</v>
      </c>
    </row>
    <row r="23" customFormat="false" ht="13.8" hidden="false" customHeight="false" outlineLevel="0" collapsed="false">
      <c r="A23" s="29" t="n">
        <f aca="false">EDATE(A22,1)</f>
        <v>42186</v>
      </c>
      <c r="B23" s="30" t="n">
        <f aca="false">IF(OR(B22="",B22&gt;=$D$8),"",B22+1)</f>
        <v>7</v>
      </c>
      <c r="C23" s="31" t="n">
        <f aca="false">IF($B23="","",$D$9)</f>
        <v>-1516.11404436048</v>
      </c>
      <c r="D23" s="31" t="n">
        <f aca="false">IF($B23="","",IPMT($D$5/12,$B23,$D$7*12,$D$4))</f>
        <v>-1023.82778785448</v>
      </c>
      <c r="E23" s="31" t="n">
        <f aca="false">IF($B23="","",PPMT($D$5/12,$B23,$D$7*12,$D$4))</f>
        <v>-492.286256505999</v>
      </c>
      <c r="F23" s="31" t="n">
        <f aca="false">IF($B23="","",F22-E23)</f>
        <v>-266593.223618577</v>
      </c>
      <c r="H23" s="32" t="n">
        <f aca="false">EDATE(H22,1)</f>
        <v>42186</v>
      </c>
      <c r="I23" s="33" t="n">
        <f aca="false">I22+1</f>
        <v>7</v>
      </c>
      <c r="J23" s="34" t="n">
        <f aca="false">$K$9</f>
        <v>1403.80930033378</v>
      </c>
      <c r="K23" s="34" t="n">
        <f aca="false">($K$5/$K$6)*M22</f>
        <v>947.988692457855</v>
      </c>
      <c r="L23" s="34" t="n">
        <f aca="false">J23-K23</f>
        <v>455.820607875924</v>
      </c>
      <c r="M23" s="34" t="n">
        <f aca="false">M22-L23</f>
        <v>246845.577424608</v>
      </c>
    </row>
    <row r="24" customFormat="false" ht="13.8" hidden="false" customHeight="false" outlineLevel="0" collapsed="false">
      <c r="A24" s="35" t="n">
        <f aca="false">EDATE(A23,1)</f>
        <v>42217</v>
      </c>
      <c r="B24" s="26" t="n">
        <f aca="false">IF(OR(B23="",B23&gt;=$D$8),"",B23+1)</f>
        <v>8</v>
      </c>
      <c r="C24" s="27" t="n">
        <f aca="false">IF($B24="","",$D$9)</f>
        <v>-1516.11404436048</v>
      </c>
      <c r="D24" s="27" t="n">
        <f aca="false">IF($B24="","",IPMT($D$5/12,$B24,$D$7*12,$D$4))</f>
        <v>-1021.94069053788</v>
      </c>
      <c r="E24" s="27" t="n">
        <f aca="false">IF($B24="","",PPMT($D$5/12,$B24,$D$7*12,$D$4))</f>
        <v>-494.173353822605</v>
      </c>
      <c r="F24" s="27" t="n">
        <f aca="false">IF($B24="","",F23-E24)</f>
        <v>-266099.050264754</v>
      </c>
      <c r="H24" s="35" t="n">
        <f aca="false">EDATE(H23,1)</f>
        <v>42217</v>
      </c>
      <c r="I24" s="0" t="n">
        <f aca="false">I23+1</f>
        <v>8</v>
      </c>
      <c r="J24" s="38" t="n">
        <f aca="false">$K$9</f>
        <v>1403.80930033378</v>
      </c>
      <c r="K24" s="38" t="n">
        <f aca="false">($K$5/$K$6)*M23</f>
        <v>946.241380127665</v>
      </c>
      <c r="L24" s="38" t="n">
        <f aca="false">J24-K24</f>
        <v>457.567920206115</v>
      </c>
      <c r="M24" s="38" t="n">
        <f aca="false">M23-L24</f>
        <v>246388.009504402</v>
      </c>
    </row>
    <row r="25" customFormat="false" ht="13.8" hidden="false" customHeight="false" outlineLevel="0" collapsed="false">
      <c r="A25" s="29" t="n">
        <f aca="false">EDATE(A24,1)</f>
        <v>42248</v>
      </c>
      <c r="B25" s="30" t="n">
        <f aca="false">IF(OR(B24="",B24&gt;=$D$8),"",B24+1)</f>
        <v>9</v>
      </c>
      <c r="C25" s="31" t="n">
        <f aca="false">IF($B25="","",$D$9)</f>
        <v>-1516.11404436048</v>
      </c>
      <c r="D25" s="31" t="n">
        <f aca="false">IF($B25="","",IPMT($D$5/12,$B25,$D$7*12,$D$4))</f>
        <v>-1020.04635934822</v>
      </c>
      <c r="E25" s="31" t="n">
        <f aca="false">IF($B25="","",PPMT($D$5/12,$B25,$D$7*12,$D$4))</f>
        <v>-496.067685012258</v>
      </c>
      <c r="F25" s="31" t="n">
        <f aca="false">IF($B25="","",F24-E25)</f>
        <v>-265602.982579742</v>
      </c>
      <c r="H25" s="32" t="n">
        <f aca="false">EDATE(H24,1)</f>
        <v>42248</v>
      </c>
      <c r="I25" s="33" t="n">
        <f aca="false">I24+1</f>
        <v>9</v>
      </c>
      <c r="J25" s="34" t="n">
        <f aca="false">$K$9</f>
        <v>1403.80930033378</v>
      </c>
      <c r="K25" s="34" t="n">
        <f aca="false">($K$5/$K$6)*M24</f>
        <v>944.487369766874</v>
      </c>
      <c r="L25" s="34" t="n">
        <f aca="false">J25-K25</f>
        <v>459.321930566906</v>
      </c>
      <c r="M25" s="34" t="n">
        <f aca="false">M24-L25</f>
        <v>245928.687573835</v>
      </c>
    </row>
    <row r="26" customFormat="false" ht="13.8" hidden="false" customHeight="false" outlineLevel="0" collapsed="false">
      <c r="A26" s="35" t="n">
        <f aca="false">EDATE(A25,1)</f>
        <v>42278</v>
      </c>
      <c r="B26" s="26" t="n">
        <f aca="false">IF(OR(B25="",B25&gt;=$D$8),"",B25+1)</f>
        <v>10</v>
      </c>
      <c r="C26" s="27" t="n">
        <f aca="false">IF($B26="","",$D$9)</f>
        <v>-1516.11404436048</v>
      </c>
      <c r="D26" s="27" t="n">
        <f aca="false">IF($B26="","",IPMT($D$5/12,$B26,$D$7*12,$D$4))</f>
        <v>-1018.14476655568</v>
      </c>
      <c r="E26" s="27" t="n">
        <f aca="false">IF($B26="","",PPMT($D$5/12,$B26,$D$7*12,$D$4))</f>
        <v>-497.969277804805</v>
      </c>
      <c r="F26" s="27" t="n">
        <f aca="false">IF($B26="","",F25-E26)</f>
        <v>-265105.013301937</v>
      </c>
      <c r="H26" s="35" t="n">
        <f aca="false">EDATE(H25,1)</f>
        <v>42278</v>
      </c>
      <c r="I26" s="0" t="n">
        <f aca="false">I25+1</f>
        <v>10</v>
      </c>
      <c r="J26" s="38" t="n">
        <f aca="false">$K$9</f>
        <v>1403.80930033378</v>
      </c>
      <c r="K26" s="38" t="n">
        <f aca="false">($K$5/$K$6)*M25</f>
        <v>942.726635699701</v>
      </c>
      <c r="L26" s="38" t="n">
        <f aca="false">J26-K26</f>
        <v>461.082664634079</v>
      </c>
      <c r="M26" s="38" t="n">
        <f aca="false">M25-L26</f>
        <v>245467.604909201</v>
      </c>
    </row>
    <row r="27" customFormat="false" ht="13.8" hidden="false" customHeight="false" outlineLevel="0" collapsed="false">
      <c r="A27" s="29" t="n">
        <f aca="false">EDATE(A26,1)</f>
        <v>42309</v>
      </c>
      <c r="B27" s="30" t="n">
        <f aca="false">IF(OR(B26="",B26&gt;=$D$8),"",B26+1)</f>
        <v>11</v>
      </c>
      <c r="C27" s="31" t="n">
        <f aca="false">IF($B27="","",$D$9)</f>
        <v>-1516.11404436048</v>
      </c>
      <c r="D27" s="31" t="n">
        <f aca="false">IF($B27="","",IPMT($D$5/12,$B27,$D$7*12,$D$4))</f>
        <v>-1016.23588432409</v>
      </c>
      <c r="E27" s="31" t="n">
        <f aca="false">IF($B27="","",PPMT($D$5/12,$B27,$D$7*12,$D$4))</f>
        <v>-499.87816003639</v>
      </c>
      <c r="F27" s="31" t="n">
        <f aca="false">IF($B27="","",F26-E27)</f>
        <v>-264605.135141901</v>
      </c>
      <c r="H27" s="32" t="n">
        <f aca="false">EDATE(H26,1)</f>
        <v>42309</v>
      </c>
      <c r="I27" s="33" t="n">
        <f aca="false">I26+1</f>
        <v>11</v>
      </c>
      <c r="J27" s="34" t="n">
        <f aca="false">$K$9</f>
        <v>1403.80930033378</v>
      </c>
      <c r="K27" s="34" t="n">
        <f aca="false">($K$5/$K$6)*M26</f>
        <v>940.959152151937</v>
      </c>
      <c r="L27" s="34" t="n">
        <f aca="false">J27-K27</f>
        <v>462.850148181843</v>
      </c>
      <c r="M27" s="34" t="n">
        <f aca="false">M26-L27</f>
        <v>245004.754761019</v>
      </c>
    </row>
    <row r="28" customFormat="false" ht="13.8" hidden="false" customHeight="false" outlineLevel="0" collapsed="false">
      <c r="A28" s="35" t="n">
        <f aca="false">EDATE(A27,1)</f>
        <v>42339</v>
      </c>
      <c r="B28" s="26" t="n">
        <f aca="false">IF(OR(B27="",B27&gt;=$D$8),"",B27+1)</f>
        <v>12</v>
      </c>
      <c r="C28" s="27" t="n">
        <f aca="false">IF($B28="","",$D$9)</f>
        <v>-1516.11404436048</v>
      </c>
      <c r="D28" s="27" t="n">
        <f aca="false">IF($B28="","",IPMT($D$5/12,$B28,$D$7*12,$D$4))</f>
        <v>-1014.31968471062</v>
      </c>
      <c r="E28" s="27" t="n">
        <f aca="false">IF($B28="","",PPMT($D$5/12,$B28,$D$7*12,$D$4))</f>
        <v>-501.794359649863</v>
      </c>
      <c r="F28" s="27" t="n">
        <f aca="false">IF($B28="","",F27-E28)</f>
        <v>-264103.340782251</v>
      </c>
      <c r="H28" s="35" t="n">
        <f aca="false">EDATE(H27,1)</f>
        <v>42339</v>
      </c>
      <c r="I28" s="0" t="n">
        <f aca="false">I27+1</f>
        <v>12</v>
      </c>
      <c r="J28" s="38" t="n">
        <f aca="false">$K$9</f>
        <v>1403.80930033378</v>
      </c>
      <c r="K28" s="38" t="n">
        <f aca="false">($K$5/$K$6)*M27</f>
        <v>939.184893250573</v>
      </c>
      <c r="L28" s="38" t="n">
        <f aca="false">J28-K28</f>
        <v>464.624407083206</v>
      </c>
      <c r="M28" s="38" t="n">
        <f aca="false">M27-L28</f>
        <v>244540.130353936</v>
      </c>
    </row>
    <row r="29" customFormat="false" ht="13.8" hidden="false" customHeight="false" outlineLevel="0" collapsed="false">
      <c r="A29" s="29" t="n">
        <f aca="false">EDATE(A28,1)</f>
        <v>42370</v>
      </c>
      <c r="B29" s="30" t="n">
        <f aca="false">IF(OR(B28="",B28&gt;=$D$8),"",B28+1)</f>
        <v>13</v>
      </c>
      <c r="C29" s="31" t="n">
        <f aca="false">IF($B29="","",$D$9)</f>
        <v>-1516.11404436048</v>
      </c>
      <c r="D29" s="31" t="n">
        <f aca="false">IF($B29="","",IPMT($D$5/12,$B29,$D$7*12,$D$4))</f>
        <v>-1012.39613966529</v>
      </c>
      <c r="E29" s="31" t="n">
        <f aca="false">IF($B29="","",PPMT($D$5/12,$B29,$D$7*12,$D$4))</f>
        <v>-503.717904695188</v>
      </c>
      <c r="F29" s="31" t="n">
        <f aca="false">IF($B29="","",F28-E29)</f>
        <v>-263599.622877556</v>
      </c>
      <c r="H29" s="32" t="n">
        <f aca="false">EDATE(H28,1)</f>
        <v>42370</v>
      </c>
      <c r="I29" s="33" t="n">
        <f aca="false">I28+1</f>
        <v>13</v>
      </c>
      <c r="J29" s="34" t="n">
        <f aca="false">$K$9</f>
        <v>1403.80930033378</v>
      </c>
      <c r="K29" s="34" t="n">
        <f aca="false">($K$5/$K$6)*M28</f>
        <v>937.403833023421</v>
      </c>
      <c r="L29" s="34" t="n">
        <f aca="false">J29-K29</f>
        <v>466.405467310359</v>
      </c>
      <c r="M29" s="34" t="n">
        <f aca="false">M28-L29</f>
        <v>244073.724886626</v>
      </c>
    </row>
    <row r="30" customFormat="false" ht="13.8" hidden="false" customHeight="false" outlineLevel="0" collapsed="false">
      <c r="A30" s="35" t="n">
        <f aca="false">EDATE(A29,1)</f>
        <v>42401</v>
      </c>
      <c r="B30" s="26" t="n">
        <f aca="false">IF(OR(B29="",B29&gt;=$D$8),"",B29+1)</f>
        <v>14</v>
      </c>
      <c r="C30" s="27" t="n">
        <f aca="false">IF($B30="","",$D$9)</f>
        <v>-1516.11404436048</v>
      </c>
      <c r="D30" s="27" t="n">
        <f aca="false">IF($B30="","",IPMT($D$5/12,$B30,$D$7*12,$D$4))</f>
        <v>-1010.46522103063</v>
      </c>
      <c r="E30" s="27" t="n">
        <f aca="false">IF($B30="","",PPMT($D$5/12,$B30,$D$7*12,$D$4))</f>
        <v>-505.648823329853</v>
      </c>
      <c r="F30" s="27" t="n">
        <f aca="false">IF($B30="","",F29-E30)</f>
        <v>-263093.974054226</v>
      </c>
      <c r="H30" s="35" t="n">
        <f aca="false">EDATE(H29,1)</f>
        <v>42401</v>
      </c>
      <c r="I30" s="0" t="n">
        <f aca="false">I29+1</f>
        <v>14</v>
      </c>
      <c r="J30" s="38" t="n">
        <f aca="false">$K$9</f>
        <v>1403.80930033378</v>
      </c>
      <c r="K30" s="38" t="n">
        <f aca="false">($K$5/$K$6)*M29</f>
        <v>935.615945398732</v>
      </c>
      <c r="L30" s="38" t="n">
        <f aca="false">J30-K30</f>
        <v>468.193354935048</v>
      </c>
      <c r="M30" s="38" t="n">
        <f aca="false">M29-L30</f>
        <v>243605.531531691</v>
      </c>
    </row>
    <row r="31" customFormat="false" ht="13.8" hidden="false" customHeight="false" outlineLevel="0" collapsed="false">
      <c r="A31" s="29" t="n">
        <f aca="false">EDATE(A30,1)</f>
        <v>42430</v>
      </c>
      <c r="B31" s="30" t="n">
        <f aca="false">IF(OR(B30="",B30&gt;=$D$8),"",B30+1)</f>
        <v>15</v>
      </c>
      <c r="C31" s="31" t="n">
        <f aca="false">IF($B31="","",$D$9)</f>
        <v>-1516.11404436048</v>
      </c>
      <c r="D31" s="31" t="n">
        <f aca="false">IF($B31="","",IPMT($D$5/12,$B31,$D$7*12,$D$4))</f>
        <v>-1008.5269005412</v>
      </c>
      <c r="E31" s="31" t="n">
        <f aca="false">IF($B31="","",PPMT($D$5/12,$B31,$D$7*12,$D$4))</f>
        <v>-507.587143819284</v>
      </c>
      <c r="F31" s="31" t="n">
        <f aca="false">IF($B31="","",F30-E31)</f>
        <v>-262586.386910407</v>
      </c>
      <c r="H31" s="32" t="n">
        <f aca="false">EDATE(H30,1)</f>
        <v>42430</v>
      </c>
      <c r="I31" s="33" t="n">
        <f aca="false">I30+1</f>
        <v>15</v>
      </c>
      <c r="J31" s="34" t="n">
        <f aca="false">$K$9</f>
        <v>1403.80930033378</v>
      </c>
      <c r="K31" s="34" t="n">
        <f aca="false">($K$5/$K$6)*M30</f>
        <v>933.821204204814</v>
      </c>
      <c r="L31" s="34" t="n">
        <f aca="false">J31-K31</f>
        <v>469.988096128966</v>
      </c>
      <c r="M31" s="34" t="n">
        <f aca="false">M30-L31</f>
        <v>243135.543435562</v>
      </c>
    </row>
    <row r="32" customFormat="false" ht="13.8" hidden="false" customHeight="false" outlineLevel="0" collapsed="false">
      <c r="A32" s="35" t="n">
        <f aca="false">EDATE(A31,1)</f>
        <v>42461</v>
      </c>
      <c r="B32" s="26" t="n">
        <f aca="false">IF(OR(B31="",B31&gt;=$D$8),"",B31+1)</f>
        <v>16</v>
      </c>
      <c r="C32" s="27" t="n">
        <f aca="false">IF($B32="","",$D$9)</f>
        <v>-1516.11404436048</v>
      </c>
      <c r="D32" s="27" t="n">
        <f aca="false">IF($B32="","",IPMT($D$5/12,$B32,$D$7*12,$D$4))</f>
        <v>-1006.58114982322</v>
      </c>
      <c r="E32" s="27" t="n">
        <f aca="false">IF($B32="","",PPMT($D$5/12,$B32,$D$7*12,$D$4))</f>
        <v>-509.532894537258</v>
      </c>
      <c r="F32" s="27" t="n">
        <f aca="false">IF($B32="","",F31-E32)</f>
        <v>-262076.854015869</v>
      </c>
      <c r="H32" s="35" t="n">
        <f aca="false">EDATE(H31,1)</f>
        <v>42461</v>
      </c>
      <c r="I32" s="0" t="n">
        <f aca="false">I31+1</f>
        <v>16</v>
      </c>
      <c r="J32" s="38" t="n">
        <f aca="false">$K$9</f>
        <v>1403.80930033378</v>
      </c>
      <c r="K32" s="38" t="n">
        <f aca="false">($K$5/$K$6)*M31</f>
        <v>932.019583169653</v>
      </c>
      <c r="L32" s="38" t="n">
        <f aca="false">J32-K32</f>
        <v>471.789717164127</v>
      </c>
      <c r="M32" s="38" t="n">
        <f aca="false">M31-L32</f>
        <v>242663.753718397</v>
      </c>
    </row>
    <row r="33" customFormat="false" ht="13.8" hidden="false" customHeight="false" outlineLevel="0" collapsed="false">
      <c r="A33" s="29" t="n">
        <f aca="false">EDATE(A32,1)</f>
        <v>42491</v>
      </c>
      <c r="B33" s="30" t="n">
        <f aca="false">IF(OR(B32="",B32&gt;=$D$8),"",B32+1)</f>
        <v>17</v>
      </c>
      <c r="C33" s="31" t="n">
        <f aca="false">IF($B33="","",$D$9)</f>
        <v>-1516.11404436048</v>
      </c>
      <c r="D33" s="31" t="n">
        <f aca="false">IF($B33="","",IPMT($D$5/12,$B33,$D$7*12,$D$4))</f>
        <v>-1004.62794039417</v>
      </c>
      <c r="E33" s="31" t="n">
        <f aca="false">IF($B33="","",PPMT($D$5/12,$B33,$D$7*12,$D$4))</f>
        <v>-511.486103966317</v>
      </c>
      <c r="F33" s="31" t="n">
        <f aca="false">IF($B33="","",F32-E33)</f>
        <v>-261565.367911903</v>
      </c>
      <c r="H33" s="32" t="n">
        <f aca="false">EDATE(H32,1)</f>
        <v>42491</v>
      </c>
      <c r="I33" s="33" t="n">
        <f aca="false">I32+1</f>
        <v>17</v>
      </c>
      <c r="J33" s="34" t="n">
        <f aca="false">$K$9</f>
        <v>1403.80930033378</v>
      </c>
      <c r="K33" s="34" t="n">
        <f aca="false">($K$5/$K$6)*M32</f>
        <v>930.211055920524</v>
      </c>
      <c r="L33" s="34" t="n">
        <f aca="false">J33-K33</f>
        <v>473.598244413256</v>
      </c>
      <c r="M33" s="34" t="n">
        <f aca="false">M32-L33</f>
        <v>242190.155473984</v>
      </c>
    </row>
    <row r="34" customFormat="false" ht="13.8" hidden="false" customHeight="false" outlineLevel="0" collapsed="false">
      <c r="A34" s="35" t="n">
        <f aca="false">EDATE(A33,1)</f>
        <v>42522</v>
      </c>
      <c r="B34" s="26" t="n">
        <f aca="false">IF(OR(B33="",B33&gt;=$D$8),"",B33+1)</f>
        <v>18</v>
      </c>
      <c r="C34" s="27" t="n">
        <f aca="false">IF($B34="","",$D$9)</f>
        <v>-1516.11404436048</v>
      </c>
      <c r="D34" s="27" t="n">
        <f aca="false">IF($B34="","",IPMT($D$5/12,$B34,$D$7*12,$D$4))</f>
        <v>-1002.66724366229</v>
      </c>
      <c r="E34" s="27" t="n">
        <f aca="false">IF($B34="","",PPMT($D$5/12,$B34,$D$7*12,$D$4))</f>
        <v>-513.446800698188</v>
      </c>
      <c r="F34" s="27" t="n">
        <f aca="false">IF($B34="","",F33-E34)</f>
        <v>-261051.921111205</v>
      </c>
      <c r="H34" s="35" t="n">
        <f aca="false">EDATE(H33,1)</f>
        <v>42522</v>
      </c>
      <c r="I34" s="0" t="n">
        <f aca="false">I33+1</f>
        <v>18</v>
      </c>
      <c r="J34" s="38" t="n">
        <f aca="false">$K$9</f>
        <v>1403.80930033378</v>
      </c>
      <c r="K34" s="38" t="n">
        <f aca="false">($K$5/$K$6)*M33</f>
        <v>928.395595983606</v>
      </c>
      <c r="L34" s="38" t="n">
        <f aca="false">J34-K34</f>
        <v>475.413704350174</v>
      </c>
      <c r="M34" s="38" t="n">
        <f aca="false">M33-L34</f>
        <v>241714.741769634</v>
      </c>
    </row>
    <row r="35" customFormat="false" ht="13.8" hidden="false" customHeight="false" outlineLevel="0" collapsed="false">
      <c r="A35" s="29" t="n">
        <f aca="false">EDATE(A34,1)</f>
        <v>42552</v>
      </c>
      <c r="B35" s="30" t="n">
        <f aca="false">IF(OR(B34="",B34&gt;=$D$8),"",B34+1)</f>
        <v>19</v>
      </c>
      <c r="C35" s="31" t="n">
        <f aca="false">IF($B35="","",$D$9)</f>
        <v>-1516.11404436048</v>
      </c>
      <c r="D35" s="31" t="n">
        <f aca="false">IF($B35="","",IPMT($D$5/12,$B35,$D$7*12,$D$4))</f>
        <v>-1000.69903092628</v>
      </c>
      <c r="E35" s="31" t="n">
        <f aca="false">IF($B35="","",PPMT($D$5/12,$B35,$D$7*12,$D$4))</f>
        <v>-515.415013434198</v>
      </c>
      <c r="F35" s="31" t="n">
        <f aca="false">IF($B35="","",F34-E35)</f>
        <v>-260536.506097771</v>
      </c>
      <c r="H35" s="32" t="n">
        <f aca="false">EDATE(H34,1)</f>
        <v>42552</v>
      </c>
      <c r="I35" s="33" t="n">
        <f aca="false">I34+1</f>
        <v>19</v>
      </c>
      <c r="J35" s="34" t="n">
        <f aca="false">$K$9</f>
        <v>1403.80930033378</v>
      </c>
      <c r="K35" s="34" t="n">
        <f aca="false">($K$5/$K$6)*M34</f>
        <v>926.573176783597</v>
      </c>
      <c r="L35" s="34" t="n">
        <f aca="false">J35-K35</f>
        <v>477.236123550183</v>
      </c>
      <c r="M35" s="34" t="n">
        <f aca="false">M34-L35</f>
        <v>241237.505646084</v>
      </c>
    </row>
    <row r="36" customFormat="false" ht="13.8" hidden="false" customHeight="false" outlineLevel="0" collapsed="false">
      <c r="A36" s="35" t="n">
        <f aca="false">EDATE(A35,1)</f>
        <v>42583</v>
      </c>
      <c r="B36" s="26" t="n">
        <f aca="false">IF(OR(B35="",B35&gt;=$D$8),"",B35+1)</f>
        <v>20</v>
      </c>
      <c r="C36" s="27" t="n">
        <f aca="false">IF($B36="","",$D$9)</f>
        <v>-1516.11404436048</v>
      </c>
      <c r="D36" s="27" t="n">
        <f aca="false">IF($B36="","",IPMT($D$5/12,$B36,$D$7*12,$D$4))</f>
        <v>-998.723273374787</v>
      </c>
      <c r="E36" s="27" t="n">
        <f aca="false">IF($B36="","",PPMT($D$5/12,$B36,$D$7*12,$D$4))</f>
        <v>-517.390770985695</v>
      </c>
      <c r="F36" s="27" t="n">
        <f aca="false">IF($B36="","",F35-E36)</f>
        <v>-260019.115326785</v>
      </c>
      <c r="H36" s="35" t="n">
        <f aca="false">EDATE(H35,1)</f>
        <v>42583</v>
      </c>
      <c r="I36" s="0" t="n">
        <f aca="false">I35+1</f>
        <v>20</v>
      </c>
      <c r="J36" s="38" t="n">
        <f aca="false">$K$9</f>
        <v>1403.80930033378</v>
      </c>
      <c r="K36" s="38" t="n">
        <f aca="false">($K$5/$K$6)*M35</f>
        <v>924.743771643321</v>
      </c>
      <c r="L36" s="38" t="n">
        <f aca="false">J36-K36</f>
        <v>479.065528690459</v>
      </c>
      <c r="M36" s="38" t="n">
        <f aca="false">M35-L36</f>
        <v>240758.440117393</v>
      </c>
    </row>
    <row r="37" customFormat="false" ht="13.8" hidden="false" customHeight="false" outlineLevel="0" collapsed="false">
      <c r="A37" s="29" t="n">
        <f aca="false">EDATE(A36,1)</f>
        <v>42614</v>
      </c>
      <c r="B37" s="30" t="n">
        <f aca="false">IF(OR(B36="",B36&gt;=$D$8),"",B36+1)</f>
        <v>21</v>
      </c>
      <c r="C37" s="31" t="n">
        <f aca="false">IF($B37="","",$D$9)</f>
        <v>-1516.11404436048</v>
      </c>
      <c r="D37" s="31" t="n">
        <f aca="false">IF($B37="","",IPMT($D$5/12,$B37,$D$7*12,$D$4))</f>
        <v>-996.739942086008</v>
      </c>
      <c r="E37" s="31" t="n">
        <f aca="false">IF($B37="","",PPMT($D$5/12,$B37,$D$7*12,$D$4))</f>
        <v>-519.374102274474</v>
      </c>
      <c r="F37" s="31" t="n">
        <f aca="false">IF($B37="","",F36-E37)</f>
        <v>-259499.74122451</v>
      </c>
      <c r="H37" s="32" t="n">
        <f aca="false">EDATE(H36,1)</f>
        <v>42614</v>
      </c>
      <c r="I37" s="33" t="n">
        <f aca="false">I36+1</f>
        <v>21</v>
      </c>
      <c r="J37" s="34" t="n">
        <f aca="false">$K$9</f>
        <v>1403.80930033378</v>
      </c>
      <c r="K37" s="34" t="n">
        <f aca="false">($K$5/$K$6)*M36</f>
        <v>922.907353783341</v>
      </c>
      <c r="L37" s="34" t="n">
        <f aca="false">J37-K37</f>
        <v>480.901946550439</v>
      </c>
      <c r="M37" s="34" t="n">
        <f aca="false">M36-L37</f>
        <v>240277.538170843</v>
      </c>
    </row>
    <row r="38" customFormat="false" ht="13.8" hidden="false" customHeight="false" outlineLevel="0" collapsed="false">
      <c r="A38" s="35" t="n">
        <f aca="false">EDATE(A37,1)</f>
        <v>42644</v>
      </c>
      <c r="B38" s="26" t="n">
        <f aca="false">IF(OR(B37="",B37&gt;=$D$8),"",B37+1)</f>
        <v>22</v>
      </c>
      <c r="C38" s="27" t="n">
        <f aca="false">IF($B38="","",$D$9)</f>
        <v>-1516.11404436048</v>
      </c>
      <c r="D38" s="27" t="n">
        <f aca="false">IF($B38="","",IPMT($D$5/12,$B38,$D$7*12,$D$4))</f>
        <v>-994.74900802729</v>
      </c>
      <c r="E38" s="27" t="n">
        <f aca="false">IF($B38="","",PPMT($D$5/12,$B38,$D$7*12,$D$4))</f>
        <v>-521.365036333193</v>
      </c>
      <c r="F38" s="27" t="n">
        <f aca="false">IF($B38="","",F37-E38)</f>
        <v>-258978.376188177</v>
      </c>
      <c r="H38" s="35" t="n">
        <f aca="false">EDATE(H37,1)</f>
        <v>42644</v>
      </c>
      <c r="I38" s="0" t="n">
        <f aca="false">I37+1</f>
        <v>22</v>
      </c>
      <c r="J38" s="38" t="n">
        <f aca="false">$K$9</f>
        <v>1403.80930033378</v>
      </c>
      <c r="K38" s="38" t="n">
        <f aca="false">($K$5/$K$6)*M37</f>
        <v>921.063896321565</v>
      </c>
      <c r="L38" s="38" t="n">
        <f aca="false">J38-K38</f>
        <v>482.745404012215</v>
      </c>
      <c r="M38" s="38" t="n">
        <f aca="false">M37-L38</f>
        <v>239794.792766831</v>
      </c>
    </row>
    <row r="39" customFormat="false" ht="13.8" hidden="false" customHeight="false" outlineLevel="0" collapsed="false">
      <c r="A39" s="29" t="n">
        <f aca="false">EDATE(A38,1)</f>
        <v>42675</v>
      </c>
      <c r="B39" s="30" t="n">
        <f aca="false">IF(OR(B38="",B38&gt;=$D$8),"",B38+1)</f>
        <v>23</v>
      </c>
      <c r="C39" s="31" t="n">
        <f aca="false">IF($B39="","",$D$9)</f>
        <v>-1516.11404436048</v>
      </c>
      <c r="D39" s="31" t="n">
        <f aca="false">IF($B39="","",IPMT($D$5/12,$B39,$D$7*12,$D$4))</f>
        <v>-992.750442054679</v>
      </c>
      <c r="E39" s="31" t="n">
        <f aca="false">IF($B39="","",PPMT($D$5/12,$B39,$D$7*12,$D$4))</f>
        <v>-523.363602305803</v>
      </c>
      <c r="F39" s="31" t="n">
        <f aca="false">IF($B39="","",F38-E39)</f>
        <v>-258455.012585872</v>
      </c>
      <c r="H39" s="32" t="n">
        <f aca="false">EDATE(H38,1)</f>
        <v>42675</v>
      </c>
      <c r="I39" s="33" t="n">
        <f aca="false">I38+1</f>
        <v>23</v>
      </c>
      <c r="J39" s="34" t="n">
        <f aca="false">$K$9</f>
        <v>1403.80930033378</v>
      </c>
      <c r="K39" s="34" t="n">
        <f aca="false">($K$5/$K$6)*M38</f>
        <v>919.213372272851</v>
      </c>
      <c r="L39" s="34" t="n">
        <f aca="false">J39-K39</f>
        <v>484.595928060929</v>
      </c>
      <c r="M39" s="34" t="n">
        <f aca="false">M38-L39</f>
        <v>239310.19683877</v>
      </c>
    </row>
    <row r="40" customFormat="false" ht="13.8" hidden="false" customHeight="false" outlineLevel="0" collapsed="false">
      <c r="A40" s="35" t="n">
        <f aca="false">EDATE(A39,1)</f>
        <v>42705</v>
      </c>
      <c r="B40" s="26" t="n">
        <f aca="false">IF(OR(B39="",B39&gt;=$D$8),"",B39+1)</f>
        <v>24</v>
      </c>
      <c r="C40" s="27" t="n">
        <f aca="false">IF($B40="","",$D$9)</f>
        <v>-1516.11404436048</v>
      </c>
      <c r="D40" s="27" t="n">
        <f aca="false">IF($B40="","",IPMT($D$5/12,$B40,$D$7*12,$D$4))</f>
        <v>-990.744214912507</v>
      </c>
      <c r="E40" s="27" t="n">
        <f aca="false">IF($B40="","",PPMT($D$5/12,$B40,$D$7*12,$D$4))</f>
        <v>-525.369829447976</v>
      </c>
      <c r="F40" s="27" t="n">
        <f aca="false">IF($B40="","",F39-E40)</f>
        <v>-257929.642756424</v>
      </c>
      <c r="H40" s="35" t="n">
        <f aca="false">EDATE(H39,1)</f>
        <v>42705</v>
      </c>
      <c r="I40" s="0" t="n">
        <f aca="false">I39+1</f>
        <v>24</v>
      </c>
      <c r="J40" s="38" t="n">
        <f aca="false">$K$9</f>
        <v>1403.80930033378</v>
      </c>
      <c r="K40" s="38" t="n">
        <f aca="false">($K$5/$K$6)*M39</f>
        <v>917.355754548617</v>
      </c>
      <c r="L40" s="38" t="n">
        <f aca="false">J40-K40</f>
        <v>486.453545785162</v>
      </c>
      <c r="M40" s="38" t="n">
        <f aca="false">M39-L40</f>
        <v>238823.743292985</v>
      </c>
    </row>
    <row r="41" customFormat="false" ht="13.8" hidden="false" customHeight="false" outlineLevel="0" collapsed="false">
      <c r="A41" s="29" t="n">
        <f aca="false">EDATE(A40,1)</f>
        <v>42736</v>
      </c>
      <c r="B41" s="30" t="n">
        <f aca="false">IF(OR(B40="",B40&gt;=$D$8),"",B40+1)</f>
        <v>25</v>
      </c>
      <c r="C41" s="31" t="n">
        <f aca="false">IF($B41="","",$D$9)</f>
        <v>-1516.11404436048</v>
      </c>
      <c r="D41" s="31" t="n">
        <f aca="false">IF($B41="","",IPMT($D$5/12,$B41,$D$7*12,$D$4))</f>
        <v>-988.730297232956</v>
      </c>
      <c r="E41" s="31" t="n">
        <f aca="false">IF($B41="","",PPMT($D$5/12,$B41,$D$7*12,$D$4))</f>
        <v>-527.383747127526</v>
      </c>
      <c r="F41" s="31" t="n">
        <f aca="false">IF($B41="","",F40-E41)</f>
        <v>-257402.259009296</v>
      </c>
      <c r="H41" s="32" t="n">
        <f aca="false">EDATE(H40,1)</f>
        <v>42736</v>
      </c>
      <c r="I41" s="33" t="n">
        <f aca="false">I40+1</f>
        <v>25</v>
      </c>
      <c r="J41" s="34" t="n">
        <f aca="false">$K$9</f>
        <v>1403.80930033378</v>
      </c>
      <c r="K41" s="34" t="n">
        <f aca="false">($K$5/$K$6)*M40</f>
        <v>915.491015956441</v>
      </c>
      <c r="L41" s="34" t="n">
        <f aca="false">J41-K41</f>
        <v>488.318284377339</v>
      </c>
      <c r="M41" s="34" t="n">
        <f aca="false">M40-L41</f>
        <v>238335.425008607</v>
      </c>
    </row>
    <row r="42" customFormat="false" ht="13.8" hidden="false" customHeight="false" outlineLevel="0" collapsed="false">
      <c r="A42" s="35" t="n">
        <f aca="false">EDATE(A41,1)</f>
        <v>42767</v>
      </c>
      <c r="B42" s="26" t="n">
        <f aca="false">IF(OR(B41="",B41&gt;=$D$8),"",B41+1)</f>
        <v>26</v>
      </c>
      <c r="C42" s="27" t="n">
        <f aca="false">IF($B42="","",$D$9)</f>
        <v>-1516.11404436048</v>
      </c>
      <c r="D42" s="27" t="n">
        <f aca="false">IF($B42="","",IPMT($D$5/12,$B42,$D$7*12,$D$4))</f>
        <v>-986.708659535634</v>
      </c>
      <c r="E42" s="27" t="n">
        <f aca="false">IF($B42="","",PPMT($D$5/12,$B42,$D$7*12,$D$4))</f>
        <v>-529.405384824849</v>
      </c>
      <c r="F42" s="27" t="n">
        <f aca="false">IF($B42="","",F41-E42)</f>
        <v>-256872.853624471</v>
      </c>
      <c r="H42" s="35" t="n">
        <f aca="false">EDATE(H41,1)</f>
        <v>42767</v>
      </c>
      <c r="I42" s="0" t="n">
        <f aca="false">I41+1</f>
        <v>26</v>
      </c>
      <c r="J42" s="38" t="n">
        <f aca="false">$K$9</f>
        <v>1403.80930033378</v>
      </c>
      <c r="K42" s="38" t="n">
        <f aca="false">($K$5/$K$6)*M41</f>
        <v>913.619129199661</v>
      </c>
      <c r="L42" s="38" t="n">
        <f aca="false">J42-K42</f>
        <v>490.190171134119</v>
      </c>
      <c r="M42" s="38" t="n">
        <f aca="false">M41-L42</f>
        <v>237845.234837473</v>
      </c>
    </row>
    <row r="43" customFormat="false" ht="13.8" hidden="false" customHeight="false" outlineLevel="0" collapsed="false">
      <c r="A43" s="29" t="n">
        <f aca="false">EDATE(A42,1)</f>
        <v>42795</v>
      </c>
      <c r="B43" s="30" t="n">
        <f aca="false">IF(OR(B42="",B42&gt;=$D$8),"",B42+1)</f>
        <v>27</v>
      </c>
      <c r="C43" s="31" t="n">
        <f aca="false">IF($B43="","",$D$9)</f>
        <v>-1516.11404436048</v>
      </c>
      <c r="D43" s="31" t="n">
        <f aca="false">IF($B43="","",IPMT($D$5/12,$B43,$D$7*12,$D$4))</f>
        <v>-984.679272227139</v>
      </c>
      <c r="E43" s="31" t="n">
        <f aca="false">IF($B43="","",PPMT($D$5/12,$B43,$D$7*12,$D$4))</f>
        <v>-531.434772133344</v>
      </c>
      <c r="F43" s="31" t="n">
        <f aca="false">IF($B43="","",F42-E43)</f>
        <v>-256341.418852338</v>
      </c>
      <c r="H43" s="32" t="n">
        <f aca="false">EDATE(H42,1)</f>
        <v>42795</v>
      </c>
      <c r="I43" s="33" t="n">
        <f aca="false">I42+1</f>
        <v>27</v>
      </c>
      <c r="J43" s="34" t="n">
        <f aca="false">$K$9</f>
        <v>1403.80930033378</v>
      </c>
      <c r="K43" s="34" t="n">
        <f aca="false">($K$5/$K$6)*M42</f>
        <v>911.740066876981</v>
      </c>
      <c r="L43" s="34" t="n">
        <f aca="false">J43-K43</f>
        <v>492.069233456799</v>
      </c>
      <c r="M43" s="34" t="n">
        <f aca="false">M42-L43</f>
        <v>237353.165604016</v>
      </c>
    </row>
    <row r="44" customFormat="false" ht="13.8" hidden="false" customHeight="false" outlineLevel="0" collapsed="false">
      <c r="A44" s="35" t="n">
        <f aca="false">EDATE(A43,1)</f>
        <v>42826</v>
      </c>
      <c r="B44" s="26" t="n">
        <f aca="false">IF(OR(B43="",B43&gt;=$D$8),"",B43+1)</f>
        <v>28</v>
      </c>
      <c r="C44" s="27" t="n">
        <f aca="false">IF($B44="","",$D$9)</f>
        <v>-1516.11404436048</v>
      </c>
      <c r="D44" s="27" t="n">
        <f aca="false">IF($B44="","",IPMT($D$5/12,$B44,$D$7*12,$D$4))</f>
        <v>-982.642105600628</v>
      </c>
      <c r="E44" s="27" t="n">
        <f aca="false">IF($B44="","",PPMT($D$5/12,$B44,$D$7*12,$D$4))</f>
        <v>-533.471938759855</v>
      </c>
      <c r="F44" s="27" t="n">
        <f aca="false">IF($B44="","",F43-E44)</f>
        <v>-255807.946913578</v>
      </c>
      <c r="H44" s="35" t="n">
        <f aca="false">EDATE(H43,1)</f>
        <v>42826</v>
      </c>
      <c r="I44" s="0" t="n">
        <f aca="false">I43+1</f>
        <v>28</v>
      </c>
      <c r="J44" s="38" t="n">
        <f aca="false">$K$9</f>
        <v>1403.80930033378</v>
      </c>
      <c r="K44" s="38" t="n">
        <f aca="false">($K$5/$K$6)*M43</f>
        <v>909.853801482063</v>
      </c>
      <c r="L44" s="38" t="n">
        <f aca="false">J44-K44</f>
        <v>493.955498851717</v>
      </c>
      <c r="M44" s="38" t="n">
        <f aca="false">M43-L44</f>
        <v>236859.210105165</v>
      </c>
    </row>
    <row r="45" customFormat="false" ht="13.8" hidden="false" customHeight="false" outlineLevel="0" collapsed="false">
      <c r="A45" s="29" t="n">
        <f aca="false">EDATE(A44,1)</f>
        <v>42856</v>
      </c>
      <c r="B45" s="30" t="n">
        <f aca="false">IF(OR(B44="",B44&gt;=$D$8),"",B44+1)</f>
        <v>29</v>
      </c>
      <c r="C45" s="31" t="n">
        <f aca="false">IF($B45="","",$D$9)</f>
        <v>-1516.11404436048</v>
      </c>
      <c r="D45" s="31" t="n">
        <f aca="false">IF($B45="","",IPMT($D$5/12,$B45,$D$7*12,$D$4))</f>
        <v>-980.597129835381</v>
      </c>
      <c r="E45" s="31" t="n">
        <f aca="false">IF($B45="","",PPMT($D$5/12,$B45,$D$7*12,$D$4))</f>
        <v>-535.516914525101</v>
      </c>
      <c r="F45" s="31" t="n">
        <f aca="false">IF($B45="","",F44-E45)</f>
        <v>-255272.429999053</v>
      </c>
      <c r="H45" s="32" t="n">
        <f aca="false">EDATE(H44,1)</f>
        <v>42856</v>
      </c>
      <c r="I45" s="33" t="n">
        <f aca="false">I44+1</f>
        <v>29</v>
      </c>
      <c r="J45" s="34" t="n">
        <f aca="false">$K$9</f>
        <v>1403.80930033378</v>
      </c>
      <c r="K45" s="34" t="n">
        <f aca="false">($K$5/$K$6)*M44</f>
        <v>907.960305403131</v>
      </c>
      <c r="L45" s="34" t="n">
        <f aca="false">J45-K45</f>
        <v>495.848994930649</v>
      </c>
      <c r="M45" s="34" t="n">
        <f aca="false">M44-L45</f>
        <v>236363.361110234</v>
      </c>
    </row>
    <row r="46" customFormat="false" ht="13.8" hidden="false" customHeight="false" outlineLevel="0" collapsed="false">
      <c r="A46" s="35" t="n">
        <f aca="false">EDATE(A45,1)</f>
        <v>42887</v>
      </c>
      <c r="B46" s="26" t="n">
        <f aca="false">IF(OR(B45="",B45&gt;=$D$8),"",B45+1)</f>
        <v>30</v>
      </c>
      <c r="C46" s="27" t="n">
        <f aca="false">IF($B46="","",$D$9)</f>
        <v>-1516.11404436048</v>
      </c>
      <c r="D46" s="27" t="n">
        <f aca="false">IF($B46="","",IPMT($D$5/12,$B46,$D$7*12,$D$4))</f>
        <v>-978.544314996369</v>
      </c>
      <c r="E46" s="27" t="n">
        <f aca="false">IF($B46="","",PPMT($D$5/12,$B46,$D$7*12,$D$4))</f>
        <v>-537.569729364114</v>
      </c>
      <c r="F46" s="27" t="n">
        <f aca="false">IF($B46="","",F45-E46)</f>
        <v>-254734.860269689</v>
      </c>
      <c r="H46" s="35" t="n">
        <f aca="false">EDATE(H45,1)</f>
        <v>42887</v>
      </c>
      <c r="I46" s="0" t="n">
        <f aca="false">I45+1</f>
        <v>30</v>
      </c>
      <c r="J46" s="38" t="n">
        <f aca="false">$K$9</f>
        <v>1403.80930033378</v>
      </c>
      <c r="K46" s="38" t="n">
        <f aca="false">($K$5/$K$6)*M45</f>
        <v>906.059550922564</v>
      </c>
      <c r="L46" s="38" t="n">
        <f aca="false">J46-K46</f>
        <v>497.749749411216</v>
      </c>
      <c r="M46" s="38" t="n">
        <f aca="false">M45-L46</f>
        <v>235865.611360823</v>
      </c>
    </row>
    <row r="47" customFormat="false" ht="13.8" hidden="false" customHeight="false" outlineLevel="0" collapsed="false">
      <c r="A47" s="29" t="n">
        <f aca="false">EDATE(A46,1)</f>
        <v>42917</v>
      </c>
      <c r="B47" s="30" t="n">
        <f aca="false">IF(OR(B46="",B46&gt;=$D$8),"",B46+1)</f>
        <v>31</v>
      </c>
      <c r="C47" s="31" t="n">
        <f aca="false">IF($B47="","",$D$9)</f>
        <v>-1516.11404436048</v>
      </c>
      <c r="D47" s="31" t="n">
        <f aca="false">IF($B47="","",IPMT($D$5/12,$B47,$D$7*12,$D$4))</f>
        <v>-976.483631033806</v>
      </c>
      <c r="E47" s="31" t="n">
        <f aca="false">IF($B47="","",PPMT($D$5/12,$B47,$D$7*12,$D$4))</f>
        <v>-539.630413326676</v>
      </c>
      <c r="F47" s="31" t="n">
        <f aca="false">IF($B47="","",F46-E47)</f>
        <v>-254195.229856362</v>
      </c>
      <c r="H47" s="32" t="n">
        <f aca="false">EDATE(H46,1)</f>
        <v>42917</v>
      </c>
      <c r="I47" s="33" t="n">
        <f aca="false">I46+1</f>
        <v>31</v>
      </c>
      <c r="J47" s="34" t="n">
        <f aca="false">$K$9</f>
        <v>1403.80930033378</v>
      </c>
      <c r="K47" s="34" t="n">
        <f aca="false">($K$5/$K$6)*M46</f>
        <v>904.151510216487</v>
      </c>
      <c r="L47" s="34" t="n">
        <f aca="false">J47-K47</f>
        <v>499.657790117293</v>
      </c>
      <c r="M47" s="34" t="n">
        <f aca="false">M46-L47</f>
        <v>235365.953570705</v>
      </c>
    </row>
    <row r="48" customFormat="false" ht="13.8" hidden="false" customHeight="false" outlineLevel="0" collapsed="false">
      <c r="A48" s="35" t="n">
        <f aca="false">EDATE(A47,1)</f>
        <v>42948</v>
      </c>
      <c r="B48" s="26" t="n">
        <f aca="false">IF(OR(B47="",B47&gt;=$D$8),"",B47+1)</f>
        <v>32</v>
      </c>
      <c r="C48" s="27" t="n">
        <f aca="false">IF($B48="","",$D$9)</f>
        <v>-1516.11404436048</v>
      </c>
      <c r="D48" s="27" t="n">
        <f aca="false">IF($B48="","",IPMT($D$5/12,$B48,$D$7*12,$D$4))</f>
        <v>-974.415047782721</v>
      </c>
      <c r="E48" s="27" t="n">
        <f aca="false">IF($B48="","",PPMT($D$5/12,$B48,$D$7*12,$D$4))</f>
        <v>-541.698996577762</v>
      </c>
      <c r="F48" s="27" t="n">
        <f aca="false">IF($B48="","",F47-E48)</f>
        <v>-253653.530859784</v>
      </c>
      <c r="H48" s="35" t="n">
        <f aca="false">EDATE(H47,1)</f>
        <v>42948</v>
      </c>
      <c r="I48" s="0" t="n">
        <f aca="false">I47+1</f>
        <v>32</v>
      </c>
      <c r="J48" s="38" t="n">
        <f aca="false">$K$9</f>
        <v>1403.80930033378</v>
      </c>
      <c r="K48" s="38" t="n">
        <f aca="false">($K$5/$K$6)*M47</f>
        <v>902.236155354371</v>
      </c>
      <c r="L48" s="38" t="n">
        <f aca="false">J48-K48</f>
        <v>501.573144979409</v>
      </c>
      <c r="M48" s="38" t="n">
        <f aca="false">M47-L48</f>
        <v>234864.380425726</v>
      </c>
    </row>
    <row r="49" customFormat="false" ht="13.8" hidden="false" customHeight="false" outlineLevel="0" collapsed="false">
      <c r="A49" s="29" t="n">
        <f aca="false">EDATE(A48,1)</f>
        <v>42979</v>
      </c>
      <c r="B49" s="30" t="n">
        <f aca="false">IF(OR(B48="",B48&gt;=$D$8),"",B48+1)</f>
        <v>33</v>
      </c>
      <c r="C49" s="31" t="n">
        <f aca="false">IF($B49="","",$D$9)</f>
        <v>-1516.11404436048</v>
      </c>
      <c r="D49" s="31" t="n">
        <f aca="false">IF($B49="","",IPMT($D$5/12,$B49,$D$7*12,$D$4))</f>
        <v>-972.338534962506</v>
      </c>
      <c r="E49" s="31" t="n">
        <f aca="false">IF($B49="","",PPMT($D$5/12,$B49,$D$7*12,$D$4))</f>
        <v>-543.775509397977</v>
      </c>
      <c r="F49" s="31" t="n">
        <f aca="false">IF($B49="","",F48-E49)</f>
        <v>-253109.755350386</v>
      </c>
      <c r="H49" s="32" t="n">
        <f aca="false">EDATE(H48,1)</f>
        <v>42979</v>
      </c>
      <c r="I49" s="33" t="n">
        <f aca="false">I48+1</f>
        <v>33</v>
      </c>
      <c r="J49" s="34" t="n">
        <f aca="false">$K$9</f>
        <v>1403.80930033378</v>
      </c>
      <c r="K49" s="34" t="n">
        <f aca="false">($K$5/$K$6)*M48</f>
        <v>900.313458298617</v>
      </c>
      <c r="L49" s="34" t="n">
        <f aca="false">J49-K49</f>
        <v>503.495842035163</v>
      </c>
      <c r="M49" s="34" t="n">
        <f aca="false">M48-L49</f>
        <v>234360.884583691</v>
      </c>
    </row>
    <row r="50" customFormat="false" ht="13.8" hidden="false" customHeight="false" outlineLevel="0" collapsed="false">
      <c r="A50" s="35" t="n">
        <f aca="false">EDATE(A49,1)</f>
        <v>43009</v>
      </c>
      <c r="B50" s="26" t="n">
        <f aca="false">IF(OR(B49="",B49&gt;=$D$8),"",B49+1)</f>
        <v>34</v>
      </c>
      <c r="C50" s="27" t="n">
        <f aca="false">IF($B50="","",$D$9)</f>
        <v>-1516.11404436048</v>
      </c>
      <c r="D50" s="27" t="n">
        <f aca="false">IF($B50="","",IPMT($D$5/12,$B50,$D$7*12,$D$4))</f>
        <v>-970.25406217648</v>
      </c>
      <c r="E50" s="27" t="n">
        <f aca="false">IF($B50="","",PPMT($D$5/12,$B50,$D$7*12,$D$4))</f>
        <v>-545.859982184002</v>
      </c>
      <c r="F50" s="27" t="n">
        <f aca="false">IF($B50="","",F49-E50)</f>
        <v>-252563.895368202</v>
      </c>
      <c r="H50" s="35" t="n">
        <f aca="false">EDATE(H49,1)</f>
        <v>43009</v>
      </c>
      <c r="I50" s="0" t="n">
        <f aca="false">I49+1</f>
        <v>34</v>
      </c>
      <c r="J50" s="38" t="n">
        <f aca="false">$K$9</f>
        <v>1403.80930033378</v>
      </c>
      <c r="K50" s="38" t="n">
        <f aca="false">($K$5/$K$6)*M49</f>
        <v>898.383390904149</v>
      </c>
      <c r="L50" s="38" t="n">
        <f aca="false">J50-K50</f>
        <v>505.425909429631</v>
      </c>
      <c r="M50" s="38" t="n">
        <f aca="false">M49-L50</f>
        <v>233855.458674261</v>
      </c>
    </row>
    <row r="51" customFormat="false" ht="13.8" hidden="false" customHeight="false" outlineLevel="0" collapsed="false">
      <c r="A51" s="29" t="n">
        <f aca="false">EDATE(A50,1)</f>
        <v>43040</v>
      </c>
      <c r="B51" s="30" t="n">
        <f aca="false">IF(OR(B50="",B50&gt;=$D$8),"",B50+1)</f>
        <v>35</v>
      </c>
      <c r="C51" s="31" t="n">
        <f aca="false">IF($B51="","",$D$9)</f>
        <v>-1516.11404436048</v>
      </c>
      <c r="D51" s="31" t="n">
        <f aca="false">IF($B51="","",IPMT($D$5/12,$B51,$D$7*12,$D$4))</f>
        <v>-968.161598911441</v>
      </c>
      <c r="E51" s="31" t="n">
        <f aca="false">IF($B51="","",PPMT($D$5/12,$B51,$D$7*12,$D$4))</f>
        <v>-547.952445449041</v>
      </c>
      <c r="F51" s="31" t="n">
        <f aca="false">IF($B51="","",F50-E51)</f>
        <v>-252015.942922753</v>
      </c>
      <c r="H51" s="32" t="n">
        <f aca="false">EDATE(H50,1)</f>
        <v>43040</v>
      </c>
      <c r="I51" s="33" t="n">
        <f aca="false">I50+1</f>
        <v>35</v>
      </c>
      <c r="J51" s="34" t="n">
        <f aca="false">$K$9</f>
        <v>1403.80930033378</v>
      </c>
      <c r="K51" s="34" t="n">
        <f aca="false">($K$5/$K$6)*M50</f>
        <v>896.445924918002</v>
      </c>
      <c r="L51" s="34" t="n">
        <f aca="false">J51-K51</f>
        <v>507.363375415778</v>
      </c>
      <c r="M51" s="34" t="n">
        <f aca="false">M50-L51</f>
        <v>233348.095298845</v>
      </c>
    </row>
    <row r="52" customFormat="false" ht="13.8" hidden="false" customHeight="false" outlineLevel="0" collapsed="false">
      <c r="A52" s="35" t="n">
        <f aca="false">EDATE(A51,1)</f>
        <v>43070</v>
      </c>
      <c r="B52" s="26" t="n">
        <f aca="false">IF(OR(B51="",B51&gt;=$D$8),"",B51+1)</f>
        <v>36</v>
      </c>
      <c r="C52" s="27" t="n">
        <f aca="false">IF($B52="","",$D$9)</f>
        <v>-1516.11404436048</v>
      </c>
      <c r="D52" s="27" t="n">
        <f aca="false">IF($B52="","",IPMT($D$5/12,$B52,$D$7*12,$D$4))</f>
        <v>-966.06111453722</v>
      </c>
      <c r="E52" s="27" t="n">
        <f aca="false">IF($B52="","",PPMT($D$5/12,$B52,$D$7*12,$D$4))</f>
        <v>-550.052929823262</v>
      </c>
      <c r="F52" s="27" t="n">
        <f aca="false">IF($B52="","",F51-E52)</f>
        <v>-251465.88999293</v>
      </c>
      <c r="H52" s="35" t="n">
        <f aca="false">EDATE(H51,1)</f>
        <v>43070</v>
      </c>
      <c r="I52" s="0" t="n">
        <f aca="false">I51+1</f>
        <v>36</v>
      </c>
      <c r="J52" s="38" t="n">
        <f aca="false">$K$9</f>
        <v>1403.80930033378</v>
      </c>
      <c r="K52" s="38" t="n">
        <f aca="false">($K$5/$K$6)*M51</f>
        <v>894.501031978908</v>
      </c>
      <c r="L52" s="38" t="n">
        <f aca="false">J52-K52</f>
        <v>509.308268354872</v>
      </c>
      <c r="M52" s="38" t="n">
        <f aca="false">M51-L52</f>
        <v>232838.787030491</v>
      </c>
    </row>
    <row r="53" customFormat="false" ht="13.8" hidden="false" customHeight="false" outlineLevel="0" collapsed="false">
      <c r="A53" s="29" t="n">
        <f aca="false">EDATE(A52,1)</f>
        <v>43101</v>
      </c>
      <c r="B53" s="30" t="n">
        <f aca="false">IF(OR(B52="",B52&gt;=$D$8),"",B52+1)</f>
        <v>37</v>
      </c>
      <c r="C53" s="31" t="n">
        <f aca="false">IF($B53="","",$D$9)</f>
        <v>-1516.11404436048</v>
      </c>
      <c r="D53" s="31" t="n">
        <f aca="false">IF($B53="","",IPMT($D$5/12,$B53,$D$7*12,$D$4))</f>
        <v>-963.952578306231</v>
      </c>
      <c r="E53" s="31" t="n">
        <f aca="false">IF($B53="","",PPMT($D$5/12,$B53,$D$7*12,$D$4))</f>
        <v>-552.161466054251</v>
      </c>
      <c r="F53" s="31" t="n">
        <f aca="false">IF($B53="","",F52-E53)</f>
        <v>-250913.728526876</v>
      </c>
      <c r="H53" s="32" t="n">
        <f aca="false">EDATE(H52,1)</f>
        <v>43101</v>
      </c>
      <c r="I53" s="33" t="n">
        <f aca="false">I52+1</f>
        <v>37</v>
      </c>
      <c r="J53" s="34" t="n">
        <f aca="false">$K$9</f>
        <v>1403.80930033378</v>
      </c>
      <c r="K53" s="34" t="n">
        <f aca="false">($K$5/$K$6)*M52</f>
        <v>892.548683616881</v>
      </c>
      <c r="L53" s="34" t="n">
        <f aca="false">J53-K53</f>
        <v>511.260616716899</v>
      </c>
      <c r="M53" s="34" t="n">
        <f aca="false">M52-L53</f>
        <v>232327.526413774</v>
      </c>
    </row>
    <row r="54" customFormat="false" ht="13.8" hidden="false" customHeight="false" outlineLevel="0" collapsed="false">
      <c r="A54" s="35" t="n">
        <f aca="false">EDATE(A53,1)</f>
        <v>43132</v>
      </c>
      <c r="B54" s="26" t="n">
        <f aca="false">IF(OR(B53="",B53&gt;=$D$8),"",B53+1)</f>
        <v>38</v>
      </c>
      <c r="C54" s="27" t="n">
        <f aca="false">IF($B54="","",$D$9)</f>
        <v>-1516.11404436048</v>
      </c>
      <c r="D54" s="27" t="n">
        <f aca="false">IF($B54="","",IPMT($D$5/12,$B54,$D$7*12,$D$4))</f>
        <v>-961.835959353023</v>
      </c>
      <c r="E54" s="27" t="n">
        <f aca="false">IF($B54="","",PPMT($D$5/12,$B54,$D$7*12,$D$4))</f>
        <v>-554.27808500746</v>
      </c>
      <c r="F54" s="27" t="n">
        <f aca="false">IF($B54="","",F53-E54)</f>
        <v>-250359.450441868</v>
      </c>
      <c r="H54" s="35" t="n">
        <f aca="false">EDATE(H53,1)</f>
        <v>43132</v>
      </c>
      <c r="I54" s="0" t="n">
        <f aca="false">I53+1</f>
        <v>38</v>
      </c>
      <c r="J54" s="38" t="n">
        <f aca="false">$K$9</f>
        <v>1403.80930033378</v>
      </c>
      <c r="K54" s="38" t="n">
        <f aca="false">($K$5/$K$6)*M53</f>
        <v>890.588851252799</v>
      </c>
      <c r="L54" s="38" t="n">
        <f aca="false">J54-K54</f>
        <v>513.220449080981</v>
      </c>
      <c r="M54" s="38" t="n">
        <f aca="false">M53-L54</f>
        <v>231814.305964693</v>
      </c>
    </row>
    <row r="55" customFormat="false" ht="13.8" hidden="false" customHeight="false" outlineLevel="0" collapsed="false">
      <c r="A55" s="29" t="n">
        <f aca="false">EDATE(A54,1)</f>
        <v>43160</v>
      </c>
      <c r="B55" s="30" t="n">
        <f aca="false">IF(OR(B54="",B54&gt;=$D$8),"",B54+1)</f>
        <v>39</v>
      </c>
      <c r="C55" s="31" t="n">
        <f aca="false">IF($B55="","",$D$9)</f>
        <v>-1516.11404436048</v>
      </c>
      <c r="D55" s="31" t="n">
        <f aca="false">IF($B55="","",IPMT($D$5/12,$B55,$D$7*12,$D$4))</f>
        <v>-959.711226693828</v>
      </c>
      <c r="E55" s="31" t="n">
        <f aca="false">IF($B55="","",PPMT($D$5/12,$B55,$D$7*12,$D$4))</f>
        <v>-556.402817666655</v>
      </c>
      <c r="F55" s="31" t="n">
        <f aca="false">IF($B55="","",F54-E55)</f>
        <v>-249803.047624202</v>
      </c>
      <c r="H55" s="32" t="n">
        <f aca="false">EDATE(H54,1)</f>
        <v>43160</v>
      </c>
      <c r="I55" s="33" t="n">
        <f aca="false">I54+1</f>
        <v>39</v>
      </c>
      <c r="J55" s="34" t="n">
        <f aca="false">$K$9</f>
        <v>1403.80930033378</v>
      </c>
      <c r="K55" s="34" t="n">
        <f aca="false">($K$5/$K$6)*M54</f>
        <v>888.621506197989</v>
      </c>
      <c r="L55" s="34" t="n">
        <f aca="false">J55-K55</f>
        <v>515.187794135791</v>
      </c>
      <c r="M55" s="34" t="n">
        <f aca="false">M54-L55</f>
        <v>231299.118170557</v>
      </c>
    </row>
    <row r="56" customFormat="false" ht="13.8" hidden="false" customHeight="false" outlineLevel="0" collapsed="false">
      <c r="A56" s="35" t="n">
        <f aca="false">EDATE(A55,1)</f>
        <v>43191</v>
      </c>
      <c r="B56" s="26" t="n">
        <f aca="false">IF(OR(B55="",B55&gt;=$D$8),"",B55+1)</f>
        <v>40</v>
      </c>
      <c r="C56" s="27" t="n">
        <f aca="false">IF($B56="","",$D$9)</f>
        <v>-1516.11404436048</v>
      </c>
      <c r="D56" s="27" t="n">
        <f aca="false">IF($B56="","",IPMT($D$5/12,$B56,$D$7*12,$D$4))</f>
        <v>-957.578349226106</v>
      </c>
      <c r="E56" s="27" t="n">
        <f aca="false">IF($B56="","",PPMT($D$5/12,$B56,$D$7*12,$D$4))</f>
        <v>-558.535695134377</v>
      </c>
      <c r="F56" s="27" t="n">
        <f aca="false">IF($B56="","",F55-E56)</f>
        <v>-249244.511929067</v>
      </c>
      <c r="H56" s="35" t="n">
        <f aca="false">EDATE(H55,1)</f>
        <v>43191</v>
      </c>
      <c r="I56" s="0" t="n">
        <f aca="false">I55+1</f>
        <v>40</v>
      </c>
      <c r="J56" s="38" t="n">
        <f aca="false">$K$9</f>
        <v>1403.80930033378</v>
      </c>
      <c r="K56" s="38" t="n">
        <f aca="false">($K$5/$K$6)*M55</f>
        <v>886.646619653802</v>
      </c>
      <c r="L56" s="38" t="n">
        <f aca="false">J56-K56</f>
        <v>517.162680679978</v>
      </c>
      <c r="M56" s="38" t="n">
        <f aca="false">M55-L56</f>
        <v>230781.955489877</v>
      </c>
    </row>
    <row r="57" customFormat="false" ht="13.8" hidden="false" customHeight="false" outlineLevel="0" collapsed="false">
      <c r="A57" s="29" t="n">
        <f aca="false">EDATE(A56,1)</f>
        <v>43221</v>
      </c>
      <c r="B57" s="30" t="n">
        <f aca="false">IF(OR(B56="",B56&gt;=$D$8),"",B56+1)</f>
        <v>41</v>
      </c>
      <c r="C57" s="31" t="n">
        <f aca="false">IF($B57="","",$D$9)</f>
        <v>-1516.11404436048</v>
      </c>
      <c r="D57" s="31" t="n">
        <f aca="false">IF($B57="","",IPMT($D$5/12,$B57,$D$7*12,$D$4))</f>
        <v>-955.43729572809</v>
      </c>
      <c r="E57" s="31" t="n">
        <f aca="false">IF($B57="","",PPMT($D$5/12,$B57,$D$7*12,$D$4))</f>
        <v>-560.676748632392</v>
      </c>
      <c r="F57" s="31" t="n">
        <f aca="false">IF($B57="","",F56-E57)</f>
        <v>-248683.835180435</v>
      </c>
      <c r="H57" s="32" t="n">
        <f aca="false">EDATE(H56,1)</f>
        <v>43221</v>
      </c>
      <c r="I57" s="33" t="n">
        <f aca="false">I56+1</f>
        <v>41</v>
      </c>
      <c r="J57" s="34" t="n">
        <f aca="false">$K$9</f>
        <v>1403.80930033378</v>
      </c>
      <c r="K57" s="34" t="n">
        <f aca="false">($K$5/$K$6)*M56</f>
        <v>884.664162711195</v>
      </c>
      <c r="L57" s="34" t="n">
        <f aca="false">J57-K57</f>
        <v>519.145137622585</v>
      </c>
      <c r="M57" s="34" t="n">
        <f aca="false">M56-L57</f>
        <v>230262.810352254</v>
      </c>
    </row>
    <row r="58" customFormat="false" ht="13.8" hidden="false" customHeight="false" outlineLevel="0" collapsed="false">
      <c r="A58" s="35" t="n">
        <f aca="false">EDATE(A57,1)</f>
        <v>43252</v>
      </c>
      <c r="B58" s="26" t="n">
        <f aca="false">IF(OR(B57="",B57&gt;=$D$8),"",B57+1)</f>
        <v>42</v>
      </c>
      <c r="C58" s="27" t="n">
        <f aca="false">IF($B58="","",$D$9)</f>
        <v>-1516.11404436048</v>
      </c>
      <c r="D58" s="27" t="n">
        <f aca="false">IF($B58="","",IPMT($D$5/12,$B58,$D$7*12,$D$4))</f>
        <v>-953.288034858333</v>
      </c>
      <c r="E58" s="27" t="n">
        <f aca="false">IF($B58="","",PPMT($D$5/12,$B58,$D$7*12,$D$4))</f>
        <v>-562.82600950215</v>
      </c>
      <c r="F58" s="27" t="n">
        <f aca="false">IF($B58="","",F57-E58)</f>
        <v>-248121.009170933</v>
      </c>
      <c r="H58" s="35" t="n">
        <f aca="false">EDATE(H57,1)</f>
        <v>43252</v>
      </c>
      <c r="I58" s="0" t="n">
        <f aca="false">I57+1</f>
        <v>42</v>
      </c>
      <c r="J58" s="38" t="n">
        <f aca="false">$K$9</f>
        <v>1403.80930033378</v>
      </c>
      <c r="K58" s="38" t="n">
        <f aca="false">($K$5/$K$6)*M57</f>
        <v>882.674106350308</v>
      </c>
      <c r="L58" s="38" t="n">
        <f aca="false">J58-K58</f>
        <v>521.135193983471</v>
      </c>
      <c r="M58" s="38" t="n">
        <f aca="false">M57-L58</f>
        <v>229741.675158271</v>
      </c>
    </row>
    <row r="59" customFormat="false" ht="13.8" hidden="false" customHeight="false" outlineLevel="0" collapsed="false">
      <c r="A59" s="29" t="n">
        <f aca="false">EDATE(A58,1)</f>
        <v>43282</v>
      </c>
      <c r="B59" s="30" t="n">
        <f aca="false">IF(OR(B58="",B58&gt;=$D$8),"",B58+1)</f>
        <v>43</v>
      </c>
      <c r="C59" s="31" t="n">
        <f aca="false">IF($B59="","",$D$9)</f>
        <v>-1516.11404436048</v>
      </c>
      <c r="D59" s="31" t="n">
        <f aca="false">IF($B59="","",IPMT($D$5/12,$B59,$D$7*12,$D$4))</f>
        <v>-951.130535155241</v>
      </c>
      <c r="E59" s="31" t="n">
        <f aca="false">IF($B59="","",PPMT($D$5/12,$B59,$D$7*12,$D$4))</f>
        <v>-564.983509205241</v>
      </c>
      <c r="F59" s="31" t="n">
        <f aca="false">IF($B59="","",F58-E59)</f>
        <v>-247556.025661728</v>
      </c>
      <c r="H59" s="32" t="n">
        <f aca="false">EDATE(H58,1)</f>
        <v>43282</v>
      </c>
      <c r="I59" s="33" t="n">
        <f aca="false">I58+1</f>
        <v>43</v>
      </c>
      <c r="J59" s="34" t="n">
        <f aca="false">$K$9</f>
        <v>1403.80930033378</v>
      </c>
      <c r="K59" s="34" t="n">
        <f aca="false">($K$5/$K$6)*M58</f>
        <v>880.676421440039</v>
      </c>
      <c r="L59" s="34" t="n">
        <f aca="false">J59-K59</f>
        <v>523.132878893741</v>
      </c>
      <c r="M59" s="34" t="n">
        <f aca="false">M58-L59</f>
        <v>229218.542279377</v>
      </c>
    </row>
    <row r="60" customFormat="false" ht="13.8" hidden="false" customHeight="false" outlineLevel="0" collapsed="false">
      <c r="A60" s="35" t="n">
        <f aca="false">EDATE(A59,1)</f>
        <v>43313</v>
      </c>
      <c r="B60" s="26" t="n">
        <f aca="false">IF(OR(B59="",B59&gt;=$D$8),"",B59+1)</f>
        <v>44</v>
      </c>
      <c r="C60" s="27" t="n">
        <f aca="false">IF($B60="","",$D$9)</f>
        <v>-1516.11404436048</v>
      </c>
      <c r="D60" s="27" t="n">
        <f aca="false">IF($B60="","",IPMT($D$5/12,$B60,$D$7*12,$D$4))</f>
        <v>-948.964765036621</v>
      </c>
      <c r="E60" s="27" t="n">
        <f aca="false">IF($B60="","",PPMT($D$5/12,$B60,$D$7*12,$D$4))</f>
        <v>-567.149279323861</v>
      </c>
      <c r="F60" s="27" t="n">
        <f aca="false">IF($B60="","",F59-E60)</f>
        <v>-246988.876382404</v>
      </c>
      <c r="H60" s="35" t="n">
        <f aca="false">EDATE(H59,1)</f>
        <v>43313</v>
      </c>
      <c r="I60" s="0" t="n">
        <f aca="false">I59+1</f>
        <v>44</v>
      </c>
      <c r="J60" s="38" t="n">
        <f aca="false">$K$9</f>
        <v>1403.80930033378</v>
      </c>
      <c r="K60" s="38" t="n">
        <f aca="false">($K$5/$K$6)*M59</f>
        <v>878.671078737612</v>
      </c>
      <c r="L60" s="38" t="n">
        <f aca="false">J60-K60</f>
        <v>525.138221596168</v>
      </c>
      <c r="M60" s="38" t="n">
        <f aca="false">M59-L60</f>
        <v>228693.404057781</v>
      </c>
    </row>
    <row r="61" customFormat="false" ht="13.8" hidden="false" customHeight="false" outlineLevel="0" collapsed="false">
      <c r="A61" s="29" t="n">
        <f aca="false">EDATE(A60,1)</f>
        <v>43344</v>
      </c>
      <c r="B61" s="30" t="n">
        <f aca="false">IF(OR(B60="",B60&gt;=$D$8),"",B60+1)</f>
        <v>45</v>
      </c>
      <c r="C61" s="31" t="n">
        <f aca="false">IF($B61="","",$D$9)</f>
        <v>-1516.11404436048</v>
      </c>
      <c r="D61" s="31" t="n">
        <f aca="false">IF($B61="","",IPMT($D$5/12,$B61,$D$7*12,$D$4))</f>
        <v>-946.790692799213</v>
      </c>
      <c r="E61" s="31" t="n">
        <f aca="false">IF($B61="","",PPMT($D$5/12,$B61,$D$7*12,$D$4))</f>
        <v>-569.323351561269</v>
      </c>
      <c r="F61" s="31" t="n">
        <f aca="false">IF($B61="","",F60-E61)</f>
        <v>-246419.553030842</v>
      </c>
      <c r="H61" s="32" t="n">
        <f aca="false">EDATE(H60,1)</f>
        <v>43344</v>
      </c>
      <c r="I61" s="33" t="n">
        <f aca="false">I60+1</f>
        <v>45</v>
      </c>
      <c r="J61" s="34" t="n">
        <f aca="false">$K$9</f>
        <v>1403.80930033378</v>
      </c>
      <c r="K61" s="34" t="n">
        <f aca="false">($K$5/$K$6)*M60</f>
        <v>876.658048888161</v>
      </c>
      <c r="L61" s="34" t="n">
        <f aca="false">J61-K61</f>
        <v>527.151251445619</v>
      </c>
      <c r="M61" s="34" t="n">
        <f aca="false">M60-L61</f>
        <v>228166.252806335</v>
      </c>
    </row>
    <row r="62" customFormat="false" ht="13.8" hidden="false" customHeight="false" outlineLevel="0" collapsed="false">
      <c r="A62" s="35" t="n">
        <f aca="false">EDATE(A61,1)</f>
        <v>43374</v>
      </c>
      <c r="B62" s="26" t="n">
        <f aca="false">IF(OR(B61="",B61&gt;=$D$8),"",B61+1)</f>
        <v>46</v>
      </c>
      <c r="C62" s="27" t="n">
        <f aca="false">IF($B62="","",$D$9)</f>
        <v>-1516.11404436048</v>
      </c>
      <c r="D62" s="27" t="n">
        <f aca="false">IF($B62="","",IPMT($D$5/12,$B62,$D$7*12,$D$4))</f>
        <v>-944.608286618228</v>
      </c>
      <c r="E62" s="27" t="n">
        <f aca="false">IF($B62="","",PPMT($D$5/12,$B62,$D$7*12,$D$4))</f>
        <v>-571.505757742254</v>
      </c>
      <c r="F62" s="27" t="n">
        <f aca="false">IF($B62="","",F61-E62)</f>
        <v>-245848.0472731</v>
      </c>
      <c r="H62" s="35" t="n">
        <f aca="false">EDATE(H61,1)</f>
        <v>43374</v>
      </c>
      <c r="I62" s="0" t="n">
        <f aca="false">I61+1</f>
        <v>46</v>
      </c>
      <c r="J62" s="38" t="n">
        <f aca="false">$K$9</f>
        <v>1403.80930033378</v>
      </c>
      <c r="K62" s="38" t="n">
        <f aca="false">($K$5/$K$6)*M61</f>
        <v>874.637302424286</v>
      </c>
      <c r="L62" s="38" t="n">
        <f aca="false">J62-K62</f>
        <v>529.171997909494</v>
      </c>
      <c r="M62" s="38" t="n">
        <f aca="false">M61-L62</f>
        <v>227637.080808426</v>
      </c>
    </row>
    <row r="63" customFormat="false" ht="13.8" hidden="false" customHeight="false" outlineLevel="0" collapsed="false">
      <c r="A63" s="29" t="n">
        <f aca="false">EDATE(A62,1)</f>
        <v>43405</v>
      </c>
      <c r="B63" s="30" t="n">
        <f aca="false">IF(OR(B62="",B62&gt;=$D$8),"",B62+1)</f>
        <v>47</v>
      </c>
      <c r="C63" s="31" t="n">
        <f aca="false">IF($B63="","",$D$9)</f>
        <v>-1516.11404436048</v>
      </c>
      <c r="D63" s="31" t="n">
        <f aca="false">IF($B63="","",IPMT($D$5/12,$B63,$D$7*12,$D$4))</f>
        <v>-942.417514546883</v>
      </c>
      <c r="E63" s="31" t="n">
        <f aca="false">IF($B63="","",PPMT($D$5/12,$B63,$D$7*12,$D$4))</f>
        <v>-573.6965298136</v>
      </c>
      <c r="F63" s="31" t="n">
        <f aca="false">IF($B63="","",F62-E63)</f>
        <v>-245274.350743287</v>
      </c>
      <c r="H63" s="32" t="n">
        <f aca="false">EDATE(H62,1)</f>
        <v>43405</v>
      </c>
      <c r="I63" s="33" t="n">
        <f aca="false">I62+1</f>
        <v>47</v>
      </c>
      <c r="J63" s="34" t="n">
        <f aca="false">$K$9</f>
        <v>1403.80930033378</v>
      </c>
      <c r="K63" s="34" t="n">
        <f aca="false">($K$5/$K$6)*M62</f>
        <v>872.608809765633</v>
      </c>
      <c r="L63" s="34" t="n">
        <f aca="false">J63-K63</f>
        <v>531.200490568147</v>
      </c>
      <c r="M63" s="34" t="n">
        <f aca="false">M62-L63</f>
        <v>227105.880317858</v>
      </c>
    </row>
    <row r="64" customFormat="false" ht="13.8" hidden="false" customHeight="false" outlineLevel="0" collapsed="false">
      <c r="A64" s="35" t="n">
        <f aca="false">EDATE(A63,1)</f>
        <v>43435</v>
      </c>
      <c r="B64" s="26" t="n">
        <f aca="false">IF(OR(B63="",B63&gt;=$D$8),"",B63+1)</f>
        <v>48</v>
      </c>
      <c r="C64" s="27" t="n">
        <f aca="false">IF($B64="","",$D$9)</f>
        <v>-1516.11404436048</v>
      </c>
      <c r="D64" s="27" t="n">
        <f aca="false">IF($B64="","",IPMT($D$5/12,$B64,$D$7*12,$D$4))</f>
        <v>-940.218344515931</v>
      </c>
      <c r="E64" s="27" t="n">
        <f aca="false">IF($B64="","",PPMT($D$5/12,$B64,$D$7*12,$D$4))</f>
        <v>-575.895699844552</v>
      </c>
      <c r="F64" s="27" t="n">
        <f aca="false">IF($B64="","",F63-E64)</f>
        <v>-244698.455043442</v>
      </c>
      <c r="H64" s="35" t="n">
        <f aca="false">EDATE(H63,1)</f>
        <v>43435</v>
      </c>
      <c r="I64" s="0" t="n">
        <f aca="false">I63+1</f>
        <v>48</v>
      </c>
      <c r="J64" s="38" t="n">
        <f aca="false">$K$9</f>
        <v>1403.80930033378</v>
      </c>
      <c r="K64" s="38" t="n">
        <f aca="false">($K$5/$K$6)*M63</f>
        <v>870.572541218455</v>
      </c>
      <c r="L64" s="38" t="n">
        <f aca="false">J64-K64</f>
        <v>533.236759115325</v>
      </c>
      <c r="M64" s="38" t="n">
        <f aca="false">M63-L64</f>
        <v>226572.643558742</v>
      </c>
    </row>
    <row r="65" customFormat="false" ht="13.8" hidden="false" customHeight="false" outlineLevel="0" collapsed="false">
      <c r="A65" s="29" t="n">
        <f aca="false">EDATE(A64,1)</f>
        <v>43466</v>
      </c>
      <c r="B65" s="30" t="n">
        <f aca="false">IF(OR(B64="",B64&gt;=$D$8),"",B64+1)</f>
        <v>49</v>
      </c>
      <c r="C65" s="31" t="n">
        <f aca="false">IF($B65="","",$D$9)</f>
        <v>-1516.11404436048</v>
      </c>
      <c r="D65" s="31" t="n">
        <f aca="false">IF($B65="","",IPMT($D$5/12,$B65,$D$7*12,$D$4))</f>
        <v>-938.010744333193</v>
      </c>
      <c r="E65" s="31" t="n">
        <f aca="false">IF($B65="","",PPMT($D$5/12,$B65,$D$7*12,$D$4))</f>
        <v>-578.103300027289</v>
      </c>
      <c r="F65" s="31" t="n">
        <f aca="false">IF($B65="","",F64-E65)</f>
        <v>-244120.351743415</v>
      </c>
      <c r="H65" s="32" t="n">
        <f aca="false">EDATE(H64,1)</f>
        <v>43466</v>
      </c>
      <c r="I65" s="33" t="n">
        <f aca="false">I64+1</f>
        <v>49</v>
      </c>
      <c r="J65" s="34" t="n">
        <f aca="false">$K$9</f>
        <v>1403.80930033378</v>
      </c>
      <c r="K65" s="34" t="n">
        <f aca="false">($K$5/$K$6)*M64</f>
        <v>868.528466975179</v>
      </c>
      <c r="L65" s="34" t="n">
        <f aca="false">J65-K65</f>
        <v>535.280833358601</v>
      </c>
      <c r="M65" s="34" t="n">
        <f aca="false">M64-L65</f>
        <v>226037.362725384</v>
      </c>
    </row>
    <row r="66" customFormat="false" ht="13.8" hidden="false" customHeight="false" outlineLevel="0" collapsed="false">
      <c r="A66" s="35" t="n">
        <f aca="false">EDATE(A65,1)</f>
        <v>43497</v>
      </c>
      <c r="B66" s="26" t="n">
        <f aca="false">IF(OR(B65="",B65&gt;=$D$8),"",B65+1)</f>
        <v>50</v>
      </c>
      <c r="C66" s="27" t="n">
        <f aca="false">IF($B66="","",$D$9)</f>
        <v>-1516.11404436048</v>
      </c>
      <c r="D66" s="27" t="n">
        <f aca="false">IF($B66="","",IPMT($D$5/12,$B66,$D$7*12,$D$4))</f>
        <v>-935.794681683089</v>
      </c>
      <c r="E66" s="27" t="n">
        <f aca="false">IF($B66="","",PPMT($D$5/12,$B66,$D$7*12,$D$4))</f>
        <v>-580.319362677394</v>
      </c>
      <c r="F66" s="27" t="n">
        <f aca="false">IF($B66="","",F65-E66)</f>
        <v>-243540.032380737</v>
      </c>
      <c r="H66" s="35" t="n">
        <f aca="false">EDATE(H65,1)</f>
        <v>43497</v>
      </c>
      <c r="I66" s="0" t="n">
        <f aca="false">I65+1</f>
        <v>50</v>
      </c>
      <c r="J66" s="38" t="n">
        <f aca="false">$K$9</f>
        <v>1403.80930033378</v>
      </c>
      <c r="K66" s="38" t="n">
        <f aca="false">($K$5/$K$6)*M65</f>
        <v>866.476557113971</v>
      </c>
      <c r="L66" s="38" t="n">
        <f aca="false">J66-K66</f>
        <v>537.332743219809</v>
      </c>
      <c r="M66" s="38" t="n">
        <f aca="false">M65-L66</f>
        <v>225500.029982164</v>
      </c>
    </row>
    <row r="67" customFormat="false" ht="13.8" hidden="false" customHeight="false" outlineLevel="0" collapsed="false">
      <c r="A67" s="29" t="n">
        <f aca="false">EDATE(A66,1)</f>
        <v>43525</v>
      </c>
      <c r="B67" s="30" t="n">
        <f aca="false">IF(OR(B66="",B66&gt;=$D$8),"",B66+1)</f>
        <v>51</v>
      </c>
      <c r="C67" s="31" t="n">
        <f aca="false">IF($B67="","",$D$9)</f>
        <v>-1516.11404436048</v>
      </c>
      <c r="D67" s="31" t="n">
        <f aca="false">IF($B67="","",IPMT($D$5/12,$B67,$D$7*12,$D$4))</f>
        <v>-933.570124126159</v>
      </c>
      <c r="E67" s="31" t="n">
        <f aca="false">IF($B67="","",PPMT($D$5/12,$B67,$D$7*12,$D$4))</f>
        <v>-582.543920234324</v>
      </c>
      <c r="F67" s="31" t="n">
        <f aca="false">IF($B67="","",F66-E67)</f>
        <v>-242957.488460503</v>
      </c>
      <c r="H67" s="32" t="n">
        <f aca="false">EDATE(H66,1)</f>
        <v>43525</v>
      </c>
      <c r="I67" s="33" t="n">
        <f aca="false">I66+1</f>
        <v>51</v>
      </c>
      <c r="J67" s="34" t="n">
        <f aca="false">$K$9</f>
        <v>1403.80930033378</v>
      </c>
      <c r="K67" s="34" t="n">
        <f aca="false">($K$5/$K$6)*M66</f>
        <v>864.416781598295</v>
      </c>
      <c r="L67" s="34" t="n">
        <f aca="false">J67-K67</f>
        <v>539.392518735485</v>
      </c>
      <c r="M67" s="34" t="n">
        <f aca="false">M66-L67</f>
        <v>224960.637463429</v>
      </c>
    </row>
    <row r="68" customFormat="false" ht="13.8" hidden="false" customHeight="false" outlineLevel="0" collapsed="false">
      <c r="A68" s="35" t="n">
        <f aca="false">EDATE(A67,1)</f>
        <v>43556</v>
      </c>
      <c r="B68" s="26" t="n">
        <f aca="false">IF(OR(B67="",B67&gt;=$D$8),"",B67+1)</f>
        <v>52</v>
      </c>
      <c r="C68" s="27" t="n">
        <f aca="false">IF($B68="","",$D$9)</f>
        <v>-1516.11404436048</v>
      </c>
      <c r="D68" s="27" t="n">
        <f aca="false">IF($B68="","",IPMT($D$5/12,$B68,$D$7*12,$D$4))</f>
        <v>-931.337039098594</v>
      </c>
      <c r="E68" s="27" t="n">
        <f aca="false">IF($B68="","",PPMT($D$5/12,$B68,$D$7*12,$D$4))</f>
        <v>-584.777005261889</v>
      </c>
      <c r="F68" s="27" t="n">
        <f aca="false">IF($B68="","",F67-E68)</f>
        <v>-242372.711455241</v>
      </c>
      <c r="H68" s="35" t="n">
        <f aca="false">EDATE(H67,1)</f>
        <v>43556</v>
      </c>
      <c r="I68" s="0" t="n">
        <f aca="false">I67+1</f>
        <v>52</v>
      </c>
      <c r="J68" s="38" t="n">
        <f aca="false">$K$9</f>
        <v>1403.80930033378</v>
      </c>
      <c r="K68" s="38" t="n">
        <f aca="false">($K$5/$K$6)*M67</f>
        <v>862.349110276476</v>
      </c>
      <c r="L68" s="38" t="n">
        <f aca="false">J68-K68</f>
        <v>541.460190057304</v>
      </c>
      <c r="M68" s="38" t="n">
        <f aca="false">M67-L68</f>
        <v>224419.177273371</v>
      </c>
    </row>
    <row r="69" customFormat="false" ht="13.8" hidden="false" customHeight="false" outlineLevel="0" collapsed="false">
      <c r="A69" s="29" t="n">
        <f aca="false">EDATE(A68,1)</f>
        <v>43586</v>
      </c>
      <c r="B69" s="30" t="n">
        <f aca="false">IF(OR(B68="",B68&gt;=$D$8),"",B68+1)</f>
        <v>53</v>
      </c>
      <c r="C69" s="31" t="n">
        <f aca="false">IF($B69="","",$D$9)</f>
        <v>-1516.11404436048</v>
      </c>
      <c r="D69" s="31" t="n">
        <f aca="false">IF($B69="","",IPMT($D$5/12,$B69,$D$7*12,$D$4))</f>
        <v>-929.095393911756</v>
      </c>
      <c r="E69" s="31" t="n">
        <f aca="false">IF($B69="","",PPMT($D$5/12,$B69,$D$7*12,$D$4))</f>
        <v>-587.018650448726</v>
      </c>
      <c r="F69" s="31" t="n">
        <f aca="false">IF($B69="","",F68-E69)</f>
        <v>-241785.692804792</v>
      </c>
      <c r="H69" s="32" t="n">
        <f aca="false">EDATE(H68,1)</f>
        <v>43586</v>
      </c>
      <c r="I69" s="33" t="n">
        <f aca="false">I68+1</f>
        <v>53</v>
      </c>
      <c r="J69" s="34" t="n">
        <f aca="false">$K$9</f>
        <v>1403.80930033378</v>
      </c>
      <c r="K69" s="34" t="n">
        <f aca="false">($K$5/$K$6)*M68</f>
        <v>860.273512881256</v>
      </c>
      <c r="L69" s="34" t="n">
        <f aca="false">J69-K69</f>
        <v>543.535787452524</v>
      </c>
      <c r="M69" s="34" t="n">
        <f aca="false">M68-L69</f>
        <v>223875.641485919</v>
      </c>
    </row>
    <row r="70" customFormat="false" ht="13.8" hidden="false" customHeight="false" outlineLevel="0" collapsed="false">
      <c r="A70" s="35" t="n">
        <f aca="false">EDATE(A69,1)</f>
        <v>43617</v>
      </c>
      <c r="B70" s="26" t="n">
        <f aca="false">IF(OR(B69="",B69&gt;=$D$8),"",B69+1)</f>
        <v>54</v>
      </c>
      <c r="C70" s="27" t="n">
        <f aca="false">IF($B70="","",$D$9)</f>
        <v>-1516.11404436048</v>
      </c>
      <c r="D70" s="27" t="n">
        <f aca="false">IF($B70="","",IPMT($D$5/12,$B70,$D$7*12,$D$4))</f>
        <v>-926.845155751703</v>
      </c>
      <c r="E70" s="27" t="n">
        <f aca="false">IF($B70="","",PPMT($D$5/12,$B70,$D$7*12,$D$4))</f>
        <v>-589.26888860878</v>
      </c>
      <c r="F70" s="27" t="n">
        <f aca="false">IF($B70="","",F69-E70)</f>
        <v>-241196.423916184</v>
      </c>
      <c r="H70" s="35" t="n">
        <f aca="false">EDATE(H69,1)</f>
        <v>43617</v>
      </c>
      <c r="I70" s="0" t="n">
        <f aca="false">I69+1</f>
        <v>54</v>
      </c>
      <c r="J70" s="38" t="n">
        <f aca="false">$K$9</f>
        <v>1403.80930033378</v>
      </c>
      <c r="K70" s="38" t="n">
        <f aca="false">($K$5/$K$6)*M69</f>
        <v>858.189959029355</v>
      </c>
      <c r="L70" s="38" t="n">
        <f aca="false">J70-K70</f>
        <v>545.619341304425</v>
      </c>
      <c r="M70" s="38" t="n">
        <f aca="false">M69-L70</f>
        <v>223330.022144614</v>
      </c>
    </row>
    <row r="71" customFormat="false" ht="13.8" hidden="false" customHeight="false" outlineLevel="0" collapsed="false">
      <c r="A71" s="29" t="n">
        <f aca="false">EDATE(A70,1)</f>
        <v>43647</v>
      </c>
      <c r="B71" s="30" t="n">
        <f aca="false">IF(OR(B70="",B70&gt;=$D$8),"",B70+1)</f>
        <v>55</v>
      </c>
      <c r="C71" s="31" t="n">
        <f aca="false">IF($B71="","",$D$9)</f>
        <v>-1516.11404436048</v>
      </c>
      <c r="D71" s="31" t="n">
        <f aca="false">IF($B71="","",IPMT($D$5/12,$B71,$D$7*12,$D$4))</f>
        <v>-924.586291678703</v>
      </c>
      <c r="E71" s="31" t="n">
        <f aca="false">IF($B71="","",PPMT($D$5/12,$B71,$D$7*12,$D$4))</f>
        <v>-591.52775268178</v>
      </c>
      <c r="F71" s="31" t="n">
        <f aca="false">IF($B71="","",F70-E71)</f>
        <v>-240604.896163502</v>
      </c>
      <c r="H71" s="32" t="n">
        <f aca="false">EDATE(H70,1)</f>
        <v>43647</v>
      </c>
      <c r="I71" s="33" t="n">
        <f aca="false">I70+1</f>
        <v>55</v>
      </c>
      <c r="J71" s="34" t="n">
        <f aca="false">$K$9</f>
        <v>1403.80930033378</v>
      </c>
      <c r="K71" s="34" t="n">
        <f aca="false">($K$5/$K$6)*M70</f>
        <v>856.098418221021</v>
      </c>
      <c r="L71" s="34" t="n">
        <f aca="false">J71-K71</f>
        <v>547.710882112759</v>
      </c>
      <c r="M71" s="34" t="n">
        <f aca="false">M70-L71</f>
        <v>222782.311262501</v>
      </c>
    </row>
    <row r="72" customFormat="false" ht="13.8" hidden="false" customHeight="false" outlineLevel="0" collapsed="false">
      <c r="A72" s="35" t="n">
        <f aca="false">EDATE(A71,1)</f>
        <v>43678</v>
      </c>
      <c r="B72" s="26" t="n">
        <f aca="false">IF(OR(B71="",B71&gt;=$D$8),"",B71+1)</f>
        <v>56</v>
      </c>
      <c r="C72" s="27" t="n">
        <f aca="false">IF($B72="","",$D$9)</f>
        <v>-1516.11404436048</v>
      </c>
      <c r="D72" s="27" t="n">
        <f aca="false">IF($B72="","",IPMT($D$5/12,$B72,$D$7*12,$D$4))</f>
        <v>-922.318768626756</v>
      </c>
      <c r="E72" s="27" t="n">
        <f aca="false">IF($B72="","",PPMT($D$5/12,$B72,$D$7*12,$D$4))</f>
        <v>-593.795275733727</v>
      </c>
      <c r="F72" s="27" t="n">
        <f aca="false">IF($B72="","",F71-E72)</f>
        <v>-240011.100887768</v>
      </c>
      <c r="H72" s="35" t="n">
        <f aca="false">EDATE(H71,1)</f>
        <v>43678</v>
      </c>
      <c r="I72" s="0" t="n">
        <f aca="false">I71+1</f>
        <v>56</v>
      </c>
      <c r="J72" s="38" t="n">
        <f aca="false">$K$9</f>
        <v>1403.80930033378</v>
      </c>
      <c r="K72" s="38" t="n">
        <f aca="false">($K$5/$K$6)*M71</f>
        <v>853.998859839589</v>
      </c>
      <c r="L72" s="38" t="n">
        <f aca="false">J72-K72</f>
        <v>549.810440494191</v>
      </c>
      <c r="M72" s="38" t="n">
        <f aca="false">M71-L72</f>
        <v>222232.500822007</v>
      </c>
    </row>
    <row r="73" customFormat="false" ht="13.8" hidden="false" customHeight="false" outlineLevel="0" collapsed="false">
      <c r="A73" s="29" t="n">
        <f aca="false">EDATE(A72,1)</f>
        <v>43709</v>
      </c>
      <c r="B73" s="30" t="n">
        <f aca="false">IF(OR(B72="",B72&gt;=$D$8),"",B72+1)</f>
        <v>57</v>
      </c>
      <c r="C73" s="31" t="n">
        <f aca="false">IF($B73="","",$D$9)</f>
        <v>-1516.11404436048</v>
      </c>
      <c r="D73" s="31" t="n">
        <f aca="false">IF($B73="","",IPMT($D$5/12,$B73,$D$7*12,$D$4))</f>
        <v>-920.04255340311</v>
      </c>
      <c r="E73" s="31" t="n">
        <f aca="false">IF($B73="","",PPMT($D$5/12,$B73,$D$7*12,$D$4))</f>
        <v>-596.071490957373</v>
      </c>
      <c r="F73" s="31" t="n">
        <f aca="false">IF($B73="","",F72-E73)</f>
        <v>-239415.029396811</v>
      </c>
      <c r="H73" s="32" t="n">
        <f aca="false">EDATE(H72,1)</f>
        <v>43709</v>
      </c>
      <c r="I73" s="33" t="n">
        <f aca="false">I72+1</f>
        <v>57</v>
      </c>
      <c r="J73" s="34" t="n">
        <f aca="false">$K$9</f>
        <v>1403.80930033378</v>
      </c>
      <c r="K73" s="34" t="n">
        <f aca="false">($K$5/$K$6)*M72</f>
        <v>851.891253151028</v>
      </c>
      <c r="L73" s="34" t="n">
        <f aca="false">J73-K73</f>
        <v>551.918047182752</v>
      </c>
      <c r="M73" s="34" t="n">
        <f aca="false">M72-L73</f>
        <v>221680.582774825</v>
      </c>
    </row>
    <row r="74" customFormat="false" ht="13.8" hidden="false" customHeight="false" outlineLevel="0" collapsed="false">
      <c r="A74" s="35" t="n">
        <f aca="false">EDATE(A73,1)</f>
        <v>43739</v>
      </c>
      <c r="B74" s="26" t="n">
        <f aca="false">IF(OR(B73="",B73&gt;=$D$8),"",B73+1)</f>
        <v>58</v>
      </c>
      <c r="C74" s="27" t="n">
        <f aca="false">IF($B74="","",$D$9)</f>
        <v>-1516.11404436048</v>
      </c>
      <c r="D74" s="27" t="n">
        <f aca="false">IF($B74="","",IPMT($D$5/12,$B74,$D$7*12,$D$4))</f>
        <v>-917.757612687773</v>
      </c>
      <c r="E74" s="27" t="n">
        <f aca="false">IF($B74="","",PPMT($D$5/12,$B74,$D$7*12,$D$4))</f>
        <v>-598.356431672709</v>
      </c>
      <c r="F74" s="27" t="n">
        <f aca="false">IF($B74="","",F73-E74)</f>
        <v>-238816.672965138</v>
      </c>
      <c r="H74" s="35" t="n">
        <f aca="false">EDATE(H73,1)</f>
        <v>43739</v>
      </c>
      <c r="I74" s="0" t="n">
        <f aca="false">I73+1</f>
        <v>58</v>
      </c>
      <c r="J74" s="38" t="n">
        <f aca="false">$K$9</f>
        <v>1403.80930033378</v>
      </c>
      <c r="K74" s="38" t="n">
        <f aca="false">($K$5/$K$6)*M73</f>
        <v>849.775567303494</v>
      </c>
      <c r="L74" s="38" t="n">
        <f aca="false">J74-K74</f>
        <v>554.033733030286</v>
      </c>
      <c r="M74" s="38" t="n">
        <f aca="false">M73-L74</f>
        <v>221126.549041794</v>
      </c>
    </row>
    <row r="75" customFormat="false" ht="13.8" hidden="false" customHeight="false" outlineLevel="0" collapsed="false">
      <c r="A75" s="29" t="n">
        <f aca="false">EDATE(A74,1)</f>
        <v>43770</v>
      </c>
      <c r="B75" s="30" t="n">
        <f aca="false">IF(OR(B74="",B74&gt;=$D$8),"",B74+1)</f>
        <v>59</v>
      </c>
      <c r="C75" s="31" t="n">
        <f aca="false">IF($B75="","",$D$9)</f>
        <v>-1516.11404436048</v>
      </c>
      <c r="D75" s="31" t="n">
        <f aca="false">IF($B75="","",IPMT($D$5/12,$B75,$D$7*12,$D$4))</f>
        <v>-915.463913033028</v>
      </c>
      <c r="E75" s="31" t="n">
        <f aca="false">IF($B75="","",PPMT($D$5/12,$B75,$D$7*12,$D$4))</f>
        <v>-600.650131327455</v>
      </c>
      <c r="F75" s="31" t="n">
        <f aca="false">IF($B75="","",F74-E75)</f>
        <v>-238216.022833811</v>
      </c>
      <c r="H75" s="32" t="n">
        <f aca="false">EDATE(H74,1)</f>
        <v>43770</v>
      </c>
      <c r="I75" s="33" t="n">
        <f aca="false">I74+1</f>
        <v>59</v>
      </c>
      <c r="J75" s="34" t="n">
        <f aca="false">$K$9</f>
        <v>1403.80930033378</v>
      </c>
      <c r="K75" s="34" t="n">
        <f aca="false">($K$5/$K$6)*M74</f>
        <v>847.651771326878</v>
      </c>
      <c r="L75" s="34" t="n">
        <f aca="false">J75-K75</f>
        <v>556.157529006902</v>
      </c>
      <c r="M75" s="34" t="n">
        <f aca="false">M74-L75</f>
        <v>220570.391512787</v>
      </c>
    </row>
    <row r="76" customFormat="false" ht="13.8" hidden="false" customHeight="false" outlineLevel="0" collapsed="false">
      <c r="A76" s="35" t="n">
        <f aca="false">EDATE(A75,1)</f>
        <v>43800</v>
      </c>
      <c r="B76" s="26" t="n">
        <f aca="false">IF(OR(B75="",B75&gt;=$D$8),"",B75+1)</f>
        <v>60</v>
      </c>
      <c r="C76" s="27" t="n">
        <f aca="false">IF($B76="","",$D$9)</f>
        <v>-1516.11404436048</v>
      </c>
      <c r="D76" s="27" t="n">
        <f aca="false">IF($B76="","",IPMT($D$5/12,$B76,$D$7*12,$D$4))</f>
        <v>-913.161420862939</v>
      </c>
      <c r="E76" s="27" t="n">
        <f aca="false">IF($B76="","",PPMT($D$5/12,$B76,$D$7*12,$D$4))</f>
        <v>-602.952623497543</v>
      </c>
      <c r="F76" s="27" t="n">
        <f aca="false">IF($B76="","",F75-E76)</f>
        <v>-237613.070210313</v>
      </c>
      <c r="H76" s="35" t="n">
        <f aca="false">EDATE(H75,1)</f>
        <v>43800</v>
      </c>
      <c r="I76" s="0" t="n">
        <f aca="false">I75+1</f>
        <v>60</v>
      </c>
      <c r="J76" s="38" t="n">
        <f aca="false">$K$9</f>
        <v>1403.80930033378</v>
      </c>
      <c r="K76" s="38" t="n">
        <f aca="false">($K$5/$K$6)*M75</f>
        <v>845.519834132351</v>
      </c>
      <c r="L76" s="38" t="n">
        <f aca="false">J76-K76</f>
        <v>558.289466201429</v>
      </c>
      <c r="M76" s="38" t="n">
        <f aca="false">M75-L76</f>
        <v>220012.102046586</v>
      </c>
    </row>
    <row r="77" customFormat="false" ht="13.8" hidden="false" customHeight="false" outlineLevel="0" collapsed="false">
      <c r="A77" s="29" t="n">
        <f aca="false">EDATE(A76,1)</f>
        <v>43831</v>
      </c>
      <c r="B77" s="30" t="n">
        <f aca="false">IF(OR(B76="",B76&gt;=$D$8),"",B76+1)</f>
        <v>61</v>
      </c>
      <c r="C77" s="31" t="n">
        <f aca="false">IF($B77="","",$D$9)</f>
        <v>-1516.11404436048</v>
      </c>
      <c r="D77" s="31" t="n">
        <f aca="false">IF($B77="","",IPMT($D$5/12,$B77,$D$7*12,$D$4))</f>
        <v>-910.850102472865</v>
      </c>
      <c r="E77" s="31" t="n">
        <f aca="false">IF($B77="","",PPMT($D$5/12,$B77,$D$7*12,$D$4))</f>
        <v>-605.263941887617</v>
      </c>
      <c r="F77" s="31" t="n">
        <f aca="false">IF($B77="","",F76-E77)</f>
        <v>-237007.806268425</v>
      </c>
      <c r="H77" s="32" t="n">
        <f aca="false">EDATE(H76,1)</f>
        <v>43831</v>
      </c>
      <c r="I77" s="33" t="n">
        <f aca="false">I76+1</f>
        <v>61</v>
      </c>
      <c r="J77" s="34" t="n">
        <f aca="false">$K$9</f>
        <v>1403.80930033378</v>
      </c>
      <c r="K77" s="34" t="n">
        <f aca="false">($K$5/$K$6)*M76</f>
        <v>843.379724511913</v>
      </c>
      <c r="L77" s="34" t="n">
        <f aca="false">J77-K77</f>
        <v>560.429575821867</v>
      </c>
      <c r="M77" s="34" t="n">
        <f aca="false">M76-L77</f>
        <v>219451.672470764</v>
      </c>
    </row>
    <row r="78" customFormat="false" ht="13.8" hidden="false" customHeight="false" outlineLevel="0" collapsed="false">
      <c r="A78" s="35" t="n">
        <f aca="false">EDATE(A77,1)</f>
        <v>43862</v>
      </c>
      <c r="B78" s="26" t="n">
        <f aca="false">IF(OR(B77="",B77&gt;=$D$8),"",B77+1)</f>
        <v>62</v>
      </c>
      <c r="C78" s="27" t="n">
        <f aca="false">IF($B78="","",$D$9)</f>
        <v>-1516.11404436048</v>
      </c>
      <c r="D78" s="27" t="n">
        <f aca="false">IF($B78="","",IPMT($D$5/12,$B78,$D$7*12,$D$4))</f>
        <v>-908.529924028963</v>
      </c>
      <c r="E78" s="27" t="n">
        <f aca="false">IF($B78="","",PPMT($D$5/12,$B78,$D$7*12,$D$4))</f>
        <v>-607.58412033152</v>
      </c>
      <c r="F78" s="27" t="n">
        <f aca="false">IF($B78="","",F77-E78)</f>
        <v>-236400.222148094</v>
      </c>
      <c r="H78" s="35" t="n">
        <f aca="false">EDATE(H77,1)</f>
        <v>43862</v>
      </c>
      <c r="I78" s="0" t="n">
        <f aca="false">I77+1</f>
        <v>62</v>
      </c>
      <c r="J78" s="38" t="n">
        <f aca="false">$K$9</f>
        <v>1403.80930033378</v>
      </c>
      <c r="K78" s="38" t="n">
        <f aca="false">($K$5/$K$6)*M77</f>
        <v>841.231411137929</v>
      </c>
      <c r="L78" s="38" t="n">
        <f aca="false">J78-K78</f>
        <v>562.577889195851</v>
      </c>
      <c r="M78" s="38" t="n">
        <f aca="false">M77-L78</f>
        <v>218889.094581568</v>
      </c>
    </row>
    <row r="79" customFormat="false" ht="13.8" hidden="false" customHeight="false" outlineLevel="0" collapsed="false">
      <c r="A79" s="29" t="n">
        <f aca="false">EDATE(A78,1)</f>
        <v>43891</v>
      </c>
      <c r="B79" s="30" t="n">
        <f aca="false">IF(OR(B78="",B78&gt;=$D$8),"",B78+1)</f>
        <v>63</v>
      </c>
      <c r="C79" s="31" t="n">
        <f aca="false">IF($B79="","",$D$9)</f>
        <v>-1516.11404436048</v>
      </c>
      <c r="D79" s="31" t="n">
        <f aca="false">IF($B79="","",IPMT($D$5/12,$B79,$D$7*12,$D$4))</f>
        <v>-906.200851567692</v>
      </c>
      <c r="E79" s="31" t="n">
        <f aca="false">IF($B79="","",PPMT($D$5/12,$B79,$D$7*12,$D$4))</f>
        <v>-609.913192792791</v>
      </c>
      <c r="F79" s="31" t="n">
        <f aca="false">IF($B79="","",F78-E79)</f>
        <v>-235790.308955301</v>
      </c>
      <c r="H79" s="32" t="n">
        <f aca="false">EDATE(H78,1)</f>
        <v>43891</v>
      </c>
      <c r="I79" s="33" t="n">
        <f aca="false">I78+1</f>
        <v>63</v>
      </c>
      <c r="J79" s="34" t="n">
        <f aca="false">$K$9</f>
        <v>1403.80930033378</v>
      </c>
      <c r="K79" s="34" t="n">
        <f aca="false">($K$5/$K$6)*M78</f>
        <v>839.074862562678</v>
      </c>
      <c r="L79" s="34" t="n">
        <f aca="false">J79-K79</f>
        <v>564.734437771102</v>
      </c>
      <c r="M79" s="34" t="n">
        <f aca="false">M78-L79</f>
        <v>218324.360143797</v>
      </c>
    </row>
    <row r="80" customFormat="false" ht="13.8" hidden="false" customHeight="false" outlineLevel="0" collapsed="false">
      <c r="A80" s="35" t="n">
        <f aca="false">EDATE(A79,1)</f>
        <v>43922</v>
      </c>
      <c r="B80" s="26" t="n">
        <f aca="false">IF(OR(B79="",B79&gt;=$D$8),"",B79+1)</f>
        <v>64</v>
      </c>
      <c r="C80" s="27" t="n">
        <f aca="false">IF($B80="","",$D$9)</f>
        <v>-1516.11404436048</v>
      </c>
      <c r="D80" s="27" t="n">
        <f aca="false">IF($B80="","",IPMT($D$5/12,$B80,$D$7*12,$D$4))</f>
        <v>-903.86285099532</v>
      </c>
      <c r="E80" s="27" t="n">
        <f aca="false">IF($B80="","",PPMT($D$5/12,$B80,$D$7*12,$D$4))</f>
        <v>-612.251193365163</v>
      </c>
      <c r="F80" s="27" t="n">
        <f aca="false">IF($B80="","",F79-E80)</f>
        <v>-235178.057761936</v>
      </c>
      <c r="H80" s="35" t="n">
        <f aca="false">EDATE(H79,1)</f>
        <v>43922</v>
      </c>
      <c r="I80" s="0" t="n">
        <f aca="false">I79+1</f>
        <v>64</v>
      </c>
      <c r="J80" s="38" t="n">
        <f aca="false">$K$9</f>
        <v>1403.80930033378</v>
      </c>
      <c r="K80" s="38" t="n">
        <f aca="false">($K$5/$K$6)*M79</f>
        <v>836.910047217889</v>
      </c>
      <c r="L80" s="38" t="n">
        <f aca="false">J80-K80</f>
        <v>566.899253115891</v>
      </c>
      <c r="M80" s="38" t="n">
        <f aca="false">M79-L80</f>
        <v>217757.460890681</v>
      </c>
    </row>
    <row r="81" customFormat="false" ht="13.8" hidden="false" customHeight="false" outlineLevel="0" collapsed="false">
      <c r="A81" s="29" t="n">
        <f aca="false">EDATE(A80,1)</f>
        <v>43952</v>
      </c>
      <c r="B81" s="30" t="n">
        <f aca="false">IF(OR(B80="",B80&gt;=$D$8),"",B80+1)</f>
        <v>65</v>
      </c>
      <c r="C81" s="31" t="n">
        <f aca="false">IF($B81="","",$D$9)</f>
        <v>-1516.11404436048</v>
      </c>
      <c r="D81" s="31" t="n">
        <f aca="false">IF($B81="","",IPMT($D$5/12,$B81,$D$7*12,$D$4))</f>
        <v>-901.51588808742</v>
      </c>
      <c r="E81" s="31" t="n">
        <f aca="false">IF($B81="","",PPMT($D$5/12,$B81,$D$7*12,$D$4))</f>
        <v>-614.598156273063</v>
      </c>
      <c r="F81" s="31" t="n">
        <f aca="false">IF($B81="","",F80-E81)</f>
        <v>-234563.459605663</v>
      </c>
      <c r="H81" s="32" t="n">
        <f aca="false">EDATE(H80,1)</f>
        <v>43952</v>
      </c>
      <c r="I81" s="33" t="n">
        <f aca="false">I80+1</f>
        <v>65</v>
      </c>
      <c r="J81" s="34" t="n">
        <f aca="false">$K$9</f>
        <v>1403.80930033378</v>
      </c>
      <c r="K81" s="34" t="n">
        <f aca="false">($K$5/$K$6)*M80</f>
        <v>834.736933414278</v>
      </c>
      <c r="L81" s="34" t="n">
        <f aca="false">J81-K81</f>
        <v>569.072366919502</v>
      </c>
      <c r="M81" s="34" t="n">
        <f aca="false">M80-L81</f>
        <v>217188.388523762</v>
      </c>
    </row>
    <row r="82" customFormat="false" ht="13.8" hidden="false" customHeight="false" outlineLevel="0" collapsed="false">
      <c r="A82" s="35" t="n">
        <f aca="false">EDATE(A81,1)</f>
        <v>43983</v>
      </c>
      <c r="B82" s="26" t="n">
        <f aca="false">IF(OR(B81="",B81&gt;=$D$8),"",B81+1)</f>
        <v>66</v>
      </c>
      <c r="C82" s="27" t="n">
        <f aca="false">IF($B82="","",$D$9)</f>
        <v>-1516.11404436048</v>
      </c>
      <c r="D82" s="27" t="n">
        <f aca="false">IF($B82="","",IPMT($D$5/12,$B82,$D$7*12,$D$4))</f>
        <v>-899.159928488373</v>
      </c>
      <c r="E82" s="27" t="n">
        <f aca="false">IF($B82="","",PPMT($D$5/12,$B82,$D$7*12,$D$4))</f>
        <v>-616.954115872109</v>
      </c>
      <c r="F82" s="27" t="n">
        <f aca="false">IF($B82="","",F81-E82)</f>
        <v>-233946.505489791</v>
      </c>
      <c r="H82" s="35" t="n">
        <f aca="false">EDATE(H81,1)</f>
        <v>43983</v>
      </c>
      <c r="I82" s="0" t="n">
        <f aca="false">I81+1</f>
        <v>66</v>
      </c>
      <c r="J82" s="38" t="n">
        <f aca="false">$K$9</f>
        <v>1403.80930033378</v>
      </c>
      <c r="K82" s="38" t="n">
        <f aca="false">($K$5/$K$6)*M81</f>
        <v>832.555489341086</v>
      </c>
      <c r="L82" s="38" t="n">
        <f aca="false">J82-K82</f>
        <v>571.253810992694</v>
      </c>
      <c r="M82" s="38" t="n">
        <f aca="false">M81-L82</f>
        <v>216617.134712769</v>
      </c>
    </row>
    <row r="83" customFormat="false" ht="13.8" hidden="false" customHeight="false" outlineLevel="0" collapsed="false">
      <c r="A83" s="29" t="n">
        <f aca="false">EDATE(A82,1)</f>
        <v>44013</v>
      </c>
      <c r="B83" s="30" t="n">
        <f aca="false">IF(OR(B82="",B82&gt;=$D$8),"",B82+1)</f>
        <v>67</v>
      </c>
      <c r="C83" s="31" t="n">
        <f aca="false">IF($B83="","",$D$9)</f>
        <v>-1516.11404436048</v>
      </c>
      <c r="D83" s="31" t="n">
        <f aca="false">IF($B83="","",IPMT($D$5/12,$B83,$D$7*12,$D$4))</f>
        <v>-896.794937710863</v>
      </c>
      <c r="E83" s="31" t="n">
        <f aca="false">IF($B83="","",PPMT($D$5/12,$B83,$D$7*12,$D$4))</f>
        <v>-619.319106649619</v>
      </c>
      <c r="F83" s="31" t="n">
        <f aca="false">IF($B83="","",F82-E83)</f>
        <v>-233327.186383141</v>
      </c>
      <c r="H83" s="32" t="n">
        <f aca="false">EDATE(H82,1)</f>
        <v>44013</v>
      </c>
      <c r="I83" s="33" t="n">
        <f aca="false">I82+1</f>
        <v>67</v>
      </c>
      <c r="J83" s="34" t="n">
        <f aca="false">$K$9</f>
        <v>1403.80930033378</v>
      </c>
      <c r="K83" s="34" t="n">
        <f aca="false">($K$5/$K$6)*M82</f>
        <v>830.365683065614</v>
      </c>
      <c r="L83" s="34" t="n">
        <f aca="false">J83-K83</f>
        <v>573.443617268166</v>
      </c>
      <c r="M83" s="34" t="n">
        <f aca="false">M82-L83</f>
        <v>216043.691095501</v>
      </c>
    </row>
    <row r="84" customFormat="false" ht="13.8" hidden="false" customHeight="false" outlineLevel="0" collapsed="false">
      <c r="A84" s="35" t="n">
        <f aca="false">EDATE(A83,1)</f>
        <v>44044</v>
      </c>
      <c r="B84" s="26" t="n">
        <f aca="false">IF(OR(B83="",B83&gt;=$D$8),"",B83+1)</f>
        <v>68</v>
      </c>
      <c r="C84" s="27" t="n">
        <f aca="false">IF($B84="","",$D$9)</f>
        <v>-1516.11404436048</v>
      </c>
      <c r="D84" s="27" t="n">
        <f aca="false">IF($B84="","",IPMT($D$5/12,$B84,$D$7*12,$D$4))</f>
        <v>-894.420881135373</v>
      </c>
      <c r="E84" s="27" t="n">
        <f aca="false">IF($B84="","",PPMT($D$5/12,$B84,$D$7*12,$D$4))</f>
        <v>-621.69316322511</v>
      </c>
      <c r="F84" s="27" t="n">
        <f aca="false">IF($B84="","",F83-E84)</f>
        <v>-232705.493219916</v>
      </c>
      <c r="H84" s="35" t="n">
        <f aca="false">EDATE(H83,1)</f>
        <v>44044</v>
      </c>
      <c r="I84" s="0" t="n">
        <f aca="false">I83+1</f>
        <v>68</v>
      </c>
      <c r="J84" s="38" t="n">
        <f aca="false">$K$9</f>
        <v>1403.80930033378</v>
      </c>
      <c r="K84" s="38" t="n">
        <f aca="false">($K$5/$K$6)*M83</f>
        <v>828.167482532753</v>
      </c>
      <c r="L84" s="38" t="n">
        <f aca="false">J84-K84</f>
        <v>575.641817801027</v>
      </c>
      <c r="M84" s="38" t="n">
        <f aca="false">M83-L84</f>
        <v>215468.0492777</v>
      </c>
    </row>
    <row r="85" customFormat="false" ht="13.8" hidden="false" customHeight="false" outlineLevel="0" collapsed="false">
      <c r="A85" s="29" t="n">
        <f aca="false">EDATE(A84,1)</f>
        <v>44075</v>
      </c>
      <c r="B85" s="30" t="n">
        <f aca="false">IF(OR(B84="",B84&gt;=$D$8),"",B84+1)</f>
        <v>69</v>
      </c>
      <c r="C85" s="31" t="n">
        <f aca="false">IF($B85="","",$D$9)</f>
        <v>-1516.11404436048</v>
      </c>
      <c r="D85" s="31" t="n">
        <f aca="false">IF($B85="","",IPMT($D$5/12,$B85,$D$7*12,$D$4))</f>
        <v>-892.037724009677</v>
      </c>
      <c r="E85" s="31" t="n">
        <f aca="false">IF($B85="","",PPMT($D$5/12,$B85,$D$7*12,$D$4))</f>
        <v>-624.076320350806</v>
      </c>
      <c r="F85" s="31" t="n">
        <f aca="false">IF($B85="","",F84-E85)</f>
        <v>-232081.416899565</v>
      </c>
      <c r="H85" s="32" t="n">
        <f aca="false">EDATE(H84,1)</f>
        <v>44075</v>
      </c>
      <c r="I85" s="33" t="n">
        <f aca="false">I84+1</f>
        <v>69</v>
      </c>
      <c r="J85" s="34" t="n">
        <f aca="false">$K$9</f>
        <v>1403.80930033378</v>
      </c>
      <c r="K85" s="34" t="n">
        <f aca="false">($K$5/$K$6)*M84</f>
        <v>825.960855564516</v>
      </c>
      <c r="L85" s="34" t="n">
        <f aca="false">J85-K85</f>
        <v>577.848444769264</v>
      </c>
      <c r="M85" s="34" t="n">
        <f aca="false">M84-L85</f>
        <v>214890.20083293</v>
      </c>
    </row>
    <row r="86" customFormat="false" ht="13.8" hidden="false" customHeight="false" outlineLevel="0" collapsed="false">
      <c r="A86" s="35" t="n">
        <f aca="false">EDATE(A85,1)</f>
        <v>44105</v>
      </c>
      <c r="B86" s="26" t="n">
        <f aca="false">IF(OR(B85="",B85&gt;=$D$8),"",B85+1)</f>
        <v>70</v>
      </c>
      <c r="C86" s="27" t="n">
        <f aca="false">IF($B86="","",$D$9)</f>
        <v>-1516.11404436048</v>
      </c>
      <c r="D86" s="27" t="n">
        <f aca="false">IF($B86="","",IPMT($D$5/12,$B86,$D$7*12,$D$4))</f>
        <v>-889.645431448332</v>
      </c>
      <c r="E86" s="27" t="n">
        <f aca="false">IF($B86="","",PPMT($D$5/12,$B86,$D$7*12,$D$4))</f>
        <v>-626.46861291215</v>
      </c>
      <c r="F86" s="27" t="n">
        <f aca="false">IF($B86="","",F85-E86)</f>
        <v>-231454.948286653</v>
      </c>
      <c r="H86" s="35" t="n">
        <f aca="false">EDATE(H85,1)</f>
        <v>44105</v>
      </c>
      <c r="I86" s="0" t="n">
        <f aca="false">I85+1</f>
        <v>70</v>
      </c>
      <c r="J86" s="38" t="n">
        <f aca="false">$K$9</f>
        <v>1403.80930033378</v>
      </c>
      <c r="K86" s="38" t="n">
        <f aca="false">($K$5/$K$6)*M85</f>
        <v>823.745769859567</v>
      </c>
      <c r="L86" s="38" t="n">
        <f aca="false">J86-K86</f>
        <v>580.063530474213</v>
      </c>
      <c r="M86" s="38" t="n">
        <f aca="false">M85-L86</f>
        <v>214310.137302456</v>
      </c>
    </row>
    <row r="87" customFormat="false" ht="13.8" hidden="false" customHeight="false" outlineLevel="0" collapsed="false">
      <c r="A87" s="29" t="n">
        <f aca="false">EDATE(A86,1)</f>
        <v>44136</v>
      </c>
      <c r="B87" s="30" t="n">
        <f aca="false">IF(OR(B86="",B86&gt;=$D$8),"",B86+1)</f>
        <v>71</v>
      </c>
      <c r="C87" s="31" t="n">
        <f aca="false">IF($B87="","",$D$9)</f>
        <v>-1516.11404436048</v>
      </c>
      <c r="D87" s="31" t="n">
        <f aca="false">IF($B87="","",IPMT($D$5/12,$B87,$D$7*12,$D$4))</f>
        <v>-887.243968432169</v>
      </c>
      <c r="E87" s="31" t="n">
        <f aca="false">IF($B87="","",PPMT($D$5/12,$B87,$D$7*12,$D$4))</f>
        <v>-628.870075928314</v>
      </c>
      <c r="F87" s="31" t="n">
        <f aca="false">IF($B87="","",F86-E87)</f>
        <v>-230826.078210725</v>
      </c>
      <c r="H87" s="32" t="n">
        <f aca="false">EDATE(H86,1)</f>
        <v>44136</v>
      </c>
      <c r="I87" s="33" t="n">
        <f aca="false">I86+1</f>
        <v>71</v>
      </c>
      <c r="J87" s="34" t="n">
        <f aca="false">$K$9</f>
        <v>1403.80930033378</v>
      </c>
      <c r="K87" s="34" t="n">
        <f aca="false">($K$5/$K$6)*M86</f>
        <v>821.522192992749</v>
      </c>
      <c r="L87" s="34" t="n">
        <f aca="false">J87-K87</f>
        <v>582.287107341031</v>
      </c>
      <c r="M87" s="34" t="n">
        <f aca="false">M86-L87</f>
        <v>213727.850195115</v>
      </c>
    </row>
    <row r="88" customFormat="false" ht="13.8" hidden="false" customHeight="false" outlineLevel="0" collapsed="false">
      <c r="A88" s="35" t="n">
        <f aca="false">EDATE(A87,1)</f>
        <v>44166</v>
      </c>
      <c r="B88" s="26" t="n">
        <f aca="false">IF(OR(B87="",B87&gt;=$D$8),"",B87+1)</f>
        <v>72</v>
      </c>
      <c r="C88" s="27" t="n">
        <f aca="false">IF($B88="","",$D$9)</f>
        <v>-1516.11404436048</v>
      </c>
      <c r="D88" s="27" t="n">
        <f aca="false">IF($B88="","",IPMT($D$5/12,$B88,$D$7*12,$D$4))</f>
        <v>-884.833299807777</v>
      </c>
      <c r="E88" s="27" t="n">
        <f aca="false">IF($B88="","",PPMT($D$5/12,$B88,$D$7*12,$D$4))</f>
        <v>-631.280744552706</v>
      </c>
      <c r="F88" s="27" t="n">
        <f aca="false">IF($B88="","",F87-E88)</f>
        <v>-230194.797466172</v>
      </c>
      <c r="H88" s="35" t="n">
        <f aca="false">EDATE(H87,1)</f>
        <v>44166</v>
      </c>
      <c r="I88" s="0" t="n">
        <f aca="false">I87+1</f>
        <v>72</v>
      </c>
      <c r="J88" s="38" t="n">
        <f aca="false">$K$9</f>
        <v>1403.80930033378</v>
      </c>
      <c r="K88" s="38" t="n">
        <f aca="false">($K$5/$K$6)*M87</f>
        <v>819.290092414608</v>
      </c>
      <c r="L88" s="38" t="n">
        <f aca="false">J88-K88</f>
        <v>584.519207919171</v>
      </c>
      <c r="M88" s="38" t="n">
        <f aca="false">M87-L88</f>
        <v>213143.330987196</v>
      </c>
    </row>
    <row r="89" customFormat="false" ht="13.8" hidden="false" customHeight="false" outlineLevel="0" collapsed="false">
      <c r="A89" s="29" t="n">
        <f aca="false">EDATE(A88,1)</f>
        <v>44197</v>
      </c>
      <c r="B89" s="30" t="n">
        <f aca="false">IF(OR(B88="",B88&gt;=$D$8),"",B88+1)</f>
        <v>73</v>
      </c>
      <c r="C89" s="31" t="n">
        <f aca="false">IF($B89="","",$D$9)</f>
        <v>-1516.11404436048</v>
      </c>
      <c r="D89" s="31" t="n">
        <f aca="false">IF($B89="","",IPMT($D$5/12,$B89,$D$7*12,$D$4))</f>
        <v>-882.413390286991</v>
      </c>
      <c r="E89" s="31" t="n">
        <f aca="false">IF($B89="","",PPMT($D$5/12,$B89,$D$7*12,$D$4))</f>
        <v>-633.700654073491</v>
      </c>
      <c r="F89" s="31" t="n">
        <f aca="false">IF($B89="","",F88-E89)</f>
        <v>-229561.096812099</v>
      </c>
      <c r="H89" s="32" t="n">
        <f aca="false">EDATE(H88,1)</f>
        <v>44197</v>
      </c>
      <c r="I89" s="33" t="n">
        <f aca="false">I88+1</f>
        <v>73</v>
      </c>
      <c r="J89" s="34" t="n">
        <f aca="false">$K$9</f>
        <v>1403.80930033378</v>
      </c>
      <c r="K89" s="34" t="n">
        <f aca="false">($K$5/$K$6)*M88</f>
        <v>817.049435450918</v>
      </c>
      <c r="L89" s="34" t="n">
        <f aca="false">J89-K89</f>
        <v>586.759864882862</v>
      </c>
      <c r="M89" s="34" t="n">
        <f aca="false">M88-L89</f>
        <v>212556.571122313</v>
      </c>
    </row>
    <row r="90" customFormat="false" ht="13.8" hidden="false" customHeight="false" outlineLevel="0" collapsed="false">
      <c r="A90" s="35" t="n">
        <f aca="false">EDATE(A89,1)</f>
        <v>44228</v>
      </c>
      <c r="B90" s="26" t="n">
        <f aca="false">IF(OR(B89="",B89&gt;=$D$8),"",B89+1)</f>
        <v>74</v>
      </c>
      <c r="C90" s="27" t="n">
        <f aca="false">IF($B90="","",$D$9)</f>
        <v>-1516.11404436048</v>
      </c>
      <c r="D90" s="27" t="n">
        <f aca="false">IF($B90="","",IPMT($D$5/12,$B90,$D$7*12,$D$4))</f>
        <v>-879.984204446376</v>
      </c>
      <c r="E90" s="27" t="n">
        <f aca="false">IF($B90="","",PPMT($D$5/12,$B90,$D$7*12,$D$4))</f>
        <v>-636.129839914106</v>
      </c>
      <c r="F90" s="27" t="n">
        <f aca="false">IF($B90="","",F89-E90)</f>
        <v>-228924.966972185</v>
      </c>
      <c r="H90" s="35" t="n">
        <f aca="false">EDATE(H89,1)</f>
        <v>44228</v>
      </c>
      <c r="I90" s="0" t="n">
        <f aca="false">I89+1</f>
        <v>74</v>
      </c>
      <c r="J90" s="38" t="n">
        <f aca="false">$K$9</f>
        <v>1403.80930033378</v>
      </c>
      <c r="K90" s="38" t="n">
        <f aca="false">($K$5/$K$6)*M89</f>
        <v>814.800189302201</v>
      </c>
      <c r="L90" s="38" t="n">
        <f aca="false">J90-K90</f>
        <v>589.009111031579</v>
      </c>
      <c r="M90" s="38" t="n">
        <f aca="false">M89-L90</f>
        <v>211967.562011282</v>
      </c>
    </row>
    <row r="91" customFormat="false" ht="13.8" hidden="false" customHeight="false" outlineLevel="0" collapsed="false">
      <c r="A91" s="29" t="n">
        <f aca="false">EDATE(A90,1)</f>
        <v>44256</v>
      </c>
      <c r="B91" s="30" t="n">
        <f aca="false">IF(OR(B90="",B90&gt;=$D$8),"",B90+1)</f>
        <v>75</v>
      </c>
      <c r="C91" s="31" t="n">
        <f aca="false">IF($B91="","",$D$9)</f>
        <v>-1516.11404436048</v>
      </c>
      <c r="D91" s="31" t="n">
        <f aca="false">IF($B91="","",IPMT($D$5/12,$B91,$D$7*12,$D$4))</f>
        <v>-877.545706726706</v>
      </c>
      <c r="E91" s="31" t="n">
        <f aca="false">IF($B91="","",PPMT($D$5/12,$B91,$D$7*12,$D$4))</f>
        <v>-638.568337633777</v>
      </c>
      <c r="F91" s="31" t="n">
        <f aca="false">IF($B91="","",F90-E91)</f>
        <v>-228286.398634551</v>
      </c>
      <c r="H91" s="32" t="n">
        <f aca="false">EDATE(H90,1)</f>
        <v>44256</v>
      </c>
      <c r="I91" s="33" t="n">
        <f aca="false">I90+1</f>
        <v>75</v>
      </c>
      <c r="J91" s="34" t="n">
        <f aca="false">$K$9</f>
        <v>1403.80930033378</v>
      </c>
      <c r="K91" s="34" t="n">
        <f aca="false">($K$5/$K$6)*M90</f>
        <v>812.542321043246</v>
      </c>
      <c r="L91" s="34" t="n">
        <f aca="false">J91-K91</f>
        <v>591.266979290534</v>
      </c>
      <c r="M91" s="34" t="n">
        <f aca="false">M90-L91</f>
        <v>211376.295031991</v>
      </c>
    </row>
    <row r="92" customFormat="false" ht="13.8" hidden="false" customHeight="false" outlineLevel="0" collapsed="false">
      <c r="A92" s="35" t="n">
        <f aca="false">EDATE(A91,1)</f>
        <v>44287</v>
      </c>
      <c r="B92" s="26" t="n">
        <f aca="false">IF(OR(B91="",B91&gt;=$D$8),"",B91+1)</f>
        <v>76</v>
      </c>
      <c r="C92" s="27" t="n">
        <f aca="false">IF($B92="","",$D$9)</f>
        <v>-1516.11404436048</v>
      </c>
      <c r="D92" s="27" t="n">
        <f aca="false">IF($B92="","",IPMT($D$5/12,$B92,$D$7*12,$D$4))</f>
        <v>-875.097861432443</v>
      </c>
      <c r="E92" s="27" t="n">
        <f aca="false">IF($B92="","",PPMT($D$5/12,$B92,$D$7*12,$D$4))</f>
        <v>-641.01618292804</v>
      </c>
      <c r="F92" s="27" t="n">
        <f aca="false">IF($B92="","",F91-E92)</f>
        <v>-227645.382451623</v>
      </c>
      <c r="H92" s="35" t="n">
        <f aca="false">EDATE(H91,1)</f>
        <v>44287</v>
      </c>
      <c r="I92" s="0" t="n">
        <f aca="false">I91+1</f>
        <v>76</v>
      </c>
      <c r="J92" s="38" t="n">
        <f aca="false">$K$9</f>
        <v>1403.80930033378</v>
      </c>
      <c r="K92" s="38" t="n">
        <f aca="false">($K$5/$K$6)*M91</f>
        <v>810.275797622633</v>
      </c>
      <c r="L92" s="38" t="n">
        <f aca="false">J92-K92</f>
        <v>593.533502711147</v>
      </c>
      <c r="M92" s="38" t="n">
        <f aca="false">M91-L92</f>
        <v>210782.76152928</v>
      </c>
    </row>
    <row r="93" customFormat="false" ht="13.8" hidden="false" customHeight="false" outlineLevel="0" collapsed="false">
      <c r="A93" s="29" t="n">
        <f aca="false">EDATE(A92,1)</f>
        <v>44317</v>
      </c>
      <c r="B93" s="30" t="n">
        <f aca="false">IF(OR(B92="",B92&gt;=$D$8),"",B92+1)</f>
        <v>77</v>
      </c>
      <c r="C93" s="31" t="n">
        <f aca="false">IF($B93="","",$D$9)</f>
        <v>-1516.11404436048</v>
      </c>
      <c r="D93" s="31" t="n">
        <f aca="false">IF($B93="","",IPMT($D$5/12,$B93,$D$7*12,$D$4))</f>
        <v>-872.640632731219</v>
      </c>
      <c r="E93" s="31" t="n">
        <f aca="false">IF($B93="","",PPMT($D$5/12,$B93,$D$7*12,$D$4))</f>
        <v>-643.473411629264</v>
      </c>
      <c r="F93" s="31" t="n">
        <f aca="false">IF($B93="","",F92-E93)</f>
        <v>-227001.909039993</v>
      </c>
      <c r="H93" s="32" t="n">
        <f aca="false">EDATE(H92,1)</f>
        <v>44317</v>
      </c>
      <c r="I93" s="33" t="n">
        <f aca="false">I92+1</f>
        <v>77</v>
      </c>
      <c r="J93" s="34" t="n">
        <f aca="false">$K$9</f>
        <v>1403.80930033378</v>
      </c>
      <c r="K93" s="34" t="n">
        <f aca="false">($K$5/$K$6)*M92</f>
        <v>808.00058586224</v>
      </c>
      <c r="L93" s="34" t="n">
        <f aca="false">J93-K93</f>
        <v>595.80871447154</v>
      </c>
      <c r="M93" s="34" t="n">
        <f aca="false">M92-L93</f>
        <v>210186.952814808</v>
      </c>
    </row>
    <row r="94" customFormat="false" ht="13.8" hidden="false" customHeight="false" outlineLevel="0" collapsed="false">
      <c r="A94" s="35" t="n">
        <f aca="false">EDATE(A93,1)</f>
        <v>44348</v>
      </c>
      <c r="B94" s="26" t="n">
        <f aca="false">IF(OR(B93="",B93&gt;=$D$8),"",B93+1)</f>
        <v>78</v>
      </c>
      <c r="C94" s="27" t="n">
        <f aca="false">IF($B94="","",$D$9)</f>
        <v>-1516.11404436048</v>
      </c>
      <c r="D94" s="27" t="n">
        <f aca="false">IF($B94="","",IPMT($D$5/12,$B94,$D$7*12,$D$4))</f>
        <v>-870.173984653306</v>
      </c>
      <c r="E94" s="27" t="n">
        <f aca="false">IF($B94="","",PPMT($D$5/12,$B94,$D$7*12,$D$4))</f>
        <v>-645.940059707176</v>
      </c>
      <c r="F94" s="27" t="n">
        <f aca="false">IF($B94="","",F93-E94)</f>
        <v>-226355.968980286</v>
      </c>
      <c r="H94" s="35" t="n">
        <f aca="false">EDATE(H93,1)</f>
        <v>44348</v>
      </c>
      <c r="I94" s="0" t="n">
        <f aca="false">I93+1</f>
        <v>78</v>
      </c>
      <c r="J94" s="38" t="n">
        <f aca="false">$K$9</f>
        <v>1403.80930033378</v>
      </c>
      <c r="K94" s="38" t="n">
        <f aca="false">($K$5/$K$6)*M93</f>
        <v>805.716652456766</v>
      </c>
      <c r="L94" s="38" t="n">
        <f aca="false">J94-K94</f>
        <v>598.092647877014</v>
      </c>
      <c r="M94" s="38" t="n">
        <f aca="false">M93-L94</f>
        <v>209588.860166931</v>
      </c>
    </row>
    <row r="95" customFormat="false" ht="13.8" hidden="false" customHeight="false" outlineLevel="0" collapsed="false">
      <c r="A95" s="29" t="n">
        <f aca="false">EDATE(A94,1)</f>
        <v>44378</v>
      </c>
      <c r="B95" s="30" t="n">
        <f aca="false">IF(OR(B94="",B94&gt;=$D$8),"",B94+1)</f>
        <v>79</v>
      </c>
      <c r="C95" s="31" t="n">
        <f aca="false">IF($B95="","",$D$9)</f>
        <v>-1516.11404436048</v>
      </c>
      <c r="D95" s="31" t="n">
        <f aca="false">IF($B95="","",IPMT($D$5/12,$B95,$D$7*12,$D$4))</f>
        <v>-867.697881091095</v>
      </c>
      <c r="E95" s="31" t="n">
        <f aca="false">IF($B95="","",PPMT($D$5/12,$B95,$D$7*12,$D$4))</f>
        <v>-648.416163269387</v>
      </c>
      <c r="F95" s="31" t="n">
        <f aca="false">IF($B95="","",F94-E95)</f>
        <v>-225707.552817017</v>
      </c>
      <c r="H95" s="32" t="n">
        <f aca="false">EDATE(H94,1)</f>
        <v>44378</v>
      </c>
      <c r="I95" s="33" t="n">
        <f aca="false">I94+1</f>
        <v>79</v>
      </c>
      <c r="J95" s="34" t="n">
        <f aca="false">$K$9</f>
        <v>1403.80930033378</v>
      </c>
      <c r="K95" s="34" t="n">
        <f aca="false">($K$5/$K$6)*M94</f>
        <v>803.423963973237</v>
      </c>
      <c r="L95" s="34" t="n">
        <f aca="false">J95-K95</f>
        <v>600.385336360543</v>
      </c>
      <c r="M95" s="34" t="n">
        <f aca="false">M94-L95</f>
        <v>208988.474830571</v>
      </c>
    </row>
    <row r="96" customFormat="false" ht="13.8" hidden="false" customHeight="false" outlineLevel="0" collapsed="false">
      <c r="A96" s="35" t="n">
        <f aca="false">EDATE(A95,1)</f>
        <v>44409</v>
      </c>
      <c r="B96" s="26" t="n">
        <f aca="false">IF(OR(B95="",B95&gt;=$D$8),"",B95+1)</f>
        <v>80</v>
      </c>
      <c r="C96" s="27" t="n">
        <f aca="false">IF($B96="","",$D$9)</f>
        <v>-1516.11404436048</v>
      </c>
      <c r="D96" s="27" t="n">
        <f aca="false">IF($B96="","",IPMT($D$5/12,$B96,$D$7*12,$D$4))</f>
        <v>-865.212285798563</v>
      </c>
      <c r="E96" s="27" t="n">
        <f aca="false">IF($B96="","",PPMT($D$5/12,$B96,$D$7*12,$D$4))</f>
        <v>-650.90175856192</v>
      </c>
      <c r="F96" s="27" t="n">
        <f aca="false">IF($B96="","",F95-E96)</f>
        <v>-225056.651058455</v>
      </c>
      <c r="H96" s="35" t="n">
        <f aca="false">EDATE(H95,1)</f>
        <v>44409</v>
      </c>
      <c r="I96" s="0" t="n">
        <f aca="false">I95+1</f>
        <v>80</v>
      </c>
      <c r="J96" s="38" t="n">
        <f aca="false">$K$9</f>
        <v>1403.80930033378</v>
      </c>
      <c r="K96" s="38" t="n">
        <f aca="false">($K$5/$K$6)*M95</f>
        <v>801.122486850522</v>
      </c>
      <c r="L96" s="38" t="n">
        <f aca="false">J96-K96</f>
        <v>602.686813483258</v>
      </c>
      <c r="M96" s="38" t="n">
        <f aca="false">M95-L96</f>
        <v>208385.788017088</v>
      </c>
    </row>
    <row r="97" customFormat="false" ht="13.8" hidden="false" customHeight="false" outlineLevel="0" collapsed="false">
      <c r="A97" s="29" t="n">
        <f aca="false">EDATE(A96,1)</f>
        <v>44440</v>
      </c>
      <c r="B97" s="30" t="n">
        <f aca="false">IF(OR(B96="",B96&gt;=$D$8),"",B96+1)</f>
        <v>81</v>
      </c>
      <c r="C97" s="31" t="n">
        <f aca="false">IF($B97="","",$D$9)</f>
        <v>-1516.11404436048</v>
      </c>
      <c r="D97" s="31" t="n">
        <f aca="false">IF($B97="","",IPMT($D$5/12,$B97,$D$7*12,$D$4))</f>
        <v>-862.717162390742</v>
      </c>
      <c r="E97" s="31" t="n">
        <f aca="false">IF($B97="","",PPMT($D$5/12,$B97,$D$7*12,$D$4))</f>
        <v>-653.39688196974</v>
      </c>
      <c r="F97" s="31" t="n">
        <f aca="false">IF($B97="","",F96-E97)</f>
        <v>-224403.254176485</v>
      </c>
      <c r="H97" s="32" t="n">
        <f aca="false">EDATE(H96,1)</f>
        <v>44440</v>
      </c>
      <c r="I97" s="33" t="n">
        <f aca="false">I96+1</f>
        <v>81</v>
      </c>
      <c r="J97" s="34" t="n">
        <f aca="false">$K$9</f>
        <v>1403.80930033378</v>
      </c>
      <c r="K97" s="34" t="n">
        <f aca="false">($K$5/$K$6)*M96</f>
        <v>798.812187398836</v>
      </c>
      <c r="L97" s="34" t="n">
        <f aca="false">J97-K97</f>
        <v>604.997112934944</v>
      </c>
      <c r="M97" s="34" t="n">
        <f aca="false">M96-L97</f>
        <v>207780.790904153</v>
      </c>
    </row>
    <row r="98" customFormat="false" ht="13.8" hidden="false" customHeight="false" outlineLevel="0" collapsed="false">
      <c r="A98" s="35" t="n">
        <f aca="false">EDATE(A97,1)</f>
        <v>44470</v>
      </c>
      <c r="B98" s="26" t="n">
        <f aca="false">IF(OR(B97="",B97&gt;=$D$8),"",B97+1)</f>
        <v>82</v>
      </c>
      <c r="C98" s="27" t="n">
        <f aca="false">IF($B98="","",$D$9)</f>
        <v>-1516.11404436048</v>
      </c>
      <c r="D98" s="27" t="n">
        <f aca="false">IF($B98="","",IPMT($D$5/12,$B98,$D$7*12,$D$4))</f>
        <v>-860.212474343191</v>
      </c>
      <c r="E98" s="27" t="n">
        <f aca="false">IF($B98="","",PPMT($D$5/12,$B98,$D$7*12,$D$4))</f>
        <v>-655.901570017291</v>
      </c>
      <c r="F98" s="27" t="n">
        <f aca="false">IF($B98="","",F97-E98)</f>
        <v>-223747.352606468</v>
      </c>
      <c r="H98" s="35" t="n">
        <f aca="false">EDATE(H97,1)</f>
        <v>44470</v>
      </c>
      <c r="I98" s="0" t="n">
        <f aca="false">I97+1</f>
        <v>82</v>
      </c>
      <c r="J98" s="38" t="n">
        <f aca="false">$K$9</f>
        <v>1403.80930033378</v>
      </c>
      <c r="K98" s="38" t="n">
        <f aca="false">($K$5/$K$6)*M97</f>
        <v>796.493031799252</v>
      </c>
      <c r="L98" s="38" t="n">
        <f aca="false">J98-K98</f>
        <v>607.316268534528</v>
      </c>
      <c r="M98" s="38" t="n">
        <f aca="false">M97-L98</f>
        <v>207173.474635618</v>
      </c>
    </row>
    <row r="99" customFormat="false" ht="13.8" hidden="false" customHeight="false" outlineLevel="0" collapsed="false">
      <c r="A99" s="29" t="n">
        <f aca="false">EDATE(A98,1)</f>
        <v>44501</v>
      </c>
      <c r="B99" s="30" t="n">
        <f aca="false">IF(OR(B98="",B98&gt;=$D$8),"",B98+1)</f>
        <v>83</v>
      </c>
      <c r="C99" s="31" t="n">
        <f aca="false">IF($B99="","",$D$9)</f>
        <v>-1516.11404436048</v>
      </c>
      <c r="D99" s="31" t="n">
        <f aca="false">IF($B99="","",IPMT($D$5/12,$B99,$D$7*12,$D$4))</f>
        <v>-857.698184991459</v>
      </c>
      <c r="E99" s="31" t="n">
        <f aca="false">IF($B99="","",PPMT($D$5/12,$B99,$D$7*12,$D$4))</f>
        <v>-658.415859369024</v>
      </c>
      <c r="F99" s="31" t="n">
        <f aca="false">IF($B99="","",F98-E99)</f>
        <v>-223088.936747099</v>
      </c>
      <c r="H99" s="32" t="n">
        <f aca="false">EDATE(H98,1)</f>
        <v>44501</v>
      </c>
      <c r="I99" s="33" t="n">
        <f aca="false">I98+1</f>
        <v>83</v>
      </c>
      <c r="J99" s="34" t="n">
        <f aca="false">$K$9</f>
        <v>1403.80930033378</v>
      </c>
      <c r="K99" s="34" t="n">
        <f aca="false">($K$5/$K$6)*M98</f>
        <v>794.164986103203</v>
      </c>
      <c r="L99" s="34" t="n">
        <f aca="false">J99-K99</f>
        <v>609.644314230577</v>
      </c>
      <c r="M99" s="34" t="n">
        <f aca="false">M98-L99</f>
        <v>206563.830321388</v>
      </c>
    </row>
    <row r="100" customFormat="false" ht="13.8" hidden="false" customHeight="false" outlineLevel="0" collapsed="false">
      <c r="A100" s="35" t="n">
        <f aca="false">EDATE(A99,1)</f>
        <v>44531</v>
      </c>
      <c r="B100" s="26" t="n">
        <f aca="false">IF(OR(B99="",B99&gt;=$D$8),"",B99+1)</f>
        <v>84</v>
      </c>
      <c r="C100" s="27" t="n">
        <f aca="false">IF($B100="","",$D$9)</f>
        <v>-1516.11404436048</v>
      </c>
      <c r="D100" s="27" t="n">
        <f aca="false">IF($B100="","",IPMT($D$5/12,$B100,$D$7*12,$D$4))</f>
        <v>-855.174257530544</v>
      </c>
      <c r="E100" s="27" t="n">
        <f aca="false">IF($B100="","",PPMT($D$5/12,$B100,$D$7*12,$D$4))</f>
        <v>-660.939786829939</v>
      </c>
      <c r="F100" s="27" t="n">
        <f aca="false">IF($B100="","",F99-E100)</f>
        <v>-222427.996960269</v>
      </c>
      <c r="H100" s="35" t="n">
        <f aca="false">EDATE(H99,1)</f>
        <v>44531</v>
      </c>
      <c r="I100" s="0" t="n">
        <f aca="false">I99+1</f>
        <v>84</v>
      </c>
      <c r="J100" s="38" t="n">
        <f aca="false">$K$9</f>
        <v>1403.80930033378</v>
      </c>
      <c r="K100" s="38" t="n">
        <f aca="false">($K$5/$K$6)*M99</f>
        <v>791.828016231986</v>
      </c>
      <c r="L100" s="38" t="n">
        <f aca="false">J100-K100</f>
        <v>611.981284101794</v>
      </c>
      <c r="M100" s="38" t="n">
        <f aca="false">M99-L100</f>
        <v>205951.849037286</v>
      </c>
    </row>
    <row r="101" customFormat="false" ht="13.8" hidden="false" customHeight="false" outlineLevel="0" collapsed="false">
      <c r="A101" s="29" t="n">
        <f aca="false">EDATE(A100,1)</f>
        <v>44562</v>
      </c>
      <c r="B101" s="30" t="n">
        <f aca="false">IF(OR(B100="",B100&gt;=$D$8),"",B100+1)</f>
        <v>85</v>
      </c>
      <c r="C101" s="31" t="n">
        <f aca="false">IF($B101="","",$D$9)</f>
        <v>-1516.11404436048</v>
      </c>
      <c r="D101" s="31" t="n">
        <f aca="false">IF($B101="","",IPMT($D$5/12,$B101,$D$7*12,$D$4))</f>
        <v>-852.640655014362</v>
      </c>
      <c r="E101" s="31" t="n">
        <f aca="false">IF($B101="","",PPMT($D$5/12,$B101,$D$7*12,$D$4))</f>
        <v>-663.47338934612</v>
      </c>
      <c r="F101" s="31" t="n">
        <f aca="false">IF($B101="","",F100-E101)</f>
        <v>-221764.523570923</v>
      </c>
      <c r="H101" s="32" t="n">
        <f aca="false">EDATE(H100,1)</f>
        <v>44562</v>
      </c>
      <c r="I101" s="33" t="n">
        <f aca="false">I100+1</f>
        <v>85</v>
      </c>
      <c r="J101" s="34" t="n">
        <f aca="false">$K$9</f>
        <v>1403.80930033378</v>
      </c>
      <c r="K101" s="34" t="n">
        <f aca="false">($K$5/$K$6)*M100</f>
        <v>789.482087976262</v>
      </c>
      <c r="L101" s="34" t="n">
        <f aca="false">J101-K101</f>
        <v>614.327212357518</v>
      </c>
      <c r="M101" s="34" t="n">
        <f aca="false">M100-L101</f>
        <v>205337.521824928</v>
      </c>
    </row>
    <row r="102" customFormat="false" ht="13.8" hidden="false" customHeight="false" outlineLevel="0" collapsed="false">
      <c r="A102" s="35" t="n">
        <f aca="false">EDATE(A101,1)</f>
        <v>44593</v>
      </c>
      <c r="B102" s="26" t="n">
        <f aca="false">IF(OR(B101="",B101&gt;=$D$8),"",B101+1)</f>
        <v>86</v>
      </c>
      <c r="C102" s="27" t="n">
        <f aca="false">IF($B102="","",$D$9)</f>
        <v>-1516.11404436048</v>
      </c>
      <c r="D102" s="27" t="n">
        <f aca="false">IF($B102="","",IPMT($D$5/12,$B102,$D$7*12,$D$4))</f>
        <v>-850.097340355202</v>
      </c>
      <c r="E102" s="27" t="n">
        <f aca="false">IF($B102="","",PPMT($D$5/12,$B102,$D$7*12,$D$4))</f>
        <v>-666.01670400528</v>
      </c>
      <c r="F102" s="27" t="n">
        <f aca="false">IF($B102="","",F101-E102)</f>
        <v>-221098.506866918</v>
      </c>
      <c r="H102" s="35" t="n">
        <f aca="false">EDATE(H101,1)</f>
        <v>44593</v>
      </c>
      <c r="I102" s="0" t="n">
        <f aca="false">I101+1</f>
        <v>86</v>
      </c>
      <c r="J102" s="38" t="n">
        <f aca="false">$K$9</f>
        <v>1403.80930033378</v>
      </c>
      <c r="K102" s="38" t="n">
        <f aca="false">($K$5/$K$6)*M101</f>
        <v>787.127166995558</v>
      </c>
      <c r="L102" s="38" t="n">
        <f aca="false">J102-K102</f>
        <v>616.682133338222</v>
      </c>
      <c r="M102" s="38" t="n">
        <f aca="false">M101-L102</f>
        <v>204720.83969159</v>
      </c>
    </row>
    <row r="103" customFormat="false" ht="13.8" hidden="false" customHeight="false" outlineLevel="0" collapsed="false">
      <c r="A103" s="29" t="n">
        <f aca="false">EDATE(A102,1)</f>
        <v>44621</v>
      </c>
      <c r="B103" s="30" t="n">
        <f aca="false">IF(OR(B102="",B102&gt;=$D$8),"",B102+1)</f>
        <v>87</v>
      </c>
      <c r="C103" s="31" t="n">
        <f aca="false">IF($B103="","",$D$9)</f>
        <v>-1516.11404436048</v>
      </c>
      <c r="D103" s="31" t="n">
        <f aca="false">IF($B103="","",IPMT($D$5/12,$B103,$D$7*12,$D$4))</f>
        <v>-847.544276323182</v>
      </c>
      <c r="E103" s="31" t="n">
        <f aca="false">IF($B103="","",PPMT($D$5/12,$B103,$D$7*12,$D$4))</f>
        <v>-668.5697680373</v>
      </c>
      <c r="F103" s="31" t="n">
        <f aca="false">IF($B103="","",F102-E103)</f>
        <v>-220429.93709888</v>
      </c>
      <c r="H103" s="32" t="n">
        <f aca="false">EDATE(H102,1)</f>
        <v>44621</v>
      </c>
      <c r="I103" s="33" t="n">
        <f aca="false">I102+1</f>
        <v>87</v>
      </c>
      <c r="J103" s="34" t="n">
        <f aca="false">$K$9</f>
        <v>1403.80930033378</v>
      </c>
      <c r="K103" s="34" t="n">
        <f aca="false">($K$5/$K$6)*M102</f>
        <v>784.763218817762</v>
      </c>
      <c r="L103" s="34" t="n">
        <f aca="false">J103-K103</f>
        <v>619.046081516018</v>
      </c>
      <c r="M103" s="34" t="n">
        <f aca="false">M102-L103</f>
        <v>204101.793610074</v>
      </c>
    </row>
    <row r="104" customFormat="false" ht="13.8" hidden="false" customHeight="false" outlineLevel="0" collapsed="false">
      <c r="A104" s="35" t="n">
        <f aca="false">EDATE(A103,1)</f>
        <v>44652</v>
      </c>
      <c r="B104" s="26" t="n">
        <f aca="false">IF(OR(B103="",B103&gt;=$D$8),"",B103+1)</f>
        <v>88</v>
      </c>
      <c r="C104" s="27" t="n">
        <f aca="false">IF($B104="","",$D$9)</f>
        <v>-1516.11404436048</v>
      </c>
      <c r="D104" s="27" t="n">
        <f aca="false">IF($B104="","",IPMT($D$5/12,$B104,$D$7*12,$D$4))</f>
        <v>-844.981425545706</v>
      </c>
      <c r="E104" s="27" t="n">
        <f aca="false">IF($B104="","",PPMT($D$5/12,$B104,$D$7*12,$D$4))</f>
        <v>-671.132618814777</v>
      </c>
      <c r="F104" s="27" t="n">
        <f aca="false">IF($B104="","",F103-E104)</f>
        <v>-219758.804480065</v>
      </c>
      <c r="H104" s="35" t="n">
        <f aca="false">EDATE(H103,1)</f>
        <v>44652</v>
      </c>
      <c r="I104" s="0" t="n">
        <f aca="false">I103+1</f>
        <v>88</v>
      </c>
      <c r="J104" s="38" t="n">
        <f aca="false">$K$9</f>
        <v>1403.80930033378</v>
      </c>
      <c r="K104" s="38" t="n">
        <f aca="false">($K$5/$K$6)*M103</f>
        <v>782.390208838617</v>
      </c>
      <c r="L104" s="38" t="n">
        <f aca="false">J104-K104</f>
        <v>621.419091495163</v>
      </c>
      <c r="M104" s="38" t="n">
        <f aca="false">M103-L104</f>
        <v>203480.374518579</v>
      </c>
    </row>
    <row r="105" customFormat="false" ht="13.8" hidden="false" customHeight="false" outlineLevel="0" collapsed="false">
      <c r="A105" s="29" t="n">
        <f aca="false">EDATE(A104,1)</f>
        <v>44682</v>
      </c>
      <c r="B105" s="30" t="n">
        <f aca="false">IF(OR(B104="",B104&gt;=$D$8),"",B104+1)</f>
        <v>89</v>
      </c>
      <c r="C105" s="31" t="n">
        <f aca="false">IF($B105="","",$D$9)</f>
        <v>-1516.11404436048</v>
      </c>
      <c r="D105" s="31" t="n">
        <f aca="false">IF($B105="","",IPMT($D$5/12,$B105,$D$7*12,$D$4))</f>
        <v>-842.408750506916</v>
      </c>
      <c r="E105" s="31" t="n">
        <f aca="false">IF($B105="","",PPMT($D$5/12,$B105,$D$7*12,$D$4))</f>
        <v>-673.705293853567</v>
      </c>
      <c r="F105" s="31" t="n">
        <f aca="false">IF($B105="","",F104-E105)</f>
        <v>-219085.099186212</v>
      </c>
      <c r="H105" s="32" t="n">
        <f aca="false">EDATE(H104,1)</f>
        <v>44682</v>
      </c>
      <c r="I105" s="33" t="n">
        <f aca="false">I104+1</f>
        <v>89</v>
      </c>
      <c r="J105" s="34" t="n">
        <f aca="false">$K$9</f>
        <v>1403.80930033378</v>
      </c>
      <c r="K105" s="34" t="n">
        <f aca="false">($K$5/$K$6)*M104</f>
        <v>780.008102321219</v>
      </c>
      <c r="L105" s="34" t="n">
        <f aca="false">J105-K105</f>
        <v>623.801198012561</v>
      </c>
      <c r="M105" s="34" t="n">
        <f aca="false">M104-L105</f>
        <v>202856.573320566</v>
      </c>
    </row>
    <row r="106" customFormat="false" ht="13.8" hidden="false" customHeight="false" outlineLevel="0" collapsed="false">
      <c r="A106" s="35" t="n">
        <f aca="false">EDATE(A105,1)</f>
        <v>44713</v>
      </c>
      <c r="B106" s="26" t="n">
        <f aca="false">IF(OR(B105="",B105&gt;=$D$8),"",B105+1)</f>
        <v>90</v>
      </c>
      <c r="C106" s="27" t="n">
        <f aca="false">IF($B106="","",$D$9)</f>
        <v>-1516.11404436048</v>
      </c>
      <c r="D106" s="27" t="n">
        <f aca="false">IF($B106="","",IPMT($D$5/12,$B106,$D$7*12,$D$4))</f>
        <v>-839.826213547144</v>
      </c>
      <c r="E106" s="27" t="n">
        <f aca="false">IF($B106="","",PPMT($D$5/12,$B106,$D$7*12,$D$4))</f>
        <v>-676.287830813339</v>
      </c>
      <c r="F106" s="27" t="n">
        <f aca="false">IF($B106="","",F105-E106)</f>
        <v>-218408.811355399</v>
      </c>
      <c r="H106" s="35" t="n">
        <f aca="false">EDATE(H105,1)</f>
        <v>44713</v>
      </c>
      <c r="I106" s="0" t="n">
        <f aca="false">I105+1</f>
        <v>90</v>
      </c>
      <c r="J106" s="38" t="n">
        <f aca="false">$K$9</f>
        <v>1403.80930033378</v>
      </c>
      <c r="K106" s="38" t="n">
        <f aca="false">($K$5/$K$6)*M105</f>
        <v>777.616864395504</v>
      </c>
      <c r="L106" s="38" t="n">
        <f aca="false">J106-K106</f>
        <v>626.192435938276</v>
      </c>
      <c r="M106" s="38" t="n">
        <f aca="false">M105-L106</f>
        <v>202230.380884628</v>
      </c>
    </row>
    <row r="107" customFormat="false" ht="13.8" hidden="false" customHeight="false" outlineLevel="0" collapsed="false">
      <c r="A107" s="29" t="n">
        <f aca="false">EDATE(A106,1)</f>
        <v>44743</v>
      </c>
      <c r="B107" s="30" t="n">
        <f aca="false">IF(OR(B106="",B106&gt;=$D$8),"",B106+1)</f>
        <v>91</v>
      </c>
      <c r="C107" s="31" t="n">
        <f aca="false">IF($B107="","",$D$9)</f>
        <v>-1516.11404436048</v>
      </c>
      <c r="D107" s="31" t="n">
        <f aca="false">IF($B107="","",IPMT($D$5/12,$B107,$D$7*12,$D$4))</f>
        <v>-837.233776862359</v>
      </c>
      <c r="E107" s="31" t="n">
        <f aca="false">IF($B107="","",PPMT($D$5/12,$B107,$D$7*12,$D$4))</f>
        <v>-678.880267498123</v>
      </c>
      <c r="F107" s="31" t="n">
        <f aca="false">IF($B107="","",F106-E107)</f>
        <v>-217729.9310879</v>
      </c>
      <c r="H107" s="32" t="n">
        <f aca="false">EDATE(H106,1)</f>
        <v>44743</v>
      </c>
      <c r="I107" s="33" t="n">
        <f aca="false">I106+1</f>
        <v>91</v>
      </c>
      <c r="J107" s="34" t="n">
        <f aca="false">$K$9</f>
        <v>1403.80930033378</v>
      </c>
      <c r="K107" s="34" t="n">
        <f aca="false">($K$5/$K$6)*M106</f>
        <v>775.216460057741</v>
      </c>
      <c r="L107" s="34" t="n">
        <f aca="false">J107-K107</f>
        <v>628.592840276039</v>
      </c>
      <c r="M107" s="34" t="n">
        <f aca="false">M106-L107</f>
        <v>201601.788044352</v>
      </c>
    </row>
    <row r="108" customFormat="false" ht="13.8" hidden="false" customHeight="false" outlineLevel="0" collapsed="false">
      <c r="A108" s="35" t="n">
        <f aca="false">EDATE(A107,1)</f>
        <v>44774</v>
      </c>
      <c r="B108" s="26" t="n">
        <f aca="false">IF(OR(B107="",B107&gt;=$D$8),"",B107+1)</f>
        <v>92</v>
      </c>
      <c r="C108" s="27" t="n">
        <f aca="false">IF($B108="","",$D$9)</f>
        <v>-1516.11404436048</v>
      </c>
      <c r="D108" s="27" t="n">
        <f aca="false">IF($B108="","",IPMT($D$5/12,$B108,$D$7*12,$D$4))</f>
        <v>-834.631402503616</v>
      </c>
      <c r="E108" s="27" t="n">
        <f aca="false">IF($B108="","",PPMT($D$5/12,$B108,$D$7*12,$D$4))</f>
        <v>-681.482641856866</v>
      </c>
      <c r="F108" s="27" t="n">
        <f aca="false">IF($B108="","",F107-E108)</f>
        <v>-217048.448446044</v>
      </c>
      <c r="H108" s="35" t="n">
        <f aca="false">EDATE(H107,1)</f>
        <v>44774</v>
      </c>
      <c r="I108" s="0" t="n">
        <f aca="false">I107+1</f>
        <v>92</v>
      </c>
      <c r="J108" s="38" t="n">
        <f aca="false">$K$9</f>
        <v>1403.80930033378</v>
      </c>
      <c r="K108" s="38" t="n">
        <f aca="false">($K$5/$K$6)*M107</f>
        <v>772.806854170016</v>
      </c>
      <c r="L108" s="38" t="n">
        <f aca="false">J108-K108</f>
        <v>631.002446163764</v>
      </c>
      <c r="M108" s="38" t="n">
        <f aca="false">M107-L108</f>
        <v>200970.785598188</v>
      </c>
    </row>
    <row r="109" customFormat="false" ht="13.8" hidden="false" customHeight="false" outlineLevel="0" collapsed="false">
      <c r="A109" s="29" t="n">
        <f aca="false">EDATE(A108,1)</f>
        <v>44805</v>
      </c>
      <c r="B109" s="30" t="n">
        <f aca="false">IF(OR(B108="",B108&gt;=$D$8),"",B108+1)</f>
        <v>93</v>
      </c>
      <c r="C109" s="31" t="n">
        <f aca="false">IF($B109="","",$D$9)</f>
        <v>-1516.11404436048</v>
      </c>
      <c r="D109" s="31" t="n">
        <f aca="false">IF($B109="","",IPMT($D$5/12,$B109,$D$7*12,$D$4))</f>
        <v>-832.019052376499</v>
      </c>
      <c r="E109" s="31" t="n">
        <f aca="false">IF($B109="","",PPMT($D$5/12,$B109,$D$7*12,$D$4))</f>
        <v>-684.094991983984</v>
      </c>
      <c r="F109" s="31" t="n">
        <f aca="false">IF($B109="","",F108-E109)</f>
        <v>-216364.35345406</v>
      </c>
      <c r="H109" s="32" t="n">
        <f aca="false">EDATE(H108,1)</f>
        <v>44805</v>
      </c>
      <c r="I109" s="33" t="n">
        <f aca="false">I108+1</f>
        <v>93</v>
      </c>
      <c r="J109" s="34" t="n">
        <f aca="false">$K$9</f>
        <v>1403.80930033378</v>
      </c>
      <c r="K109" s="34" t="n">
        <f aca="false">($K$5/$K$6)*M108</f>
        <v>770.388011459722</v>
      </c>
      <c r="L109" s="34" t="n">
        <f aca="false">J109-K109</f>
        <v>633.421288874058</v>
      </c>
      <c r="M109" s="34" t="n">
        <f aca="false">M108-L109</f>
        <v>200337.364309314</v>
      </c>
    </row>
    <row r="110" customFormat="false" ht="13.8" hidden="false" customHeight="false" outlineLevel="0" collapsed="false">
      <c r="A110" s="35" t="n">
        <f aca="false">EDATE(A109,1)</f>
        <v>44835</v>
      </c>
      <c r="B110" s="26" t="n">
        <f aca="false">IF(OR(B109="",B109&gt;=$D$8),"",B109+1)</f>
        <v>94</v>
      </c>
      <c r="C110" s="27" t="n">
        <f aca="false">IF($B110="","",$D$9)</f>
        <v>-1516.11404436048</v>
      </c>
      <c r="D110" s="27" t="n">
        <f aca="false">IF($B110="","",IPMT($D$5/12,$B110,$D$7*12,$D$4))</f>
        <v>-829.39668824056</v>
      </c>
      <c r="E110" s="27" t="n">
        <f aca="false">IF($B110="","",PPMT($D$5/12,$B110,$D$7*12,$D$4))</f>
        <v>-686.717356119923</v>
      </c>
      <c r="F110" s="27" t="n">
        <f aca="false">IF($B110="","",F109-E110)</f>
        <v>-215677.63609794</v>
      </c>
      <c r="H110" s="35" t="n">
        <f aca="false">EDATE(H109,1)</f>
        <v>44835</v>
      </c>
      <c r="I110" s="0" t="n">
        <f aca="false">I109+1</f>
        <v>94</v>
      </c>
      <c r="J110" s="38" t="n">
        <f aca="false">$K$9</f>
        <v>1403.80930033378</v>
      </c>
      <c r="K110" s="38" t="n">
        <f aca="false">($K$5/$K$6)*M109</f>
        <v>767.959896519038</v>
      </c>
      <c r="L110" s="38" t="n">
        <f aca="false">J110-K110</f>
        <v>635.849403814742</v>
      </c>
      <c r="M110" s="38" t="n">
        <f aca="false">M109-L110</f>
        <v>199701.514905499</v>
      </c>
    </row>
    <row r="111" customFormat="false" ht="13.8" hidden="false" customHeight="false" outlineLevel="0" collapsed="false">
      <c r="A111" s="29" t="n">
        <f aca="false">EDATE(A110,1)</f>
        <v>44866</v>
      </c>
      <c r="B111" s="30" t="n">
        <f aca="false">IF(OR(B110="",B110&gt;=$D$8),"",B110+1)</f>
        <v>95</v>
      </c>
      <c r="C111" s="31" t="n">
        <f aca="false">IF($B111="","",$D$9)</f>
        <v>-1516.11404436048</v>
      </c>
      <c r="D111" s="31" t="n">
        <f aca="false">IF($B111="","",IPMT($D$5/12,$B111,$D$7*12,$D$4))</f>
        <v>-826.764271708767</v>
      </c>
      <c r="E111" s="31" t="n">
        <f aca="false">IF($B111="","",PPMT($D$5/12,$B111,$D$7*12,$D$4))</f>
        <v>-689.349772651716</v>
      </c>
      <c r="F111" s="31" t="n">
        <f aca="false">IF($B111="","",F110-E111)</f>
        <v>-214988.286325288</v>
      </c>
      <c r="H111" s="32" t="n">
        <f aca="false">EDATE(H110,1)</f>
        <v>44866</v>
      </c>
      <c r="I111" s="33" t="n">
        <f aca="false">I110+1</f>
        <v>95</v>
      </c>
      <c r="J111" s="34" t="n">
        <f aca="false">$K$9</f>
        <v>1403.80930033378</v>
      </c>
      <c r="K111" s="34" t="n">
        <f aca="false">($K$5/$K$6)*M110</f>
        <v>765.522473804415</v>
      </c>
      <c r="L111" s="34" t="n">
        <f aca="false">J111-K111</f>
        <v>638.286826529365</v>
      </c>
      <c r="M111" s="34" t="n">
        <f aca="false">M110-L111</f>
        <v>199063.22807897</v>
      </c>
    </row>
    <row r="112" customFormat="false" ht="13.8" hidden="false" customHeight="false" outlineLevel="0" collapsed="false">
      <c r="A112" s="35" t="n">
        <f aca="false">EDATE(A111,1)</f>
        <v>44896</v>
      </c>
      <c r="B112" s="26" t="n">
        <f aca="false">IF(OR(B111="",B111&gt;=$D$8),"",B111+1)</f>
        <v>96</v>
      </c>
      <c r="C112" s="27" t="n">
        <f aca="false">IF($B112="","",$D$9)</f>
        <v>-1516.11404436048</v>
      </c>
      <c r="D112" s="27" t="n">
        <f aca="false">IF($B112="","",IPMT($D$5/12,$B112,$D$7*12,$D$4))</f>
        <v>-824.121764246935</v>
      </c>
      <c r="E112" s="27" t="n">
        <f aca="false">IF($B112="","",PPMT($D$5/12,$B112,$D$7*12,$D$4))</f>
        <v>-691.992280113547</v>
      </c>
      <c r="F112" s="27" t="n">
        <f aca="false">IF($B112="","",F111-E112)</f>
        <v>-214296.294045174</v>
      </c>
      <c r="H112" s="35" t="n">
        <f aca="false">EDATE(H111,1)</f>
        <v>44896</v>
      </c>
      <c r="I112" s="0" t="n">
        <f aca="false">I111+1</f>
        <v>96</v>
      </c>
      <c r="J112" s="38" t="n">
        <f aca="false">$K$9</f>
        <v>1403.80930033378</v>
      </c>
      <c r="K112" s="38" t="n">
        <f aca="false">($K$5/$K$6)*M111</f>
        <v>763.075707636052</v>
      </c>
      <c r="L112" s="38" t="n">
        <f aca="false">J112-K112</f>
        <v>640.733592697728</v>
      </c>
      <c r="M112" s="38" t="n">
        <f aca="false">M111-L112</f>
        <v>198422.494486272</v>
      </c>
    </row>
    <row r="113" customFormat="false" ht="13.8" hidden="false" customHeight="false" outlineLevel="0" collapsed="false">
      <c r="A113" s="29" t="n">
        <f aca="false">EDATE(A112,1)</f>
        <v>44927</v>
      </c>
      <c r="B113" s="30" t="n">
        <f aca="false">IF(OR(B112="",B112&gt;=$D$8),"",B112+1)</f>
        <v>97</v>
      </c>
      <c r="C113" s="31" t="n">
        <f aca="false">IF($B113="","",$D$9)</f>
        <v>-1516.11404436048</v>
      </c>
      <c r="D113" s="31" t="n">
        <f aca="false">IF($B113="","",IPMT($D$5/12,$B113,$D$7*12,$D$4))</f>
        <v>-821.469127173166</v>
      </c>
      <c r="E113" s="31" t="n">
        <f aca="false">IF($B113="","",PPMT($D$5/12,$B113,$D$7*12,$D$4))</f>
        <v>-694.644917187316</v>
      </c>
      <c r="F113" s="31" t="n">
        <f aca="false">IF($B113="","",F112-E113)</f>
        <v>-213601.649127987</v>
      </c>
      <c r="H113" s="32" t="n">
        <f aca="false">EDATE(H112,1)</f>
        <v>44927</v>
      </c>
      <c r="I113" s="33" t="n">
        <f aca="false">I112+1</f>
        <v>97</v>
      </c>
      <c r="J113" s="34" t="n">
        <f aca="false">$K$9</f>
        <v>1403.80930033378</v>
      </c>
      <c r="K113" s="34" t="n">
        <f aca="false">($K$5/$K$6)*M112</f>
        <v>760.619562197377</v>
      </c>
      <c r="L113" s="34" t="n">
        <f aca="false">J113-K113</f>
        <v>643.189738136403</v>
      </c>
      <c r="M113" s="34" t="n">
        <f aca="false">M112-L113</f>
        <v>197779.304748136</v>
      </c>
    </row>
    <row r="114" customFormat="false" ht="13.8" hidden="false" customHeight="false" outlineLevel="0" collapsed="false">
      <c r="A114" s="35" t="n">
        <f aca="false">EDATE(A113,1)</f>
        <v>44958</v>
      </c>
      <c r="B114" s="26" t="n">
        <f aca="false">IF(OR(B113="",B113&gt;=$D$8),"",B113+1)</f>
        <v>98</v>
      </c>
      <c r="C114" s="27" t="n">
        <f aca="false">IF($B114="","",$D$9)</f>
        <v>-1516.11404436048</v>
      </c>
      <c r="D114" s="27" t="n">
        <f aca="false">IF($B114="","",IPMT($D$5/12,$B114,$D$7*12,$D$4))</f>
        <v>-818.806321657282</v>
      </c>
      <c r="E114" s="27" t="n">
        <f aca="false">IF($B114="","",PPMT($D$5/12,$B114,$D$7*12,$D$4))</f>
        <v>-697.307722703201</v>
      </c>
      <c r="F114" s="27" t="n">
        <f aca="false">IF($B114="","",F113-E114)</f>
        <v>-212904.341405284</v>
      </c>
      <c r="H114" s="35" t="n">
        <f aca="false">EDATE(H113,1)</f>
        <v>44958</v>
      </c>
      <c r="I114" s="0" t="n">
        <f aca="false">I113+1</f>
        <v>98</v>
      </c>
      <c r="J114" s="38" t="n">
        <f aca="false">$K$9</f>
        <v>1403.80930033378</v>
      </c>
      <c r="K114" s="38" t="n">
        <f aca="false">($K$5/$K$6)*M113</f>
        <v>758.154001534521</v>
      </c>
      <c r="L114" s="38" t="n">
        <f aca="false">J114-K114</f>
        <v>645.655298799259</v>
      </c>
      <c r="M114" s="38" t="n">
        <f aca="false">M113-L114</f>
        <v>197133.649449337</v>
      </c>
    </row>
    <row r="115" customFormat="false" ht="13.8" hidden="false" customHeight="false" outlineLevel="0" collapsed="false">
      <c r="A115" s="29" t="n">
        <f aca="false">EDATE(A114,1)</f>
        <v>44986</v>
      </c>
      <c r="B115" s="30" t="n">
        <f aca="false">IF(OR(B114="",B114&gt;=$D$8),"",B114+1)</f>
        <v>99</v>
      </c>
      <c r="C115" s="31" t="n">
        <f aca="false">IF($B115="","",$D$9)</f>
        <v>-1516.11404436048</v>
      </c>
      <c r="D115" s="31" t="n">
        <f aca="false">IF($B115="","",IPMT($D$5/12,$B115,$D$7*12,$D$4))</f>
        <v>-816.133308720253</v>
      </c>
      <c r="E115" s="31" t="n">
        <f aca="false">IF($B115="","",PPMT($D$5/12,$B115,$D$7*12,$D$4))</f>
        <v>-699.98073564023</v>
      </c>
      <c r="F115" s="31" t="n">
        <f aca="false">IF($B115="","",F114-E115)</f>
        <v>-212204.360669644</v>
      </c>
      <c r="H115" s="32" t="n">
        <f aca="false">EDATE(H114,1)</f>
        <v>44986</v>
      </c>
      <c r="I115" s="33" t="n">
        <f aca="false">I114+1</f>
        <v>99</v>
      </c>
      <c r="J115" s="34" t="n">
        <f aca="false">$K$9</f>
        <v>1403.80930033378</v>
      </c>
      <c r="K115" s="34" t="n">
        <f aca="false">($K$5/$K$6)*M114</f>
        <v>755.678989555791</v>
      </c>
      <c r="L115" s="34" t="n">
        <f aca="false">J115-K115</f>
        <v>648.130310777989</v>
      </c>
      <c r="M115" s="34" t="n">
        <f aca="false">M114-L115</f>
        <v>196485.519138559</v>
      </c>
    </row>
    <row r="116" customFormat="false" ht="13.8" hidden="false" customHeight="false" outlineLevel="0" collapsed="false">
      <c r="A116" s="35" t="n">
        <f aca="false">EDATE(A115,1)</f>
        <v>45017</v>
      </c>
      <c r="B116" s="26" t="n">
        <f aca="false">IF(OR(B115="",B115&gt;=$D$8),"",B115+1)</f>
        <v>100</v>
      </c>
      <c r="C116" s="27" t="n">
        <f aca="false">IF($B116="","",$D$9)</f>
        <v>-1516.11404436048</v>
      </c>
      <c r="D116" s="27" t="n">
        <f aca="false">IF($B116="","",IPMT($D$5/12,$B116,$D$7*12,$D$4))</f>
        <v>-813.450049233632</v>
      </c>
      <c r="E116" s="27" t="n">
        <f aca="false">IF($B116="","",PPMT($D$5/12,$B116,$D$7*12,$D$4))</f>
        <v>-702.663995126851</v>
      </c>
      <c r="F116" s="27" t="n">
        <f aca="false">IF($B116="","",F115-E116)</f>
        <v>-211501.696674517</v>
      </c>
      <c r="H116" s="35" t="n">
        <f aca="false">EDATE(H115,1)</f>
        <v>45017</v>
      </c>
      <c r="I116" s="0" t="n">
        <f aca="false">I115+1</f>
        <v>100</v>
      </c>
      <c r="J116" s="38" t="n">
        <f aca="false">$K$9</f>
        <v>1403.80930033378</v>
      </c>
      <c r="K116" s="38" t="n">
        <f aca="false">($K$5/$K$6)*M115</f>
        <v>753.194490031142</v>
      </c>
      <c r="L116" s="38" t="n">
        <f aca="false">J116-K116</f>
        <v>650.614810302638</v>
      </c>
      <c r="M116" s="38" t="n">
        <f aca="false">M115-L116</f>
        <v>195834.904328256</v>
      </c>
    </row>
    <row r="117" customFormat="false" ht="13.8" hidden="false" customHeight="false" outlineLevel="0" collapsed="false">
      <c r="A117" s="29" t="n">
        <f aca="false">EDATE(A116,1)</f>
        <v>45047</v>
      </c>
      <c r="B117" s="30" t="n">
        <f aca="false">IF(OR(B116="",B116&gt;=$D$8),"",B116+1)</f>
        <v>101</v>
      </c>
      <c r="C117" s="31" t="n">
        <f aca="false">IF($B117="","",$D$9)</f>
        <v>-1516.11404436048</v>
      </c>
      <c r="D117" s="31" t="n">
        <f aca="false">IF($B117="","",IPMT($D$5/12,$B117,$D$7*12,$D$4))</f>
        <v>-810.756503918979</v>
      </c>
      <c r="E117" s="31" t="n">
        <f aca="false">IF($B117="","",PPMT($D$5/12,$B117,$D$7*12,$D$4))</f>
        <v>-705.357540441504</v>
      </c>
      <c r="F117" s="31" t="n">
        <f aca="false">IF($B117="","",F116-E117)</f>
        <v>-210796.339134075</v>
      </c>
      <c r="H117" s="32" t="n">
        <f aca="false">EDATE(H116,1)</f>
        <v>45047</v>
      </c>
      <c r="I117" s="33" t="n">
        <f aca="false">I116+1</f>
        <v>101</v>
      </c>
      <c r="J117" s="34" t="n">
        <f aca="false">$K$9</f>
        <v>1403.80930033378</v>
      </c>
      <c r="K117" s="34" t="n">
        <f aca="false">($K$5/$K$6)*M116</f>
        <v>750.700466591648</v>
      </c>
      <c r="L117" s="34" t="n">
        <f aca="false">J117-K117</f>
        <v>653.108833742132</v>
      </c>
      <c r="M117" s="34" t="n">
        <f aca="false">M116-L117</f>
        <v>195181.795494514</v>
      </c>
    </row>
    <row r="118" customFormat="false" ht="13.8" hidden="false" customHeight="false" outlineLevel="0" collapsed="false">
      <c r="A118" s="35" t="n">
        <f aca="false">EDATE(A117,1)</f>
        <v>45078</v>
      </c>
      <c r="B118" s="26" t="n">
        <f aca="false">IF(OR(B117="",B117&gt;=$D$8),"",B117+1)</f>
        <v>102</v>
      </c>
      <c r="C118" s="27" t="n">
        <f aca="false">IF($B118="","",$D$9)</f>
        <v>-1516.11404436048</v>
      </c>
      <c r="D118" s="27" t="n">
        <f aca="false">IF($B118="","",IPMT($D$5/12,$B118,$D$7*12,$D$4))</f>
        <v>-808.052633347287</v>
      </c>
      <c r="E118" s="27" t="n">
        <f aca="false">IF($B118="","",PPMT($D$5/12,$B118,$D$7*12,$D$4))</f>
        <v>-708.061411013196</v>
      </c>
      <c r="F118" s="27" t="n">
        <f aca="false">IF($B118="","",F117-E118)</f>
        <v>-210088.277723062</v>
      </c>
      <c r="H118" s="35" t="n">
        <f aca="false">EDATE(H117,1)</f>
        <v>45078</v>
      </c>
      <c r="I118" s="0" t="n">
        <f aca="false">I117+1</f>
        <v>102</v>
      </c>
      <c r="J118" s="38" t="n">
        <f aca="false">$K$9</f>
        <v>1403.80930033378</v>
      </c>
      <c r="K118" s="38" t="n">
        <f aca="false">($K$5/$K$6)*M117</f>
        <v>748.19688272897</v>
      </c>
      <c r="L118" s="38" t="n">
        <f aca="false">J118-K118</f>
        <v>655.61241760481</v>
      </c>
      <c r="M118" s="38" t="n">
        <f aca="false">M117-L118</f>
        <v>194526.183076909</v>
      </c>
    </row>
    <row r="119" customFormat="false" ht="13.8" hidden="false" customHeight="false" outlineLevel="0" collapsed="false">
      <c r="A119" s="29" t="n">
        <f aca="false">EDATE(A118,1)</f>
        <v>45108</v>
      </c>
      <c r="B119" s="30" t="n">
        <f aca="false">IF(OR(B118="",B118&gt;=$D$8),"",B118+1)</f>
        <v>103</v>
      </c>
      <c r="C119" s="31" t="n">
        <f aca="false">IF($B119="","",$D$9)</f>
        <v>-1516.11404436048</v>
      </c>
      <c r="D119" s="31" t="n">
        <f aca="false">IF($B119="","",IPMT($D$5/12,$B119,$D$7*12,$D$4))</f>
        <v>-805.338397938403</v>
      </c>
      <c r="E119" s="31" t="n">
        <f aca="false">IF($B119="","",PPMT($D$5/12,$B119,$D$7*12,$D$4))</f>
        <v>-710.77564642208</v>
      </c>
      <c r="F119" s="31" t="n">
        <f aca="false">IF($B119="","",F118-E119)</f>
        <v>-209377.50207664</v>
      </c>
      <c r="H119" s="32" t="n">
        <f aca="false">EDATE(H118,1)</f>
        <v>45108</v>
      </c>
      <c r="I119" s="33" t="n">
        <f aca="false">I118+1</f>
        <v>103</v>
      </c>
      <c r="J119" s="34" t="n">
        <f aca="false">$K$9</f>
        <v>1403.80930033378</v>
      </c>
      <c r="K119" s="34" t="n">
        <f aca="false">($K$5/$K$6)*M118</f>
        <v>745.683701794818</v>
      </c>
      <c r="L119" s="34" t="n">
        <f aca="false">J119-K119</f>
        <v>658.125598538962</v>
      </c>
      <c r="M119" s="34" t="n">
        <f aca="false">M118-L119</f>
        <v>193868.05747837</v>
      </c>
    </row>
    <row r="120" customFormat="false" ht="13.8" hidden="false" customHeight="false" outlineLevel="0" collapsed="false">
      <c r="A120" s="35" t="n">
        <f aca="false">EDATE(A119,1)</f>
        <v>45139</v>
      </c>
      <c r="B120" s="26" t="n">
        <f aca="false">IF(OR(B119="",B119&gt;=$D$8),"",B119+1)</f>
        <v>104</v>
      </c>
      <c r="C120" s="27" t="n">
        <f aca="false">IF($B120="","",$D$9)</f>
        <v>-1516.11404436048</v>
      </c>
      <c r="D120" s="27" t="n">
        <f aca="false">IF($B120="","",IPMT($D$5/12,$B120,$D$7*12,$D$4))</f>
        <v>-802.613757960451</v>
      </c>
      <c r="E120" s="27" t="n">
        <f aca="false">IF($B120="","",PPMT($D$5/12,$B120,$D$7*12,$D$4))</f>
        <v>-713.500286400031</v>
      </c>
      <c r="F120" s="27" t="n">
        <f aca="false">IF($B120="","",F119-E120)</f>
        <v>-208664.00179024</v>
      </c>
      <c r="H120" s="35" t="n">
        <f aca="false">EDATE(H119,1)</f>
        <v>45139</v>
      </c>
      <c r="I120" s="0" t="n">
        <f aca="false">I119+1</f>
        <v>104</v>
      </c>
      <c r="J120" s="38" t="n">
        <f aca="false">$K$9</f>
        <v>1403.80930033378</v>
      </c>
      <c r="K120" s="38" t="n">
        <f aca="false">($K$5/$K$6)*M119</f>
        <v>743.160887000419</v>
      </c>
      <c r="L120" s="38" t="n">
        <f aca="false">J120-K120</f>
        <v>660.648413333361</v>
      </c>
      <c r="M120" s="38" t="n">
        <f aca="false">M119-L120</f>
        <v>193207.409065037</v>
      </c>
    </row>
    <row r="121" customFormat="false" ht="13.8" hidden="false" customHeight="false" outlineLevel="0" collapsed="false">
      <c r="A121" s="29" t="n">
        <f aca="false">EDATE(A120,1)</f>
        <v>45170</v>
      </c>
      <c r="B121" s="30" t="n">
        <f aca="false">IF(OR(B120="",B120&gt;=$D$8),"",B120+1)</f>
        <v>105</v>
      </c>
      <c r="C121" s="31" t="n">
        <f aca="false">IF($B121="","",$D$9)</f>
        <v>-1516.11404436048</v>
      </c>
      <c r="D121" s="31" t="n">
        <f aca="false">IF($B121="","",IPMT($D$5/12,$B121,$D$7*12,$D$4))</f>
        <v>-799.878673529251</v>
      </c>
      <c r="E121" s="31" t="n">
        <f aca="false">IF($B121="","",PPMT($D$5/12,$B121,$D$7*12,$D$4))</f>
        <v>-716.235370831231</v>
      </c>
      <c r="F121" s="31" t="n">
        <f aca="false">IF($B121="","",F120-E121)</f>
        <v>-207947.766419409</v>
      </c>
      <c r="H121" s="32" t="n">
        <f aca="false">EDATE(H120,1)</f>
        <v>45170</v>
      </c>
      <c r="I121" s="33" t="n">
        <f aca="false">I120+1</f>
        <v>105</v>
      </c>
      <c r="J121" s="34" t="n">
        <f aca="false">$K$9</f>
        <v>1403.80930033378</v>
      </c>
      <c r="K121" s="34" t="n">
        <f aca="false">($K$5/$K$6)*M120</f>
        <v>740.628401415974</v>
      </c>
      <c r="L121" s="34" t="n">
        <f aca="false">J121-K121</f>
        <v>663.180898917806</v>
      </c>
      <c r="M121" s="34" t="n">
        <f aca="false">M120-L121</f>
        <v>192544.228166119</v>
      </c>
    </row>
    <row r="122" customFormat="false" ht="13.8" hidden="false" customHeight="false" outlineLevel="0" collapsed="false">
      <c r="A122" s="35" t="n">
        <f aca="false">EDATE(A121,1)</f>
        <v>45200</v>
      </c>
      <c r="B122" s="26" t="n">
        <f aca="false">IF(OR(B121="",B121&gt;=$D$8),"",B121+1)</f>
        <v>106</v>
      </c>
      <c r="C122" s="27" t="n">
        <f aca="false">IF($B122="","",$D$9)</f>
        <v>-1516.11404436048</v>
      </c>
      <c r="D122" s="27" t="n">
        <f aca="false">IF($B122="","",IPMT($D$5/12,$B122,$D$7*12,$D$4))</f>
        <v>-797.133104607732</v>
      </c>
      <c r="E122" s="27" t="n">
        <f aca="false">IF($B122="","",PPMT($D$5/12,$B122,$D$7*12,$D$4))</f>
        <v>-718.980939752751</v>
      </c>
      <c r="F122" s="27" t="n">
        <f aca="false">IF($B122="","",F121-E122)</f>
        <v>-207228.785479656</v>
      </c>
      <c r="H122" s="35" t="n">
        <f aca="false">EDATE(H121,1)</f>
        <v>45200</v>
      </c>
      <c r="I122" s="0" t="n">
        <f aca="false">I121+1</f>
        <v>106</v>
      </c>
      <c r="J122" s="38" t="n">
        <f aca="false">$K$9</f>
        <v>1403.80930033378</v>
      </c>
      <c r="K122" s="38" t="n">
        <f aca="false">($K$5/$K$6)*M121</f>
        <v>738.086207970123</v>
      </c>
      <c r="L122" s="38" t="n">
        <f aca="false">J122-K122</f>
        <v>665.723092363657</v>
      </c>
      <c r="M122" s="38" t="n">
        <f aca="false">M121-L122</f>
        <v>191878.505073755</v>
      </c>
    </row>
    <row r="123" customFormat="false" ht="13.8" hidden="false" customHeight="false" outlineLevel="0" collapsed="false">
      <c r="A123" s="29" t="n">
        <f aca="false">EDATE(A122,1)</f>
        <v>45231</v>
      </c>
      <c r="B123" s="30" t="n">
        <f aca="false">IF(OR(B122="",B122&gt;=$D$8),"",B122+1)</f>
        <v>107</v>
      </c>
      <c r="C123" s="31" t="n">
        <f aca="false">IF($B123="","",$D$9)</f>
        <v>-1516.11404436048</v>
      </c>
      <c r="D123" s="31" t="n">
        <f aca="false">IF($B123="","",IPMT($D$5/12,$B123,$D$7*12,$D$4))</f>
        <v>-794.377011005346</v>
      </c>
      <c r="E123" s="31" t="n">
        <f aca="false">IF($B123="","",PPMT($D$5/12,$B123,$D$7*12,$D$4))</f>
        <v>-721.737033355137</v>
      </c>
      <c r="F123" s="31" t="n">
        <f aca="false">IF($B123="","",F122-E123)</f>
        <v>-206507.048446301</v>
      </c>
      <c r="H123" s="32" t="n">
        <f aca="false">EDATE(H122,1)</f>
        <v>45231</v>
      </c>
      <c r="I123" s="33" t="n">
        <f aca="false">I122+1</f>
        <v>107</v>
      </c>
      <c r="J123" s="34" t="n">
        <f aca="false">$K$9</f>
        <v>1403.80930033378</v>
      </c>
      <c r="K123" s="34" t="n">
        <f aca="false">($K$5/$K$6)*M122</f>
        <v>735.534269449395</v>
      </c>
      <c r="L123" s="34" t="n">
        <f aca="false">J123-K123</f>
        <v>668.275030884385</v>
      </c>
      <c r="M123" s="34" t="n">
        <f aca="false">M122-L123</f>
        <v>191210.230042871</v>
      </c>
    </row>
    <row r="124" customFormat="false" ht="13.8" hidden="false" customHeight="false" outlineLevel="0" collapsed="false">
      <c r="A124" s="35" t="n">
        <f aca="false">EDATE(A123,1)</f>
        <v>45261</v>
      </c>
      <c r="B124" s="26" t="n">
        <f aca="false">IF(OR(B123="",B123&gt;=$D$8),"",B123+1)</f>
        <v>108</v>
      </c>
      <c r="C124" s="27" t="n">
        <f aca="false">IF($B124="","",$D$9)</f>
        <v>-1516.11404436048</v>
      </c>
      <c r="D124" s="27" t="n">
        <f aca="false">IF($B124="","",IPMT($D$5/12,$B124,$D$7*12,$D$4))</f>
        <v>-791.610352377484</v>
      </c>
      <c r="E124" s="27" t="n">
        <f aca="false">IF($B124="","",PPMT($D$5/12,$B124,$D$7*12,$D$4))</f>
        <v>-724.503691982998</v>
      </c>
      <c r="F124" s="27" t="n">
        <f aca="false">IF($B124="","",F123-E124)</f>
        <v>-205782.544754318</v>
      </c>
      <c r="H124" s="35" t="n">
        <f aca="false">EDATE(H123,1)</f>
        <v>45261</v>
      </c>
      <c r="I124" s="0" t="n">
        <f aca="false">I123+1</f>
        <v>108</v>
      </c>
      <c r="J124" s="38" t="n">
        <f aca="false">$K$9</f>
        <v>1403.80930033378</v>
      </c>
      <c r="K124" s="38" t="n">
        <f aca="false">($K$5/$K$6)*M123</f>
        <v>732.972548497672</v>
      </c>
      <c r="L124" s="38" t="n">
        <f aca="false">J124-K124</f>
        <v>670.836751836108</v>
      </c>
      <c r="M124" s="38" t="n">
        <f aca="false">M123-L124</f>
        <v>190539.393291035</v>
      </c>
    </row>
    <row r="125" customFormat="false" ht="13.8" hidden="false" customHeight="false" outlineLevel="0" collapsed="false">
      <c r="A125" s="29" t="n">
        <f aca="false">EDATE(A124,1)</f>
        <v>45292</v>
      </c>
      <c r="B125" s="30" t="n">
        <f aca="false">IF(OR(B124="",B124&gt;=$D$8),"",B124+1)</f>
        <v>109</v>
      </c>
      <c r="C125" s="31" t="n">
        <f aca="false">IF($B125="","",$D$9)</f>
        <v>-1516.11404436048</v>
      </c>
      <c r="D125" s="31" t="n">
        <f aca="false">IF($B125="","",IPMT($D$5/12,$B125,$D$7*12,$D$4))</f>
        <v>-788.833088224883</v>
      </c>
      <c r="E125" s="31" t="n">
        <f aca="false">IF($B125="","",PPMT($D$5/12,$B125,$D$7*12,$D$4))</f>
        <v>-727.280956135599</v>
      </c>
      <c r="F125" s="31" t="n">
        <f aca="false">IF($B125="","",F124-E125)</f>
        <v>-205055.263798182</v>
      </c>
      <c r="H125" s="32" t="n">
        <f aca="false">EDATE(H124,1)</f>
        <v>45292</v>
      </c>
      <c r="I125" s="33" t="n">
        <f aca="false">I124+1</f>
        <v>109</v>
      </c>
      <c r="J125" s="34" t="n">
        <f aca="false">$K$9</f>
        <v>1403.80930033378</v>
      </c>
      <c r="K125" s="34" t="n">
        <f aca="false">($K$5/$K$6)*M124</f>
        <v>730.401007615633</v>
      </c>
      <c r="L125" s="34" t="n">
        <f aca="false">J125-K125</f>
        <v>673.408292718146</v>
      </c>
      <c r="M125" s="34" t="n">
        <f aca="false">M124-L125</f>
        <v>189865.984998317</v>
      </c>
    </row>
    <row r="126" customFormat="false" ht="13.8" hidden="false" customHeight="false" outlineLevel="0" collapsed="false">
      <c r="A126" s="35" t="n">
        <f aca="false">EDATE(A125,1)</f>
        <v>45323</v>
      </c>
      <c r="B126" s="26" t="n">
        <f aca="false">IF(OR(B125="",B125&gt;=$D$8),"",B125+1)</f>
        <v>110</v>
      </c>
      <c r="C126" s="27" t="n">
        <f aca="false">IF($B126="","",$D$9)</f>
        <v>-1516.11404436048</v>
      </c>
      <c r="D126" s="27" t="n">
        <f aca="false">IF($B126="","",IPMT($D$5/12,$B126,$D$7*12,$D$4))</f>
        <v>-786.04517789303</v>
      </c>
      <c r="E126" s="27" t="n">
        <f aca="false">IF($B126="","",PPMT($D$5/12,$B126,$D$7*12,$D$4))</f>
        <v>-730.068866467453</v>
      </c>
      <c r="F126" s="27" t="n">
        <f aca="false">IF($B126="","",F125-E126)</f>
        <v>-204325.194931715</v>
      </c>
      <c r="H126" s="35" t="n">
        <f aca="false">EDATE(H125,1)</f>
        <v>45323</v>
      </c>
      <c r="I126" s="0" t="n">
        <f aca="false">I125+1</f>
        <v>110</v>
      </c>
      <c r="J126" s="38" t="n">
        <f aca="false">$K$9</f>
        <v>1403.80930033378</v>
      </c>
      <c r="K126" s="38" t="n">
        <f aca="false">($K$5/$K$6)*M125</f>
        <v>727.819609160214</v>
      </c>
      <c r="L126" s="38" t="n">
        <f aca="false">J126-K126</f>
        <v>675.989691173566</v>
      </c>
      <c r="M126" s="38" t="n">
        <f aca="false">M125-L126</f>
        <v>189189.995307143</v>
      </c>
    </row>
    <row r="127" customFormat="false" ht="13.8" hidden="false" customHeight="false" outlineLevel="0" collapsed="false">
      <c r="A127" s="29" t="n">
        <f aca="false">EDATE(A126,1)</f>
        <v>45352</v>
      </c>
      <c r="B127" s="30" t="n">
        <f aca="false">IF(OR(B126="",B126&gt;=$D$8),"",B126+1)</f>
        <v>111</v>
      </c>
      <c r="C127" s="31" t="n">
        <f aca="false">IF($B127="","",$D$9)</f>
        <v>-1516.11404436048</v>
      </c>
      <c r="D127" s="31" t="n">
        <f aca="false">IF($B127="","",IPMT($D$5/12,$B127,$D$7*12,$D$4))</f>
        <v>-783.246580571571</v>
      </c>
      <c r="E127" s="31" t="n">
        <f aca="false">IF($B127="","",PPMT($D$5/12,$B127,$D$7*12,$D$4))</f>
        <v>-732.867463788911</v>
      </c>
      <c r="F127" s="31" t="n">
        <f aca="false">IF($B127="","",F126-E127)</f>
        <v>-203592.327467926</v>
      </c>
      <c r="H127" s="32" t="n">
        <f aca="false">EDATE(H126,1)</f>
        <v>45352</v>
      </c>
      <c r="I127" s="33" t="n">
        <f aca="false">I126+1</f>
        <v>111</v>
      </c>
      <c r="J127" s="34" t="n">
        <f aca="false">$K$9</f>
        <v>1403.80930033378</v>
      </c>
      <c r="K127" s="34" t="n">
        <f aca="false">($K$5/$K$6)*M126</f>
        <v>725.228315344048</v>
      </c>
      <c r="L127" s="34" t="n">
        <f aca="false">J127-K127</f>
        <v>678.580984989731</v>
      </c>
      <c r="M127" s="34" t="n">
        <f aca="false">M126-L127</f>
        <v>188511.414322153</v>
      </c>
    </row>
    <row r="128" customFormat="false" ht="13.8" hidden="false" customHeight="false" outlineLevel="0" collapsed="false">
      <c r="A128" s="35" t="n">
        <f aca="false">EDATE(A127,1)</f>
        <v>45383</v>
      </c>
      <c r="B128" s="26" t="n">
        <f aca="false">IF(OR(B127="",B127&gt;=$D$8),"",B127+1)</f>
        <v>112</v>
      </c>
      <c r="C128" s="27" t="n">
        <f aca="false">IF($B128="","",$D$9)</f>
        <v>-1516.11404436048</v>
      </c>
      <c r="D128" s="27" t="n">
        <f aca="false">IF($B128="","",IPMT($D$5/12,$B128,$D$7*12,$D$4))</f>
        <v>-780.437255293714</v>
      </c>
      <c r="E128" s="27" t="n">
        <f aca="false">IF($B128="","",PPMT($D$5/12,$B128,$D$7*12,$D$4))</f>
        <v>-735.676789066769</v>
      </c>
      <c r="F128" s="27" t="n">
        <f aca="false">IF($B128="","",F127-E128)</f>
        <v>-202856.650678859</v>
      </c>
      <c r="H128" s="35" t="n">
        <f aca="false">EDATE(H127,1)</f>
        <v>45383</v>
      </c>
      <c r="I128" s="0" t="n">
        <f aca="false">I127+1</f>
        <v>112</v>
      </c>
      <c r="J128" s="38" t="n">
        <f aca="false">$K$9</f>
        <v>1403.80930033378</v>
      </c>
      <c r="K128" s="38" t="n">
        <f aca="false">($K$5/$K$6)*M127</f>
        <v>722.627088234921</v>
      </c>
      <c r="L128" s="38" t="n">
        <f aca="false">J128-K128</f>
        <v>681.182212098859</v>
      </c>
      <c r="M128" s="38" t="n">
        <f aca="false">M127-L128</f>
        <v>187830.232110055</v>
      </c>
    </row>
    <row r="129" customFormat="false" ht="13.8" hidden="false" customHeight="false" outlineLevel="0" collapsed="false">
      <c r="A129" s="29" t="n">
        <f aca="false">EDATE(A128,1)</f>
        <v>45413</v>
      </c>
      <c r="B129" s="30" t="n">
        <f aca="false">IF(OR(B128="",B128&gt;=$D$8),"",B128+1)</f>
        <v>113</v>
      </c>
      <c r="C129" s="31" t="n">
        <f aca="false">IF($B129="","",$D$9)</f>
        <v>-1516.11404436048</v>
      </c>
      <c r="D129" s="31" t="n">
        <f aca="false">IF($B129="","",IPMT($D$5/12,$B129,$D$7*12,$D$4))</f>
        <v>-777.617160935625</v>
      </c>
      <c r="E129" s="31" t="n">
        <f aca="false">IF($B129="","",PPMT($D$5/12,$B129,$D$7*12,$D$4))</f>
        <v>-738.496883424858</v>
      </c>
      <c r="F129" s="31" t="n">
        <f aca="false">IF($B129="","",F128-E129)</f>
        <v>-202118.153795434</v>
      </c>
      <c r="H129" s="32" t="n">
        <f aca="false">EDATE(H128,1)</f>
        <v>45413</v>
      </c>
      <c r="I129" s="33" t="n">
        <f aca="false">I128+1</f>
        <v>113</v>
      </c>
      <c r="J129" s="34" t="n">
        <f aca="false">$K$9</f>
        <v>1403.80930033378</v>
      </c>
      <c r="K129" s="34" t="n">
        <f aca="false">($K$5/$K$6)*M128</f>
        <v>720.015889755209</v>
      </c>
      <c r="L129" s="34" t="n">
        <f aca="false">J129-K129</f>
        <v>683.793410578571</v>
      </c>
      <c r="M129" s="34" t="n">
        <f aca="false">M128-L129</f>
        <v>187146.438699476</v>
      </c>
    </row>
    <row r="130" customFormat="false" ht="13.8" hidden="false" customHeight="false" outlineLevel="0" collapsed="false">
      <c r="A130" s="35" t="n">
        <f aca="false">EDATE(A129,1)</f>
        <v>45444</v>
      </c>
      <c r="B130" s="26" t="n">
        <f aca="false">IF(OR(B129="",B129&gt;=$D$8),"",B129+1)</f>
        <v>114</v>
      </c>
      <c r="C130" s="27" t="n">
        <f aca="false">IF($B130="","",$D$9)</f>
        <v>-1516.11404436048</v>
      </c>
      <c r="D130" s="27" t="n">
        <f aca="false">IF($B130="","",IPMT($D$5/12,$B130,$D$7*12,$D$4))</f>
        <v>-774.786256215829</v>
      </c>
      <c r="E130" s="27" t="n">
        <f aca="false">IF($B130="","",PPMT($D$5/12,$B130,$D$7*12,$D$4))</f>
        <v>-741.327788144653</v>
      </c>
      <c r="F130" s="27" t="n">
        <f aca="false">IF($B130="","",F129-E130)</f>
        <v>-201376.82600729</v>
      </c>
      <c r="H130" s="35" t="n">
        <f aca="false">EDATE(H129,1)</f>
        <v>45444</v>
      </c>
      <c r="I130" s="0" t="n">
        <f aca="false">I129+1</f>
        <v>114</v>
      </c>
      <c r="J130" s="38" t="n">
        <f aca="false">$K$9</f>
        <v>1403.80930033378</v>
      </c>
      <c r="K130" s="38" t="n">
        <f aca="false">($K$5/$K$6)*M129</f>
        <v>717.394681681324</v>
      </c>
      <c r="L130" s="38" t="n">
        <f aca="false">J130-K130</f>
        <v>686.414618652456</v>
      </c>
      <c r="M130" s="38" t="n">
        <f aca="false">M129-L130</f>
        <v>186460.024080824</v>
      </c>
    </row>
    <row r="131" customFormat="false" ht="13.8" hidden="false" customHeight="false" outlineLevel="0" collapsed="false">
      <c r="A131" s="29" t="n">
        <f aca="false">EDATE(A130,1)</f>
        <v>45474</v>
      </c>
      <c r="B131" s="30" t="n">
        <f aca="false">IF(OR(B130="",B130&gt;=$D$8),"",B130+1)</f>
        <v>115</v>
      </c>
      <c r="C131" s="31" t="n">
        <f aca="false">IF($B131="","",$D$9)</f>
        <v>-1516.11404436048</v>
      </c>
      <c r="D131" s="31" t="n">
        <f aca="false">IF($B131="","",IPMT($D$5/12,$B131,$D$7*12,$D$4))</f>
        <v>-771.944499694608</v>
      </c>
      <c r="E131" s="31" t="n">
        <f aca="false">IF($B131="","",PPMT($D$5/12,$B131,$D$7*12,$D$4))</f>
        <v>-744.169544665875</v>
      </c>
      <c r="F131" s="31" t="n">
        <f aca="false">IF($B131="","",F130-E131)</f>
        <v>-200632.656462624</v>
      </c>
      <c r="H131" s="32" t="n">
        <f aca="false">EDATE(H130,1)</f>
        <v>45474</v>
      </c>
      <c r="I131" s="33" t="n">
        <f aca="false">I130+1</f>
        <v>115</v>
      </c>
      <c r="J131" s="34" t="n">
        <f aca="false">$K$9</f>
        <v>1403.80930033378</v>
      </c>
      <c r="K131" s="34" t="n">
        <f aca="false">($K$5/$K$6)*M130</f>
        <v>714.763425643157</v>
      </c>
      <c r="L131" s="34" t="n">
        <f aca="false">J131-K131</f>
        <v>689.045874690623</v>
      </c>
      <c r="M131" s="34" t="n">
        <f aca="false">M130-L131</f>
        <v>185770.978206133</v>
      </c>
    </row>
    <row r="132" customFormat="false" ht="13.8" hidden="false" customHeight="false" outlineLevel="0" collapsed="false">
      <c r="A132" s="35" t="n">
        <f aca="false">EDATE(A131,1)</f>
        <v>45505</v>
      </c>
      <c r="B132" s="26" t="n">
        <f aca="false">IF(OR(B131="",B131&gt;=$D$8),"",B131+1)</f>
        <v>116</v>
      </c>
      <c r="C132" s="27" t="n">
        <f aca="false">IF($B132="","",$D$9)</f>
        <v>-1516.11404436048</v>
      </c>
      <c r="D132" s="27" t="n">
        <f aca="false">IF($B132="","",IPMT($D$5/12,$B132,$D$7*12,$D$4))</f>
        <v>-769.091849773389</v>
      </c>
      <c r="E132" s="27" t="n">
        <f aca="false">IF($B132="","",PPMT($D$5/12,$B132,$D$7*12,$D$4))</f>
        <v>-747.022194587094</v>
      </c>
      <c r="F132" s="27" t="n">
        <f aca="false">IF($B132="","",F131-E132)</f>
        <v>-199885.634268037</v>
      </c>
      <c r="H132" s="35" t="n">
        <f aca="false">EDATE(H131,1)</f>
        <v>45505</v>
      </c>
      <c r="I132" s="0" t="n">
        <f aca="false">I131+1</f>
        <v>116</v>
      </c>
      <c r="J132" s="38" t="n">
        <f aca="false">$K$9</f>
        <v>1403.80930033378</v>
      </c>
      <c r="K132" s="38" t="n">
        <f aca="false">($K$5/$K$6)*M131</f>
        <v>712.122083123509</v>
      </c>
      <c r="L132" s="38" t="n">
        <f aca="false">J132-K132</f>
        <v>691.687217210271</v>
      </c>
      <c r="M132" s="38" t="n">
        <f aca="false">M131-L132</f>
        <v>185079.290988923</v>
      </c>
    </row>
    <row r="133" customFormat="false" ht="13.8" hidden="false" customHeight="false" outlineLevel="0" collapsed="false">
      <c r="A133" s="29" t="n">
        <f aca="false">EDATE(A132,1)</f>
        <v>45536</v>
      </c>
      <c r="B133" s="30" t="n">
        <f aca="false">IF(OR(B132="",B132&gt;=$D$8),"",B132+1)</f>
        <v>117</v>
      </c>
      <c r="C133" s="31" t="n">
        <f aca="false">IF($B133="","",$D$9)</f>
        <v>-1516.11404436048</v>
      </c>
      <c r="D133" s="31" t="n">
        <f aca="false">IF($B133="","",IPMT($D$5/12,$B133,$D$7*12,$D$4))</f>
        <v>-766.228264694138</v>
      </c>
      <c r="E133" s="31" t="n">
        <f aca="false">IF($B133="","",PPMT($D$5/12,$B133,$D$7*12,$D$4))</f>
        <v>-749.885779666344</v>
      </c>
      <c r="F133" s="31" t="n">
        <f aca="false">IF($B133="","",F132-E133)</f>
        <v>-199135.74848837</v>
      </c>
      <c r="H133" s="32" t="n">
        <f aca="false">EDATE(H132,1)</f>
        <v>45536</v>
      </c>
      <c r="I133" s="33" t="n">
        <f aca="false">I132+1</f>
        <v>117</v>
      </c>
      <c r="J133" s="34" t="n">
        <f aca="false">$K$9</f>
        <v>1403.80930033378</v>
      </c>
      <c r="K133" s="34" t="n">
        <f aca="false">($K$5/$K$6)*M132</f>
        <v>709.470615457537</v>
      </c>
      <c r="L133" s="34" t="n">
        <f aca="false">J133-K133</f>
        <v>694.338684876243</v>
      </c>
      <c r="M133" s="34" t="n">
        <f aca="false">M132-L133</f>
        <v>184384.952304046</v>
      </c>
    </row>
    <row r="134" customFormat="false" ht="13.8" hidden="false" customHeight="false" outlineLevel="0" collapsed="false">
      <c r="A134" s="35" t="n">
        <f aca="false">EDATE(A133,1)</f>
        <v>45566</v>
      </c>
      <c r="B134" s="26" t="n">
        <f aca="false">IF(OR(B133="",B133&gt;=$D$8),"",B133+1)</f>
        <v>118</v>
      </c>
      <c r="C134" s="27" t="n">
        <f aca="false">IF($B134="","",$D$9)</f>
        <v>-1516.11404436048</v>
      </c>
      <c r="D134" s="27" t="n">
        <f aca="false">IF($B134="","",IPMT($D$5/12,$B134,$D$7*12,$D$4))</f>
        <v>-763.353702538751</v>
      </c>
      <c r="E134" s="27" t="n">
        <f aca="false">IF($B134="","",PPMT($D$5/12,$B134,$D$7*12,$D$4))</f>
        <v>-752.760341821732</v>
      </c>
      <c r="F134" s="27" t="n">
        <f aca="false">IF($B134="","",F133-E134)</f>
        <v>-198382.988146549</v>
      </c>
      <c r="H134" s="35" t="n">
        <f aca="false">EDATE(H133,1)</f>
        <v>45566</v>
      </c>
      <c r="I134" s="0" t="n">
        <f aca="false">I133+1</f>
        <v>118</v>
      </c>
      <c r="J134" s="38" t="n">
        <f aca="false">$K$9</f>
        <v>1403.80930033378</v>
      </c>
      <c r="K134" s="38" t="n">
        <f aca="false">($K$5/$K$6)*M133</f>
        <v>706.808983832178</v>
      </c>
      <c r="L134" s="38" t="n">
        <f aca="false">J134-K134</f>
        <v>697.000316501602</v>
      </c>
      <c r="M134" s="38" t="n">
        <f aca="false">M133-L134</f>
        <v>183687.951987545</v>
      </c>
    </row>
    <row r="135" customFormat="false" ht="13.8" hidden="false" customHeight="false" outlineLevel="0" collapsed="false">
      <c r="A135" s="29" t="n">
        <f aca="false">EDATE(A134,1)</f>
        <v>45597</v>
      </c>
      <c r="B135" s="30" t="n">
        <f aca="false">IF(OR(B134="",B134&gt;=$D$8),"",B134+1)</f>
        <v>119</v>
      </c>
      <c r="C135" s="31" t="n">
        <f aca="false">IF($B135="","",$D$9)</f>
        <v>-1516.11404436048</v>
      </c>
      <c r="D135" s="31" t="n">
        <f aca="false">IF($B135="","",IPMT($D$5/12,$B135,$D$7*12,$D$4))</f>
        <v>-760.468121228434</v>
      </c>
      <c r="E135" s="31" t="n">
        <f aca="false">IF($B135="","",PPMT($D$5/12,$B135,$D$7*12,$D$4))</f>
        <v>-755.645923132049</v>
      </c>
      <c r="F135" s="31" t="n">
        <f aca="false">IF($B135="","",F134-E135)</f>
        <v>-197627.342223417</v>
      </c>
      <c r="H135" s="32" t="n">
        <f aca="false">EDATE(H134,1)</f>
        <v>45597</v>
      </c>
      <c r="I135" s="33" t="n">
        <f aca="false">I134+1</f>
        <v>119</v>
      </c>
      <c r="J135" s="34" t="n">
        <f aca="false">$K$9</f>
        <v>1403.80930033378</v>
      </c>
      <c r="K135" s="34" t="n">
        <f aca="false">($K$5/$K$6)*M134</f>
        <v>704.137149285588</v>
      </c>
      <c r="L135" s="34" t="n">
        <f aca="false">J135-K135</f>
        <v>699.672151048192</v>
      </c>
      <c r="M135" s="34" t="n">
        <f aca="false">M134-L135</f>
        <v>182988.279836497</v>
      </c>
    </row>
    <row r="136" customFormat="false" ht="13.8" hidden="false" customHeight="false" outlineLevel="0" collapsed="false">
      <c r="A136" s="35" t="n">
        <f aca="false">EDATE(A135,1)</f>
        <v>45627</v>
      </c>
      <c r="B136" s="26" t="n">
        <f aca="false">IF(OR(B135="",B135&gt;=$D$8),"",B135+1)</f>
        <v>120</v>
      </c>
      <c r="C136" s="27" t="n">
        <f aca="false">IF($B136="","",$D$9)</f>
        <v>-1516.11404436048</v>
      </c>
      <c r="D136" s="27" t="n">
        <f aca="false">IF($B136="","",IPMT($D$5/12,$B136,$D$7*12,$D$4))</f>
        <v>-757.571478523095</v>
      </c>
      <c r="E136" s="27" t="n">
        <f aca="false">IF($B136="","",PPMT($D$5/12,$B136,$D$7*12,$D$4))</f>
        <v>-758.542565837388</v>
      </c>
      <c r="F136" s="27" t="n">
        <f aca="false">IF($B136="","",F135-E136)</f>
        <v>-196868.799657579</v>
      </c>
      <c r="H136" s="35" t="n">
        <f aca="false">EDATE(H135,1)</f>
        <v>45627</v>
      </c>
      <c r="I136" s="0" t="n">
        <f aca="false">I135+1</f>
        <v>120</v>
      </c>
      <c r="J136" s="38" t="n">
        <f aca="false">$K$9</f>
        <v>1403.80930033378</v>
      </c>
      <c r="K136" s="38" t="n">
        <f aca="false">($K$5/$K$6)*M135</f>
        <v>701.45507270657</v>
      </c>
      <c r="L136" s="38" t="n">
        <f aca="false">J136-K136</f>
        <v>702.35422762721</v>
      </c>
      <c r="M136" s="38" t="n">
        <f aca="false">M135-L136</f>
        <v>182285.925608869</v>
      </c>
    </row>
    <row r="137" customFormat="false" ht="13.8" hidden="false" customHeight="false" outlineLevel="0" collapsed="false">
      <c r="A137" s="29" t="n">
        <f aca="false">EDATE(A136,1)</f>
        <v>45658</v>
      </c>
      <c r="B137" s="30" t="n">
        <f aca="false">IF(OR(B136="",B136&gt;=$D$8),"",B136+1)</f>
        <v>121</v>
      </c>
      <c r="C137" s="31" t="n">
        <f aca="false">IF($B137="","",$D$9)</f>
        <v>-1516.11404436048</v>
      </c>
      <c r="D137" s="31" t="n">
        <f aca="false">IF($B137="","",IPMT($D$5/12,$B137,$D$7*12,$D$4))</f>
        <v>-754.663732020718</v>
      </c>
      <c r="E137" s="31" t="n">
        <f aca="false">IF($B137="","",PPMT($D$5/12,$B137,$D$7*12,$D$4))</f>
        <v>-761.450312339765</v>
      </c>
      <c r="F137" s="31" t="n">
        <f aca="false">IF($B137="","",F136-E137)</f>
        <v>-196107.34934524</v>
      </c>
      <c r="H137" s="32" t="n">
        <f aca="false">EDATE(H136,1)</f>
        <v>45658</v>
      </c>
      <c r="I137" s="33" t="n">
        <f aca="false">I136+1</f>
        <v>121</v>
      </c>
      <c r="J137" s="34" t="n">
        <f aca="false">$K$9</f>
        <v>1403.80930033378</v>
      </c>
      <c r="K137" s="34" t="n">
        <f aca="false">($K$5/$K$6)*M136</f>
        <v>698.762714833999</v>
      </c>
      <c r="L137" s="34" t="n">
        <f aca="false">J137-K137</f>
        <v>705.046585499781</v>
      </c>
      <c r="M137" s="34" t="n">
        <f aca="false">M136-L137</f>
        <v>181580.87902337</v>
      </c>
    </row>
    <row r="138" customFormat="false" ht="13.8" hidden="false" customHeight="false" outlineLevel="0" collapsed="false">
      <c r="A138" s="35" t="n">
        <f aca="false">EDATE(A137,1)</f>
        <v>45689</v>
      </c>
      <c r="B138" s="26" t="n">
        <f aca="false">IF(OR(B137="",B137&gt;=$D$8),"",B137+1)</f>
        <v>122</v>
      </c>
      <c r="C138" s="27" t="n">
        <f aca="false">IF($B138="","",$D$9)</f>
        <v>-1516.11404436048</v>
      </c>
      <c r="D138" s="27" t="n">
        <f aca="false">IF($B138="","",IPMT($D$5/12,$B138,$D$7*12,$D$4))</f>
        <v>-751.744839156749</v>
      </c>
      <c r="E138" s="27" t="n">
        <f aca="false">IF($B138="","",PPMT($D$5/12,$B138,$D$7*12,$D$4))</f>
        <v>-764.369205203734</v>
      </c>
      <c r="F138" s="27" t="n">
        <f aca="false">IF($B138="","",F137-E138)</f>
        <v>-195342.980140036</v>
      </c>
      <c r="H138" s="35" t="n">
        <f aca="false">EDATE(H137,1)</f>
        <v>45689</v>
      </c>
      <c r="I138" s="0" t="n">
        <f aca="false">I137+1</f>
        <v>122</v>
      </c>
      <c r="J138" s="38" t="n">
        <f aca="false">$K$9</f>
        <v>1403.80930033378</v>
      </c>
      <c r="K138" s="38" t="n">
        <f aca="false">($K$5/$K$6)*M137</f>
        <v>696.06003625625</v>
      </c>
      <c r="L138" s="38" t="n">
        <f aca="false">J138-K138</f>
        <v>707.74926407753</v>
      </c>
      <c r="M138" s="38" t="n">
        <f aca="false">M137-L138</f>
        <v>180873.129759292</v>
      </c>
    </row>
    <row r="139" customFormat="false" ht="13.8" hidden="false" customHeight="false" outlineLevel="0" collapsed="false">
      <c r="A139" s="29" t="n">
        <f aca="false">EDATE(A138,1)</f>
        <v>45717</v>
      </c>
      <c r="B139" s="30" t="n">
        <f aca="false">IF(OR(B138="",B138&gt;=$D$8),"",B138+1)</f>
        <v>123</v>
      </c>
      <c r="C139" s="31" t="n">
        <f aca="false">IF($B139="","",$D$9)</f>
        <v>-1516.11404436048</v>
      </c>
      <c r="D139" s="31" t="n">
        <f aca="false">IF($B139="","",IPMT($D$5/12,$B139,$D$7*12,$D$4))</f>
        <v>-748.814757203468</v>
      </c>
      <c r="E139" s="31" t="n">
        <f aca="false">IF($B139="","",PPMT($D$5/12,$B139,$D$7*12,$D$4))</f>
        <v>-767.299287157015</v>
      </c>
      <c r="F139" s="31" t="n">
        <f aca="false">IF($B139="","",F138-E139)</f>
        <v>-194575.680852879</v>
      </c>
      <c r="H139" s="32" t="n">
        <f aca="false">EDATE(H138,1)</f>
        <v>45717</v>
      </c>
      <c r="I139" s="33" t="n">
        <f aca="false">I138+1</f>
        <v>123</v>
      </c>
      <c r="J139" s="34" t="n">
        <f aca="false">$K$9</f>
        <v>1403.80930033378</v>
      </c>
      <c r="K139" s="34" t="n">
        <f aca="false">($K$5/$K$6)*M138</f>
        <v>693.346997410619</v>
      </c>
      <c r="L139" s="34" t="n">
        <f aca="false">J139-K139</f>
        <v>710.462302923161</v>
      </c>
      <c r="M139" s="34" t="n">
        <f aca="false">M138-L139</f>
        <v>180162.667456369</v>
      </c>
    </row>
    <row r="140" customFormat="false" ht="13.8" hidden="false" customHeight="false" outlineLevel="0" collapsed="false">
      <c r="A140" s="35" t="n">
        <f aca="false">EDATE(A139,1)</f>
        <v>45748</v>
      </c>
      <c r="B140" s="26" t="n">
        <f aca="false">IF(OR(B139="",B139&gt;=$D$8),"",B139+1)</f>
        <v>124</v>
      </c>
      <c r="C140" s="27" t="n">
        <f aca="false">IF($B140="","",$D$9)</f>
        <v>-1516.11404436048</v>
      </c>
      <c r="D140" s="27" t="n">
        <f aca="false">IF($B140="","",IPMT($D$5/12,$B140,$D$7*12,$D$4))</f>
        <v>-745.873443269366</v>
      </c>
      <c r="E140" s="27" t="n">
        <f aca="false">IF($B140="","",PPMT($D$5/12,$B140,$D$7*12,$D$4))</f>
        <v>-770.240601091117</v>
      </c>
      <c r="F140" s="27" t="n">
        <f aca="false">IF($B140="","",F139-E140)</f>
        <v>-193805.440251788</v>
      </c>
      <c r="H140" s="35" t="n">
        <f aca="false">EDATE(H139,1)</f>
        <v>45748</v>
      </c>
      <c r="I140" s="0" t="n">
        <f aca="false">I139+1</f>
        <v>124</v>
      </c>
      <c r="J140" s="38" t="n">
        <f aca="false">$K$9</f>
        <v>1403.80930033378</v>
      </c>
      <c r="K140" s="38" t="n">
        <f aca="false">($K$5/$K$6)*M139</f>
        <v>690.623558582747</v>
      </c>
      <c r="L140" s="38" t="n">
        <f aca="false">J140-K140</f>
        <v>713.185741751033</v>
      </c>
      <c r="M140" s="38" t="n">
        <f aca="false">M139-L140</f>
        <v>179449.481714618</v>
      </c>
    </row>
    <row r="141" customFormat="false" ht="13.8" hidden="false" customHeight="false" outlineLevel="0" collapsed="false">
      <c r="A141" s="29" t="n">
        <f aca="false">EDATE(A140,1)</f>
        <v>45778</v>
      </c>
      <c r="B141" s="30" t="n">
        <f aca="false">IF(OR(B140="",B140&gt;=$D$8),"",B140+1)</f>
        <v>125</v>
      </c>
      <c r="C141" s="31" t="n">
        <f aca="false">IF($B141="","",$D$9)</f>
        <v>-1516.11404436048</v>
      </c>
      <c r="D141" s="31" t="n">
        <f aca="false">IF($B141="","",IPMT($D$5/12,$B141,$D$7*12,$D$4))</f>
        <v>-742.920854298516</v>
      </c>
      <c r="E141" s="31" t="n">
        <f aca="false">IF($B141="","",PPMT($D$5/12,$B141,$D$7*12,$D$4))</f>
        <v>-773.193190061966</v>
      </c>
      <c r="F141" s="31" t="n">
        <f aca="false">IF($B141="","",F140-E141)</f>
        <v>-193032.247061726</v>
      </c>
      <c r="H141" s="32" t="n">
        <f aca="false">EDATE(H140,1)</f>
        <v>45778</v>
      </c>
      <c r="I141" s="33" t="n">
        <f aca="false">I140+1</f>
        <v>125</v>
      </c>
      <c r="J141" s="34" t="n">
        <f aca="false">$K$9</f>
        <v>1403.80930033378</v>
      </c>
      <c r="K141" s="34" t="n">
        <f aca="false">($K$5/$K$6)*M140</f>
        <v>687.889679906035</v>
      </c>
      <c r="L141" s="34" t="n">
        <f aca="false">J141-K141</f>
        <v>715.919620427745</v>
      </c>
      <c r="M141" s="34" t="n">
        <f aca="false">M140-L141</f>
        <v>178733.56209419</v>
      </c>
    </row>
    <row r="142" customFormat="false" ht="13.8" hidden="false" customHeight="false" outlineLevel="0" collapsed="false">
      <c r="A142" s="35" t="n">
        <f aca="false">EDATE(A141,1)</f>
        <v>45809</v>
      </c>
      <c r="B142" s="26" t="n">
        <f aca="false">IF(OR(B141="",B141&gt;=$D$8),"",B141+1)</f>
        <v>126</v>
      </c>
      <c r="C142" s="27" t="n">
        <f aca="false">IF($B142="","",$D$9)</f>
        <v>-1516.11404436048</v>
      </c>
      <c r="D142" s="27" t="n">
        <f aca="false">IF($B142="","",IPMT($D$5/12,$B142,$D$7*12,$D$4))</f>
        <v>-739.956947069946</v>
      </c>
      <c r="E142" s="27" t="n">
        <f aca="false">IF($B142="","",PPMT($D$5/12,$B142,$D$7*12,$D$4))</f>
        <v>-776.157097290537</v>
      </c>
      <c r="F142" s="27" t="n">
        <f aca="false">IF($B142="","",F141-E142)</f>
        <v>-192256.089964435</v>
      </c>
      <c r="H142" s="35" t="n">
        <f aca="false">EDATE(H141,1)</f>
        <v>45809</v>
      </c>
      <c r="I142" s="0" t="n">
        <f aca="false">I141+1</f>
        <v>126</v>
      </c>
      <c r="J142" s="38" t="n">
        <f aca="false">$K$9</f>
        <v>1403.80930033378</v>
      </c>
      <c r="K142" s="38" t="n">
        <f aca="false">($K$5/$K$6)*M141</f>
        <v>685.145321361062</v>
      </c>
      <c r="L142" s="38" t="n">
        <f aca="false">J142-K142</f>
        <v>718.663978972718</v>
      </c>
      <c r="M142" s="38" t="n">
        <f aca="false">M141-L142</f>
        <v>178014.898115217</v>
      </c>
    </row>
    <row r="143" customFormat="false" ht="13.8" hidden="false" customHeight="false" outlineLevel="0" collapsed="false">
      <c r="A143" s="29" t="n">
        <f aca="false">EDATE(A142,1)</f>
        <v>45839</v>
      </c>
      <c r="B143" s="30" t="n">
        <f aca="false">IF(OR(B142="",B142&gt;=$D$8),"",B142+1)</f>
        <v>127</v>
      </c>
      <c r="C143" s="31" t="n">
        <f aca="false">IF($B143="","",$D$9)</f>
        <v>-1516.11404436048</v>
      </c>
      <c r="D143" s="31" t="n">
        <f aca="false">IF($B143="","",IPMT($D$5/12,$B143,$D$7*12,$D$4))</f>
        <v>-736.981678196999</v>
      </c>
      <c r="E143" s="31" t="n">
        <f aca="false">IF($B143="","",PPMT($D$5/12,$B143,$D$7*12,$D$4))</f>
        <v>-779.132366163484</v>
      </c>
      <c r="F143" s="31" t="n">
        <f aca="false">IF($B143="","",F142-E143)</f>
        <v>-191476.957598272</v>
      </c>
      <c r="H143" s="32" t="n">
        <f aca="false">EDATE(H142,1)</f>
        <v>45839</v>
      </c>
      <c r="I143" s="33" t="n">
        <f aca="false">I142+1</f>
        <v>127</v>
      </c>
      <c r="J143" s="34" t="n">
        <f aca="false">$K$9</f>
        <v>1403.80930033378</v>
      </c>
      <c r="K143" s="34" t="n">
        <f aca="false">($K$5/$K$6)*M142</f>
        <v>682.390442775</v>
      </c>
      <c r="L143" s="34" t="n">
        <f aca="false">J143-K143</f>
        <v>721.41885755878</v>
      </c>
      <c r="M143" s="34" t="n">
        <f aca="false">M142-L143</f>
        <v>177293.479257659</v>
      </c>
    </row>
    <row r="144" customFormat="false" ht="13.8" hidden="false" customHeight="false" outlineLevel="0" collapsed="false">
      <c r="A144" s="35" t="n">
        <f aca="false">EDATE(A143,1)</f>
        <v>45870</v>
      </c>
      <c r="B144" s="26" t="n">
        <f aca="false">IF(OR(B143="",B143&gt;=$D$8),"",B143+1)</f>
        <v>128</v>
      </c>
      <c r="C144" s="27" t="n">
        <f aca="false">IF($B144="","",$D$9)</f>
        <v>-1516.11404436048</v>
      </c>
      <c r="D144" s="27" t="n">
        <f aca="false">IF($B144="","",IPMT($D$5/12,$B144,$D$7*12,$D$4))</f>
        <v>-733.995004126705</v>
      </c>
      <c r="E144" s="27" t="n">
        <f aca="false">IF($B144="","",PPMT($D$5/12,$B144,$D$7*12,$D$4))</f>
        <v>-782.119040233777</v>
      </c>
      <c r="F144" s="27" t="n">
        <f aca="false">IF($B144="","",F143-E144)</f>
        <v>-190694.838558038</v>
      </c>
      <c r="H144" s="35" t="n">
        <f aca="false">EDATE(H143,1)</f>
        <v>45870</v>
      </c>
      <c r="I144" s="0" t="n">
        <f aca="false">I143+1</f>
        <v>128</v>
      </c>
      <c r="J144" s="38" t="n">
        <f aca="false">$K$9</f>
        <v>1403.80930033378</v>
      </c>
      <c r="K144" s="38" t="n">
        <f aca="false">($K$5/$K$6)*M143</f>
        <v>679.625003821025</v>
      </c>
      <c r="L144" s="38" t="n">
        <f aca="false">J144-K144</f>
        <v>724.184296512755</v>
      </c>
      <c r="M144" s="38" t="n">
        <f aca="false">M143-L144</f>
        <v>176569.294961146</v>
      </c>
    </row>
    <row r="145" customFormat="false" ht="13.8" hidden="false" customHeight="false" outlineLevel="0" collapsed="false">
      <c r="A145" s="29" t="n">
        <f aca="false">EDATE(A144,1)</f>
        <v>45901</v>
      </c>
      <c r="B145" s="30" t="n">
        <f aca="false">IF(OR(B144="",B144&gt;=$D$8),"",B144+1)</f>
        <v>129</v>
      </c>
      <c r="C145" s="31" t="n">
        <f aca="false">IF($B145="","",$D$9)</f>
        <v>-1516.11404436048</v>
      </c>
      <c r="D145" s="31" t="n">
        <f aca="false">IF($B145="","",IPMT($D$5/12,$B145,$D$7*12,$D$4))</f>
        <v>-730.996881139142</v>
      </c>
      <c r="E145" s="31" t="n">
        <f aca="false">IF($B145="","",PPMT($D$5/12,$B145,$D$7*12,$D$4))</f>
        <v>-785.11716322134</v>
      </c>
      <c r="F145" s="31" t="n">
        <f aca="false">IF($B145="","",F144-E145)</f>
        <v>-189909.721394817</v>
      </c>
      <c r="H145" s="32" t="n">
        <f aca="false">EDATE(H144,1)</f>
        <v>45901</v>
      </c>
      <c r="I145" s="33" t="n">
        <f aca="false">I144+1</f>
        <v>129</v>
      </c>
      <c r="J145" s="34" t="n">
        <f aca="false">$K$9</f>
        <v>1403.80930033378</v>
      </c>
      <c r="K145" s="34" t="n">
        <f aca="false">($K$5/$K$6)*M144</f>
        <v>676.848964017726</v>
      </c>
      <c r="L145" s="34" t="n">
        <f aca="false">J145-K145</f>
        <v>726.960336316054</v>
      </c>
      <c r="M145" s="34" t="n">
        <f aca="false">M144-L145</f>
        <v>175842.33462483</v>
      </c>
    </row>
    <row r="146" customFormat="false" ht="13.8" hidden="false" customHeight="false" outlineLevel="0" collapsed="false">
      <c r="A146" s="35" t="n">
        <f aca="false">EDATE(A145,1)</f>
        <v>45931</v>
      </c>
      <c r="B146" s="26" t="n">
        <f aca="false">IF(OR(B145="",B145&gt;=$D$8),"",B145+1)</f>
        <v>130</v>
      </c>
      <c r="C146" s="27" t="n">
        <f aca="false">IF($B146="","",$D$9)</f>
        <v>-1516.11404436048</v>
      </c>
      <c r="D146" s="27" t="n">
        <f aca="false">IF($B146="","",IPMT($D$5/12,$B146,$D$7*12,$D$4))</f>
        <v>-727.987265346794</v>
      </c>
      <c r="E146" s="27" t="n">
        <f aca="false">IF($B146="","",PPMT($D$5/12,$B146,$D$7*12,$D$4))</f>
        <v>-788.126779013689</v>
      </c>
      <c r="F146" s="27" t="n">
        <f aca="false">IF($B146="","",F145-E146)</f>
        <v>-189121.594615803</v>
      </c>
      <c r="H146" s="35" t="n">
        <f aca="false">EDATE(H145,1)</f>
        <v>45931</v>
      </c>
      <c r="I146" s="0" t="n">
        <f aca="false">I145+1</f>
        <v>130</v>
      </c>
      <c r="J146" s="38" t="n">
        <f aca="false">$K$9</f>
        <v>1403.80930033378</v>
      </c>
      <c r="K146" s="38" t="n">
        <f aca="false">($K$5/$K$6)*M145</f>
        <v>674.062282728514</v>
      </c>
      <c r="L146" s="38" t="n">
        <f aca="false">J146-K146</f>
        <v>729.747017605266</v>
      </c>
      <c r="M146" s="38" t="n">
        <f aca="false">M145-L146</f>
        <v>175112.587607225</v>
      </c>
    </row>
    <row r="147" customFormat="false" ht="13.8" hidden="false" customHeight="false" outlineLevel="0" collapsed="false">
      <c r="A147" s="29" t="n">
        <f aca="false">EDATE(A146,1)</f>
        <v>45962</v>
      </c>
      <c r="B147" s="30" t="n">
        <f aca="false">IF(OR(B146="",B146&gt;=$D$8),"",B146+1)</f>
        <v>131</v>
      </c>
      <c r="C147" s="31" t="n">
        <f aca="false">IF($B147="","",$D$9)</f>
        <v>-1516.11404436048</v>
      </c>
      <c r="D147" s="31" t="n">
        <f aca="false">IF($B147="","",IPMT($D$5/12,$B147,$D$7*12,$D$4))</f>
        <v>-724.966112693908</v>
      </c>
      <c r="E147" s="31" t="n">
        <f aca="false">IF($B147="","",PPMT($D$5/12,$B147,$D$7*12,$D$4))</f>
        <v>-791.147931666574</v>
      </c>
      <c r="F147" s="31" t="n">
        <f aca="false">IF($B147="","",F146-E147)</f>
        <v>-188330.446684136</v>
      </c>
      <c r="H147" s="32" t="n">
        <f aca="false">EDATE(H146,1)</f>
        <v>45962</v>
      </c>
      <c r="I147" s="33" t="n">
        <f aca="false">I146+1</f>
        <v>131</v>
      </c>
      <c r="J147" s="34" t="n">
        <f aca="false">$K$9</f>
        <v>1403.80930033378</v>
      </c>
      <c r="K147" s="34" t="n">
        <f aca="false">($K$5/$K$6)*M146</f>
        <v>671.264919161028</v>
      </c>
      <c r="L147" s="34" t="n">
        <f aca="false">J147-K147</f>
        <v>732.544381172752</v>
      </c>
      <c r="M147" s="34" t="n">
        <f aca="false">M146-L147</f>
        <v>174380.043226052</v>
      </c>
    </row>
    <row r="148" customFormat="false" ht="13.8" hidden="false" customHeight="false" outlineLevel="0" collapsed="false">
      <c r="A148" s="35" t="n">
        <f aca="false">EDATE(A147,1)</f>
        <v>45992</v>
      </c>
      <c r="B148" s="26" t="n">
        <f aca="false">IF(OR(B147="",B147&gt;=$D$8),"",B147+1)</f>
        <v>132</v>
      </c>
      <c r="C148" s="27" t="n">
        <f aca="false">IF($B148="","",$D$9)</f>
        <v>-1516.11404436048</v>
      </c>
      <c r="D148" s="27" t="n">
        <f aca="false">IF($B148="","",IPMT($D$5/12,$B148,$D$7*12,$D$4))</f>
        <v>-721.933378955853</v>
      </c>
      <c r="E148" s="27" t="n">
        <f aca="false">IF($B148="","",PPMT($D$5/12,$B148,$D$7*12,$D$4))</f>
        <v>-794.18066540463</v>
      </c>
      <c r="F148" s="27" t="n">
        <f aca="false">IF($B148="","",F147-E148)</f>
        <v>-187536.266018732</v>
      </c>
      <c r="H148" s="35" t="n">
        <f aca="false">EDATE(H147,1)</f>
        <v>45992</v>
      </c>
      <c r="I148" s="0" t="n">
        <f aca="false">I147+1</f>
        <v>132</v>
      </c>
      <c r="J148" s="38" t="n">
        <f aca="false">$K$9</f>
        <v>1403.80930033378</v>
      </c>
      <c r="K148" s="38" t="n">
        <f aca="false">($K$5/$K$6)*M147</f>
        <v>668.456832366532</v>
      </c>
      <c r="L148" s="38" t="n">
        <f aca="false">J148-K148</f>
        <v>735.352467967248</v>
      </c>
      <c r="M148" s="38" t="n">
        <f aca="false">M147-L148</f>
        <v>173644.690758085</v>
      </c>
    </row>
    <row r="149" customFormat="false" ht="13.8" hidden="false" customHeight="false" outlineLevel="0" collapsed="false">
      <c r="A149" s="29" t="n">
        <f aca="false">EDATE(A148,1)</f>
        <v>46023</v>
      </c>
      <c r="B149" s="30" t="n">
        <f aca="false">IF(OR(B148="",B148&gt;=$D$8),"",B148+1)</f>
        <v>133</v>
      </c>
      <c r="C149" s="31" t="n">
        <f aca="false">IF($B149="","",$D$9)</f>
        <v>-1516.11404436048</v>
      </c>
      <c r="D149" s="31" t="n">
        <f aca="false">IF($B149="","",IPMT($D$5/12,$B149,$D$7*12,$D$4))</f>
        <v>-718.889019738468</v>
      </c>
      <c r="E149" s="31" t="n">
        <f aca="false">IF($B149="","",PPMT($D$5/12,$B149,$D$7*12,$D$4))</f>
        <v>-797.225024622014</v>
      </c>
      <c r="F149" s="31" t="n">
        <f aca="false">IF($B149="","",F148-E149)</f>
        <v>-186739.04099411</v>
      </c>
      <c r="H149" s="32" t="n">
        <f aca="false">EDATE(H148,1)</f>
        <v>46023</v>
      </c>
      <c r="I149" s="33" t="n">
        <f aca="false">I148+1</f>
        <v>133</v>
      </c>
      <c r="J149" s="34" t="n">
        <f aca="false">$K$9</f>
        <v>1403.80930033378</v>
      </c>
      <c r="K149" s="34" t="n">
        <f aca="false">($K$5/$K$6)*M148</f>
        <v>665.637981239324</v>
      </c>
      <c r="L149" s="34" t="n">
        <f aca="false">J149-K149</f>
        <v>738.171319094456</v>
      </c>
      <c r="M149" s="34" t="n">
        <f aca="false">M148-L149</f>
        <v>172906.51943899</v>
      </c>
    </row>
    <row r="150" customFormat="false" ht="13.8" hidden="false" customHeight="false" outlineLevel="0" collapsed="false">
      <c r="A150" s="35" t="n">
        <f aca="false">EDATE(A149,1)</f>
        <v>46054</v>
      </c>
      <c r="B150" s="26" t="n">
        <f aca="false">IF(OR(B149="",B149&gt;=$D$8),"",B149+1)</f>
        <v>134</v>
      </c>
      <c r="C150" s="27" t="n">
        <f aca="false">IF($B150="","",$D$9)</f>
        <v>-1516.11404436048</v>
      </c>
      <c r="D150" s="27" t="n">
        <f aca="false">IF($B150="","",IPMT($D$5/12,$B150,$D$7*12,$D$4))</f>
        <v>-715.832990477417</v>
      </c>
      <c r="E150" s="27" t="n">
        <f aca="false">IF($B150="","",PPMT($D$5/12,$B150,$D$7*12,$D$4))</f>
        <v>-800.281053883065</v>
      </c>
      <c r="F150" s="27" t="n">
        <f aca="false">IF($B150="","",F149-E150)</f>
        <v>-185938.759940227</v>
      </c>
      <c r="H150" s="35" t="n">
        <f aca="false">EDATE(H149,1)</f>
        <v>46054</v>
      </c>
      <c r="I150" s="0" t="n">
        <f aca="false">I149+1</f>
        <v>134</v>
      </c>
      <c r="J150" s="38" t="n">
        <f aca="false">$K$9</f>
        <v>1403.80930033378</v>
      </c>
      <c r="K150" s="38" t="n">
        <f aca="false">($K$5/$K$6)*M149</f>
        <v>662.808324516129</v>
      </c>
      <c r="L150" s="38" t="n">
        <f aca="false">J150-K150</f>
        <v>741.000975817651</v>
      </c>
      <c r="M150" s="38" t="n">
        <f aca="false">M149-L150</f>
        <v>172165.518463172</v>
      </c>
    </row>
    <row r="151" customFormat="false" ht="13.8" hidden="false" customHeight="false" outlineLevel="0" collapsed="false">
      <c r="A151" s="29" t="n">
        <f aca="false">EDATE(A150,1)</f>
        <v>46082</v>
      </c>
      <c r="B151" s="30" t="n">
        <f aca="false">IF(OR(B150="",B150&gt;=$D$8),"",B150+1)</f>
        <v>135</v>
      </c>
      <c r="C151" s="31" t="n">
        <f aca="false">IF($B151="","",$D$9)</f>
        <v>-1516.11404436048</v>
      </c>
      <c r="D151" s="31" t="n">
        <f aca="false">IF($B151="","",IPMT($D$5/12,$B151,$D$7*12,$D$4))</f>
        <v>-712.765246437532</v>
      </c>
      <c r="E151" s="31" t="n">
        <f aca="false">IF($B151="","",PPMT($D$5/12,$B151,$D$7*12,$D$4))</f>
        <v>-803.34879792295</v>
      </c>
      <c r="F151" s="31" t="n">
        <f aca="false">IF($B151="","",F150-E151)</f>
        <v>-185135.411142304</v>
      </c>
      <c r="H151" s="32" t="n">
        <f aca="false">EDATE(H150,1)</f>
        <v>46082</v>
      </c>
      <c r="I151" s="33" t="n">
        <f aca="false">I150+1</f>
        <v>135</v>
      </c>
      <c r="J151" s="34" t="n">
        <f aca="false">$K$9</f>
        <v>1403.80930033378</v>
      </c>
      <c r="K151" s="34" t="n">
        <f aca="false">($K$5/$K$6)*M150</f>
        <v>659.967820775494</v>
      </c>
      <c r="L151" s="34" t="n">
        <f aca="false">J151-K151</f>
        <v>743.841479558286</v>
      </c>
      <c r="M151" s="34" t="n">
        <f aca="false">M150-L151</f>
        <v>171421.676983614</v>
      </c>
    </row>
    <row r="152" customFormat="false" ht="13.8" hidden="false" customHeight="false" outlineLevel="0" collapsed="false">
      <c r="A152" s="35" t="n">
        <f aca="false">EDATE(A151,1)</f>
        <v>46113</v>
      </c>
      <c r="B152" s="26" t="n">
        <f aca="false">IF(OR(B151="",B151&gt;=$D$8),"",B151+1)</f>
        <v>136</v>
      </c>
      <c r="C152" s="27" t="n">
        <f aca="false">IF($B152="","",$D$9)</f>
        <v>-1516.11404436048</v>
      </c>
      <c r="D152" s="27" t="n">
        <f aca="false">IF($B152="","",IPMT($D$5/12,$B152,$D$7*12,$D$4))</f>
        <v>-709.685742712161</v>
      </c>
      <c r="E152" s="27" t="n">
        <f aca="false">IF($B152="","",PPMT($D$5/12,$B152,$D$7*12,$D$4))</f>
        <v>-806.428301648322</v>
      </c>
      <c r="F152" s="27" t="n">
        <f aca="false">IF($B152="","",F151-E152)</f>
        <v>-184328.982840655</v>
      </c>
      <c r="H152" s="35" t="n">
        <f aca="false">EDATE(H151,1)</f>
        <v>46113</v>
      </c>
      <c r="I152" s="0" t="n">
        <f aca="false">I151+1</f>
        <v>136</v>
      </c>
      <c r="J152" s="38" t="n">
        <f aca="false">$K$9</f>
        <v>1403.80930033378</v>
      </c>
      <c r="K152" s="38" t="n">
        <f aca="false">($K$5/$K$6)*M151</f>
        <v>657.116428437188</v>
      </c>
      <c r="L152" s="38" t="n">
        <f aca="false">J152-K152</f>
        <v>746.692871896592</v>
      </c>
      <c r="M152" s="38" t="n">
        <f aca="false">M151-L152</f>
        <v>170674.984111718</v>
      </c>
    </row>
    <row r="153" customFormat="false" ht="13.8" hidden="false" customHeight="false" outlineLevel="0" collapsed="false">
      <c r="A153" s="29" t="n">
        <f aca="false">EDATE(A152,1)</f>
        <v>46143</v>
      </c>
      <c r="B153" s="30" t="n">
        <f aca="false">IF(OR(B152="",B152&gt;=$D$8),"",B152+1)</f>
        <v>137</v>
      </c>
      <c r="C153" s="31" t="n">
        <f aca="false">IF($B153="","",$D$9)</f>
        <v>-1516.11404436048</v>
      </c>
      <c r="D153" s="31" t="n">
        <f aca="false">IF($B153="","",IPMT($D$5/12,$B153,$D$7*12,$D$4))</f>
        <v>-706.594434222509</v>
      </c>
      <c r="E153" s="31" t="n">
        <f aca="false">IF($B153="","",PPMT($D$5/12,$B153,$D$7*12,$D$4))</f>
        <v>-809.519610137974</v>
      </c>
      <c r="F153" s="31" t="n">
        <f aca="false">IF($B153="","",F152-E153)</f>
        <v>-183519.463230517</v>
      </c>
      <c r="H153" s="32" t="n">
        <f aca="false">EDATE(H152,1)</f>
        <v>46143</v>
      </c>
      <c r="I153" s="33" t="n">
        <f aca="false">I152+1</f>
        <v>137</v>
      </c>
      <c r="J153" s="34" t="n">
        <f aca="false">$K$9</f>
        <v>1403.80930033378</v>
      </c>
      <c r="K153" s="34" t="n">
        <f aca="false">($K$5/$K$6)*M152</f>
        <v>654.254105761584</v>
      </c>
      <c r="L153" s="34" t="n">
        <f aca="false">J153-K153</f>
        <v>749.555194572196</v>
      </c>
      <c r="M153" s="34" t="n">
        <f aca="false">M152-L153</f>
        <v>169925.428917145</v>
      </c>
    </row>
    <row r="154" customFormat="false" ht="13.8" hidden="false" customHeight="false" outlineLevel="0" collapsed="false">
      <c r="A154" s="35" t="n">
        <f aca="false">EDATE(A153,1)</f>
        <v>46174</v>
      </c>
      <c r="B154" s="26" t="n">
        <f aca="false">IF(OR(B153="",B153&gt;=$D$8),"",B153+1)</f>
        <v>138</v>
      </c>
      <c r="C154" s="27" t="n">
        <f aca="false">IF($B154="","",$D$9)</f>
        <v>-1516.11404436048</v>
      </c>
      <c r="D154" s="27" t="n">
        <f aca="false">IF($B154="","",IPMT($D$5/12,$B154,$D$7*12,$D$4))</f>
        <v>-703.49127571698</v>
      </c>
      <c r="E154" s="27" t="n">
        <f aca="false">IF($B154="","",PPMT($D$5/12,$B154,$D$7*12,$D$4))</f>
        <v>-812.622768643502</v>
      </c>
      <c r="F154" s="27" t="n">
        <f aca="false">IF($B154="","",F153-E154)</f>
        <v>-182706.840461874</v>
      </c>
      <c r="H154" s="35" t="n">
        <f aca="false">EDATE(H153,1)</f>
        <v>46174</v>
      </c>
      <c r="I154" s="0" t="n">
        <f aca="false">I153+1</f>
        <v>138</v>
      </c>
      <c r="J154" s="38" t="n">
        <f aca="false">$K$9</f>
        <v>1403.80930033378</v>
      </c>
      <c r="K154" s="38" t="n">
        <f aca="false">($K$5/$K$6)*M153</f>
        <v>651.380810849057</v>
      </c>
      <c r="L154" s="38" t="n">
        <f aca="false">J154-K154</f>
        <v>752.428489484723</v>
      </c>
      <c r="M154" s="38" t="n">
        <f aca="false">M153-L154</f>
        <v>169173.000427661</v>
      </c>
    </row>
    <row r="155" customFormat="false" ht="13.8" hidden="false" customHeight="false" outlineLevel="0" collapsed="false">
      <c r="A155" s="29" t="n">
        <f aca="false">EDATE(A154,1)</f>
        <v>46204</v>
      </c>
      <c r="B155" s="30" t="n">
        <f aca="false">IF(OR(B154="",B154&gt;=$D$8),"",B154+1)</f>
        <v>139</v>
      </c>
      <c r="C155" s="31" t="n">
        <f aca="false">IF($B155="","",$D$9)</f>
        <v>-1516.11404436048</v>
      </c>
      <c r="D155" s="31" t="n">
        <f aca="false">IF($B155="","",IPMT($D$5/12,$B155,$D$7*12,$D$4))</f>
        <v>-700.376221770513</v>
      </c>
      <c r="E155" s="31" t="n">
        <f aca="false">IF($B155="","",PPMT($D$5/12,$B155,$D$7*12,$D$4))</f>
        <v>-815.737822589969</v>
      </c>
      <c r="F155" s="31" t="n">
        <f aca="false">IF($B155="","",F154-E155)</f>
        <v>-181891.102639284</v>
      </c>
      <c r="H155" s="32" t="n">
        <f aca="false">EDATE(H154,1)</f>
        <v>46204</v>
      </c>
      <c r="I155" s="33" t="n">
        <f aca="false">I154+1</f>
        <v>139</v>
      </c>
      <c r="J155" s="34" t="n">
        <f aca="false">$K$9</f>
        <v>1403.80930033378</v>
      </c>
      <c r="K155" s="34" t="n">
        <f aca="false">($K$5/$K$6)*M154</f>
        <v>648.496501639366</v>
      </c>
      <c r="L155" s="34" t="n">
        <f aca="false">J155-K155</f>
        <v>755.312798694414</v>
      </c>
      <c r="M155" s="34" t="n">
        <f aca="false">M154-L155</f>
        <v>168417.687628966</v>
      </c>
    </row>
    <row r="156" customFormat="false" ht="13.8" hidden="false" customHeight="false" outlineLevel="0" collapsed="false">
      <c r="A156" s="35" t="n">
        <f aca="false">EDATE(A155,1)</f>
        <v>46235</v>
      </c>
      <c r="B156" s="26" t="n">
        <f aca="false">IF(OR(B155="",B155&gt;=$D$8),"",B155+1)</f>
        <v>140</v>
      </c>
      <c r="C156" s="27" t="n">
        <f aca="false">IF($B156="","",$D$9)</f>
        <v>-1516.11404436048</v>
      </c>
      <c r="D156" s="27" t="n">
        <f aca="false">IF($B156="","",IPMT($D$5/12,$B156,$D$7*12,$D$4))</f>
        <v>-697.249226783918</v>
      </c>
      <c r="E156" s="27" t="n">
        <f aca="false">IF($B156="","",PPMT($D$5/12,$B156,$D$7*12,$D$4))</f>
        <v>-818.864817576564</v>
      </c>
      <c r="F156" s="27" t="n">
        <f aca="false">IF($B156="","",F155-E156)</f>
        <v>-181072.237821707</v>
      </c>
      <c r="H156" s="35" t="n">
        <f aca="false">EDATE(H155,1)</f>
        <v>46235</v>
      </c>
      <c r="I156" s="0" t="n">
        <f aca="false">I155+1</f>
        <v>140</v>
      </c>
      <c r="J156" s="38" t="n">
        <f aca="false">$K$9</f>
        <v>1403.80930033378</v>
      </c>
      <c r="K156" s="38" t="n">
        <f aca="false">($K$5/$K$6)*M155</f>
        <v>645.601135911037</v>
      </c>
      <c r="L156" s="38" t="n">
        <f aca="false">J156-K156</f>
        <v>758.208164422743</v>
      </c>
      <c r="M156" s="38" t="n">
        <f aca="false">M155-L156</f>
        <v>167659.479464543</v>
      </c>
    </row>
    <row r="157" customFormat="false" ht="13.8" hidden="false" customHeight="false" outlineLevel="0" collapsed="false">
      <c r="A157" s="29" t="n">
        <f aca="false">EDATE(A156,1)</f>
        <v>46266</v>
      </c>
      <c r="B157" s="30" t="n">
        <f aca="false">IF(OR(B156="",B156&gt;=$D$8),"",B156+1)</f>
        <v>141</v>
      </c>
      <c r="C157" s="31" t="n">
        <f aca="false">IF($B157="","",$D$9)</f>
        <v>-1516.11404436048</v>
      </c>
      <c r="D157" s="31" t="n">
        <f aca="false">IF($B157="","",IPMT($D$5/12,$B157,$D$7*12,$D$4))</f>
        <v>-694.110244983208</v>
      </c>
      <c r="E157" s="31" t="n">
        <f aca="false">IF($B157="","",PPMT($D$5/12,$B157,$D$7*12,$D$4))</f>
        <v>-822.003799377274</v>
      </c>
      <c r="F157" s="31" t="n">
        <f aca="false">IF($B157="","",F156-E157)</f>
        <v>-180250.23402233</v>
      </c>
      <c r="H157" s="32" t="n">
        <f aca="false">EDATE(H156,1)</f>
        <v>46266</v>
      </c>
      <c r="I157" s="33" t="n">
        <f aca="false">I156+1</f>
        <v>141</v>
      </c>
      <c r="J157" s="34" t="n">
        <f aca="false">$K$9</f>
        <v>1403.80930033378</v>
      </c>
      <c r="K157" s="34" t="n">
        <f aca="false">($K$5/$K$6)*M156</f>
        <v>642.69467128075</v>
      </c>
      <c r="L157" s="34" t="n">
        <f aca="false">J157-K157</f>
        <v>761.11462905303</v>
      </c>
      <c r="M157" s="34" t="n">
        <f aca="false">M156-L157</f>
        <v>166898.36483549</v>
      </c>
    </row>
    <row r="158" customFormat="false" ht="13.8" hidden="false" customHeight="false" outlineLevel="0" collapsed="false">
      <c r="A158" s="35" t="n">
        <f aca="false">EDATE(A157,1)</f>
        <v>46296</v>
      </c>
      <c r="B158" s="26" t="n">
        <f aca="false">IF(OR(B157="",B157&gt;=$D$8),"",B157+1)</f>
        <v>142</v>
      </c>
      <c r="C158" s="27" t="n">
        <f aca="false">IF($B158="","",$D$9)</f>
        <v>-1516.11404436048</v>
      </c>
      <c r="D158" s="27" t="n">
        <f aca="false">IF($B158="","",IPMT($D$5/12,$B158,$D$7*12,$D$4))</f>
        <v>-690.959230418928</v>
      </c>
      <c r="E158" s="27" t="n">
        <f aca="false">IF($B158="","",PPMT($D$5/12,$B158,$D$7*12,$D$4))</f>
        <v>-825.154813941554</v>
      </c>
      <c r="F158" s="27" t="n">
        <f aca="false">IF($B158="","",F157-E158)</f>
        <v>-179425.079208388</v>
      </c>
      <c r="H158" s="35" t="n">
        <f aca="false">EDATE(H157,1)</f>
        <v>46296</v>
      </c>
      <c r="I158" s="0" t="n">
        <f aca="false">I157+1</f>
        <v>142</v>
      </c>
      <c r="J158" s="38" t="n">
        <f aca="false">$K$9</f>
        <v>1403.80930033378</v>
      </c>
      <c r="K158" s="38" t="n">
        <f aca="false">($K$5/$K$6)*M157</f>
        <v>639.777065202713</v>
      </c>
      <c r="L158" s="38" t="n">
        <f aca="false">J158-K158</f>
        <v>764.032235131067</v>
      </c>
      <c r="M158" s="38" t="n">
        <f aca="false">M157-L158</f>
        <v>166134.332600359</v>
      </c>
    </row>
    <row r="159" customFormat="false" ht="13.8" hidden="false" customHeight="false" outlineLevel="0" collapsed="false">
      <c r="A159" s="29" t="n">
        <f aca="false">EDATE(A158,1)</f>
        <v>46327</v>
      </c>
      <c r="B159" s="30" t="n">
        <f aca="false">IF(OR(B158="",B158&gt;=$D$8),"",B158+1)</f>
        <v>143</v>
      </c>
      <c r="C159" s="31" t="n">
        <f aca="false">IF($B159="","",$D$9)</f>
        <v>-1516.11404436048</v>
      </c>
      <c r="D159" s="31" t="n">
        <f aca="false">IF($B159="","",IPMT($D$5/12,$B159,$D$7*12,$D$4))</f>
        <v>-687.796136965486</v>
      </c>
      <c r="E159" s="31" t="n">
        <f aca="false">IF($B159="","",PPMT($D$5/12,$B159,$D$7*12,$D$4))</f>
        <v>-828.317907394997</v>
      </c>
      <c r="F159" s="31" t="n">
        <f aca="false">IF($B159="","",F158-E159)</f>
        <v>-178596.761300993</v>
      </c>
      <c r="H159" s="32" t="n">
        <f aca="false">EDATE(H158,1)</f>
        <v>46327</v>
      </c>
      <c r="I159" s="33" t="n">
        <f aca="false">I158+1</f>
        <v>143</v>
      </c>
      <c r="J159" s="34" t="n">
        <f aca="false">$K$9</f>
        <v>1403.80930033378</v>
      </c>
      <c r="K159" s="34" t="n">
        <f aca="false">($K$5/$K$6)*M158</f>
        <v>636.848274968044</v>
      </c>
      <c r="L159" s="34" t="n">
        <f aca="false">J159-K159</f>
        <v>766.961025365736</v>
      </c>
      <c r="M159" s="34" t="n">
        <f aca="false">M158-L159</f>
        <v>165367.371574994</v>
      </c>
    </row>
    <row r="160" customFormat="false" ht="13.8" hidden="false" customHeight="false" outlineLevel="0" collapsed="false">
      <c r="A160" s="35" t="n">
        <f aca="false">EDATE(A159,1)</f>
        <v>46357</v>
      </c>
      <c r="B160" s="26" t="n">
        <f aca="false">IF(OR(B159="",B159&gt;=$D$8),"",B159+1)</f>
        <v>144</v>
      </c>
      <c r="C160" s="27" t="n">
        <f aca="false">IF($B160="","",$D$9)</f>
        <v>-1516.11404436048</v>
      </c>
      <c r="D160" s="27" t="n">
        <f aca="false">IF($B160="","",IPMT($D$5/12,$B160,$D$7*12,$D$4))</f>
        <v>-684.620918320471</v>
      </c>
      <c r="E160" s="27" t="n">
        <f aca="false">IF($B160="","",PPMT($D$5/12,$B160,$D$7*12,$D$4))</f>
        <v>-831.493126040011</v>
      </c>
      <c r="F160" s="27" t="n">
        <f aca="false">IF($B160="","",F159-E160)</f>
        <v>-177765.268174953</v>
      </c>
      <c r="H160" s="35" t="n">
        <f aca="false">EDATE(H159,1)</f>
        <v>46357</v>
      </c>
      <c r="I160" s="0" t="n">
        <f aca="false">I159+1</f>
        <v>144</v>
      </c>
      <c r="J160" s="38" t="n">
        <f aca="false">$K$9</f>
        <v>1403.80930033378</v>
      </c>
      <c r="K160" s="38" t="n">
        <f aca="false">($K$5/$K$6)*M159</f>
        <v>633.908257704142</v>
      </c>
      <c r="L160" s="38" t="n">
        <f aca="false">J160-K160</f>
        <v>769.901042629638</v>
      </c>
      <c r="M160" s="38" t="n">
        <f aca="false">M159-L160</f>
        <v>164597.470532364</v>
      </c>
    </row>
    <row r="161" customFormat="false" ht="13.8" hidden="false" customHeight="false" outlineLevel="0" collapsed="false">
      <c r="A161" s="29" t="n">
        <f aca="false">EDATE(A160,1)</f>
        <v>46388</v>
      </c>
      <c r="B161" s="30" t="n">
        <f aca="false">IF(OR(B160="",B160&gt;=$D$8),"",B160+1)</f>
        <v>145</v>
      </c>
      <c r="C161" s="31" t="n">
        <f aca="false">IF($B161="","",$D$9)</f>
        <v>-1516.11404436048</v>
      </c>
      <c r="D161" s="31" t="n">
        <f aca="false">IF($B161="","",IPMT($D$5/12,$B161,$D$7*12,$D$4))</f>
        <v>-681.433528003985</v>
      </c>
      <c r="E161" s="31" t="n">
        <f aca="false">IF($B161="","",PPMT($D$5/12,$B161,$D$7*12,$D$4))</f>
        <v>-834.680516356498</v>
      </c>
      <c r="F161" s="31" t="n">
        <f aca="false">IF($B161="","",F160-E161)</f>
        <v>-176930.587658597</v>
      </c>
      <c r="H161" s="32" t="n">
        <f aca="false">EDATE(H160,1)</f>
        <v>46388</v>
      </c>
      <c r="I161" s="33" t="n">
        <f aca="false">I160+1</f>
        <v>145</v>
      </c>
      <c r="J161" s="34" t="n">
        <f aca="false">$K$9</f>
        <v>1403.80930033378</v>
      </c>
      <c r="K161" s="34" t="n">
        <f aca="false">($K$5/$K$6)*M160</f>
        <v>630.956970374062</v>
      </c>
      <c r="L161" s="34" t="n">
        <f aca="false">J161-K161</f>
        <v>772.852329959718</v>
      </c>
      <c r="M161" s="34" t="n">
        <f aca="false">M160-L161</f>
        <v>163824.618202404</v>
      </c>
    </row>
    <row r="162" customFormat="false" ht="13.8" hidden="false" customHeight="false" outlineLevel="0" collapsed="false">
      <c r="A162" s="35" t="n">
        <f aca="false">EDATE(A161,1)</f>
        <v>46419</v>
      </c>
      <c r="B162" s="26" t="n">
        <f aca="false">IF(OR(B161="",B161&gt;=$D$8),"",B161+1)</f>
        <v>146</v>
      </c>
      <c r="C162" s="27" t="n">
        <f aca="false">IF($B162="","",$D$9)</f>
        <v>-1516.11404436048</v>
      </c>
      <c r="D162" s="27" t="n">
        <f aca="false">IF($B162="","",IPMT($D$5/12,$B162,$D$7*12,$D$4))</f>
        <v>-678.233919357952</v>
      </c>
      <c r="E162" s="27" t="n">
        <f aca="false">IF($B162="","",PPMT($D$5/12,$B162,$D$7*12,$D$4))</f>
        <v>-837.880125002531</v>
      </c>
      <c r="F162" s="27" t="n">
        <f aca="false">IF($B162="","",F161-E162)</f>
        <v>-176092.707533594</v>
      </c>
      <c r="H162" s="35" t="n">
        <f aca="false">EDATE(H161,1)</f>
        <v>46419</v>
      </c>
      <c r="I162" s="0" t="n">
        <f aca="false">I161+1</f>
        <v>146</v>
      </c>
      <c r="J162" s="38" t="n">
        <f aca="false">$K$9</f>
        <v>1403.80930033378</v>
      </c>
      <c r="K162" s="38" t="n">
        <f aca="false">($K$5/$K$6)*M161</f>
        <v>627.994369775883</v>
      </c>
      <c r="L162" s="38" t="n">
        <f aca="false">J162-K162</f>
        <v>775.814930557897</v>
      </c>
      <c r="M162" s="38" t="n">
        <f aca="false">M161-L162</f>
        <v>163048.803271846</v>
      </c>
    </row>
    <row r="163" customFormat="false" ht="13.8" hidden="false" customHeight="false" outlineLevel="0" collapsed="false">
      <c r="A163" s="29" t="n">
        <f aca="false">EDATE(A162,1)</f>
        <v>46447</v>
      </c>
      <c r="B163" s="30" t="n">
        <f aca="false">IF(OR(B162="",B162&gt;=$D$8),"",B162+1)</f>
        <v>147</v>
      </c>
      <c r="C163" s="31" t="n">
        <f aca="false">IF($B163="","",$D$9)</f>
        <v>-1516.11404436048</v>
      </c>
      <c r="D163" s="31" t="n">
        <f aca="false">IF($B163="","",IPMT($D$5/12,$B163,$D$7*12,$D$4))</f>
        <v>-675.022045545442</v>
      </c>
      <c r="E163" s="31" t="n">
        <f aca="false">IF($B163="","",PPMT($D$5/12,$B163,$D$7*12,$D$4))</f>
        <v>-841.09199881504</v>
      </c>
      <c r="F163" s="31" t="n">
        <f aca="false">IF($B163="","",F162-E163)</f>
        <v>-175251.615534779</v>
      </c>
      <c r="H163" s="32" t="n">
        <f aca="false">EDATE(H162,1)</f>
        <v>46447</v>
      </c>
      <c r="I163" s="33" t="n">
        <f aca="false">I162+1</f>
        <v>147</v>
      </c>
      <c r="J163" s="34" t="n">
        <f aca="false">$K$9</f>
        <v>1403.80930033378</v>
      </c>
      <c r="K163" s="34" t="n">
        <f aca="false">($K$5/$K$6)*M162</f>
        <v>625.020412542078</v>
      </c>
      <c r="L163" s="34" t="n">
        <f aca="false">J163-K163</f>
        <v>778.788887791702</v>
      </c>
      <c r="M163" s="34" t="n">
        <f aca="false">M162-L163</f>
        <v>162270.014384055</v>
      </c>
    </row>
    <row r="164" customFormat="false" ht="13.8" hidden="false" customHeight="false" outlineLevel="0" collapsed="false">
      <c r="A164" s="35" t="n">
        <f aca="false">EDATE(A163,1)</f>
        <v>46478</v>
      </c>
      <c r="B164" s="26" t="n">
        <f aca="false">IF(OR(B163="",B163&gt;=$D$8),"",B163+1)</f>
        <v>148</v>
      </c>
      <c r="C164" s="27" t="n">
        <f aca="false">IF($B164="","",$D$9)</f>
        <v>-1516.11404436048</v>
      </c>
      <c r="D164" s="27" t="n">
        <f aca="false">IF($B164="","",IPMT($D$5/12,$B164,$D$7*12,$D$4))</f>
        <v>-671.797859549984</v>
      </c>
      <c r="E164" s="27" t="n">
        <f aca="false">IF($B164="","",PPMT($D$5/12,$B164,$D$7*12,$D$4))</f>
        <v>-844.316184810498</v>
      </c>
      <c r="F164" s="27" t="n">
        <f aca="false">IF($B164="","",F163-E164)</f>
        <v>-174407.299349969</v>
      </c>
      <c r="H164" s="35" t="n">
        <f aca="false">EDATE(H163,1)</f>
        <v>46478</v>
      </c>
      <c r="I164" s="0" t="n">
        <f aca="false">I163+1</f>
        <v>148</v>
      </c>
      <c r="J164" s="38" t="n">
        <f aca="false">$K$9</f>
        <v>1403.80930033378</v>
      </c>
      <c r="K164" s="38" t="n">
        <f aca="false">($K$5/$K$6)*M163</f>
        <v>622.035055138876</v>
      </c>
      <c r="L164" s="38" t="n">
        <f aca="false">J164-K164</f>
        <v>781.774245194904</v>
      </c>
      <c r="M164" s="38" t="n">
        <f aca="false">M163-L164</f>
        <v>161488.24013886</v>
      </c>
    </row>
    <row r="165" customFormat="false" ht="13.8" hidden="false" customHeight="false" outlineLevel="0" collapsed="false">
      <c r="A165" s="29" t="n">
        <f aca="false">EDATE(A164,1)</f>
        <v>46508</v>
      </c>
      <c r="B165" s="30" t="n">
        <f aca="false">IF(OR(B164="",B164&gt;=$D$8),"",B164+1)</f>
        <v>149</v>
      </c>
      <c r="C165" s="31" t="n">
        <f aca="false">IF($B165="","",$D$9)</f>
        <v>-1516.11404436048</v>
      </c>
      <c r="D165" s="31" t="n">
        <f aca="false">IF($B165="","",IPMT($D$5/12,$B165,$D$7*12,$D$4))</f>
        <v>-668.561314174877</v>
      </c>
      <c r="E165" s="31" t="n">
        <f aca="false">IF($B165="","",PPMT($D$5/12,$B165,$D$7*12,$D$4))</f>
        <v>-847.552730185605</v>
      </c>
      <c r="F165" s="31" t="n">
        <f aca="false">IF($B165="","",F164-E165)</f>
        <v>-173559.746619783</v>
      </c>
      <c r="H165" s="32" t="n">
        <f aca="false">EDATE(H164,1)</f>
        <v>46508</v>
      </c>
      <c r="I165" s="33" t="n">
        <f aca="false">I164+1</f>
        <v>149</v>
      </c>
      <c r="J165" s="34" t="n">
        <f aca="false">$K$9</f>
        <v>1403.80930033378</v>
      </c>
      <c r="K165" s="34" t="n">
        <f aca="false">($K$5/$K$6)*M164</f>
        <v>619.038253865629</v>
      </c>
      <c r="L165" s="34" t="n">
        <f aca="false">J165-K165</f>
        <v>784.771046468151</v>
      </c>
      <c r="M165" s="34" t="n">
        <f aca="false">M164-L165</f>
        <v>160703.469092392</v>
      </c>
    </row>
    <row r="166" customFormat="false" ht="13.8" hidden="false" customHeight="false" outlineLevel="0" collapsed="false">
      <c r="A166" s="35" t="n">
        <f aca="false">EDATE(A165,1)</f>
        <v>46539</v>
      </c>
      <c r="B166" s="26" t="n">
        <f aca="false">IF(OR(B165="",B165&gt;=$D$8),"",B165+1)</f>
        <v>150</v>
      </c>
      <c r="C166" s="27" t="n">
        <f aca="false">IF($B166="","",$D$9)</f>
        <v>-1516.11404436048</v>
      </c>
      <c r="D166" s="27" t="n">
        <f aca="false">IF($B166="","",IPMT($D$5/12,$B166,$D$7*12,$D$4))</f>
        <v>-665.312362042499</v>
      </c>
      <c r="E166" s="27" t="n">
        <f aca="false">IF($B166="","",PPMT($D$5/12,$B166,$D$7*12,$D$4))</f>
        <v>-850.801682317983</v>
      </c>
      <c r="F166" s="27" t="n">
        <f aca="false">IF($B166="","",F165-E166)</f>
        <v>-172708.944937465</v>
      </c>
      <c r="H166" s="35" t="n">
        <f aca="false">EDATE(H165,1)</f>
        <v>46539</v>
      </c>
      <c r="I166" s="0" t="n">
        <f aca="false">I165+1</f>
        <v>150</v>
      </c>
      <c r="J166" s="38" t="n">
        <f aca="false">$K$9</f>
        <v>1403.80930033378</v>
      </c>
      <c r="K166" s="38" t="n">
        <f aca="false">($K$5/$K$6)*M165</f>
        <v>616.029964854168</v>
      </c>
      <c r="L166" s="38" t="n">
        <f aca="false">J166-K166</f>
        <v>787.779335479612</v>
      </c>
      <c r="M166" s="38" t="n">
        <f aca="false">M165-L166</f>
        <v>159915.689756912</v>
      </c>
    </row>
    <row r="167" customFormat="false" ht="13.8" hidden="false" customHeight="false" outlineLevel="0" collapsed="false">
      <c r="A167" s="29" t="n">
        <f aca="false">EDATE(A166,1)</f>
        <v>46569</v>
      </c>
      <c r="B167" s="30" t="n">
        <f aca="false">IF(OR(B166="",B166&gt;=$D$8),"",B166+1)</f>
        <v>151</v>
      </c>
      <c r="C167" s="31" t="n">
        <f aca="false">IF($B167="","",$D$9)</f>
        <v>-1516.11404436048</v>
      </c>
      <c r="D167" s="31" t="n">
        <f aca="false">IF($B167="","",IPMT($D$5/12,$B167,$D$7*12,$D$4))</f>
        <v>-662.050955593613</v>
      </c>
      <c r="E167" s="31" t="n">
        <f aca="false">IF($B167="","",PPMT($D$5/12,$B167,$D$7*12,$D$4))</f>
        <v>-854.063088766869</v>
      </c>
      <c r="F167" s="31" t="n">
        <f aca="false">IF($B167="","",F166-E167)</f>
        <v>-171854.881848698</v>
      </c>
      <c r="H167" s="32" t="n">
        <f aca="false">EDATE(H166,1)</f>
        <v>46569</v>
      </c>
      <c r="I167" s="33" t="n">
        <f aca="false">I166+1</f>
        <v>151</v>
      </c>
      <c r="J167" s="34" t="n">
        <f aca="false">$K$9</f>
        <v>1403.80930033378</v>
      </c>
      <c r="K167" s="34" t="n">
        <f aca="false">($K$5/$K$6)*M166</f>
        <v>613.010144068163</v>
      </c>
      <c r="L167" s="34" t="n">
        <f aca="false">J167-K167</f>
        <v>790.799156265617</v>
      </c>
      <c r="M167" s="34" t="n">
        <f aca="false">M166-L167</f>
        <v>159124.890600646</v>
      </c>
    </row>
    <row r="168" customFormat="false" ht="13.8" hidden="false" customHeight="false" outlineLevel="0" collapsed="false">
      <c r="A168" s="35" t="n">
        <f aca="false">EDATE(A167,1)</f>
        <v>46600</v>
      </c>
      <c r="B168" s="26" t="n">
        <f aca="false">IF(OR(B167="",B167&gt;=$D$8),"",B167+1)</f>
        <v>152</v>
      </c>
      <c r="C168" s="27" t="n">
        <f aca="false">IF($B168="","",$D$9)</f>
        <v>-1516.11404436048</v>
      </c>
      <c r="D168" s="27" t="n">
        <f aca="false">IF($B168="","",IPMT($D$5/12,$B168,$D$7*12,$D$4))</f>
        <v>-658.777047086674</v>
      </c>
      <c r="E168" s="27" t="n">
        <f aca="false">IF($B168="","",PPMT($D$5/12,$B168,$D$7*12,$D$4))</f>
        <v>-857.336997273809</v>
      </c>
      <c r="F168" s="27" t="n">
        <f aca="false">IF($B168="","",F167-E168)</f>
        <v>-170997.544851425</v>
      </c>
      <c r="H168" s="35" t="n">
        <f aca="false">EDATE(H167,1)</f>
        <v>46600</v>
      </c>
      <c r="I168" s="0" t="n">
        <f aca="false">I167+1</f>
        <v>152</v>
      </c>
      <c r="J168" s="38" t="n">
        <f aca="false">$K$9</f>
        <v>1403.80930033378</v>
      </c>
      <c r="K168" s="38" t="n">
        <f aca="false">($K$5/$K$6)*M167</f>
        <v>609.978747302478</v>
      </c>
      <c r="L168" s="38" t="n">
        <f aca="false">J168-K168</f>
        <v>793.830553031302</v>
      </c>
      <c r="M168" s="38" t="n">
        <f aca="false">M167-L168</f>
        <v>158331.060047615</v>
      </c>
    </row>
    <row r="169" customFormat="false" ht="13.8" hidden="false" customHeight="false" outlineLevel="0" collapsed="false">
      <c r="A169" s="29" t="n">
        <f aca="false">EDATE(A168,1)</f>
        <v>46631</v>
      </c>
      <c r="B169" s="30" t="n">
        <f aca="false">IF(OR(B168="",B168&gt;=$D$8),"",B168+1)</f>
        <v>153</v>
      </c>
      <c r="C169" s="31" t="n">
        <f aca="false">IF($B169="","",$D$9)</f>
        <v>-1516.11404436048</v>
      </c>
      <c r="D169" s="31" t="n">
        <f aca="false">IF($B169="","",IPMT($D$5/12,$B169,$D$7*12,$D$4))</f>
        <v>-655.490588597124</v>
      </c>
      <c r="E169" s="31" t="n">
        <f aca="false">IF($B169="","",PPMT($D$5/12,$B169,$D$7*12,$D$4))</f>
        <v>-860.623455763358</v>
      </c>
      <c r="F169" s="31" t="n">
        <f aca="false">IF($B169="","",F168-E169)</f>
        <v>-170136.921395661</v>
      </c>
      <c r="H169" s="32" t="n">
        <f aca="false">EDATE(H168,1)</f>
        <v>46631</v>
      </c>
      <c r="I169" s="33" t="n">
        <f aca="false">I168+1</f>
        <v>153</v>
      </c>
      <c r="J169" s="34" t="n">
        <f aca="false">$K$9</f>
        <v>1403.80930033378</v>
      </c>
      <c r="K169" s="34" t="n">
        <f aca="false">($K$5/$K$6)*M168</f>
        <v>606.935730182525</v>
      </c>
      <c r="L169" s="34" t="n">
        <f aca="false">J169-K169</f>
        <v>796.873570151255</v>
      </c>
      <c r="M169" s="34" t="n">
        <f aca="false">M168-L169</f>
        <v>157534.186477464</v>
      </c>
    </row>
    <row r="170" customFormat="false" ht="13.8" hidden="false" customHeight="false" outlineLevel="0" collapsed="false">
      <c r="A170" s="35" t="n">
        <f aca="false">EDATE(A169,1)</f>
        <v>46661</v>
      </c>
      <c r="B170" s="26" t="n">
        <f aca="false">IF(OR(B169="",B169&gt;=$D$8),"",B169+1)</f>
        <v>154</v>
      </c>
      <c r="C170" s="27" t="n">
        <f aca="false">IF($B170="","",$D$9)</f>
        <v>-1516.11404436048</v>
      </c>
      <c r="D170" s="27" t="n">
        <f aca="false">IF($B170="","",IPMT($D$5/12,$B170,$D$7*12,$D$4))</f>
        <v>-652.191532016698</v>
      </c>
      <c r="E170" s="27" t="n">
        <f aca="false">IF($B170="","",PPMT($D$5/12,$B170,$D$7*12,$D$4))</f>
        <v>-863.922512343784</v>
      </c>
      <c r="F170" s="27" t="n">
        <f aca="false">IF($B170="","",F169-E170)</f>
        <v>-169272.998883317</v>
      </c>
      <c r="H170" s="35" t="n">
        <f aca="false">EDATE(H169,1)</f>
        <v>46661</v>
      </c>
      <c r="I170" s="0" t="n">
        <f aca="false">I169+1</f>
        <v>154</v>
      </c>
      <c r="J170" s="38" t="n">
        <f aca="false">$K$9</f>
        <v>1403.80930033378</v>
      </c>
      <c r="K170" s="38" t="n">
        <f aca="false">($K$5/$K$6)*M169</f>
        <v>603.881048163612</v>
      </c>
      <c r="L170" s="38" t="n">
        <f aca="false">J170-K170</f>
        <v>799.928252170168</v>
      </c>
      <c r="M170" s="38" t="n">
        <f aca="false">M169-L170</f>
        <v>156734.258225294</v>
      </c>
    </row>
    <row r="171" customFormat="false" ht="13.8" hidden="false" customHeight="false" outlineLevel="0" collapsed="false">
      <c r="A171" s="29" t="n">
        <f aca="false">EDATE(A170,1)</f>
        <v>46692</v>
      </c>
      <c r="B171" s="30" t="n">
        <f aca="false">IF(OR(B170="",B170&gt;=$D$8),"",B170+1)</f>
        <v>155</v>
      </c>
      <c r="C171" s="31" t="n">
        <f aca="false">IF($B171="","",$D$9)</f>
        <v>-1516.11404436048</v>
      </c>
      <c r="D171" s="31" t="n">
        <f aca="false">IF($B171="","",IPMT($D$5/12,$B171,$D$7*12,$D$4))</f>
        <v>-648.879829052714</v>
      </c>
      <c r="E171" s="31" t="n">
        <f aca="false">IF($B171="","",PPMT($D$5/12,$B171,$D$7*12,$D$4))</f>
        <v>-867.234215307769</v>
      </c>
      <c r="F171" s="31" t="n">
        <f aca="false">IF($B171="","",F170-E171)</f>
        <v>-168405.76466801</v>
      </c>
      <c r="H171" s="32" t="n">
        <f aca="false">EDATE(H170,1)</f>
        <v>46692</v>
      </c>
      <c r="I171" s="33" t="n">
        <f aca="false">I170+1</f>
        <v>155</v>
      </c>
      <c r="J171" s="34" t="n">
        <f aca="false">$K$9</f>
        <v>1403.80930033378</v>
      </c>
      <c r="K171" s="34" t="n">
        <f aca="false">($K$5/$K$6)*M170</f>
        <v>600.814656530292</v>
      </c>
      <c r="L171" s="34" t="n">
        <f aca="false">J171-K171</f>
        <v>802.994643803488</v>
      </c>
      <c r="M171" s="34" t="n">
        <f aca="false">M170-L171</f>
        <v>155931.26358149</v>
      </c>
    </row>
    <row r="172" customFormat="false" ht="13.8" hidden="false" customHeight="false" outlineLevel="0" collapsed="false">
      <c r="A172" s="35" t="n">
        <f aca="false">EDATE(A171,1)</f>
        <v>46722</v>
      </c>
      <c r="B172" s="26" t="n">
        <f aca="false">IF(OR(B171="",B171&gt;=$D$8),"",B171+1)</f>
        <v>156</v>
      </c>
      <c r="C172" s="27" t="n">
        <f aca="false">IF($B172="","",$D$9)</f>
        <v>-1516.11404436048</v>
      </c>
      <c r="D172" s="27" t="n">
        <f aca="false">IF($B172="","",IPMT($D$5/12,$B172,$D$7*12,$D$4))</f>
        <v>-645.555431227367</v>
      </c>
      <c r="E172" s="27" t="n">
        <f aca="false">IF($B172="","",PPMT($D$5/12,$B172,$D$7*12,$D$4))</f>
        <v>-870.558613133115</v>
      </c>
      <c r="F172" s="27" t="n">
        <f aca="false">IF($B172="","",F171-E172)</f>
        <v>-167535.206054877</v>
      </c>
      <c r="H172" s="35" t="n">
        <f aca="false">EDATE(H171,1)</f>
        <v>46722</v>
      </c>
      <c r="I172" s="0" t="n">
        <f aca="false">I171+1</f>
        <v>156</v>
      </c>
      <c r="J172" s="38" t="n">
        <f aca="false">$K$9</f>
        <v>1403.80930033378</v>
      </c>
      <c r="K172" s="38" t="n">
        <f aca="false">($K$5/$K$6)*M171</f>
        <v>597.736510395712</v>
      </c>
      <c r="L172" s="38" t="n">
        <f aca="false">J172-K172</f>
        <v>806.072789938068</v>
      </c>
      <c r="M172" s="38" t="n">
        <f aca="false">M171-L172</f>
        <v>155125.190791552</v>
      </c>
    </row>
    <row r="173" customFormat="false" ht="13.8" hidden="false" customHeight="false" outlineLevel="0" collapsed="false">
      <c r="A173" s="29" t="n">
        <f aca="false">EDATE(A172,1)</f>
        <v>46753</v>
      </c>
      <c r="B173" s="30" t="n">
        <f aca="false">IF(OR(B172="",B172&gt;=$D$8),"",B172+1)</f>
        <v>157</v>
      </c>
      <c r="C173" s="31" t="n">
        <f aca="false">IF($B173="","",$D$9)</f>
        <v>-1516.11404436048</v>
      </c>
      <c r="D173" s="31" t="n">
        <f aca="false">IF($B173="","",IPMT($D$5/12,$B173,$D$7*12,$D$4))</f>
        <v>-642.218289877023</v>
      </c>
      <c r="E173" s="31" t="n">
        <f aca="false">IF($B173="","",PPMT($D$5/12,$B173,$D$7*12,$D$4))</f>
        <v>-873.895754483459</v>
      </c>
      <c r="F173" s="31" t="n">
        <f aca="false">IF($B173="","",F172-E173)</f>
        <v>-166661.310300393</v>
      </c>
      <c r="H173" s="32" t="n">
        <f aca="false">EDATE(H172,1)</f>
        <v>46753</v>
      </c>
      <c r="I173" s="33" t="n">
        <f aca="false">I172+1</f>
        <v>157</v>
      </c>
      <c r="J173" s="34" t="n">
        <f aca="false">$K$9</f>
        <v>1403.80930033378</v>
      </c>
      <c r="K173" s="34" t="n">
        <f aca="false">($K$5/$K$6)*M172</f>
        <v>594.64656470095</v>
      </c>
      <c r="L173" s="34" t="n">
        <f aca="false">J173-K173</f>
        <v>809.16273563283</v>
      </c>
      <c r="M173" s="34" t="n">
        <f aca="false">M172-L173</f>
        <v>154316.028055919</v>
      </c>
    </row>
    <row r="174" customFormat="false" ht="13.8" hidden="false" customHeight="false" outlineLevel="0" collapsed="false">
      <c r="A174" s="35" t="n">
        <f aca="false">EDATE(A173,1)</f>
        <v>46784</v>
      </c>
      <c r="B174" s="26" t="n">
        <f aca="false">IF(OR(B173="",B173&gt;=$D$8),"",B173+1)</f>
        <v>158</v>
      </c>
      <c r="C174" s="27" t="n">
        <f aca="false">IF($B174="","",$D$9)</f>
        <v>-1516.11404436048</v>
      </c>
      <c r="D174" s="27" t="n">
        <f aca="false">IF($B174="","",IPMT($D$5/12,$B174,$D$7*12,$D$4))</f>
        <v>-638.868356151504</v>
      </c>
      <c r="E174" s="27" t="n">
        <f aca="false">IF($B174="","",PPMT($D$5/12,$B174,$D$7*12,$D$4))</f>
        <v>-877.245688208979</v>
      </c>
      <c r="F174" s="27" t="n">
        <f aca="false">IF($B174="","",F173-E174)</f>
        <v>-165784.064612184</v>
      </c>
      <c r="H174" s="35" t="n">
        <f aca="false">EDATE(H173,1)</f>
        <v>46784</v>
      </c>
      <c r="I174" s="0" t="n">
        <f aca="false">I173+1</f>
        <v>158</v>
      </c>
      <c r="J174" s="38" t="n">
        <f aca="false">$K$9</f>
        <v>1403.80930033378</v>
      </c>
      <c r="K174" s="38" t="n">
        <f aca="false">($K$5/$K$6)*M173</f>
        <v>591.544774214357</v>
      </c>
      <c r="L174" s="38" t="n">
        <f aca="false">J174-K174</f>
        <v>812.264526119423</v>
      </c>
      <c r="M174" s="38" t="n">
        <f aca="false">M173-L174</f>
        <v>153503.7635298</v>
      </c>
    </row>
    <row r="175" customFormat="false" ht="13.8" hidden="false" customHeight="false" outlineLevel="0" collapsed="false">
      <c r="A175" s="29" t="n">
        <f aca="false">EDATE(A174,1)</f>
        <v>46813</v>
      </c>
      <c r="B175" s="30" t="n">
        <f aca="false">IF(OR(B174="",B174&gt;=$D$8),"",B174+1)</f>
        <v>159</v>
      </c>
      <c r="C175" s="31" t="n">
        <f aca="false">IF($B175="","",$D$9)</f>
        <v>-1516.11404436048</v>
      </c>
      <c r="D175" s="31" t="n">
        <f aca="false">IF($B175="","",IPMT($D$5/12,$B175,$D$7*12,$D$4))</f>
        <v>-635.505581013369</v>
      </c>
      <c r="E175" s="31" t="n">
        <f aca="false">IF($B175="","",PPMT($D$5/12,$B175,$D$7*12,$D$4))</f>
        <v>-880.608463347113</v>
      </c>
      <c r="F175" s="31" t="n">
        <f aca="false">IF($B175="","",F174-E175)</f>
        <v>-164903.456148837</v>
      </c>
      <c r="H175" s="32" t="n">
        <f aca="false">EDATE(H174,1)</f>
        <v>46813</v>
      </c>
      <c r="I175" s="33" t="n">
        <f aca="false">I174+1</f>
        <v>159</v>
      </c>
      <c r="J175" s="34" t="n">
        <f aca="false">$K$9</f>
        <v>1403.80930033378</v>
      </c>
      <c r="K175" s="34" t="n">
        <f aca="false">($K$5/$K$6)*M174</f>
        <v>588.4310935309</v>
      </c>
      <c r="L175" s="34" t="n">
        <f aca="false">J175-K175</f>
        <v>815.37820680288</v>
      </c>
      <c r="M175" s="34" t="n">
        <f aca="false">M174-L175</f>
        <v>152688.385322997</v>
      </c>
    </row>
    <row r="176" customFormat="false" ht="13.8" hidden="false" customHeight="false" outlineLevel="0" collapsed="false">
      <c r="A176" s="35" t="n">
        <f aca="false">EDATE(A175,1)</f>
        <v>46844</v>
      </c>
      <c r="B176" s="26" t="n">
        <f aca="false">IF(OR(B175="",B175&gt;=$D$8),"",B175+1)</f>
        <v>160</v>
      </c>
      <c r="C176" s="27" t="n">
        <f aca="false">IF($B176="","",$D$9)</f>
        <v>-1516.11404436048</v>
      </c>
      <c r="D176" s="27" t="n">
        <f aca="false">IF($B176="","",IPMT($D$5/12,$B176,$D$7*12,$D$4))</f>
        <v>-632.129915237205</v>
      </c>
      <c r="E176" s="27" t="n">
        <f aca="false">IF($B176="","",PPMT($D$5/12,$B176,$D$7*12,$D$4))</f>
        <v>-883.984129123277</v>
      </c>
      <c r="F176" s="27" t="n">
        <f aca="false">IF($B176="","",F175-E176)</f>
        <v>-164019.472019714</v>
      </c>
      <c r="H176" s="35" t="n">
        <f aca="false">EDATE(H175,1)</f>
        <v>46844</v>
      </c>
      <c r="I176" s="0" t="n">
        <f aca="false">I175+1</f>
        <v>160</v>
      </c>
      <c r="J176" s="38" t="n">
        <f aca="false">$K$9</f>
        <v>1403.80930033378</v>
      </c>
      <c r="K176" s="38" t="n">
        <f aca="false">($K$5/$K$6)*M175</f>
        <v>585.305477071488</v>
      </c>
      <c r="L176" s="38" t="n">
        <f aca="false">J176-K176</f>
        <v>818.503823262292</v>
      </c>
      <c r="M176" s="38" t="n">
        <f aca="false">M175-L176</f>
        <v>151869.881499735</v>
      </c>
    </row>
    <row r="177" customFormat="false" ht="13.8" hidden="false" customHeight="false" outlineLevel="0" collapsed="false">
      <c r="A177" s="29" t="n">
        <f aca="false">EDATE(A176,1)</f>
        <v>46874</v>
      </c>
      <c r="B177" s="30" t="n">
        <f aca="false">IF(OR(B176="",B176&gt;=$D$8),"",B176+1)</f>
        <v>161</v>
      </c>
      <c r="C177" s="31" t="n">
        <f aca="false">IF($B177="","",$D$9)</f>
        <v>-1516.11404436048</v>
      </c>
      <c r="D177" s="31" t="n">
        <f aca="false">IF($B177="","",IPMT($D$5/12,$B177,$D$7*12,$D$4))</f>
        <v>-628.741309408899</v>
      </c>
      <c r="E177" s="31" t="n">
        <f aca="false">IF($B177="","",PPMT($D$5/12,$B177,$D$7*12,$D$4))</f>
        <v>-887.372734951583</v>
      </c>
      <c r="F177" s="31" t="n">
        <f aca="false">IF($B177="","",F176-E177)</f>
        <v>-163132.099284762</v>
      </c>
      <c r="H177" s="32" t="n">
        <f aca="false">EDATE(H176,1)</f>
        <v>46874</v>
      </c>
      <c r="I177" s="33" t="n">
        <f aca="false">I176+1</f>
        <v>161</v>
      </c>
      <c r="J177" s="34" t="n">
        <f aca="false">$K$9</f>
        <v>1403.80930033378</v>
      </c>
      <c r="K177" s="34" t="n">
        <f aca="false">($K$5/$K$6)*M176</f>
        <v>582.167879082316</v>
      </c>
      <c r="L177" s="34" t="n">
        <f aca="false">J177-K177</f>
        <v>821.641421251464</v>
      </c>
      <c r="M177" s="34" t="n">
        <f aca="false">M176-L177</f>
        <v>151048.240078483</v>
      </c>
    </row>
    <row r="178" customFormat="false" ht="13.8" hidden="false" customHeight="false" outlineLevel="0" collapsed="false">
      <c r="A178" s="35" t="n">
        <f aca="false">EDATE(A177,1)</f>
        <v>46905</v>
      </c>
      <c r="B178" s="26" t="n">
        <f aca="false">IF(OR(B177="",B177&gt;=$D$8),"",B177+1)</f>
        <v>162</v>
      </c>
      <c r="C178" s="27" t="n">
        <f aca="false">IF($B178="","",$D$9)</f>
        <v>-1516.11404436048</v>
      </c>
      <c r="D178" s="27" t="n">
        <f aca="false">IF($B178="","",IPMT($D$5/12,$B178,$D$7*12,$D$4))</f>
        <v>-625.339713924918</v>
      </c>
      <c r="E178" s="27" t="n">
        <f aca="false">IF($B178="","",PPMT($D$5/12,$B178,$D$7*12,$D$4))</f>
        <v>-890.774330435564</v>
      </c>
      <c r="F178" s="27" t="n">
        <f aca="false">IF($B178="","",F177-E178)</f>
        <v>-162241.324954327</v>
      </c>
      <c r="H178" s="35" t="n">
        <f aca="false">EDATE(H177,1)</f>
        <v>46905</v>
      </c>
      <c r="I178" s="0" t="n">
        <f aca="false">I177+1</f>
        <v>162</v>
      </c>
      <c r="J178" s="38" t="n">
        <f aca="false">$K$9</f>
        <v>1403.80930033378</v>
      </c>
      <c r="K178" s="38" t="n">
        <f aca="false">($K$5/$K$6)*M177</f>
        <v>579.018253634186</v>
      </c>
      <c r="L178" s="38" t="n">
        <f aca="false">J178-K178</f>
        <v>824.791046699594</v>
      </c>
      <c r="M178" s="38" t="n">
        <f aca="false">M177-L178</f>
        <v>150223.449031784</v>
      </c>
    </row>
    <row r="179" customFormat="false" ht="13.8" hidden="false" customHeight="false" outlineLevel="0" collapsed="false">
      <c r="A179" s="29" t="n">
        <f aca="false">EDATE(A178,1)</f>
        <v>46935</v>
      </c>
      <c r="B179" s="30" t="n">
        <f aca="false">IF(OR(B178="",B178&gt;=$D$8),"",B178+1)</f>
        <v>163</v>
      </c>
      <c r="C179" s="31" t="n">
        <f aca="false">IF($B179="","",$D$9)</f>
        <v>-1516.11404436048</v>
      </c>
      <c r="D179" s="31" t="n">
        <f aca="false">IF($B179="","",IPMT($D$5/12,$B179,$D$7*12,$D$4))</f>
        <v>-621.925078991582</v>
      </c>
      <c r="E179" s="31" t="n">
        <f aca="false">IF($B179="","",PPMT($D$5/12,$B179,$D$7*12,$D$4))</f>
        <v>-894.188965368901</v>
      </c>
      <c r="F179" s="31" t="n">
        <f aca="false">IF($B179="","",F178-E179)</f>
        <v>-161347.135988958</v>
      </c>
      <c r="H179" s="32" t="n">
        <f aca="false">EDATE(H178,1)</f>
        <v>46935</v>
      </c>
      <c r="I179" s="33" t="n">
        <f aca="false">I178+1</f>
        <v>163</v>
      </c>
      <c r="J179" s="34" t="n">
        <f aca="false">$K$9</f>
        <v>1403.80930033378</v>
      </c>
      <c r="K179" s="34" t="n">
        <f aca="false">($K$5/$K$6)*M178</f>
        <v>575.856554621837</v>
      </c>
      <c r="L179" s="34" t="n">
        <f aca="false">J179-K179</f>
        <v>827.952745711943</v>
      </c>
      <c r="M179" s="34" t="n">
        <f aca="false">M178-L179</f>
        <v>149395.496286072</v>
      </c>
    </row>
    <row r="180" customFormat="false" ht="13.8" hidden="false" customHeight="false" outlineLevel="0" collapsed="false">
      <c r="A180" s="35" t="n">
        <f aca="false">EDATE(A179,1)</f>
        <v>46966</v>
      </c>
      <c r="B180" s="26" t="n">
        <f aca="false">IF(OR(B179="",B179&gt;=$D$8),"",B179+1)</f>
        <v>164</v>
      </c>
      <c r="C180" s="27" t="n">
        <f aca="false">IF($B180="","",$D$9)</f>
        <v>-1516.11404436048</v>
      </c>
      <c r="D180" s="27" t="n">
        <f aca="false">IF($B180="","",IPMT($D$5/12,$B180,$D$7*12,$D$4))</f>
        <v>-618.497354624334</v>
      </c>
      <c r="E180" s="27" t="n">
        <f aca="false">IF($B180="","",PPMT($D$5/12,$B180,$D$7*12,$D$4))</f>
        <v>-897.616689736148</v>
      </c>
      <c r="F180" s="27" t="n">
        <f aca="false">IF($B180="","",F179-E180)</f>
        <v>-160449.519299222</v>
      </c>
      <c r="H180" s="35" t="n">
        <f aca="false">EDATE(H179,1)</f>
        <v>46966</v>
      </c>
      <c r="I180" s="0" t="n">
        <f aca="false">I179+1</f>
        <v>164</v>
      </c>
      <c r="J180" s="38" t="n">
        <f aca="false">$K$9</f>
        <v>1403.80930033378</v>
      </c>
      <c r="K180" s="38" t="n">
        <f aca="false">($K$5/$K$6)*M179</f>
        <v>572.682735763275</v>
      </c>
      <c r="L180" s="38" t="n">
        <f aca="false">J180-K180</f>
        <v>831.126564570505</v>
      </c>
      <c r="M180" s="38" t="n">
        <f aca="false">M179-L180</f>
        <v>148564.369721501</v>
      </c>
    </row>
    <row r="181" customFormat="false" ht="13.8" hidden="false" customHeight="false" outlineLevel="0" collapsed="false">
      <c r="A181" s="29" t="n">
        <f aca="false">EDATE(A180,1)</f>
        <v>46997</v>
      </c>
      <c r="B181" s="30" t="n">
        <f aca="false">IF(OR(B180="",B180&gt;=$D$8),"",B180+1)</f>
        <v>165</v>
      </c>
      <c r="C181" s="31" t="n">
        <f aca="false">IF($B181="","",$D$9)</f>
        <v>-1516.11404436048</v>
      </c>
      <c r="D181" s="31" t="n">
        <f aca="false">IF($B181="","",IPMT($D$5/12,$B181,$D$7*12,$D$4))</f>
        <v>-615.056490647012</v>
      </c>
      <c r="E181" s="31" t="n">
        <f aca="false">IF($B181="","",PPMT($D$5/12,$B181,$D$7*12,$D$4))</f>
        <v>-901.05755371347</v>
      </c>
      <c r="F181" s="31" t="n">
        <f aca="false">IF($B181="","",F180-E181)</f>
        <v>-159548.461745508</v>
      </c>
      <c r="H181" s="32" t="n">
        <f aca="false">EDATE(H180,1)</f>
        <v>46997</v>
      </c>
      <c r="I181" s="33" t="n">
        <f aca="false">I180+1</f>
        <v>165</v>
      </c>
      <c r="J181" s="34" t="n">
        <f aca="false">$K$9</f>
        <v>1403.80930033378</v>
      </c>
      <c r="K181" s="34" t="n">
        <f aca="false">($K$5/$K$6)*M180</f>
        <v>569.496750599088</v>
      </c>
      <c r="L181" s="34" t="n">
        <f aca="false">J181-K181</f>
        <v>834.312549734692</v>
      </c>
      <c r="M181" s="34" t="n">
        <f aca="false">M180-L181</f>
        <v>147730.057171767</v>
      </c>
    </row>
    <row r="182" customFormat="false" ht="13.8" hidden="false" customHeight="false" outlineLevel="0" collapsed="false">
      <c r="A182" s="35" t="n">
        <f aca="false">EDATE(A181,1)</f>
        <v>47027</v>
      </c>
      <c r="B182" s="26" t="n">
        <f aca="false">IF(OR(B181="",B181&gt;=$D$8),"",B181+1)</f>
        <v>166</v>
      </c>
      <c r="C182" s="27" t="n">
        <f aca="false">IF($B182="","",$D$9)</f>
        <v>-1516.11404436048</v>
      </c>
      <c r="D182" s="27" t="n">
        <f aca="false">IF($B182="","",IPMT($D$5/12,$B182,$D$7*12,$D$4))</f>
        <v>-611.602436691111</v>
      </c>
      <c r="E182" s="27" t="n">
        <f aca="false">IF($B182="","",PPMT($D$5/12,$B182,$D$7*12,$D$4))</f>
        <v>-904.511607669372</v>
      </c>
      <c r="F182" s="27" t="n">
        <f aca="false">IF($B182="","",F181-E182)</f>
        <v>-158643.950137839</v>
      </c>
      <c r="H182" s="35" t="n">
        <f aca="false">EDATE(H181,1)</f>
        <v>47027</v>
      </c>
      <c r="I182" s="0" t="n">
        <f aca="false">I181+1</f>
        <v>166</v>
      </c>
      <c r="J182" s="38" t="n">
        <f aca="false">$K$9</f>
        <v>1403.80930033378</v>
      </c>
      <c r="K182" s="38" t="n">
        <f aca="false">($K$5/$K$6)*M181</f>
        <v>566.298552491772</v>
      </c>
      <c r="L182" s="38" t="n">
        <f aca="false">J182-K182</f>
        <v>837.510747842008</v>
      </c>
      <c r="M182" s="38" t="n">
        <f aca="false">M181-L182</f>
        <v>146892.546423925</v>
      </c>
    </row>
    <row r="183" customFormat="false" ht="13.8" hidden="false" customHeight="false" outlineLevel="0" collapsed="false">
      <c r="A183" s="29" t="n">
        <f aca="false">EDATE(A182,1)</f>
        <v>47058</v>
      </c>
      <c r="B183" s="30" t="n">
        <f aca="false">IF(OR(B182="",B182&gt;=$D$8),"",B182+1)</f>
        <v>167</v>
      </c>
      <c r="C183" s="31" t="n">
        <f aca="false">IF($B183="","",$D$9)</f>
        <v>-1516.11404436048</v>
      </c>
      <c r="D183" s="31" t="n">
        <f aca="false">IF($B183="","",IPMT($D$5/12,$B183,$D$7*12,$D$4))</f>
        <v>-608.135142195045</v>
      </c>
      <c r="E183" s="31" t="n">
        <f aca="false">IF($B183="","",PPMT($D$5/12,$B183,$D$7*12,$D$4))</f>
        <v>-907.978902165438</v>
      </c>
      <c r="F183" s="31" t="n">
        <f aca="false">IF($B183="","",F182-E183)</f>
        <v>-157735.971235673</v>
      </c>
      <c r="H183" s="32" t="n">
        <f aca="false">EDATE(H182,1)</f>
        <v>47058</v>
      </c>
      <c r="I183" s="33" t="n">
        <f aca="false">I182+1</f>
        <v>167</v>
      </c>
      <c r="J183" s="34" t="n">
        <f aca="false">$K$9</f>
        <v>1403.80930033378</v>
      </c>
      <c r="K183" s="34" t="n">
        <f aca="false">($K$5/$K$6)*M182</f>
        <v>563.088094625044</v>
      </c>
      <c r="L183" s="34" t="n">
        <f aca="false">J183-K183</f>
        <v>840.721205708736</v>
      </c>
      <c r="M183" s="34" t="n">
        <f aca="false">M182-L183</f>
        <v>146051.825218216</v>
      </c>
    </row>
    <row r="184" customFormat="false" ht="13.8" hidden="false" customHeight="false" outlineLevel="0" collapsed="false">
      <c r="A184" s="35" t="n">
        <f aca="false">EDATE(A183,1)</f>
        <v>47088</v>
      </c>
      <c r="B184" s="26" t="n">
        <f aca="false">IF(OR(B183="",B183&gt;=$D$8),"",B183+1)</f>
        <v>168</v>
      </c>
      <c r="C184" s="27" t="n">
        <f aca="false">IF($B184="","",$D$9)</f>
        <v>-1516.11404436048</v>
      </c>
      <c r="D184" s="27" t="n">
        <f aca="false">IF($B184="","",IPMT($D$5/12,$B184,$D$7*12,$D$4))</f>
        <v>-604.654556403411</v>
      </c>
      <c r="E184" s="27" t="n">
        <f aca="false">IF($B184="","",PPMT($D$5/12,$B184,$D$7*12,$D$4))</f>
        <v>-911.459487957072</v>
      </c>
      <c r="F184" s="27" t="n">
        <f aca="false">IF($B184="","",F183-E184)</f>
        <v>-156824.511747716</v>
      </c>
      <c r="H184" s="35" t="n">
        <f aca="false">EDATE(H183,1)</f>
        <v>47088</v>
      </c>
      <c r="I184" s="0" t="n">
        <f aca="false">I183+1</f>
        <v>168</v>
      </c>
      <c r="J184" s="38" t="n">
        <f aca="false">$K$9</f>
        <v>1403.80930033378</v>
      </c>
      <c r="K184" s="38" t="n">
        <f aca="false">($K$5/$K$6)*M183</f>
        <v>559.86533000316</v>
      </c>
      <c r="L184" s="38" t="n">
        <f aca="false">J184-K184</f>
        <v>843.94397033062</v>
      </c>
      <c r="M184" s="38" t="n">
        <f aca="false">M183-L184</f>
        <v>145207.881247885</v>
      </c>
    </row>
    <row r="185" customFormat="false" ht="13.8" hidden="false" customHeight="false" outlineLevel="0" collapsed="false">
      <c r="A185" s="29" t="n">
        <f aca="false">EDATE(A184,1)</f>
        <v>47119</v>
      </c>
      <c r="B185" s="30" t="n">
        <f aca="false">IF(OR(B184="",B184&gt;=$D$8),"",B184+1)</f>
        <v>169</v>
      </c>
      <c r="C185" s="31" t="n">
        <f aca="false">IF($B185="","",$D$9)</f>
        <v>-1516.11404436048</v>
      </c>
      <c r="D185" s="31" t="n">
        <f aca="false">IF($B185="","",IPMT($D$5/12,$B185,$D$7*12,$D$4))</f>
        <v>-601.160628366242</v>
      </c>
      <c r="E185" s="31" t="n">
        <f aca="false">IF($B185="","",PPMT($D$5/12,$B185,$D$7*12,$D$4))</f>
        <v>-914.953415994241</v>
      </c>
      <c r="F185" s="31" t="n">
        <f aca="false">IF($B185="","",F184-E185)</f>
        <v>-155909.558331722</v>
      </c>
      <c r="H185" s="32" t="n">
        <f aca="false">EDATE(H184,1)</f>
        <v>47119</v>
      </c>
      <c r="I185" s="33" t="n">
        <f aca="false">I184+1</f>
        <v>169</v>
      </c>
      <c r="J185" s="34" t="n">
        <f aca="false">$K$9</f>
        <v>1403.80930033378</v>
      </c>
      <c r="K185" s="34" t="n">
        <f aca="false">($K$5/$K$6)*M184</f>
        <v>556.630211450226</v>
      </c>
      <c r="L185" s="34" t="n">
        <f aca="false">J185-K185</f>
        <v>847.179088883554</v>
      </c>
      <c r="M185" s="34" t="n">
        <f aca="false">M184-L185</f>
        <v>144360.702159002</v>
      </c>
    </row>
    <row r="186" customFormat="false" ht="13.8" hidden="false" customHeight="false" outlineLevel="0" collapsed="false">
      <c r="A186" s="35" t="n">
        <f aca="false">EDATE(A185,1)</f>
        <v>47150</v>
      </c>
      <c r="B186" s="26" t="n">
        <f aca="false">IF(OR(B185="",B185&gt;=$D$8),"",B185+1)</f>
        <v>170</v>
      </c>
      <c r="C186" s="27" t="n">
        <f aca="false">IF($B186="","",$D$9)</f>
        <v>-1516.11404436048</v>
      </c>
      <c r="D186" s="27" t="n">
        <f aca="false">IF($B186="","",IPMT($D$5/12,$B186,$D$7*12,$D$4))</f>
        <v>-597.653306938264</v>
      </c>
      <c r="E186" s="27" t="n">
        <f aca="false">IF($B186="","",PPMT($D$5/12,$B186,$D$7*12,$D$4))</f>
        <v>-918.460737422219</v>
      </c>
      <c r="F186" s="27" t="n">
        <f aca="false">IF($B186="","",F185-E186)</f>
        <v>-154991.0975943</v>
      </c>
      <c r="H186" s="35" t="n">
        <f aca="false">EDATE(H185,1)</f>
        <v>47150</v>
      </c>
      <c r="I186" s="0" t="n">
        <f aca="false">I185+1</f>
        <v>170</v>
      </c>
      <c r="J186" s="38" t="n">
        <f aca="false">$K$9</f>
        <v>1403.80930033378</v>
      </c>
      <c r="K186" s="38" t="n">
        <f aca="false">($K$5/$K$6)*M185</f>
        <v>553.382691609506</v>
      </c>
      <c r="L186" s="38" t="n">
        <f aca="false">J186-K186</f>
        <v>850.426608724274</v>
      </c>
      <c r="M186" s="38" t="n">
        <f aca="false">M185-L186</f>
        <v>143510.275550277</v>
      </c>
    </row>
    <row r="187" customFormat="false" ht="13.8" hidden="false" customHeight="false" outlineLevel="0" collapsed="false">
      <c r="A187" s="29" t="n">
        <f aca="false">EDATE(A186,1)</f>
        <v>47178</v>
      </c>
      <c r="B187" s="30" t="n">
        <f aca="false">IF(OR(B186="",B186&gt;=$D$8),"",B186+1)</f>
        <v>171</v>
      </c>
      <c r="C187" s="31" t="n">
        <f aca="false">IF($B187="","",$D$9)</f>
        <v>-1516.11404436048</v>
      </c>
      <c r="D187" s="31" t="n">
        <f aca="false">IF($B187="","",IPMT($D$5/12,$B187,$D$7*12,$D$4))</f>
        <v>-594.132540778145</v>
      </c>
      <c r="E187" s="31" t="n">
        <f aca="false">IF($B187="","",PPMT($D$5/12,$B187,$D$7*12,$D$4))</f>
        <v>-921.981503582337</v>
      </c>
      <c r="F187" s="31" t="n">
        <f aca="false">IF($B187="","",F186-E187)</f>
        <v>-154069.116090717</v>
      </c>
      <c r="H187" s="32" t="n">
        <f aca="false">EDATE(H186,1)</f>
        <v>47178</v>
      </c>
      <c r="I187" s="33" t="n">
        <f aca="false">I186+1</f>
        <v>171</v>
      </c>
      <c r="J187" s="34" t="n">
        <f aca="false">$K$9</f>
        <v>1403.80930033378</v>
      </c>
      <c r="K187" s="34" t="n">
        <f aca="false">($K$5/$K$6)*M186</f>
        <v>550.12272294273</v>
      </c>
      <c r="L187" s="34" t="n">
        <f aca="false">J187-K187</f>
        <v>853.68657739105</v>
      </c>
      <c r="M187" s="34" t="n">
        <f aca="false">M186-L187</f>
        <v>142656.588972886</v>
      </c>
    </row>
    <row r="188" customFormat="false" ht="13.8" hidden="false" customHeight="false" outlineLevel="0" collapsed="false">
      <c r="A188" s="35" t="n">
        <f aca="false">EDATE(A187,1)</f>
        <v>47209</v>
      </c>
      <c r="B188" s="26" t="n">
        <f aca="false">IF(OR(B187="",B187&gt;=$D$8),"",B187+1)</f>
        <v>172</v>
      </c>
      <c r="C188" s="27" t="n">
        <f aca="false">IF($B188="","",$D$9)</f>
        <v>-1516.11404436048</v>
      </c>
      <c r="D188" s="27" t="n">
        <f aca="false">IF($B188="","",IPMT($D$5/12,$B188,$D$7*12,$D$4))</f>
        <v>-590.598278347746</v>
      </c>
      <c r="E188" s="27" t="n">
        <f aca="false">IF($B188="","",PPMT($D$5/12,$B188,$D$7*12,$D$4))</f>
        <v>-925.515766012736</v>
      </c>
      <c r="F188" s="27" t="n">
        <f aca="false">IF($B188="","",F187-E188)</f>
        <v>-153143.600324705</v>
      </c>
      <c r="H188" s="35" t="n">
        <f aca="false">EDATE(H187,1)</f>
        <v>47209</v>
      </c>
      <c r="I188" s="0" t="n">
        <f aca="false">I187+1</f>
        <v>172</v>
      </c>
      <c r="J188" s="38" t="n">
        <f aca="false">$K$9</f>
        <v>1403.80930033378</v>
      </c>
      <c r="K188" s="38" t="n">
        <f aca="false">($K$5/$K$6)*M187</f>
        <v>546.850257729397</v>
      </c>
      <c r="L188" s="38" t="n">
        <f aca="false">J188-K188</f>
        <v>856.959042604383</v>
      </c>
      <c r="M188" s="38" t="n">
        <f aca="false">M187-L188</f>
        <v>141799.629930282</v>
      </c>
    </row>
    <row r="189" customFormat="false" ht="13.8" hidden="false" customHeight="false" outlineLevel="0" collapsed="false">
      <c r="A189" s="29" t="n">
        <f aca="false">EDATE(A188,1)</f>
        <v>47239</v>
      </c>
      <c r="B189" s="30" t="n">
        <f aca="false">IF(OR(B188="",B188&gt;=$D$8),"",B188+1)</f>
        <v>173</v>
      </c>
      <c r="C189" s="31" t="n">
        <f aca="false">IF($B189="","",$D$9)</f>
        <v>-1516.11404436048</v>
      </c>
      <c r="D189" s="31" t="n">
        <f aca="false">IF($B189="","",IPMT($D$5/12,$B189,$D$7*12,$D$4))</f>
        <v>-587.050467911364</v>
      </c>
      <c r="E189" s="31" t="n">
        <f aca="false">IF($B189="","",PPMT($D$5/12,$B189,$D$7*12,$D$4))</f>
        <v>-929.063576449118</v>
      </c>
      <c r="F189" s="31" t="n">
        <f aca="false">IF($B189="","",F188-E189)</f>
        <v>-152214.536748256</v>
      </c>
      <c r="H189" s="32" t="n">
        <f aca="false">EDATE(H188,1)</f>
        <v>47239</v>
      </c>
      <c r="I189" s="33" t="n">
        <f aca="false">I188+1</f>
        <v>173</v>
      </c>
      <c r="J189" s="34" t="n">
        <f aca="false">$K$9</f>
        <v>1403.80930033378</v>
      </c>
      <c r="K189" s="34" t="n">
        <f aca="false">($K$5/$K$6)*M188</f>
        <v>543.56524806608</v>
      </c>
      <c r="L189" s="34" t="n">
        <f aca="false">J189-K189</f>
        <v>860.244052267699</v>
      </c>
      <c r="M189" s="34" t="n">
        <f aca="false">M188-L189</f>
        <v>140939.385878014</v>
      </c>
    </row>
    <row r="190" customFormat="false" ht="13.8" hidden="false" customHeight="false" outlineLevel="0" collapsed="false">
      <c r="A190" s="35" t="n">
        <f aca="false">EDATE(A189,1)</f>
        <v>47270</v>
      </c>
      <c r="B190" s="26" t="n">
        <f aca="false">IF(OR(B189="",B189&gt;=$D$8),"",B189+1)</f>
        <v>174</v>
      </c>
      <c r="C190" s="27" t="n">
        <f aca="false">IF($B190="","",$D$9)</f>
        <v>-1516.11404436048</v>
      </c>
      <c r="D190" s="27" t="n">
        <f aca="false">IF($B190="","",IPMT($D$5/12,$B190,$D$7*12,$D$4))</f>
        <v>-583.489057534976</v>
      </c>
      <c r="E190" s="27" t="n">
        <f aca="false">IF($B190="","",PPMT($D$5/12,$B190,$D$7*12,$D$4))</f>
        <v>-932.624986825507</v>
      </c>
      <c r="F190" s="27" t="n">
        <f aca="false">IF($B190="","",F189-E190)</f>
        <v>-151281.91176143</v>
      </c>
      <c r="H190" s="35" t="n">
        <f aca="false">EDATE(H189,1)</f>
        <v>47270</v>
      </c>
      <c r="I190" s="0" t="n">
        <f aca="false">I189+1</f>
        <v>174</v>
      </c>
      <c r="J190" s="38" t="n">
        <f aca="false">$K$9</f>
        <v>1403.80930033378</v>
      </c>
      <c r="K190" s="38" t="n">
        <f aca="false">($K$5/$K$6)*M189</f>
        <v>540.267645865721</v>
      </c>
      <c r="L190" s="38" t="n">
        <f aca="false">J190-K190</f>
        <v>863.541654468059</v>
      </c>
      <c r="M190" s="38" t="n">
        <f aca="false">M189-L190</f>
        <v>140075.844223546</v>
      </c>
    </row>
    <row r="191" customFormat="false" ht="13.8" hidden="false" customHeight="false" outlineLevel="0" collapsed="false">
      <c r="A191" s="29" t="n">
        <f aca="false">EDATE(A190,1)</f>
        <v>47300</v>
      </c>
      <c r="B191" s="30" t="n">
        <f aca="false">IF(OR(B190="",B190&gt;=$D$8),"",B190+1)</f>
        <v>175</v>
      </c>
      <c r="C191" s="31" t="n">
        <f aca="false">IF($B191="","",$D$9)</f>
        <v>-1516.11404436048</v>
      </c>
      <c r="D191" s="31" t="n">
        <f aca="false">IF($B191="","",IPMT($D$5/12,$B191,$D$7*12,$D$4))</f>
        <v>-579.913995085478</v>
      </c>
      <c r="E191" s="31" t="n">
        <f aca="false">IF($B191="","",PPMT($D$5/12,$B191,$D$7*12,$D$4))</f>
        <v>-936.200049275004</v>
      </c>
      <c r="F191" s="31" t="n">
        <f aca="false">IF($B191="","",F190-E191)</f>
        <v>-150345.711712155</v>
      </c>
      <c r="H191" s="32" t="n">
        <f aca="false">EDATE(H190,1)</f>
        <v>47300</v>
      </c>
      <c r="I191" s="33" t="n">
        <f aca="false">I190+1</f>
        <v>175</v>
      </c>
      <c r="J191" s="34" t="n">
        <f aca="false">$K$9</f>
        <v>1403.80930033378</v>
      </c>
      <c r="K191" s="34" t="n">
        <f aca="false">($K$5/$K$6)*M190</f>
        <v>536.957402856927</v>
      </c>
      <c r="L191" s="34" t="n">
        <f aca="false">J191-K191</f>
        <v>866.851897476853</v>
      </c>
      <c r="M191" s="34" t="n">
        <f aca="false">M190-L191</f>
        <v>139208.992326069</v>
      </c>
    </row>
    <row r="192" customFormat="false" ht="13.8" hidden="false" customHeight="false" outlineLevel="0" collapsed="false">
      <c r="A192" s="35" t="n">
        <f aca="false">EDATE(A191,1)</f>
        <v>47331</v>
      </c>
      <c r="B192" s="26" t="n">
        <f aca="false">IF(OR(B191="",B191&gt;=$D$8),"",B191+1)</f>
        <v>176</v>
      </c>
      <c r="C192" s="27" t="n">
        <f aca="false">IF($B192="","",$D$9)</f>
        <v>-1516.11404436048</v>
      </c>
      <c r="D192" s="27" t="n">
        <f aca="false">IF($B192="","",IPMT($D$5/12,$B192,$D$7*12,$D$4))</f>
        <v>-576.325228229924</v>
      </c>
      <c r="E192" s="27" t="n">
        <f aca="false">IF($B192="","",PPMT($D$5/12,$B192,$D$7*12,$D$4))</f>
        <v>-939.788816130559</v>
      </c>
      <c r="F192" s="27" t="n">
        <f aca="false">IF($B192="","",F191-E192)</f>
        <v>-149405.922896024</v>
      </c>
      <c r="H192" s="35" t="n">
        <f aca="false">EDATE(H191,1)</f>
        <v>47331</v>
      </c>
      <c r="I192" s="0" t="n">
        <f aca="false">I191+1</f>
        <v>176</v>
      </c>
      <c r="J192" s="38" t="n">
        <f aca="false">$K$9</f>
        <v>1403.80930033378</v>
      </c>
      <c r="K192" s="38" t="n">
        <f aca="false">($K$5/$K$6)*M191</f>
        <v>533.634470583266</v>
      </c>
      <c r="L192" s="38" t="n">
        <f aca="false">J192-K192</f>
        <v>870.174829750514</v>
      </c>
      <c r="M192" s="38" t="n">
        <f aca="false">M191-L192</f>
        <v>138338.817496319</v>
      </c>
    </row>
    <row r="193" customFormat="false" ht="13.8" hidden="false" customHeight="false" outlineLevel="0" collapsed="false">
      <c r="A193" s="29" t="n">
        <f aca="false">EDATE(A192,1)</f>
        <v>47362</v>
      </c>
      <c r="B193" s="30" t="n">
        <f aca="false">IF(OR(B192="",B192&gt;=$D$8),"",B192+1)</f>
        <v>177</v>
      </c>
      <c r="C193" s="31" t="n">
        <f aca="false">IF($B193="","",$D$9)</f>
        <v>-1516.11404436048</v>
      </c>
      <c r="D193" s="31" t="n">
        <f aca="false">IF($B193="","",IPMT($D$5/12,$B193,$D$7*12,$D$4))</f>
        <v>-572.722704434757</v>
      </c>
      <c r="E193" s="31" t="n">
        <f aca="false">IF($B193="","",PPMT($D$5/12,$B193,$D$7*12,$D$4))</f>
        <v>-943.391339925726</v>
      </c>
      <c r="F193" s="31" t="n">
        <f aca="false">IF($B193="","",F192-E193)</f>
        <v>-148462.531556099</v>
      </c>
      <c r="H193" s="32" t="n">
        <f aca="false">EDATE(H192,1)</f>
        <v>47362</v>
      </c>
      <c r="I193" s="33" t="n">
        <f aca="false">I192+1</f>
        <v>177</v>
      </c>
      <c r="J193" s="34" t="n">
        <f aca="false">$K$9</f>
        <v>1403.80930033378</v>
      </c>
      <c r="K193" s="34" t="n">
        <f aca="false">($K$5/$K$6)*M192</f>
        <v>530.298800402555</v>
      </c>
      <c r="L193" s="34" t="n">
        <f aca="false">J193-K193</f>
        <v>873.510499931225</v>
      </c>
      <c r="M193" s="34" t="n">
        <f aca="false">M192-L193</f>
        <v>137465.306996388</v>
      </c>
    </row>
    <row r="194" customFormat="false" ht="13.8" hidden="false" customHeight="false" outlineLevel="0" collapsed="false">
      <c r="A194" s="35" t="n">
        <f aca="false">EDATE(A193,1)</f>
        <v>47392</v>
      </c>
      <c r="B194" s="26" t="n">
        <f aca="false">IF(OR(B193="",B193&gt;=$D$8),"",B193+1)</f>
        <v>178</v>
      </c>
      <c r="C194" s="27" t="n">
        <f aca="false">IF($B194="","",$D$9)</f>
        <v>-1516.11404436048</v>
      </c>
      <c r="D194" s="27" t="n">
        <f aca="false">IF($B194="","",IPMT($D$5/12,$B194,$D$7*12,$D$4))</f>
        <v>-569.106370965041</v>
      </c>
      <c r="E194" s="27" t="n">
        <f aca="false">IF($B194="","",PPMT($D$5/12,$B194,$D$7*12,$D$4))</f>
        <v>-947.007673395441</v>
      </c>
      <c r="F194" s="27" t="n">
        <f aca="false">IF($B194="","",F193-E194)</f>
        <v>-147515.523882703</v>
      </c>
      <c r="H194" s="35" t="n">
        <f aca="false">EDATE(H193,1)</f>
        <v>47392</v>
      </c>
      <c r="I194" s="0" t="n">
        <f aca="false">I193+1</f>
        <v>178</v>
      </c>
      <c r="J194" s="38" t="n">
        <f aca="false">$K$9</f>
        <v>1403.80930033378</v>
      </c>
      <c r="K194" s="38" t="n">
        <f aca="false">($K$5/$K$6)*M193</f>
        <v>526.950343486152</v>
      </c>
      <c r="L194" s="38" t="n">
        <f aca="false">J194-K194</f>
        <v>876.858956847628</v>
      </c>
      <c r="M194" s="38" t="n">
        <f aca="false">M193-L194</f>
        <v>136588.44803954</v>
      </c>
    </row>
    <row r="195" customFormat="false" ht="13.8" hidden="false" customHeight="false" outlineLevel="0" collapsed="false">
      <c r="A195" s="29" t="n">
        <f aca="false">EDATE(A194,1)</f>
        <v>47423</v>
      </c>
      <c r="B195" s="30" t="n">
        <f aca="false">IF(OR(B194="",B194&gt;=$D$8),"",B194+1)</f>
        <v>179</v>
      </c>
      <c r="C195" s="31" t="n">
        <f aca="false">IF($B195="","",$D$9)</f>
        <v>-1516.11404436048</v>
      </c>
      <c r="D195" s="31" t="n">
        <f aca="false">IF($B195="","",IPMT($D$5/12,$B195,$D$7*12,$D$4))</f>
        <v>-565.476174883692</v>
      </c>
      <c r="E195" s="31" t="n">
        <f aca="false">IF($B195="","",PPMT($D$5/12,$B195,$D$7*12,$D$4))</f>
        <v>-950.63786947679</v>
      </c>
      <c r="F195" s="31" t="n">
        <f aca="false">IF($B195="","",F194-E195)</f>
        <v>-146564.886013227</v>
      </c>
      <c r="H195" s="32" t="n">
        <f aca="false">EDATE(H194,1)</f>
        <v>47423</v>
      </c>
      <c r="I195" s="33" t="n">
        <f aca="false">I194+1</f>
        <v>179</v>
      </c>
      <c r="J195" s="34" t="n">
        <f aca="false">$K$9</f>
        <v>1403.80930033378</v>
      </c>
      <c r="K195" s="34" t="n">
        <f aca="false">($K$5/$K$6)*M194</f>
        <v>523.589050818236</v>
      </c>
      <c r="L195" s="34" t="n">
        <f aca="false">J195-K195</f>
        <v>880.220249515544</v>
      </c>
      <c r="M195" s="34" t="n">
        <f aca="false">M194-L195</f>
        <v>135708.227790024</v>
      </c>
    </row>
    <row r="196" customFormat="false" ht="13.8" hidden="false" customHeight="false" outlineLevel="0" collapsed="false">
      <c r="A196" s="35" t="n">
        <f aca="false">EDATE(A195,1)</f>
        <v>47453</v>
      </c>
      <c r="B196" s="26" t="n">
        <f aca="false">IF(OR(B195="",B195&gt;=$D$8),"",B195+1)</f>
        <v>180</v>
      </c>
      <c r="C196" s="27" t="n">
        <f aca="false">IF($B196="","",$D$9)</f>
        <v>-1516.11404436048</v>
      </c>
      <c r="D196" s="27" t="n">
        <f aca="false">IF($B196="","",IPMT($D$5/12,$B196,$D$7*12,$D$4))</f>
        <v>-561.832063050698</v>
      </c>
      <c r="E196" s="27" t="n">
        <f aca="false">IF($B196="","",PPMT($D$5/12,$B196,$D$7*12,$D$4))</f>
        <v>-954.281981309785</v>
      </c>
      <c r="F196" s="27" t="n">
        <f aca="false">IF($B196="","",F195-E196)</f>
        <v>-145610.604031917</v>
      </c>
      <c r="H196" s="35" t="n">
        <f aca="false">EDATE(H195,1)</f>
        <v>47453</v>
      </c>
      <c r="I196" s="0" t="n">
        <f aca="false">I195+1</f>
        <v>180</v>
      </c>
      <c r="J196" s="38" t="n">
        <f aca="false">$K$9</f>
        <v>1403.80930033378</v>
      </c>
      <c r="K196" s="38" t="n">
        <f aca="false">($K$5/$K$6)*M195</f>
        <v>520.214873195093</v>
      </c>
      <c r="L196" s="38" t="n">
        <f aca="false">J196-K196</f>
        <v>883.594427138687</v>
      </c>
      <c r="M196" s="38" t="n">
        <f aca="false">M195-L196</f>
        <v>134824.633362886</v>
      </c>
    </row>
    <row r="197" customFormat="false" ht="13.8" hidden="false" customHeight="false" outlineLevel="0" collapsed="false">
      <c r="A197" s="29" t="n">
        <f aca="false">EDATE(A196,1)</f>
        <v>47484</v>
      </c>
      <c r="B197" s="30" t="n">
        <f aca="false">IF(OR(B196="",B196&gt;=$D$8),"",B196+1)</f>
        <v>181</v>
      </c>
      <c r="C197" s="31" t="n">
        <f aca="false">IF($B197="","",$D$9)</f>
        <v>-1516.11404436048</v>
      </c>
      <c r="D197" s="31" t="n">
        <f aca="false">IF($B197="","",IPMT($D$5/12,$B197,$D$7*12,$D$4))</f>
        <v>-558.173982122344</v>
      </c>
      <c r="E197" s="31" t="n">
        <f aca="false">IF($B197="","",PPMT($D$5/12,$B197,$D$7*12,$D$4))</f>
        <v>-957.940062238139</v>
      </c>
      <c r="F197" s="31" t="n">
        <f aca="false">IF($B197="","",F196-E197)</f>
        <v>-144652.663969679</v>
      </c>
      <c r="H197" s="32" t="n">
        <f aca="false">EDATE(H196,1)</f>
        <v>47484</v>
      </c>
      <c r="I197" s="33" t="n">
        <f aca="false">I196+1</f>
        <v>181</v>
      </c>
      <c r="J197" s="34" t="n">
        <f aca="false">$K$9</f>
        <v>1403.80930033378</v>
      </c>
      <c r="K197" s="34" t="n">
        <f aca="false">($K$5/$K$6)*M196</f>
        <v>516.827761224395</v>
      </c>
      <c r="L197" s="34" t="n">
        <f aca="false">J197-K197</f>
        <v>886.981539109385</v>
      </c>
      <c r="M197" s="34" t="n">
        <f aca="false">M196-L197</f>
        <v>133937.651823776</v>
      </c>
    </row>
    <row r="198" customFormat="false" ht="13.8" hidden="false" customHeight="false" outlineLevel="0" collapsed="false">
      <c r="A198" s="35" t="n">
        <f aca="false">EDATE(A197,1)</f>
        <v>47515</v>
      </c>
      <c r="B198" s="26" t="n">
        <f aca="false">IF(OR(B197="",B197&gt;=$D$8),"",B197+1)</f>
        <v>182</v>
      </c>
      <c r="C198" s="27" t="n">
        <f aca="false">IF($B198="","",$D$9)</f>
        <v>-1516.11404436048</v>
      </c>
      <c r="D198" s="27" t="n">
        <f aca="false">IF($B198="","",IPMT($D$5/12,$B198,$D$7*12,$D$4))</f>
        <v>-554.501878550431</v>
      </c>
      <c r="E198" s="27" t="n">
        <f aca="false">IF($B198="","",PPMT($D$5/12,$B198,$D$7*12,$D$4))</f>
        <v>-961.612165810052</v>
      </c>
      <c r="F198" s="27" t="n">
        <f aca="false">IF($B198="","",F197-E198)</f>
        <v>-143691.051803869</v>
      </c>
      <c r="H198" s="35" t="n">
        <f aca="false">EDATE(H197,1)</f>
        <v>47515</v>
      </c>
      <c r="I198" s="0" t="n">
        <f aca="false">I197+1</f>
        <v>182</v>
      </c>
      <c r="J198" s="38" t="n">
        <f aca="false">$K$9</f>
        <v>1403.80930033378</v>
      </c>
      <c r="K198" s="38" t="n">
        <f aca="false">($K$5/$K$6)*M197</f>
        <v>513.427665324476</v>
      </c>
      <c r="L198" s="38" t="n">
        <f aca="false">J198-K198</f>
        <v>890.381635009304</v>
      </c>
      <c r="M198" s="38" t="n">
        <f aca="false">M197-L198</f>
        <v>133047.270188767</v>
      </c>
    </row>
    <row r="199" customFormat="false" ht="13.8" hidden="false" customHeight="false" outlineLevel="0" collapsed="false">
      <c r="A199" s="29" t="n">
        <f aca="false">EDATE(A198,1)</f>
        <v>47543</v>
      </c>
      <c r="B199" s="30" t="n">
        <f aca="false">IF(OR(B198="",B198&gt;=$D$8),"",B198+1)</f>
        <v>183</v>
      </c>
      <c r="C199" s="31" t="n">
        <f aca="false">IF($B199="","",$D$9)</f>
        <v>-1516.11404436048</v>
      </c>
      <c r="D199" s="31" t="n">
        <f aca="false">IF($B199="","",IPMT($D$5/12,$B199,$D$7*12,$D$4))</f>
        <v>-550.815698581492</v>
      </c>
      <c r="E199" s="31" t="n">
        <f aca="false">IF($B199="","",PPMT($D$5/12,$B199,$D$7*12,$D$4))</f>
        <v>-965.29834577899</v>
      </c>
      <c r="F199" s="31" t="n">
        <f aca="false">IF($B199="","",F198-E199)</f>
        <v>-142725.75345809</v>
      </c>
      <c r="H199" s="32" t="n">
        <f aca="false">EDATE(H198,1)</f>
        <v>47543</v>
      </c>
      <c r="I199" s="33" t="n">
        <f aca="false">I198+1</f>
        <v>183</v>
      </c>
      <c r="J199" s="34" t="n">
        <f aca="false">$K$9</f>
        <v>1403.80930033378</v>
      </c>
      <c r="K199" s="34" t="n">
        <f aca="false">($K$5/$K$6)*M198</f>
        <v>510.014535723607</v>
      </c>
      <c r="L199" s="34" t="n">
        <f aca="false">J199-K199</f>
        <v>893.794764610173</v>
      </c>
      <c r="M199" s="34" t="n">
        <f aca="false">M198-L199</f>
        <v>132153.475424157</v>
      </c>
    </row>
    <row r="200" customFormat="false" ht="13.8" hidden="false" customHeight="false" outlineLevel="0" collapsed="false">
      <c r="A200" s="35" t="n">
        <f aca="false">EDATE(A199,1)</f>
        <v>47574</v>
      </c>
      <c r="B200" s="26" t="n">
        <f aca="false">IF(OR(B199="",B199&gt;=$D$8),"",B199+1)</f>
        <v>184</v>
      </c>
      <c r="C200" s="27" t="n">
        <f aca="false">IF($B200="","",$D$9)</f>
        <v>-1516.11404436048</v>
      </c>
      <c r="D200" s="27" t="n">
        <f aca="false">IF($B200="","",IPMT($D$5/12,$B200,$D$7*12,$D$4))</f>
        <v>-547.115388256006</v>
      </c>
      <c r="E200" s="27" t="n">
        <f aca="false">IF($B200="","",PPMT($D$5/12,$B200,$D$7*12,$D$4))</f>
        <v>-968.998656104477</v>
      </c>
      <c r="F200" s="27" t="n">
        <f aca="false">IF($B200="","",F199-E200)</f>
        <v>-141756.754801985</v>
      </c>
      <c r="H200" s="35" t="n">
        <f aca="false">EDATE(H199,1)</f>
        <v>47574</v>
      </c>
      <c r="I200" s="0" t="n">
        <f aca="false">I199+1</f>
        <v>184</v>
      </c>
      <c r="J200" s="38" t="n">
        <f aca="false">$K$9</f>
        <v>1403.80930033378</v>
      </c>
      <c r="K200" s="38" t="n">
        <f aca="false">($K$5/$K$6)*M199</f>
        <v>506.588322459268</v>
      </c>
      <c r="L200" s="38" t="n">
        <f aca="false">J200-K200</f>
        <v>897.220977874512</v>
      </c>
      <c r="M200" s="38" t="n">
        <f aca="false">M199-L200</f>
        <v>131256.254446282</v>
      </c>
    </row>
    <row r="201" customFormat="false" ht="13.8" hidden="false" customHeight="false" outlineLevel="0" collapsed="false">
      <c r="A201" s="29" t="n">
        <f aca="false">EDATE(A200,1)</f>
        <v>47604</v>
      </c>
      <c r="B201" s="30" t="n">
        <f aca="false">IF(OR(B200="",B200&gt;=$D$8),"",B200+1)</f>
        <v>185</v>
      </c>
      <c r="C201" s="31" t="n">
        <f aca="false">IF($B201="","",$D$9)</f>
        <v>-1516.11404436048</v>
      </c>
      <c r="D201" s="31" t="n">
        <f aca="false">IF($B201="","",IPMT($D$5/12,$B201,$D$7*12,$D$4))</f>
        <v>-543.400893407606</v>
      </c>
      <c r="E201" s="31" t="n">
        <f aca="false">IF($B201="","",PPMT($D$5/12,$B201,$D$7*12,$D$4))</f>
        <v>-972.713150952877</v>
      </c>
      <c r="F201" s="31" t="n">
        <f aca="false">IF($B201="","",F200-E201)</f>
        <v>-140784.041651032</v>
      </c>
      <c r="H201" s="32" t="n">
        <f aca="false">EDATE(H200,1)</f>
        <v>47604</v>
      </c>
      <c r="I201" s="33" t="n">
        <f aca="false">I200+1</f>
        <v>185</v>
      </c>
      <c r="J201" s="34" t="n">
        <f aca="false">$K$9</f>
        <v>1403.80930033378</v>
      </c>
      <c r="K201" s="34" t="n">
        <f aca="false">($K$5/$K$6)*M200</f>
        <v>503.148975377415</v>
      </c>
      <c r="L201" s="34" t="n">
        <f aca="false">J201-K201</f>
        <v>900.660324956365</v>
      </c>
      <c r="M201" s="34" t="n">
        <f aca="false">M200-L201</f>
        <v>130355.594121326</v>
      </c>
    </row>
    <row r="202" customFormat="false" ht="13.8" hidden="false" customHeight="false" outlineLevel="0" collapsed="false">
      <c r="A202" s="35" t="n">
        <f aca="false">EDATE(A201,1)</f>
        <v>47635</v>
      </c>
      <c r="B202" s="26" t="n">
        <f aca="false">IF(OR(B201="",B201&gt;=$D$8),"",B201+1)</f>
        <v>186</v>
      </c>
      <c r="C202" s="27" t="n">
        <f aca="false">IF($B202="","",$D$9)</f>
        <v>-1516.11404436048</v>
      </c>
      <c r="D202" s="27" t="n">
        <f aca="false">IF($B202="","",IPMT($D$5/12,$B202,$D$7*12,$D$4))</f>
        <v>-539.672159662286</v>
      </c>
      <c r="E202" s="27" t="n">
        <f aca="false">IF($B202="","",PPMT($D$5/12,$B202,$D$7*12,$D$4))</f>
        <v>-976.441884698196</v>
      </c>
      <c r="F202" s="27" t="n">
        <f aca="false">IF($B202="","",F201-E202)</f>
        <v>-139807.599766334</v>
      </c>
      <c r="H202" s="35" t="n">
        <f aca="false">EDATE(H201,1)</f>
        <v>47635</v>
      </c>
      <c r="I202" s="0" t="n">
        <f aca="false">I201+1</f>
        <v>186</v>
      </c>
      <c r="J202" s="38" t="n">
        <f aca="false">$K$9</f>
        <v>1403.80930033378</v>
      </c>
      <c r="K202" s="38" t="n">
        <f aca="false">($K$5/$K$6)*M201</f>
        <v>499.696444131749</v>
      </c>
      <c r="L202" s="38" t="n">
        <f aca="false">J202-K202</f>
        <v>904.112856202031</v>
      </c>
      <c r="M202" s="38" t="n">
        <f aca="false">M201-L202</f>
        <v>129451.481265124</v>
      </c>
    </row>
    <row r="203" customFormat="false" ht="13.8" hidden="false" customHeight="false" outlineLevel="0" collapsed="false">
      <c r="A203" s="29" t="n">
        <f aca="false">EDATE(A202,1)</f>
        <v>47665</v>
      </c>
      <c r="B203" s="30" t="n">
        <f aca="false">IF(OR(B202="",B202&gt;=$D$8),"",B202+1)</f>
        <v>187</v>
      </c>
      <c r="C203" s="31" t="n">
        <f aca="false">IF($B203="","",$D$9)</f>
        <v>-1516.11404436048</v>
      </c>
      <c r="D203" s="31" t="n">
        <f aca="false">IF($B203="","",IPMT($D$5/12,$B203,$D$7*12,$D$4))</f>
        <v>-535.92913243761</v>
      </c>
      <c r="E203" s="31" t="n">
        <f aca="false">IF($B203="","",PPMT($D$5/12,$B203,$D$7*12,$D$4))</f>
        <v>-980.184911922873</v>
      </c>
      <c r="F203" s="31" t="n">
        <f aca="false">IF($B203="","",F202-E203)</f>
        <v>-138827.414854411</v>
      </c>
      <c r="H203" s="32" t="n">
        <f aca="false">EDATE(H202,1)</f>
        <v>47665</v>
      </c>
      <c r="I203" s="33" t="n">
        <f aca="false">I202+1</f>
        <v>187</v>
      </c>
      <c r="J203" s="34" t="n">
        <f aca="false">$K$9</f>
        <v>1403.80930033378</v>
      </c>
      <c r="K203" s="34" t="n">
        <f aca="false">($K$5/$K$6)*M202</f>
        <v>496.230678182975</v>
      </c>
      <c r="L203" s="34" t="n">
        <f aca="false">J203-K203</f>
        <v>907.578622150805</v>
      </c>
      <c r="M203" s="34" t="n">
        <f aca="false">M202-L203</f>
        <v>128543.902642973</v>
      </c>
    </row>
    <row r="204" customFormat="false" ht="13.8" hidden="false" customHeight="false" outlineLevel="0" collapsed="false">
      <c r="A204" s="35" t="n">
        <f aca="false">EDATE(A203,1)</f>
        <v>47696</v>
      </c>
      <c r="B204" s="26" t="n">
        <f aca="false">IF(OR(B203="",B203&gt;=$D$8),"",B203+1)</f>
        <v>188</v>
      </c>
      <c r="C204" s="27" t="n">
        <f aca="false">IF($B204="","",$D$9)</f>
        <v>-1516.11404436048</v>
      </c>
      <c r="D204" s="27" t="n">
        <f aca="false">IF($B204="","",IPMT($D$5/12,$B204,$D$7*12,$D$4))</f>
        <v>-532.171756941905</v>
      </c>
      <c r="E204" s="27" t="n">
        <f aca="false">IF($B204="","",PPMT($D$5/12,$B204,$D$7*12,$D$4))</f>
        <v>-983.942287418577</v>
      </c>
      <c r="F204" s="27" t="n">
        <f aca="false">IF($B204="","",F203-E204)</f>
        <v>-137843.472566993</v>
      </c>
      <c r="H204" s="35" t="n">
        <f aca="false">EDATE(H203,1)</f>
        <v>47696</v>
      </c>
      <c r="I204" s="0" t="n">
        <f aca="false">I203+1</f>
        <v>188</v>
      </c>
      <c r="J204" s="38" t="n">
        <f aca="false">$K$9</f>
        <v>1403.80930033378</v>
      </c>
      <c r="K204" s="38" t="n">
        <f aca="false">($K$5/$K$6)*M203</f>
        <v>492.751626798064</v>
      </c>
      <c r="L204" s="38" t="n">
        <f aca="false">J204-K204</f>
        <v>911.057673535717</v>
      </c>
      <c r="M204" s="38" t="n">
        <f aca="false">M203-L204</f>
        <v>127632.844969437</v>
      </c>
    </row>
    <row r="205" customFormat="false" ht="13.8" hidden="false" customHeight="false" outlineLevel="0" collapsed="false">
      <c r="A205" s="29" t="n">
        <f aca="false">EDATE(A204,1)</f>
        <v>47727</v>
      </c>
      <c r="B205" s="30" t="n">
        <f aca="false">IF(OR(B204="",B204&gt;=$D$8),"",B204+1)</f>
        <v>189</v>
      </c>
      <c r="C205" s="31" t="n">
        <f aca="false">IF($B205="","",$D$9)</f>
        <v>-1516.11404436048</v>
      </c>
      <c r="D205" s="31" t="n">
        <f aca="false">IF($B205="","",IPMT($D$5/12,$B205,$D$7*12,$D$4))</f>
        <v>-528.399978173467</v>
      </c>
      <c r="E205" s="31" t="n">
        <f aca="false">IF($B205="","",PPMT($D$5/12,$B205,$D$7*12,$D$4))</f>
        <v>-987.714066187015</v>
      </c>
      <c r="F205" s="31" t="n">
        <f aca="false">IF($B205="","",F204-E205)</f>
        <v>-136855.758500806</v>
      </c>
      <c r="H205" s="32" t="n">
        <f aca="false">EDATE(H204,1)</f>
        <v>47727</v>
      </c>
      <c r="I205" s="33" t="n">
        <f aca="false">I204+1</f>
        <v>189</v>
      </c>
      <c r="J205" s="34" t="n">
        <f aca="false">$K$9</f>
        <v>1403.80930033378</v>
      </c>
      <c r="K205" s="34" t="n">
        <f aca="false">($K$5/$K$6)*M204</f>
        <v>489.25923904951</v>
      </c>
      <c r="L205" s="34" t="n">
        <f aca="false">J205-K205</f>
        <v>914.55006128427</v>
      </c>
      <c r="M205" s="34" t="n">
        <f aca="false">M204-L205</f>
        <v>126718.294908153</v>
      </c>
    </row>
    <row r="206" customFormat="false" ht="13.8" hidden="false" customHeight="false" outlineLevel="0" collapsed="false">
      <c r="A206" s="35" t="n">
        <f aca="false">EDATE(A205,1)</f>
        <v>47757</v>
      </c>
      <c r="B206" s="26" t="n">
        <f aca="false">IF(OR(B205="",B205&gt;=$D$8),"",B205+1)</f>
        <v>190</v>
      </c>
      <c r="C206" s="27" t="n">
        <f aca="false">IF($B206="","",$D$9)</f>
        <v>-1516.11404436048</v>
      </c>
      <c r="D206" s="27" t="n">
        <f aca="false">IF($B206="","",IPMT($D$5/12,$B206,$D$7*12,$D$4))</f>
        <v>-524.61374091975</v>
      </c>
      <c r="E206" s="27" t="n">
        <f aca="false">IF($B206="","",PPMT($D$5/12,$B206,$D$7*12,$D$4))</f>
        <v>-991.500303440732</v>
      </c>
      <c r="F206" s="27" t="n">
        <f aca="false">IF($B206="","",F205-E206)</f>
        <v>-135864.258197365</v>
      </c>
      <c r="H206" s="35" t="n">
        <f aca="false">EDATE(H205,1)</f>
        <v>47757</v>
      </c>
      <c r="I206" s="0" t="n">
        <f aca="false">I205+1</f>
        <v>190</v>
      </c>
      <c r="J206" s="38" t="n">
        <f aca="false">$K$9</f>
        <v>1403.80930033378</v>
      </c>
      <c r="K206" s="38" t="n">
        <f aca="false">($K$5/$K$6)*M205</f>
        <v>485.753463814587</v>
      </c>
      <c r="L206" s="38" t="n">
        <f aca="false">J206-K206</f>
        <v>918.055836519193</v>
      </c>
      <c r="M206" s="38" t="n">
        <f aca="false">M205-L206</f>
        <v>125800.239071634</v>
      </c>
    </row>
    <row r="207" customFormat="false" ht="13.8" hidden="false" customHeight="false" outlineLevel="0" collapsed="false">
      <c r="A207" s="29" t="n">
        <f aca="false">EDATE(A206,1)</f>
        <v>47788</v>
      </c>
      <c r="B207" s="30" t="n">
        <f aca="false">IF(OR(B206="",B206&gt;=$D$8),"",B206+1)</f>
        <v>191</v>
      </c>
      <c r="C207" s="31" t="n">
        <f aca="false">IF($B207="","",$D$9)</f>
        <v>-1516.11404436048</v>
      </c>
      <c r="D207" s="31" t="n">
        <f aca="false">IF($B207="","",IPMT($D$5/12,$B207,$D$7*12,$D$4))</f>
        <v>-520.812989756561</v>
      </c>
      <c r="E207" s="31" t="n">
        <f aca="false">IF($B207="","",PPMT($D$5/12,$B207,$D$7*12,$D$4))</f>
        <v>-995.301054603921</v>
      </c>
      <c r="F207" s="31" t="n">
        <f aca="false">IF($B207="","",F206-E207)</f>
        <v>-134868.957142761</v>
      </c>
      <c r="H207" s="32" t="n">
        <f aca="false">EDATE(H206,1)</f>
        <v>47788</v>
      </c>
      <c r="I207" s="33" t="n">
        <f aca="false">I206+1</f>
        <v>191</v>
      </c>
      <c r="J207" s="34" t="n">
        <f aca="false">$K$9</f>
        <v>1403.80930033378</v>
      </c>
      <c r="K207" s="34" t="n">
        <f aca="false">($K$5/$K$6)*M206</f>
        <v>482.234249774597</v>
      </c>
      <c r="L207" s="34" t="n">
        <f aca="false">J207-K207</f>
        <v>921.575050559183</v>
      </c>
      <c r="M207" s="34" t="n">
        <f aca="false">M206-L207</f>
        <v>124878.664021075</v>
      </c>
    </row>
    <row r="208" customFormat="false" ht="13.8" hidden="false" customHeight="false" outlineLevel="0" collapsed="false">
      <c r="A208" s="35" t="n">
        <f aca="false">EDATE(A207,1)</f>
        <v>47818</v>
      </c>
      <c r="B208" s="26" t="n">
        <f aca="false">IF(OR(B207="",B207&gt;=$D$8),"",B207+1)</f>
        <v>192</v>
      </c>
      <c r="C208" s="27" t="n">
        <f aca="false">IF($B208="","",$D$9)</f>
        <v>-1516.11404436048</v>
      </c>
      <c r="D208" s="27" t="n">
        <f aca="false">IF($B208="","",IPMT($D$5/12,$B208,$D$7*12,$D$4))</f>
        <v>-516.997669047246</v>
      </c>
      <c r="E208" s="27" t="n">
        <f aca="false">IF($B208="","",PPMT($D$5/12,$B208,$D$7*12,$D$4))</f>
        <v>-999.116375313236</v>
      </c>
      <c r="F208" s="27" t="n">
        <f aca="false">IF($B208="","",F207-E208)</f>
        <v>-133869.840767448</v>
      </c>
      <c r="H208" s="35" t="n">
        <f aca="false">EDATE(H207,1)</f>
        <v>47818</v>
      </c>
      <c r="I208" s="0" t="n">
        <f aca="false">I207+1</f>
        <v>192</v>
      </c>
      <c r="J208" s="38" t="n">
        <f aca="false">$K$9</f>
        <v>1403.80930033378</v>
      </c>
      <c r="K208" s="38" t="n">
        <f aca="false">($K$5/$K$6)*M207</f>
        <v>478.70154541412</v>
      </c>
      <c r="L208" s="38" t="n">
        <f aca="false">J208-K208</f>
        <v>925.10775491966</v>
      </c>
      <c r="M208" s="38" t="n">
        <f aca="false">M207-L208</f>
        <v>123953.556266155</v>
      </c>
    </row>
    <row r="209" customFormat="false" ht="13.8" hidden="false" customHeight="false" outlineLevel="0" collapsed="false">
      <c r="A209" s="29" t="n">
        <f aca="false">EDATE(A208,1)</f>
        <v>47849</v>
      </c>
      <c r="B209" s="30" t="n">
        <f aca="false">IF(OR(B208="",B208&gt;=$D$8),"",B208+1)</f>
        <v>193</v>
      </c>
      <c r="C209" s="31" t="n">
        <f aca="false">IF($B209="","",$D$9)</f>
        <v>-1516.11404436048</v>
      </c>
      <c r="D209" s="31" t="n">
        <f aca="false">IF($B209="","",IPMT($D$5/12,$B209,$D$7*12,$D$4))</f>
        <v>-513.167722941879</v>
      </c>
      <c r="E209" s="31" t="n">
        <f aca="false">IF($B209="","",PPMT($D$5/12,$B209,$D$7*12,$D$4))</f>
        <v>-1002.9463214186</v>
      </c>
      <c r="F209" s="31" t="n">
        <f aca="false">IF($B209="","",F208-E209)</f>
        <v>-132866.894446029</v>
      </c>
      <c r="H209" s="32" t="n">
        <f aca="false">EDATE(H208,1)</f>
        <v>47849</v>
      </c>
      <c r="I209" s="33" t="n">
        <f aca="false">I208+1</f>
        <v>193</v>
      </c>
      <c r="J209" s="34" t="n">
        <f aca="false">$K$9</f>
        <v>1403.80930033378</v>
      </c>
      <c r="K209" s="34" t="n">
        <f aca="false">($K$5/$K$6)*M208</f>
        <v>475.155299020261</v>
      </c>
      <c r="L209" s="34" t="n">
        <f aca="false">J209-K209</f>
        <v>928.654001313519</v>
      </c>
      <c r="M209" s="34" t="n">
        <f aca="false">M208-L209</f>
        <v>123024.902264842</v>
      </c>
    </row>
    <row r="210" customFormat="false" ht="13.8" hidden="false" customHeight="false" outlineLevel="0" collapsed="false">
      <c r="A210" s="35" t="n">
        <f aca="false">EDATE(A209,1)</f>
        <v>47880</v>
      </c>
      <c r="B210" s="26" t="n">
        <f aca="false">IF(OR(B209="",B209&gt;=$D$8),"",B209+1)</f>
        <v>194</v>
      </c>
      <c r="C210" s="27" t="n">
        <f aca="false">IF($B210="","",$D$9)</f>
        <v>-1516.11404436048</v>
      </c>
      <c r="D210" s="27" t="n">
        <f aca="false">IF($B210="","",IPMT($D$5/12,$B210,$D$7*12,$D$4))</f>
        <v>-509.323095376441</v>
      </c>
      <c r="E210" s="27" t="n">
        <f aca="false">IF($B210="","",PPMT($D$5/12,$B210,$D$7*12,$D$4))</f>
        <v>-1006.79094898404</v>
      </c>
      <c r="F210" s="27" t="n">
        <f aca="false">IF($B210="","",F209-E210)</f>
        <v>-131860.103497045</v>
      </c>
      <c r="H210" s="35" t="n">
        <f aca="false">EDATE(H209,1)</f>
        <v>47880</v>
      </c>
      <c r="I210" s="0" t="n">
        <f aca="false">I209+1</f>
        <v>194</v>
      </c>
      <c r="J210" s="38" t="n">
        <f aca="false">$K$9</f>
        <v>1403.80930033378</v>
      </c>
      <c r="K210" s="38" t="n">
        <f aca="false">($K$5/$K$6)*M209</f>
        <v>471.595458681893</v>
      </c>
      <c r="L210" s="38" t="n">
        <f aca="false">J210-K210</f>
        <v>932.213841651887</v>
      </c>
      <c r="M210" s="38" t="n">
        <f aca="false">M209-L210</f>
        <v>122092.68842319</v>
      </c>
    </row>
    <row r="211" customFormat="false" ht="13.8" hidden="false" customHeight="false" outlineLevel="0" collapsed="false">
      <c r="A211" s="29" t="n">
        <f aca="false">EDATE(A210,1)</f>
        <v>47908</v>
      </c>
      <c r="B211" s="30" t="n">
        <f aca="false">IF(OR(B210="",B210&gt;=$D$8),"",B210+1)</f>
        <v>195</v>
      </c>
      <c r="C211" s="31" t="n">
        <f aca="false">IF($B211="","",$D$9)</f>
        <v>-1516.11404436048</v>
      </c>
      <c r="D211" s="31" t="n">
        <f aca="false">IF($B211="","",IPMT($D$5/12,$B211,$D$7*12,$D$4))</f>
        <v>-505.463730072002</v>
      </c>
      <c r="E211" s="31" t="n">
        <f aca="false">IF($B211="","",PPMT($D$5/12,$B211,$D$7*12,$D$4))</f>
        <v>-1010.65031428848</v>
      </c>
      <c r="F211" s="31" t="n">
        <f aca="false">IF($B211="","",F210-E211)</f>
        <v>-130849.453182757</v>
      </c>
      <c r="H211" s="32" t="n">
        <f aca="false">EDATE(H210,1)</f>
        <v>47908</v>
      </c>
      <c r="I211" s="33" t="n">
        <f aca="false">I210+1</f>
        <v>195</v>
      </c>
      <c r="J211" s="34" t="n">
        <f aca="false">$K$9</f>
        <v>1403.80930033378</v>
      </c>
      <c r="K211" s="34" t="n">
        <f aca="false">($K$5/$K$6)*M210</f>
        <v>468.021972288894</v>
      </c>
      <c r="L211" s="34" t="n">
        <f aca="false">J211-K211</f>
        <v>935.787328044886</v>
      </c>
      <c r="M211" s="34" t="n">
        <f aca="false">M210-L211</f>
        <v>121156.901095145</v>
      </c>
    </row>
    <row r="212" customFormat="false" ht="13.8" hidden="false" customHeight="false" outlineLevel="0" collapsed="false">
      <c r="A212" s="35" t="n">
        <f aca="false">EDATE(A211,1)</f>
        <v>47939</v>
      </c>
      <c r="B212" s="26" t="n">
        <f aca="false">IF(OR(B211="",B211&gt;=$D$8),"",B211+1)</f>
        <v>196</v>
      </c>
      <c r="C212" s="27" t="n">
        <f aca="false">IF($B212="","",$D$9)</f>
        <v>-1516.11404436048</v>
      </c>
      <c r="D212" s="27" t="n">
        <f aca="false">IF($B212="","",IPMT($D$5/12,$B212,$D$7*12,$D$4))</f>
        <v>-501.589570533896</v>
      </c>
      <c r="E212" s="27" t="n">
        <f aca="false">IF($B212="","",PPMT($D$5/12,$B212,$D$7*12,$D$4))</f>
        <v>-1014.52447382659</v>
      </c>
      <c r="F212" s="27" t="n">
        <f aca="false">IF($B212="","",F211-E212)</f>
        <v>-129834.92870893</v>
      </c>
      <c r="H212" s="35" t="n">
        <f aca="false">EDATE(H211,1)</f>
        <v>47939</v>
      </c>
      <c r="I212" s="0" t="n">
        <f aca="false">I211+1</f>
        <v>196</v>
      </c>
      <c r="J212" s="38" t="n">
        <f aca="false">$K$9</f>
        <v>1403.80930033378</v>
      </c>
      <c r="K212" s="38" t="n">
        <f aca="false">($K$5/$K$6)*M211</f>
        <v>464.434787531388</v>
      </c>
      <c r="L212" s="38" t="n">
        <f aca="false">J212-K212</f>
        <v>939.374512802392</v>
      </c>
      <c r="M212" s="38" t="n">
        <f aca="false">M211-L212</f>
        <v>120217.526582342</v>
      </c>
    </row>
    <row r="213" customFormat="false" ht="13.8" hidden="false" customHeight="false" outlineLevel="0" collapsed="false">
      <c r="A213" s="29" t="n">
        <f aca="false">EDATE(A212,1)</f>
        <v>47969</v>
      </c>
      <c r="B213" s="30" t="n">
        <f aca="false">IF(OR(B212="",B212&gt;=$D$8),"",B212+1)</f>
        <v>197</v>
      </c>
      <c r="C213" s="31" t="n">
        <f aca="false">IF($B213="","",$D$9)</f>
        <v>-1516.11404436048</v>
      </c>
      <c r="D213" s="31" t="n">
        <f aca="false">IF($B213="","",IPMT($D$5/12,$B213,$D$7*12,$D$4))</f>
        <v>-497.700560050894</v>
      </c>
      <c r="E213" s="31" t="n">
        <f aca="false">IF($B213="","",PPMT($D$5/12,$B213,$D$7*12,$D$4))</f>
        <v>-1018.41348430959</v>
      </c>
      <c r="F213" s="31" t="n">
        <f aca="false">IF($B213="","",F212-E213)</f>
        <v>-128816.51522462</v>
      </c>
      <c r="H213" s="32" t="n">
        <f aca="false">EDATE(H212,1)</f>
        <v>47969</v>
      </c>
      <c r="I213" s="33" t="n">
        <f aca="false">I212+1</f>
        <v>197</v>
      </c>
      <c r="J213" s="34" t="n">
        <f aca="false">$K$9</f>
        <v>1403.80930033378</v>
      </c>
      <c r="K213" s="34" t="n">
        <f aca="false">($K$5/$K$6)*M212</f>
        <v>460.833851898979</v>
      </c>
      <c r="L213" s="34" t="n">
        <f aca="false">J213-K213</f>
        <v>942.975448434801</v>
      </c>
      <c r="M213" s="34" t="n">
        <f aca="false">M212-L213</f>
        <v>119274.551133908</v>
      </c>
    </row>
    <row r="214" customFormat="false" ht="13.8" hidden="false" customHeight="false" outlineLevel="0" collapsed="false">
      <c r="A214" s="39" t="n">
        <f aca="false">EDATE(A213,1)</f>
        <v>48000</v>
      </c>
      <c r="B214" s="26" t="n">
        <f aca="false">IF(OR(B213="",B213&gt;=$D$8),"",B213+1)</f>
        <v>198</v>
      </c>
      <c r="C214" s="27" t="n">
        <f aca="false">IF($B214="","",$D$9)</f>
        <v>-1516.11404436048</v>
      </c>
      <c r="D214" s="27" t="n">
        <f aca="false">IF($B214="","",IPMT($D$5/12,$B214,$D$7*12,$D$4))</f>
        <v>-493.796641694374</v>
      </c>
      <c r="E214" s="27" t="n">
        <f aca="false">IF($B214="","",PPMT($D$5/12,$B214,$D$7*12,$D$4))</f>
        <v>-1022.31740266611</v>
      </c>
      <c r="F214" s="27" t="n">
        <f aca="false">IF($B214="","",F213-E214)</f>
        <v>-127794.197821954</v>
      </c>
      <c r="H214" s="35" t="n">
        <f aca="false">EDATE(H213,1)</f>
        <v>48000</v>
      </c>
      <c r="I214" s="0" t="n">
        <f aca="false">I213+1</f>
        <v>198</v>
      </c>
      <c r="J214" s="38" t="n">
        <f aca="false">$K$9</f>
        <v>1403.80930033378</v>
      </c>
      <c r="K214" s="38" t="n">
        <f aca="false">($K$5/$K$6)*M213</f>
        <v>457.219112679979</v>
      </c>
      <c r="L214" s="38" t="n">
        <f aca="false">J214-K214</f>
        <v>946.590187653801</v>
      </c>
      <c r="M214" s="38" t="n">
        <f aca="false">M213-L214</f>
        <v>118327.960946254</v>
      </c>
    </row>
    <row r="215" customFormat="false" ht="13.8" hidden="false" customHeight="false" outlineLevel="0" collapsed="false">
      <c r="A215" s="29" t="n">
        <f aca="false">EDATE(A214,1)</f>
        <v>48030</v>
      </c>
      <c r="B215" s="30" t="n">
        <f aca="false">IF(OR(B214="",B214&gt;=$D$8),"",B214+1)</f>
        <v>199</v>
      </c>
      <c r="C215" s="31" t="n">
        <f aca="false">IF($B215="","",$D$9)</f>
        <v>-1516.11404436048</v>
      </c>
      <c r="D215" s="31" t="n">
        <f aca="false">IF($B215="","",IPMT($D$5/12,$B215,$D$7*12,$D$4))</f>
        <v>-489.877758317487</v>
      </c>
      <c r="E215" s="31" t="n">
        <f aca="false">IF($B215="","",PPMT($D$5/12,$B215,$D$7*12,$D$4))</f>
        <v>-1026.236286043</v>
      </c>
      <c r="F215" s="31" t="n">
        <f aca="false">IF($B215="","",F214-E215)</f>
        <v>-126767.961535911</v>
      </c>
      <c r="H215" s="32" t="n">
        <f aca="false">EDATE(H214,1)</f>
        <v>48030</v>
      </c>
      <c r="I215" s="33" t="n">
        <f aca="false">I214+1</f>
        <v>199</v>
      </c>
      <c r="J215" s="34" t="n">
        <f aca="false">$K$9</f>
        <v>1403.80930033378</v>
      </c>
      <c r="K215" s="34" t="n">
        <f aca="false">($K$5/$K$6)*M214</f>
        <v>453.590516960639</v>
      </c>
      <c r="L215" s="34" t="n">
        <f aca="false">J215-K215</f>
        <v>950.218783373141</v>
      </c>
      <c r="M215" s="34" t="n">
        <f aca="false">M214-L215</f>
        <v>117377.742162881</v>
      </c>
    </row>
    <row r="216" customFormat="false" ht="13.8" hidden="false" customHeight="false" outlineLevel="0" collapsed="false">
      <c r="A216" s="35" t="n">
        <f aca="false">EDATE(A215,1)</f>
        <v>48061</v>
      </c>
      <c r="B216" s="26" t="n">
        <f aca="false">IF(OR(B215="",B215&gt;=$D$8),"",B215+1)</f>
        <v>200</v>
      </c>
      <c r="C216" s="27" t="n">
        <f aca="false">IF($B216="","",$D$9)</f>
        <v>-1516.11404436048</v>
      </c>
      <c r="D216" s="27" t="n">
        <f aca="false">IF($B216="","",IPMT($D$5/12,$B216,$D$7*12,$D$4))</f>
        <v>-485.943852554322</v>
      </c>
      <c r="E216" s="27" t="n">
        <f aca="false">IF($B216="","",PPMT($D$5/12,$B216,$D$7*12,$D$4))</f>
        <v>-1030.17019180616</v>
      </c>
      <c r="F216" s="27" t="n">
        <f aca="false">IF($B216="","",F215-E216)</f>
        <v>-125737.791344105</v>
      </c>
      <c r="H216" s="35" t="n">
        <f aca="false">EDATE(H215,1)</f>
        <v>48061</v>
      </c>
      <c r="I216" s="0" t="n">
        <f aca="false">I215+1</f>
        <v>200</v>
      </c>
      <c r="J216" s="38" t="n">
        <f aca="false">$K$9</f>
        <v>1403.80930033378</v>
      </c>
      <c r="K216" s="38" t="n">
        <f aca="false">($K$5/$K$6)*M215</f>
        <v>449.948011624376</v>
      </c>
      <c r="L216" s="38" t="n">
        <f aca="false">J216-K216</f>
        <v>953.861288709404</v>
      </c>
      <c r="M216" s="38" t="n">
        <f aca="false">M215-L216</f>
        <v>116423.880874171</v>
      </c>
    </row>
    <row r="217" customFormat="false" ht="13.8" hidden="false" customHeight="false" outlineLevel="0" collapsed="false">
      <c r="A217" s="29" t="n">
        <f aca="false">EDATE(A216,1)</f>
        <v>48092</v>
      </c>
      <c r="B217" s="30" t="n">
        <f aca="false">IF(OR(B216="",B216&gt;=$D$8),"",B216+1)</f>
        <v>201</v>
      </c>
      <c r="C217" s="31" t="n">
        <f aca="false">IF($B217="","",$D$9)</f>
        <v>-1516.11404436048</v>
      </c>
      <c r="D217" s="31" t="n">
        <f aca="false">IF($B217="","",IPMT($D$5/12,$B217,$D$7*12,$D$4))</f>
        <v>-481.994866819065</v>
      </c>
      <c r="E217" s="31" t="n">
        <f aca="false">IF($B217="","",PPMT($D$5/12,$B217,$D$7*12,$D$4))</f>
        <v>-1034.11917754142</v>
      </c>
      <c r="F217" s="31" t="n">
        <f aca="false">IF($B217="","",F216-E217)</f>
        <v>-124703.672166564</v>
      </c>
      <c r="H217" s="32" t="n">
        <f aca="false">EDATE(H216,1)</f>
        <v>48092</v>
      </c>
      <c r="I217" s="33" t="n">
        <f aca="false">I216+1</f>
        <v>201</v>
      </c>
      <c r="J217" s="34" t="n">
        <f aca="false">$K$9</f>
        <v>1403.80930033378</v>
      </c>
      <c r="K217" s="34" t="n">
        <f aca="false">($K$5/$K$6)*M216</f>
        <v>446.29154335099</v>
      </c>
      <c r="L217" s="34" t="n">
        <f aca="false">J217-K217</f>
        <v>957.51775698279</v>
      </c>
      <c r="M217" s="34" t="n">
        <f aca="false">M216-L217</f>
        <v>115466.363117188</v>
      </c>
    </row>
    <row r="218" customFormat="false" ht="13.8" hidden="false" customHeight="false" outlineLevel="0" collapsed="false">
      <c r="A218" s="35" t="n">
        <f aca="false">EDATE(A217,1)</f>
        <v>48122</v>
      </c>
      <c r="B218" s="26" t="n">
        <f aca="false">IF(OR(B217="",B217&gt;=$D$8),"",B217+1)</f>
        <v>202</v>
      </c>
      <c r="C218" s="27" t="n">
        <f aca="false">IF($B218="","",$D$9)</f>
        <v>-1516.11404436048</v>
      </c>
      <c r="D218" s="27" t="n">
        <f aca="false">IF($B218="","",IPMT($D$5/12,$B218,$D$7*12,$D$4))</f>
        <v>-478.030743305156</v>
      </c>
      <c r="E218" s="27" t="n">
        <f aca="false">IF($B218="","",PPMT($D$5/12,$B218,$D$7*12,$D$4))</f>
        <v>-1038.08330105533</v>
      </c>
      <c r="F218" s="27" t="n">
        <f aca="false">IF($B218="","",F217-E218)</f>
        <v>-123665.588865508</v>
      </c>
      <c r="H218" s="35" t="n">
        <f aca="false">EDATE(H217,1)</f>
        <v>48122</v>
      </c>
      <c r="I218" s="0" t="n">
        <f aca="false">I217+1</f>
        <v>202</v>
      </c>
      <c r="J218" s="38" t="n">
        <f aca="false">$K$9</f>
        <v>1403.80930033378</v>
      </c>
      <c r="K218" s="38" t="n">
        <f aca="false">($K$5/$K$6)*M217</f>
        <v>442.621058615889</v>
      </c>
      <c r="L218" s="38" t="n">
        <f aca="false">J218-K218</f>
        <v>961.188241717891</v>
      </c>
      <c r="M218" s="38" t="n">
        <f aca="false">M217-L218</f>
        <v>114505.174875471</v>
      </c>
    </row>
    <row r="219" customFormat="false" ht="13.8" hidden="false" customHeight="false" outlineLevel="0" collapsed="false">
      <c r="A219" s="29" t="n">
        <f aca="false">EDATE(A218,1)</f>
        <v>48153</v>
      </c>
      <c r="B219" s="30" t="n">
        <f aca="false">IF(OR(B218="",B218&gt;=$D$8),"",B218+1)</f>
        <v>203</v>
      </c>
      <c r="C219" s="31" t="n">
        <f aca="false">IF($B219="","",$D$9)</f>
        <v>-1516.11404436048</v>
      </c>
      <c r="D219" s="31" t="n">
        <f aca="false">IF($B219="","",IPMT($D$5/12,$B219,$D$7*12,$D$4))</f>
        <v>-474.051423984444</v>
      </c>
      <c r="E219" s="31" t="n">
        <f aca="false">IF($B219="","",PPMT($D$5/12,$B219,$D$7*12,$D$4))</f>
        <v>-1042.06262037604</v>
      </c>
      <c r="F219" s="31" t="n">
        <f aca="false">IF($B219="","",F218-E219)</f>
        <v>-122623.526245132</v>
      </c>
      <c r="H219" s="32" t="n">
        <f aca="false">EDATE(H218,1)</f>
        <v>48153</v>
      </c>
      <c r="I219" s="33" t="n">
        <f aca="false">I218+1</f>
        <v>203</v>
      </c>
      <c r="J219" s="34" t="n">
        <f aca="false">$K$9</f>
        <v>1403.80930033378</v>
      </c>
      <c r="K219" s="34" t="n">
        <f aca="false">($K$5/$K$6)*M218</f>
        <v>438.936503689304</v>
      </c>
      <c r="L219" s="34" t="n">
        <f aca="false">J219-K219</f>
        <v>964.872796644476</v>
      </c>
      <c r="M219" s="34" t="n">
        <f aca="false">M218-L219</f>
        <v>113540.302078826</v>
      </c>
    </row>
    <row r="220" customFormat="false" ht="13.8" hidden="false" customHeight="false" outlineLevel="0" collapsed="false">
      <c r="A220" s="35" t="n">
        <f aca="false">EDATE(A219,1)</f>
        <v>48183</v>
      </c>
      <c r="B220" s="26" t="n">
        <f aca="false">IF(OR(B219="",B219&gt;=$D$8),"",B219+1)</f>
        <v>204</v>
      </c>
      <c r="C220" s="27" t="n">
        <f aca="false">IF($B220="","",$D$9)</f>
        <v>-1516.11404436048</v>
      </c>
      <c r="D220" s="27" t="n">
        <f aca="false">IF($B220="","",IPMT($D$5/12,$B220,$D$7*12,$D$4))</f>
        <v>-470.056850606336</v>
      </c>
      <c r="E220" s="27" t="n">
        <f aca="false">IF($B220="","",PPMT($D$5/12,$B220,$D$7*12,$D$4))</f>
        <v>-1046.05719375415</v>
      </c>
      <c r="F220" s="27" t="n">
        <f aca="false">IF($B220="","",F219-E220)</f>
        <v>-121577.469051378</v>
      </c>
      <c r="H220" s="35" t="n">
        <f aca="false">EDATE(H219,1)</f>
        <v>48183</v>
      </c>
      <c r="I220" s="0" t="n">
        <f aca="false">I219+1</f>
        <v>204</v>
      </c>
      <c r="J220" s="38" t="n">
        <f aca="false">$K$9</f>
        <v>1403.80930033378</v>
      </c>
      <c r="K220" s="38" t="n">
        <f aca="false">($K$5/$K$6)*M219</f>
        <v>435.2378246355</v>
      </c>
      <c r="L220" s="38" t="n">
        <f aca="false">J220-K220</f>
        <v>968.57147569828</v>
      </c>
      <c r="M220" s="38" t="n">
        <f aca="false">M219-L220</f>
        <v>112571.730603128</v>
      </c>
    </row>
    <row r="221" customFormat="false" ht="13.8" hidden="false" customHeight="false" outlineLevel="0" collapsed="false">
      <c r="A221" s="29" t="n">
        <f aca="false">EDATE(A220,1)</f>
        <v>48214</v>
      </c>
      <c r="B221" s="30" t="n">
        <f aca="false">IF(OR(B220="",B220&gt;=$D$8),"",B220+1)</f>
        <v>205</v>
      </c>
      <c r="C221" s="31" t="n">
        <f aca="false">IF($B221="","",$D$9)</f>
        <v>-1516.11404436048</v>
      </c>
      <c r="D221" s="31" t="n">
        <f aca="false">IF($B221="","",IPMT($D$5/12,$B221,$D$7*12,$D$4))</f>
        <v>-466.046964696945</v>
      </c>
      <c r="E221" s="31" t="n">
        <f aca="false">IF($B221="","",PPMT($D$5/12,$B221,$D$7*12,$D$4))</f>
        <v>-1050.06707966354</v>
      </c>
      <c r="F221" s="31" t="n">
        <f aca="false">IF($B221="","",F220-E221)</f>
        <v>-120527.401971715</v>
      </c>
      <c r="H221" s="32" t="n">
        <f aca="false">EDATE(H220,1)</f>
        <v>48214</v>
      </c>
      <c r="I221" s="33" t="n">
        <f aca="false">I220+1</f>
        <v>205</v>
      </c>
      <c r="J221" s="34" t="n">
        <f aca="false">$K$9</f>
        <v>1403.80930033378</v>
      </c>
      <c r="K221" s="34" t="n">
        <f aca="false">($K$5/$K$6)*M220</f>
        <v>431.52496731199</v>
      </c>
      <c r="L221" s="34" t="n">
        <f aca="false">J221-K221</f>
        <v>972.28433302179</v>
      </c>
      <c r="M221" s="34" t="n">
        <f aca="false">M220-L221</f>
        <v>111599.446270106</v>
      </c>
    </row>
    <row r="222" customFormat="false" ht="13.8" hidden="false" customHeight="false" outlineLevel="0" collapsed="false">
      <c r="A222" s="35" t="n">
        <f aca="false">EDATE(A221,1)</f>
        <v>48245</v>
      </c>
      <c r="B222" s="26" t="n">
        <f aca="false">IF(OR(B221="",B221&gt;=$D$8),"",B221+1)</f>
        <v>206</v>
      </c>
      <c r="C222" s="27" t="n">
        <f aca="false">IF($B222="","",$D$9)</f>
        <v>-1516.11404436048</v>
      </c>
      <c r="D222" s="27" t="n">
        <f aca="false">IF($B222="","",IPMT($D$5/12,$B222,$D$7*12,$D$4))</f>
        <v>-462.021707558235</v>
      </c>
      <c r="E222" s="27" t="n">
        <f aca="false">IF($B222="","",PPMT($D$5/12,$B222,$D$7*12,$D$4))</f>
        <v>-1054.09233680225</v>
      </c>
      <c r="F222" s="27" t="n">
        <f aca="false">IF($B222="","",F221-E222)</f>
        <v>-119473.309634912</v>
      </c>
      <c r="H222" s="35" t="n">
        <f aca="false">EDATE(H221,1)</f>
        <v>48245</v>
      </c>
      <c r="I222" s="0" t="n">
        <f aca="false">I221+1</f>
        <v>206</v>
      </c>
      <c r="J222" s="38" t="n">
        <f aca="false">$K$9</f>
        <v>1403.80930033378</v>
      </c>
      <c r="K222" s="38" t="n">
        <f aca="false">($K$5/$K$6)*M221</f>
        <v>427.79787736874</v>
      </c>
      <c r="L222" s="38" t="n">
        <f aca="false">J222-K222</f>
        <v>976.01142296504</v>
      </c>
      <c r="M222" s="38" t="n">
        <f aca="false">M221-L222</f>
        <v>110623.434847141</v>
      </c>
    </row>
    <row r="223" customFormat="false" ht="13.8" hidden="false" customHeight="false" outlineLevel="0" collapsed="false">
      <c r="A223" s="29" t="n">
        <f aca="false">EDATE(A222,1)</f>
        <v>48274</v>
      </c>
      <c r="B223" s="30" t="n">
        <f aca="false">IF(OR(B222="",B222&gt;=$D$8),"",B222+1)</f>
        <v>207</v>
      </c>
      <c r="C223" s="31" t="n">
        <f aca="false">IF($B223="","",$D$9)</f>
        <v>-1516.11404436048</v>
      </c>
      <c r="D223" s="31" t="n">
        <f aca="false">IF($B223="","",IPMT($D$5/12,$B223,$D$7*12,$D$4))</f>
        <v>-457.981020267159</v>
      </c>
      <c r="E223" s="31" t="n">
        <f aca="false">IF($B223="","",PPMT($D$5/12,$B223,$D$7*12,$D$4))</f>
        <v>-1058.13302409332</v>
      </c>
      <c r="F223" s="31" t="n">
        <f aca="false">IF($B223="","",F222-E223)</f>
        <v>-118415.176610819</v>
      </c>
      <c r="H223" s="32" t="n">
        <f aca="false">EDATE(H222,1)</f>
        <v>48274</v>
      </c>
      <c r="I223" s="33" t="n">
        <f aca="false">I222+1</f>
        <v>207</v>
      </c>
      <c r="J223" s="34" t="n">
        <f aca="false">$K$9</f>
        <v>1403.80930033378</v>
      </c>
      <c r="K223" s="34" t="n">
        <f aca="false">($K$5/$K$6)*M222</f>
        <v>424.056500247374</v>
      </c>
      <c r="L223" s="34" t="n">
        <f aca="false">J223-K223</f>
        <v>979.752800086406</v>
      </c>
      <c r="M223" s="34" t="n">
        <f aca="false">M222-L223</f>
        <v>109643.682047055</v>
      </c>
    </row>
    <row r="224" customFormat="false" ht="13.8" hidden="false" customHeight="false" outlineLevel="0" collapsed="false">
      <c r="A224" s="35" t="n">
        <f aca="false">EDATE(A223,1)</f>
        <v>48305</v>
      </c>
      <c r="B224" s="26" t="n">
        <f aca="false">IF(OR(B223="",B223&gt;=$D$8),"",B223+1)</f>
        <v>208</v>
      </c>
      <c r="C224" s="27" t="n">
        <f aca="false">IF($B224="","",$D$9)</f>
        <v>-1516.11404436048</v>
      </c>
      <c r="D224" s="27" t="n">
        <f aca="false">IF($B224="","",IPMT($D$5/12,$B224,$D$7*12,$D$4))</f>
        <v>-453.924843674802</v>
      </c>
      <c r="E224" s="27" t="n">
        <f aca="false">IF($B224="","",PPMT($D$5/12,$B224,$D$7*12,$D$4))</f>
        <v>-1062.18920068568</v>
      </c>
      <c r="F224" s="27" t="n">
        <f aca="false">IF($B224="","",F223-E224)</f>
        <v>-117352.987410133</v>
      </c>
      <c r="H224" s="35" t="n">
        <f aca="false">EDATE(H223,1)</f>
        <v>48305</v>
      </c>
      <c r="I224" s="0" t="n">
        <f aca="false">I223+1</f>
        <v>208</v>
      </c>
      <c r="J224" s="38" t="n">
        <f aca="false">$K$9</f>
        <v>1403.80930033378</v>
      </c>
      <c r="K224" s="38" t="n">
        <f aca="false">($K$5/$K$6)*M223</f>
        <v>420.300781180376</v>
      </c>
      <c r="L224" s="38" t="n">
        <f aca="false">J224-K224</f>
        <v>983.508519153404</v>
      </c>
      <c r="M224" s="38" t="n">
        <f aca="false">M223-L224</f>
        <v>108660.173527901</v>
      </c>
    </row>
    <row r="225" customFormat="false" ht="13.8" hidden="false" customHeight="false" outlineLevel="0" collapsed="false">
      <c r="A225" s="29" t="n">
        <f aca="false">EDATE(A224,1)</f>
        <v>48335</v>
      </c>
      <c r="B225" s="30" t="n">
        <f aca="false">IF(OR(B224="",B224&gt;=$D$8),"",B224+1)</f>
        <v>209</v>
      </c>
      <c r="C225" s="31" t="n">
        <f aca="false">IF($B225="","",$D$9)</f>
        <v>-1516.11404436048</v>
      </c>
      <c r="D225" s="31" t="n">
        <f aca="false">IF($B225="","",IPMT($D$5/12,$B225,$D$7*12,$D$4))</f>
        <v>-449.853118405507</v>
      </c>
      <c r="E225" s="31" t="n">
        <f aca="false">IF($B225="","",PPMT($D$5/12,$B225,$D$7*12,$D$4))</f>
        <v>-1066.26092595498</v>
      </c>
      <c r="F225" s="31" t="n">
        <f aca="false">IF($B225="","",F224-E225)</f>
        <v>-116286.726484178</v>
      </c>
      <c r="H225" s="32" t="n">
        <f aca="false">EDATE(H224,1)</f>
        <v>48335</v>
      </c>
      <c r="I225" s="33" t="n">
        <f aca="false">I224+1</f>
        <v>209</v>
      </c>
      <c r="J225" s="34" t="n">
        <f aca="false">$K$9</f>
        <v>1403.80930033378</v>
      </c>
      <c r="K225" s="34" t="n">
        <f aca="false">($K$5/$K$6)*M224</f>
        <v>416.530665190288</v>
      </c>
      <c r="L225" s="34" t="n">
        <f aca="false">J225-K225</f>
        <v>987.278635143492</v>
      </c>
      <c r="M225" s="34" t="n">
        <f aca="false">M224-L225</f>
        <v>107672.894892758</v>
      </c>
    </row>
    <row r="226" customFormat="false" ht="13.8" hidden="false" customHeight="false" outlineLevel="0" collapsed="false">
      <c r="A226" s="35" t="n">
        <f aca="false">EDATE(A225,1)</f>
        <v>48366</v>
      </c>
      <c r="B226" s="26" t="n">
        <f aca="false">IF(OR(B225="",B225&gt;=$D$8),"",B225+1)</f>
        <v>210</v>
      </c>
      <c r="C226" s="27" t="n">
        <f aca="false">IF($B226="","",$D$9)</f>
        <v>-1516.11404436048</v>
      </c>
      <c r="D226" s="27" t="n">
        <f aca="false">IF($B226="","",IPMT($D$5/12,$B226,$D$7*12,$D$4))</f>
        <v>-445.765784856012</v>
      </c>
      <c r="E226" s="27" t="n">
        <f aca="false">IF($B226="","",PPMT($D$5/12,$B226,$D$7*12,$D$4))</f>
        <v>-1070.34825950447</v>
      </c>
      <c r="F226" s="27" t="n">
        <f aca="false">IF($B226="","",F225-E226)</f>
        <v>-115216.378224674</v>
      </c>
      <c r="H226" s="35" t="n">
        <f aca="false">EDATE(H225,1)</f>
        <v>48366</v>
      </c>
      <c r="I226" s="0" t="n">
        <f aca="false">I225+1</f>
        <v>210</v>
      </c>
      <c r="J226" s="38" t="n">
        <f aca="false">$K$9</f>
        <v>1403.80930033378</v>
      </c>
      <c r="K226" s="38" t="n">
        <f aca="false">($K$5/$K$6)*M225</f>
        <v>412.746097088904</v>
      </c>
      <c r="L226" s="38" t="n">
        <f aca="false">J226-K226</f>
        <v>991.063203244875</v>
      </c>
      <c r="M226" s="38" t="n">
        <f aca="false">M225-L226</f>
        <v>106681.831689513</v>
      </c>
    </row>
    <row r="227" customFormat="false" ht="13.8" hidden="false" customHeight="false" outlineLevel="0" collapsed="false">
      <c r="A227" s="29" t="n">
        <f aca="false">EDATE(A226,1)</f>
        <v>48396</v>
      </c>
      <c r="B227" s="30" t="n">
        <f aca="false">IF(OR(B226="",B226&gt;=$D$8),"",B226+1)</f>
        <v>211</v>
      </c>
      <c r="C227" s="31" t="n">
        <f aca="false">IF($B227="","",$D$9)</f>
        <v>-1516.11404436048</v>
      </c>
      <c r="D227" s="31" t="n">
        <f aca="false">IF($B227="","",IPMT($D$5/12,$B227,$D$7*12,$D$4))</f>
        <v>-441.662783194579</v>
      </c>
      <c r="E227" s="31" t="n">
        <f aca="false">IF($B227="","",PPMT($D$5/12,$B227,$D$7*12,$D$4))</f>
        <v>-1074.4512611659</v>
      </c>
      <c r="F227" s="31" t="n">
        <f aca="false">IF($B227="","",F226-E227)</f>
        <v>-114141.926963508</v>
      </c>
      <c r="H227" s="32" t="n">
        <f aca="false">EDATE(H226,1)</f>
        <v>48396</v>
      </c>
      <c r="I227" s="33" t="n">
        <f aca="false">I226+1</f>
        <v>211</v>
      </c>
      <c r="J227" s="34" t="n">
        <f aca="false">$K$9</f>
        <v>1403.80930033378</v>
      </c>
      <c r="K227" s="34" t="n">
        <f aca="false">($K$5/$K$6)*M226</f>
        <v>408.947021476466</v>
      </c>
      <c r="L227" s="34" t="n">
        <f aca="false">J227-K227</f>
        <v>994.862278857314</v>
      </c>
      <c r="M227" s="34" t="n">
        <f aca="false">M226-L227</f>
        <v>105686.969410655</v>
      </c>
    </row>
    <row r="228" customFormat="false" ht="13.8" hidden="false" customHeight="false" outlineLevel="0" collapsed="false">
      <c r="A228" s="35" t="n">
        <f aca="false">EDATE(A227,1)</f>
        <v>48427</v>
      </c>
      <c r="B228" s="26" t="n">
        <f aca="false">IF(OR(B227="",B227&gt;=$D$8),"",B227+1)</f>
        <v>212</v>
      </c>
      <c r="C228" s="27" t="n">
        <f aca="false">IF($B228="","",$D$9)</f>
        <v>-1516.11404436048</v>
      </c>
      <c r="D228" s="27" t="n">
        <f aca="false">IF($B228="","",IPMT($D$5/12,$B228,$D$7*12,$D$4))</f>
        <v>-437.54405336011</v>
      </c>
      <c r="E228" s="27" t="n">
        <f aca="false">IF($B228="","",PPMT($D$5/12,$B228,$D$7*12,$D$4))</f>
        <v>-1078.56999100037</v>
      </c>
      <c r="F228" s="27" t="n">
        <f aca="false">IF($B228="","",F227-E228)</f>
        <v>-113063.356972508</v>
      </c>
      <c r="H228" s="35" t="n">
        <f aca="false">EDATE(H227,1)</f>
        <v>48427</v>
      </c>
      <c r="I228" s="0" t="n">
        <f aca="false">I227+1</f>
        <v>212</v>
      </c>
      <c r="J228" s="38" t="n">
        <f aca="false">$K$9</f>
        <v>1403.80930033378</v>
      </c>
      <c r="K228" s="38" t="n">
        <f aca="false">($K$5/$K$6)*M227</f>
        <v>405.133382740846</v>
      </c>
      <c r="L228" s="38" t="n">
        <f aca="false">J228-K228</f>
        <v>998.675917592934</v>
      </c>
      <c r="M228" s="38" t="n">
        <f aca="false">M227-L228</f>
        <v>104688.293493063</v>
      </c>
    </row>
    <row r="229" customFormat="false" ht="13.8" hidden="false" customHeight="false" outlineLevel="0" collapsed="false">
      <c r="A229" s="29" t="n">
        <f aca="false">EDATE(A228,1)</f>
        <v>48458</v>
      </c>
      <c r="B229" s="30" t="n">
        <f aca="false">IF(OR(B228="",B228&gt;=$D$8),"",B228+1)</f>
        <v>213</v>
      </c>
      <c r="C229" s="31" t="n">
        <f aca="false">IF($B229="","",$D$9)</f>
        <v>-1516.11404436048</v>
      </c>
      <c r="D229" s="31" t="n">
        <f aca="false">IF($B229="","",IPMT($D$5/12,$B229,$D$7*12,$D$4))</f>
        <v>-433.409535061275</v>
      </c>
      <c r="E229" s="31" t="n">
        <f aca="false">IF($B229="","",PPMT($D$5/12,$B229,$D$7*12,$D$4))</f>
        <v>-1082.70450929921</v>
      </c>
      <c r="F229" s="31" t="n">
        <f aca="false">IF($B229="","",F228-E229)</f>
        <v>-111980.652463208</v>
      </c>
      <c r="H229" s="32" t="n">
        <f aca="false">EDATE(H228,1)</f>
        <v>48458</v>
      </c>
      <c r="I229" s="33" t="n">
        <f aca="false">I228+1</f>
        <v>213</v>
      </c>
      <c r="J229" s="34" t="n">
        <f aca="false">$K$9</f>
        <v>1403.80930033378</v>
      </c>
      <c r="K229" s="34" t="n">
        <f aca="false">($K$5/$K$6)*M228</f>
        <v>401.30512505674</v>
      </c>
      <c r="L229" s="34" t="n">
        <f aca="false">J229-K229</f>
        <v>1002.50417527704</v>
      </c>
      <c r="M229" s="34" t="n">
        <f aca="false">M228-L229</f>
        <v>103685.789317786</v>
      </c>
    </row>
    <row r="230" customFormat="false" ht="13.8" hidden="false" customHeight="false" outlineLevel="0" collapsed="false">
      <c r="A230" s="35" t="n">
        <f aca="false">EDATE(A229,1)</f>
        <v>48488</v>
      </c>
      <c r="B230" s="26" t="n">
        <f aca="false">IF(OR(B229="",B229&gt;=$D$8),"",B229+1)</f>
        <v>214</v>
      </c>
      <c r="C230" s="27" t="n">
        <f aca="false">IF($B230="","",$D$9)</f>
        <v>-1516.11404436048</v>
      </c>
      <c r="D230" s="27" t="n">
        <f aca="false">IF($B230="","",IPMT($D$5/12,$B230,$D$7*12,$D$4))</f>
        <v>-429.259167775628</v>
      </c>
      <c r="E230" s="27" t="n">
        <f aca="false">IF($B230="","",PPMT($D$5/12,$B230,$D$7*12,$D$4))</f>
        <v>-1086.85487658485</v>
      </c>
      <c r="F230" s="27" t="n">
        <f aca="false">IF($B230="","",F229-E230)</f>
        <v>-110893.797586624</v>
      </c>
      <c r="H230" s="35" t="n">
        <f aca="false">EDATE(H229,1)</f>
        <v>48488</v>
      </c>
      <c r="I230" s="0" t="n">
        <f aca="false">I229+1</f>
        <v>214</v>
      </c>
      <c r="J230" s="38" t="n">
        <f aca="false">$K$9</f>
        <v>1403.80930033378</v>
      </c>
      <c r="K230" s="38" t="n">
        <f aca="false">($K$5/$K$6)*M229</f>
        <v>397.462192384844</v>
      </c>
      <c r="L230" s="38" t="n">
        <f aca="false">J230-K230</f>
        <v>1006.34710794894</v>
      </c>
      <c r="M230" s="38" t="n">
        <f aca="false">M229-L230</f>
        <v>102679.442209837</v>
      </c>
    </row>
    <row r="231" customFormat="false" ht="13.8" hidden="false" customHeight="false" outlineLevel="0" collapsed="false">
      <c r="A231" s="29" t="n">
        <f aca="false">EDATE(A230,1)</f>
        <v>48519</v>
      </c>
      <c r="B231" s="30" t="n">
        <f aca="false">IF(OR(B230="",B230&gt;=$D$8),"",B230+1)</f>
        <v>215</v>
      </c>
      <c r="C231" s="31" t="n">
        <f aca="false">IF($B231="","",$D$9)</f>
        <v>-1516.11404436048</v>
      </c>
      <c r="D231" s="31" t="n">
        <f aca="false">IF($B231="","",IPMT($D$5/12,$B231,$D$7*12,$D$4))</f>
        <v>-425.092890748719</v>
      </c>
      <c r="E231" s="31" t="n">
        <f aca="false">IF($B231="","",PPMT($D$5/12,$B231,$D$7*12,$D$4))</f>
        <v>-1091.02115361176</v>
      </c>
      <c r="F231" s="31" t="n">
        <f aca="false">IF($B231="","",F230-E231)</f>
        <v>-109802.776433012</v>
      </c>
      <c r="H231" s="32" t="n">
        <f aca="false">EDATE(H230,1)</f>
        <v>48519</v>
      </c>
      <c r="I231" s="33" t="n">
        <f aca="false">I230+1</f>
        <v>215</v>
      </c>
      <c r="J231" s="34" t="n">
        <f aca="false">$K$9</f>
        <v>1403.80930033378</v>
      </c>
      <c r="K231" s="34" t="n">
        <f aca="false">($K$5/$K$6)*M230</f>
        <v>393.60452847104</v>
      </c>
      <c r="L231" s="34" t="n">
        <f aca="false">J231-K231</f>
        <v>1010.20477186274</v>
      </c>
      <c r="M231" s="34" t="n">
        <f aca="false">M230-L231</f>
        <v>101669.237437974</v>
      </c>
    </row>
    <row r="232" customFormat="false" ht="13.8" hidden="false" customHeight="false" outlineLevel="0" collapsed="false">
      <c r="A232" s="35" t="n">
        <f aca="false">EDATE(A231,1)</f>
        <v>48549</v>
      </c>
      <c r="B232" s="26" t="n">
        <f aca="false">IF(OR(B231="",B231&gt;=$D$8),"",B231+1)</f>
        <v>216</v>
      </c>
      <c r="C232" s="27" t="n">
        <f aca="false">IF($B232="","",$D$9)</f>
        <v>-1516.11404436048</v>
      </c>
      <c r="D232" s="27" t="n">
        <f aca="false">IF($B232="","",IPMT($D$5/12,$B232,$D$7*12,$D$4))</f>
        <v>-420.910642993207</v>
      </c>
      <c r="E232" s="27" t="n">
        <f aca="false">IF($B232="","",PPMT($D$5/12,$B232,$D$7*12,$D$4))</f>
        <v>-1095.20340136728</v>
      </c>
      <c r="F232" s="27" t="n">
        <f aca="false">IF($B232="","",F231-E232)</f>
        <v>-108707.573031645</v>
      </c>
      <c r="H232" s="35" t="n">
        <f aca="false">EDATE(H231,1)</f>
        <v>48549</v>
      </c>
      <c r="I232" s="0" t="n">
        <f aca="false">I231+1</f>
        <v>216</v>
      </c>
      <c r="J232" s="38" t="n">
        <f aca="false">$K$9</f>
        <v>1403.80930033378</v>
      </c>
      <c r="K232" s="38" t="n">
        <f aca="false">($K$5/$K$6)*M231</f>
        <v>389.732076845566</v>
      </c>
      <c r="L232" s="38" t="n">
        <f aca="false">J232-K232</f>
        <v>1014.07722348821</v>
      </c>
      <c r="M232" s="38" t="n">
        <f aca="false">M231-L232</f>
        <v>100655.160214486</v>
      </c>
    </row>
    <row r="233" customFormat="false" ht="13.8" hidden="false" customHeight="false" outlineLevel="0" collapsed="false">
      <c r="A233" s="29" t="n">
        <f aca="false">EDATE(A232,1)</f>
        <v>48580</v>
      </c>
      <c r="B233" s="30" t="n">
        <f aca="false">IF(OR(B232="",B232&gt;=$D$8),"",B232+1)</f>
        <v>217</v>
      </c>
      <c r="C233" s="31" t="n">
        <f aca="false">IF($B233="","",$D$9)</f>
        <v>-1516.11404436048</v>
      </c>
      <c r="D233" s="31" t="n">
        <f aca="false">IF($B233="","",IPMT($D$5/12,$B233,$D$7*12,$D$4))</f>
        <v>-416.712363287966</v>
      </c>
      <c r="E233" s="31" t="n">
        <f aca="false">IF($B233="","",PPMT($D$5/12,$B233,$D$7*12,$D$4))</f>
        <v>-1099.40168107252</v>
      </c>
      <c r="F233" s="31" t="n">
        <f aca="false">IF($B233="","",F232-E233)</f>
        <v>-107608.171350572</v>
      </c>
      <c r="H233" s="32" t="n">
        <f aca="false">EDATE(H232,1)</f>
        <v>48580</v>
      </c>
      <c r="I233" s="33" t="n">
        <f aca="false">I232+1</f>
        <v>217</v>
      </c>
      <c r="J233" s="34" t="n">
        <f aca="false">$K$9</f>
        <v>1403.80930033378</v>
      </c>
      <c r="K233" s="34" t="n">
        <f aca="false">($K$5/$K$6)*M232</f>
        <v>385.844780822195</v>
      </c>
      <c r="L233" s="34" t="n">
        <f aca="false">J233-K233</f>
        <v>1017.96451951159</v>
      </c>
      <c r="M233" s="34" t="n">
        <f aca="false">M232-L233</f>
        <v>99637.195694974</v>
      </c>
    </row>
    <row r="234" customFormat="false" ht="13.8" hidden="false" customHeight="false" outlineLevel="0" collapsed="false">
      <c r="A234" s="35" t="n">
        <f aca="false">EDATE(A233,1)</f>
        <v>48611</v>
      </c>
      <c r="B234" s="26" t="n">
        <f aca="false">IF(OR(B233="",B233&gt;=$D$8),"",B233+1)</f>
        <v>218</v>
      </c>
      <c r="C234" s="27" t="n">
        <f aca="false">IF($B234="","",$D$9)</f>
        <v>-1516.11404436048</v>
      </c>
      <c r="D234" s="27" t="n">
        <f aca="false">IF($B234="","",IPMT($D$5/12,$B234,$D$7*12,$D$4))</f>
        <v>-412.497990177188</v>
      </c>
      <c r="E234" s="27" t="n">
        <f aca="false">IF($B234="","",PPMT($D$5/12,$B234,$D$7*12,$D$4))</f>
        <v>-1103.61605418329</v>
      </c>
      <c r="F234" s="27" t="n">
        <f aca="false">IF($B234="","",F233-E234)</f>
        <v>-106504.555296389</v>
      </c>
      <c r="H234" s="35" t="n">
        <f aca="false">EDATE(H233,1)</f>
        <v>48611</v>
      </c>
      <c r="I234" s="0" t="n">
        <f aca="false">I233+1</f>
        <v>218</v>
      </c>
      <c r="J234" s="38" t="n">
        <f aca="false">$K$9</f>
        <v>1403.80930033378</v>
      </c>
      <c r="K234" s="38" t="n">
        <f aca="false">($K$5/$K$6)*M233</f>
        <v>381.9425834974</v>
      </c>
      <c r="L234" s="38" t="n">
        <f aca="false">J234-K234</f>
        <v>1021.86671683638</v>
      </c>
      <c r="M234" s="38" t="n">
        <f aca="false">M233-L234</f>
        <v>98615.3289781377</v>
      </c>
    </row>
    <row r="235" customFormat="false" ht="13.8" hidden="false" customHeight="false" outlineLevel="0" collapsed="false">
      <c r="A235" s="29" t="n">
        <f aca="false">EDATE(A234,1)</f>
        <v>48639</v>
      </c>
      <c r="B235" s="30" t="n">
        <f aca="false">IF(OR(B234="",B234&gt;=$D$8),"",B234+1)</f>
        <v>219</v>
      </c>
      <c r="C235" s="31" t="n">
        <f aca="false">IF($B235="","",$D$9)</f>
        <v>-1516.11404436048</v>
      </c>
      <c r="D235" s="31" t="n">
        <f aca="false">IF($B235="","",IPMT($D$5/12,$B235,$D$7*12,$D$4))</f>
        <v>-408.267461969486</v>
      </c>
      <c r="E235" s="31" t="n">
        <f aca="false">IF($B235="","",PPMT($D$5/12,$B235,$D$7*12,$D$4))</f>
        <v>-1107.846582391</v>
      </c>
      <c r="F235" s="31" t="n">
        <f aca="false">IF($B235="","",F234-E235)</f>
        <v>-105396.708713998</v>
      </c>
      <c r="H235" s="32" t="n">
        <f aca="false">EDATE(H234,1)</f>
        <v>48639</v>
      </c>
      <c r="I235" s="33" t="n">
        <f aca="false">I234+1</f>
        <v>219</v>
      </c>
      <c r="J235" s="34" t="n">
        <f aca="false">$K$9</f>
        <v>1403.80930033378</v>
      </c>
      <c r="K235" s="34" t="n">
        <f aca="false">($K$5/$K$6)*M234</f>
        <v>378.025427749528</v>
      </c>
      <c r="L235" s="34" t="n">
        <f aca="false">J235-K235</f>
        <v>1025.78387258425</v>
      </c>
      <c r="M235" s="34" t="n">
        <f aca="false">M234-L235</f>
        <v>97589.5451055534</v>
      </c>
    </row>
    <row r="236" customFormat="false" ht="13.8" hidden="false" customHeight="false" outlineLevel="0" collapsed="false">
      <c r="A236" s="35" t="n">
        <f aca="false">EDATE(A235,1)</f>
        <v>48670</v>
      </c>
      <c r="B236" s="26" t="n">
        <f aca="false">IF(OR(B235="",B235&gt;=$D$8),"",B235+1)</f>
        <v>220</v>
      </c>
      <c r="C236" s="27" t="n">
        <f aca="false">IF($B236="","",$D$9)</f>
        <v>-1516.11404436048</v>
      </c>
      <c r="D236" s="27" t="n">
        <f aca="false">IF($B236="","",IPMT($D$5/12,$B236,$D$7*12,$D$4))</f>
        <v>-404.020716736987</v>
      </c>
      <c r="E236" s="27" t="n">
        <f aca="false">IF($B236="","",PPMT($D$5/12,$B236,$D$7*12,$D$4))</f>
        <v>-1112.0933276235</v>
      </c>
      <c r="F236" s="27" t="n">
        <f aca="false">IF($B236="","",F235-E236)</f>
        <v>-104284.615386374</v>
      </c>
      <c r="H236" s="35" t="n">
        <f aca="false">EDATE(H235,1)</f>
        <v>48670</v>
      </c>
      <c r="I236" s="0" t="n">
        <f aca="false">I235+1</f>
        <v>220</v>
      </c>
      <c r="J236" s="38" t="n">
        <f aca="false">$K$9</f>
        <v>1403.80930033378</v>
      </c>
      <c r="K236" s="38" t="n">
        <f aca="false">($K$5/$K$6)*M235</f>
        <v>374.093256237955</v>
      </c>
      <c r="L236" s="38" t="n">
        <f aca="false">J236-K236</f>
        <v>1029.71604409583</v>
      </c>
      <c r="M236" s="38" t="n">
        <f aca="false">M235-L236</f>
        <v>96559.8290614576</v>
      </c>
    </row>
    <row r="237" customFormat="false" ht="13.8" hidden="false" customHeight="false" outlineLevel="0" collapsed="false">
      <c r="A237" s="29" t="n">
        <f aca="false">EDATE(A236,1)</f>
        <v>48700</v>
      </c>
      <c r="B237" s="30" t="n">
        <f aca="false">IF(OR(B236="",B236&gt;=$D$8),"",B236+1)</f>
        <v>221</v>
      </c>
      <c r="C237" s="31" t="n">
        <f aca="false">IF($B237="","",$D$9)</f>
        <v>-1516.11404436048</v>
      </c>
      <c r="D237" s="31" t="n">
        <f aca="false">IF($B237="","",IPMT($D$5/12,$B237,$D$7*12,$D$4))</f>
        <v>-399.75769231443</v>
      </c>
      <c r="E237" s="31" t="n">
        <f aca="false">IF($B237="","",PPMT($D$5/12,$B237,$D$7*12,$D$4))</f>
        <v>-1116.35635204605</v>
      </c>
      <c r="F237" s="31" t="n">
        <f aca="false">IF($B237="","",F236-E237)</f>
        <v>-103168.259034328</v>
      </c>
      <c r="H237" s="32" t="n">
        <f aca="false">EDATE(H236,1)</f>
        <v>48700</v>
      </c>
      <c r="I237" s="33" t="n">
        <f aca="false">I236+1</f>
        <v>221</v>
      </c>
      <c r="J237" s="34" t="n">
        <f aca="false">$K$9</f>
        <v>1403.80930033378</v>
      </c>
      <c r="K237" s="34" t="n">
        <f aca="false">($K$5/$K$6)*M236</f>
        <v>370.146011402254</v>
      </c>
      <c r="L237" s="34" t="n">
        <f aca="false">J237-K237</f>
        <v>1033.66328893153</v>
      </c>
      <c r="M237" s="34" t="n">
        <f aca="false">M236-L237</f>
        <v>95526.1657725261</v>
      </c>
    </row>
    <row r="238" customFormat="false" ht="13.8" hidden="false" customHeight="false" outlineLevel="0" collapsed="false">
      <c r="A238" s="35" t="n">
        <f aca="false">EDATE(A237,1)</f>
        <v>48731</v>
      </c>
      <c r="B238" s="26" t="n">
        <f aca="false">IF(OR(B237="",B237&gt;=$D$8),"",B237+1)</f>
        <v>222</v>
      </c>
      <c r="C238" s="27" t="n">
        <f aca="false">IF($B238="","",$D$9)</f>
        <v>-1516.11404436048</v>
      </c>
      <c r="D238" s="27" t="n">
        <f aca="false">IF($B238="","",IPMT($D$5/12,$B238,$D$7*12,$D$4))</f>
        <v>-395.478326298253</v>
      </c>
      <c r="E238" s="27" t="n">
        <f aca="false">IF($B238="","",PPMT($D$5/12,$B238,$D$7*12,$D$4))</f>
        <v>-1120.63571806223</v>
      </c>
      <c r="F238" s="27" t="n">
        <f aca="false">IF($B238="","",F237-E238)</f>
        <v>-102047.623316266</v>
      </c>
      <c r="H238" s="35" t="n">
        <f aca="false">EDATE(H237,1)</f>
        <v>48731</v>
      </c>
      <c r="I238" s="0" t="n">
        <f aca="false">I237+1</f>
        <v>222</v>
      </c>
      <c r="J238" s="38" t="n">
        <f aca="false">$K$9</f>
        <v>1403.80930033378</v>
      </c>
      <c r="K238" s="38" t="n">
        <f aca="false">($K$5/$K$6)*M237</f>
        <v>366.18363546135</v>
      </c>
      <c r="L238" s="38" t="n">
        <f aca="false">J238-K238</f>
        <v>1037.62566487243</v>
      </c>
      <c r="M238" s="38" t="n">
        <f aca="false">M237-L238</f>
        <v>94488.5401076536</v>
      </c>
    </row>
    <row r="239" customFormat="false" ht="13.8" hidden="false" customHeight="false" outlineLevel="0" collapsed="false">
      <c r="A239" s="29" t="n">
        <f aca="false">EDATE(A238,1)</f>
        <v>48761</v>
      </c>
      <c r="B239" s="30" t="n">
        <f aca="false">IF(OR(B238="",B238&gt;=$D$8),"",B238+1)</f>
        <v>223</v>
      </c>
      <c r="C239" s="31" t="n">
        <f aca="false">IF($B239="","",$D$9)</f>
        <v>-1516.11404436048</v>
      </c>
      <c r="D239" s="31" t="n">
        <f aca="false">IF($B239="","",IPMT($D$5/12,$B239,$D$7*12,$D$4))</f>
        <v>-391.182556045681</v>
      </c>
      <c r="E239" s="31" t="n">
        <f aca="false">IF($B239="","",PPMT($D$5/12,$B239,$D$7*12,$D$4))</f>
        <v>-1124.9314883148</v>
      </c>
      <c r="F239" s="31" t="n">
        <f aca="false">IF($B239="","",F238-E239)</f>
        <v>-100922.691827951</v>
      </c>
      <c r="H239" s="32" t="n">
        <f aca="false">EDATE(H238,1)</f>
        <v>48761</v>
      </c>
      <c r="I239" s="33" t="n">
        <f aca="false">I238+1</f>
        <v>223</v>
      </c>
      <c r="J239" s="34" t="n">
        <f aca="false">$K$9</f>
        <v>1403.80930033378</v>
      </c>
      <c r="K239" s="34" t="n">
        <f aca="false">($K$5/$K$6)*M238</f>
        <v>362.206070412672</v>
      </c>
      <c r="L239" s="34" t="n">
        <f aca="false">J239-K239</f>
        <v>1041.60322992111</v>
      </c>
      <c r="M239" s="34" t="n">
        <f aca="false">M238-L239</f>
        <v>93446.9368777325</v>
      </c>
    </row>
    <row r="240" customFormat="false" ht="13.8" hidden="false" customHeight="false" outlineLevel="0" collapsed="false">
      <c r="A240" s="35" t="n">
        <f aca="false">EDATE(A239,1)</f>
        <v>48792</v>
      </c>
      <c r="B240" s="26" t="n">
        <f aca="false">IF(OR(B239="",B239&gt;=$D$8),"",B239+1)</f>
        <v>224</v>
      </c>
      <c r="C240" s="27" t="n">
        <f aca="false">IF($B240="","",$D$9)</f>
        <v>-1516.11404436048</v>
      </c>
      <c r="D240" s="27" t="n">
        <f aca="false">IF($B240="","",IPMT($D$5/12,$B240,$D$7*12,$D$4))</f>
        <v>-386.870318673808</v>
      </c>
      <c r="E240" s="27" t="n">
        <f aca="false">IF($B240="","",PPMT($D$5/12,$B240,$D$7*12,$D$4))</f>
        <v>-1129.24372568667</v>
      </c>
      <c r="F240" s="27" t="n">
        <f aca="false">IF($B240="","",F239-E240)</f>
        <v>-99793.4481022645</v>
      </c>
      <c r="H240" s="35" t="n">
        <f aca="false">EDATE(H239,1)</f>
        <v>48792</v>
      </c>
      <c r="I240" s="0" t="n">
        <f aca="false">I239+1</f>
        <v>224</v>
      </c>
      <c r="J240" s="38" t="n">
        <f aca="false">$K$9</f>
        <v>1403.80930033378</v>
      </c>
      <c r="K240" s="38" t="n">
        <f aca="false">($K$5/$K$6)*M239</f>
        <v>358.213258031308</v>
      </c>
      <c r="L240" s="38" t="n">
        <f aca="false">J240-K240</f>
        <v>1045.59604230247</v>
      </c>
      <c r="M240" s="38" t="n">
        <f aca="false">M239-L240</f>
        <v>92401.3408354301</v>
      </c>
    </row>
    <row r="241" customFormat="false" ht="13.8" hidden="false" customHeight="false" outlineLevel="0" collapsed="false">
      <c r="A241" s="29" t="n">
        <f aca="false">EDATE(A240,1)</f>
        <v>48823</v>
      </c>
      <c r="B241" s="30" t="n">
        <f aca="false">IF(OR(B240="",B240&gt;=$D$8),"",B240+1)</f>
        <v>225</v>
      </c>
      <c r="C241" s="31" t="n">
        <f aca="false">IF($B241="","",$D$9)</f>
        <v>-1516.11404436048</v>
      </c>
      <c r="D241" s="31" t="n">
        <f aca="false">IF($B241="","",IPMT($D$5/12,$B241,$D$7*12,$D$4))</f>
        <v>-382.541551058676</v>
      </c>
      <c r="E241" s="31" t="n">
        <f aca="false">IF($B241="","",PPMT($D$5/12,$B241,$D$7*12,$D$4))</f>
        <v>-1133.57249330181</v>
      </c>
      <c r="F241" s="31" t="n">
        <f aca="false">IF($B241="","",F240-E241)</f>
        <v>-98659.8756089627</v>
      </c>
      <c r="H241" s="32" t="n">
        <f aca="false">EDATE(H240,1)</f>
        <v>48823</v>
      </c>
      <c r="I241" s="33" t="n">
        <f aca="false">I240+1</f>
        <v>225</v>
      </c>
      <c r="J241" s="34" t="n">
        <f aca="false">$K$9</f>
        <v>1403.80930033378</v>
      </c>
      <c r="K241" s="34" t="n">
        <f aca="false">($K$5/$K$6)*M240</f>
        <v>354.205139869149</v>
      </c>
      <c r="L241" s="34" t="n">
        <f aca="false">J241-K241</f>
        <v>1049.60416046463</v>
      </c>
      <c r="M241" s="34" t="n">
        <f aca="false">M240-L241</f>
        <v>91351.7366749654</v>
      </c>
    </row>
    <row r="242" customFormat="false" ht="13.8" hidden="false" customHeight="false" outlineLevel="0" collapsed="false">
      <c r="A242" s="35" t="n">
        <f aca="false">EDATE(A241,1)</f>
        <v>48853</v>
      </c>
      <c r="B242" s="26" t="n">
        <f aca="false">IF(OR(B241="",B241&gt;=$D$8),"",B241+1)</f>
        <v>226</v>
      </c>
      <c r="C242" s="27" t="n">
        <f aca="false">IF($B242="","",$D$9)</f>
        <v>-1516.11404436048</v>
      </c>
      <c r="D242" s="27" t="n">
        <f aca="false">IF($B242="","",IPMT($D$5/12,$B242,$D$7*12,$D$4))</f>
        <v>-378.196189834352</v>
      </c>
      <c r="E242" s="27" t="n">
        <f aca="false">IF($B242="","",PPMT($D$5/12,$B242,$D$7*12,$D$4))</f>
        <v>-1137.91785452613</v>
      </c>
      <c r="F242" s="27" t="n">
        <f aca="false">IF($B242="","",F241-E242)</f>
        <v>-97521.9577544366</v>
      </c>
      <c r="H242" s="35" t="n">
        <f aca="false">EDATE(H241,1)</f>
        <v>48853</v>
      </c>
      <c r="I242" s="0" t="n">
        <f aca="false">I241+1</f>
        <v>226</v>
      </c>
      <c r="J242" s="38" t="n">
        <f aca="false">$K$9</f>
        <v>1403.80930033378</v>
      </c>
      <c r="K242" s="38" t="n">
        <f aca="false">($K$5/$K$6)*M241</f>
        <v>350.181657254034</v>
      </c>
      <c r="L242" s="38" t="n">
        <f aca="false">J242-K242</f>
        <v>1053.62764307975</v>
      </c>
      <c r="M242" s="38" t="n">
        <f aca="false">M241-L242</f>
        <v>90298.1090318857</v>
      </c>
    </row>
    <row r="243" customFormat="false" ht="13.8" hidden="false" customHeight="false" outlineLevel="0" collapsed="false">
      <c r="A243" s="29" t="n">
        <f aca="false">EDATE(A242,1)</f>
        <v>48884</v>
      </c>
      <c r="B243" s="30" t="n">
        <f aca="false">IF(OR(B242="",B242&gt;=$D$8),"",B242+1)</f>
        <v>227</v>
      </c>
      <c r="C243" s="31" t="n">
        <f aca="false">IF($B243="","",$D$9)</f>
        <v>-1516.11404436048</v>
      </c>
      <c r="D243" s="31" t="n">
        <f aca="false">IF($B243="","",IPMT($D$5/12,$B243,$D$7*12,$D$4))</f>
        <v>-373.834171392002</v>
      </c>
      <c r="E243" s="31" t="n">
        <f aca="false">IF($B243="","",PPMT($D$5/12,$B243,$D$7*12,$D$4))</f>
        <v>-1142.27987296848</v>
      </c>
      <c r="F243" s="31" t="n">
        <f aca="false">IF($B243="","",F242-E243)</f>
        <v>-96379.6778814681</v>
      </c>
      <c r="H243" s="32" t="n">
        <f aca="false">EDATE(H242,1)</f>
        <v>48884</v>
      </c>
      <c r="I243" s="33" t="n">
        <f aca="false">I242+1</f>
        <v>227</v>
      </c>
      <c r="J243" s="34" t="n">
        <f aca="false">$K$9</f>
        <v>1403.80930033378</v>
      </c>
      <c r="K243" s="34" t="n">
        <f aca="false">($K$5/$K$6)*M242</f>
        <v>346.142751288895</v>
      </c>
      <c r="L243" s="34" t="n">
        <f aca="false">J243-K243</f>
        <v>1057.66654904488</v>
      </c>
      <c r="M243" s="34" t="n">
        <f aca="false">M242-L243</f>
        <v>89240.4424828408</v>
      </c>
    </row>
    <row r="244" customFormat="false" ht="13.8" hidden="false" customHeight="false" outlineLevel="0" collapsed="false">
      <c r="A244" s="35" t="n">
        <f aca="false">EDATE(A243,1)</f>
        <v>48914</v>
      </c>
      <c r="B244" s="26" t="n">
        <f aca="false">IF(OR(B243="",B243&gt;=$D$8),"",B243+1)</f>
        <v>228</v>
      </c>
      <c r="C244" s="27" t="n">
        <f aca="false">IF($B244="","",$D$9)</f>
        <v>-1516.11404436048</v>
      </c>
      <c r="D244" s="27" t="n">
        <f aca="false">IF($B244="","",IPMT($D$5/12,$B244,$D$7*12,$D$4))</f>
        <v>-369.455431878956</v>
      </c>
      <c r="E244" s="27" t="n">
        <f aca="false">IF($B244="","",PPMT($D$5/12,$B244,$D$7*12,$D$4))</f>
        <v>-1146.65861248153</v>
      </c>
      <c r="F244" s="27" t="n">
        <f aca="false">IF($B244="","",F243-E244)</f>
        <v>-95233.0192689866</v>
      </c>
      <c r="H244" s="35" t="n">
        <f aca="false">EDATE(H243,1)</f>
        <v>48914</v>
      </c>
      <c r="I244" s="0" t="n">
        <f aca="false">I243+1</f>
        <v>228</v>
      </c>
      <c r="J244" s="38" t="n">
        <f aca="false">$K$9</f>
        <v>1403.80930033378</v>
      </c>
      <c r="K244" s="38" t="n">
        <f aca="false">($K$5/$K$6)*M243</f>
        <v>342.08836285089</v>
      </c>
      <c r="L244" s="38" t="n">
        <f aca="false">J244-K244</f>
        <v>1061.72093748289</v>
      </c>
      <c r="M244" s="38" t="n">
        <f aca="false">M243-L244</f>
        <v>88178.7215453579</v>
      </c>
    </row>
    <row r="245" customFormat="false" ht="13.8" hidden="false" customHeight="false" outlineLevel="0" collapsed="false">
      <c r="A245" s="29" t="n">
        <f aca="false">EDATE(A244,1)</f>
        <v>48945</v>
      </c>
      <c r="B245" s="30" t="n">
        <f aca="false">IF(OR(B244="",B244&gt;=$D$8),"",B244+1)</f>
        <v>229</v>
      </c>
      <c r="C245" s="31" t="n">
        <f aca="false">IF($B245="","",$D$9)</f>
        <v>-1516.11404436048</v>
      </c>
      <c r="D245" s="31" t="n">
        <f aca="false">IF($B245="","",IPMT($D$5/12,$B245,$D$7*12,$D$4))</f>
        <v>-365.059907197777</v>
      </c>
      <c r="E245" s="31" t="n">
        <f aca="false">IF($B245="","",PPMT($D$5/12,$B245,$D$7*12,$D$4))</f>
        <v>-1151.05413716271</v>
      </c>
      <c r="F245" s="31" t="n">
        <f aca="false">IF($B245="","",F244-E245)</f>
        <v>-94081.9651318239</v>
      </c>
      <c r="H245" s="32" t="n">
        <f aca="false">EDATE(H244,1)</f>
        <v>48945</v>
      </c>
      <c r="I245" s="33" t="n">
        <f aca="false">I244+1</f>
        <v>229</v>
      </c>
      <c r="J245" s="34" t="n">
        <f aca="false">$K$9</f>
        <v>1403.80930033378</v>
      </c>
      <c r="K245" s="34" t="n">
        <f aca="false">($K$5/$K$6)*M244</f>
        <v>338.018432590539</v>
      </c>
      <c r="L245" s="34" t="n">
        <f aca="false">J245-K245</f>
        <v>1065.79086774324</v>
      </c>
      <c r="M245" s="34" t="n">
        <f aca="false">M244-L245</f>
        <v>87112.9306776147</v>
      </c>
    </row>
    <row r="246" customFormat="false" ht="13.8" hidden="false" customHeight="false" outlineLevel="0" collapsed="false">
      <c r="A246" s="35" t="n">
        <f aca="false">EDATE(A245,1)</f>
        <v>48976</v>
      </c>
      <c r="B246" s="26" t="n">
        <f aca="false">IF(OR(B245="",B245&gt;=$D$8),"",B245+1)</f>
        <v>230</v>
      </c>
      <c r="C246" s="27" t="n">
        <f aca="false">IF($B246="","",$D$9)</f>
        <v>-1516.11404436048</v>
      </c>
      <c r="D246" s="27" t="n">
        <f aca="false">IF($B246="","",IPMT($D$5/12,$B246,$D$7*12,$D$4))</f>
        <v>-360.64753300532</v>
      </c>
      <c r="E246" s="27" t="n">
        <f aca="false">IF($B246="","",PPMT($D$5/12,$B246,$D$7*12,$D$4))</f>
        <v>-1155.46651135516</v>
      </c>
      <c r="F246" s="27" t="n">
        <f aca="false">IF($B246="","",F245-E246)</f>
        <v>-92926.4986204687</v>
      </c>
      <c r="H246" s="35" t="n">
        <f aca="false">EDATE(H245,1)</f>
        <v>48976</v>
      </c>
      <c r="I246" s="0" t="n">
        <f aca="false">I245+1</f>
        <v>230</v>
      </c>
      <c r="J246" s="38" t="n">
        <f aca="false">$K$9</f>
        <v>1403.80930033378</v>
      </c>
      <c r="K246" s="38" t="n">
        <f aca="false">($K$5/$K$6)*M245</f>
        <v>333.932900930856</v>
      </c>
      <c r="L246" s="38" t="n">
        <f aca="false">J246-K246</f>
        <v>1069.87639940292</v>
      </c>
      <c r="M246" s="38" t="n">
        <f aca="false">M245-L246</f>
        <v>86043.0542782117</v>
      </c>
    </row>
    <row r="247" customFormat="false" ht="13.8" hidden="false" customHeight="false" outlineLevel="0" collapsed="false">
      <c r="A247" s="29" t="n">
        <f aca="false">EDATE(A246,1)</f>
        <v>49004</v>
      </c>
      <c r="B247" s="30" t="n">
        <f aca="false">IF(OR(B246="",B246&gt;=$D$8),"",B246+1)</f>
        <v>231</v>
      </c>
      <c r="C247" s="31" t="n">
        <f aca="false">IF($B247="","",$D$9)</f>
        <v>-1516.11404436048</v>
      </c>
      <c r="D247" s="31" t="n">
        <f aca="false">IF($B247="","",IPMT($D$5/12,$B247,$D$7*12,$D$4))</f>
        <v>-356.218244711792</v>
      </c>
      <c r="E247" s="31" t="n">
        <f aca="false">IF($B247="","",PPMT($D$5/12,$B247,$D$7*12,$D$4))</f>
        <v>-1159.89579964869</v>
      </c>
      <c r="F247" s="31" t="n">
        <f aca="false">IF($B247="","",F246-E247)</f>
        <v>-91766.60282082</v>
      </c>
      <c r="H247" s="32" t="n">
        <f aca="false">EDATE(H246,1)</f>
        <v>49004</v>
      </c>
      <c r="I247" s="33" t="n">
        <f aca="false">I246+1</f>
        <v>231</v>
      </c>
      <c r="J247" s="34" t="n">
        <f aca="false">$K$9</f>
        <v>1403.80930033378</v>
      </c>
      <c r="K247" s="34" t="n">
        <f aca="false">($K$5/$K$6)*M246</f>
        <v>329.831708066478</v>
      </c>
      <c r="L247" s="34" t="n">
        <f aca="false">J247-K247</f>
        <v>1073.9775922673</v>
      </c>
      <c r="M247" s="34" t="n">
        <f aca="false">M246-L247</f>
        <v>84969.0766859444</v>
      </c>
    </row>
    <row r="248" customFormat="false" ht="13.8" hidden="false" customHeight="false" outlineLevel="0" collapsed="false">
      <c r="A248" s="35" t="n">
        <f aca="false">EDATE(A247,1)</f>
        <v>49035</v>
      </c>
      <c r="B248" s="26" t="n">
        <f aca="false">IF(OR(B247="",B247&gt;=$D$8),"",B247+1)</f>
        <v>232</v>
      </c>
      <c r="C248" s="27" t="n">
        <f aca="false">IF($B248="","",$D$9)</f>
        <v>-1516.11404436048</v>
      </c>
      <c r="D248" s="27" t="n">
        <f aca="false">IF($B248="","",IPMT($D$5/12,$B248,$D$7*12,$D$4))</f>
        <v>-351.771977479805</v>
      </c>
      <c r="E248" s="27" t="n">
        <f aca="false">IF($B248="","",PPMT($D$5/12,$B248,$D$7*12,$D$4))</f>
        <v>-1164.34206688068</v>
      </c>
      <c r="F248" s="27" t="n">
        <f aca="false">IF($B248="","",F247-E248)</f>
        <v>-90602.2607539394</v>
      </c>
      <c r="H248" s="35" t="n">
        <f aca="false">EDATE(H247,1)</f>
        <v>49035</v>
      </c>
      <c r="I248" s="0" t="n">
        <f aca="false">I247+1</f>
        <v>232</v>
      </c>
      <c r="J248" s="38" t="n">
        <f aca="false">$K$9</f>
        <v>1403.80930033378</v>
      </c>
      <c r="K248" s="38" t="n">
        <f aca="false">($K$5/$K$6)*M247</f>
        <v>325.714793962787</v>
      </c>
      <c r="L248" s="38" t="n">
        <f aca="false">J248-K248</f>
        <v>1078.09450637099</v>
      </c>
      <c r="M248" s="38" t="n">
        <f aca="false">M247-L248</f>
        <v>83890.9821795734</v>
      </c>
    </row>
    <row r="249" customFormat="false" ht="13.8" hidden="false" customHeight="false" outlineLevel="0" collapsed="false">
      <c r="A249" s="29" t="n">
        <f aca="false">EDATE(A248,1)</f>
        <v>49065</v>
      </c>
      <c r="B249" s="30" t="n">
        <f aca="false">IF(OR(B248="",B248&gt;=$D$8),"",B248+1)</f>
        <v>233</v>
      </c>
      <c r="C249" s="31" t="n">
        <f aca="false">IF($B249="","",$D$9)</f>
        <v>-1516.11404436048</v>
      </c>
      <c r="D249" s="31" t="n">
        <f aca="false">IF($B249="","",IPMT($D$5/12,$B249,$D$7*12,$D$4))</f>
        <v>-347.308666223429</v>
      </c>
      <c r="E249" s="31" t="n">
        <f aca="false">IF($B249="","",PPMT($D$5/12,$B249,$D$7*12,$D$4))</f>
        <v>-1168.80537813705</v>
      </c>
      <c r="F249" s="31" t="n">
        <f aca="false">IF($B249="","",F248-E249)</f>
        <v>-89433.4553758023</v>
      </c>
      <c r="H249" s="32" t="n">
        <f aca="false">EDATE(H248,1)</f>
        <v>49065</v>
      </c>
      <c r="I249" s="33" t="n">
        <f aca="false">I248+1</f>
        <v>233</v>
      </c>
      <c r="J249" s="34" t="n">
        <f aca="false">$K$9</f>
        <v>1403.80930033378</v>
      </c>
      <c r="K249" s="34" t="n">
        <f aca="false">($K$5/$K$6)*M248</f>
        <v>321.582098355031</v>
      </c>
      <c r="L249" s="34" t="n">
        <f aca="false">J249-K249</f>
        <v>1082.22720197875</v>
      </c>
      <c r="M249" s="34" t="n">
        <f aca="false">M248-L249</f>
        <v>82808.7549775947</v>
      </c>
    </row>
    <row r="250" customFormat="false" ht="13.8" hidden="false" customHeight="false" outlineLevel="0" collapsed="false">
      <c r="A250" s="35" t="n">
        <f aca="false">EDATE(A249,1)</f>
        <v>49096</v>
      </c>
      <c r="B250" s="26" t="n">
        <f aca="false">IF(OR(B249="",B249&gt;=$D$8),"",B249+1)</f>
        <v>234</v>
      </c>
      <c r="C250" s="27" t="n">
        <f aca="false">IF($B250="","",$D$9)</f>
        <v>-1516.11404436048</v>
      </c>
      <c r="D250" s="27" t="n">
        <f aca="false">IF($B250="","",IPMT($D$5/12,$B250,$D$7*12,$D$4))</f>
        <v>-342.828245607236</v>
      </c>
      <c r="E250" s="27" t="n">
        <f aca="false">IF($B250="","",PPMT($D$5/12,$B250,$D$7*12,$D$4))</f>
        <v>-1173.28579875325</v>
      </c>
      <c r="F250" s="27" t="n">
        <f aca="false">IF($B250="","",F249-E250)</f>
        <v>-88260.1695770491</v>
      </c>
      <c r="H250" s="35" t="n">
        <f aca="false">EDATE(H249,1)</f>
        <v>49096</v>
      </c>
      <c r="I250" s="0" t="n">
        <f aca="false">I249+1</f>
        <v>234</v>
      </c>
      <c r="J250" s="38" t="n">
        <f aca="false">$K$9</f>
        <v>1403.80930033378</v>
      </c>
      <c r="K250" s="38" t="n">
        <f aca="false">($K$5/$K$6)*M249</f>
        <v>317.433560747446</v>
      </c>
      <c r="L250" s="38" t="n">
        <f aca="false">J250-K250</f>
        <v>1086.37573958633</v>
      </c>
      <c r="M250" s="38" t="n">
        <f aca="false">M249-L250</f>
        <v>81722.3792380083</v>
      </c>
    </row>
    <row r="251" customFormat="false" ht="13.8" hidden="false" customHeight="false" outlineLevel="0" collapsed="false">
      <c r="A251" s="29" t="n">
        <f aca="false">EDATE(A250,1)</f>
        <v>49126</v>
      </c>
      <c r="B251" s="30" t="n">
        <f aca="false">IF(OR(B250="",B250&gt;=$D$8),"",B250+1)</f>
        <v>235</v>
      </c>
      <c r="C251" s="31" t="n">
        <f aca="false">IF($B251="","",$D$9)</f>
        <v>-1516.11404436048</v>
      </c>
      <c r="D251" s="31" t="n">
        <f aca="false">IF($B251="","",IPMT($D$5/12,$B251,$D$7*12,$D$4))</f>
        <v>-338.330650045349</v>
      </c>
      <c r="E251" s="31" t="n">
        <f aca="false">IF($B251="","",PPMT($D$5/12,$B251,$D$7*12,$D$4))</f>
        <v>-1177.78339431513</v>
      </c>
      <c r="F251" s="31" t="n">
        <f aca="false">IF($B251="","",F250-E251)</f>
        <v>-87082.3861827339</v>
      </c>
      <c r="H251" s="32" t="n">
        <f aca="false">EDATE(H250,1)</f>
        <v>49126</v>
      </c>
      <c r="I251" s="33" t="n">
        <f aca="false">I250+1</f>
        <v>235</v>
      </c>
      <c r="J251" s="34" t="n">
        <f aca="false">$K$9</f>
        <v>1403.80930033378</v>
      </c>
      <c r="K251" s="34" t="n">
        <f aca="false">($K$5/$K$6)*M250</f>
        <v>313.269120412365</v>
      </c>
      <c r="L251" s="34" t="n">
        <f aca="false">J251-K251</f>
        <v>1090.54017992141</v>
      </c>
      <c r="M251" s="34" t="n">
        <f aca="false">M250-L251</f>
        <v>80631.8390580869</v>
      </c>
    </row>
    <row r="252" customFormat="false" ht="13.8" hidden="false" customHeight="false" outlineLevel="0" collapsed="false">
      <c r="A252" s="35" t="n">
        <f aca="false">EDATE(A251,1)</f>
        <v>49157</v>
      </c>
      <c r="B252" s="26" t="n">
        <f aca="false">IF(OR(B251="",B251&gt;=$D$8),"",B251+1)</f>
        <v>236</v>
      </c>
      <c r="C252" s="27" t="n">
        <f aca="false">IF($B252="","",$D$9)</f>
        <v>-1516.11404436048</v>
      </c>
      <c r="D252" s="27" t="n">
        <f aca="false">IF($B252="","",IPMT($D$5/12,$B252,$D$7*12,$D$4))</f>
        <v>-333.815813700475</v>
      </c>
      <c r="E252" s="27" t="n">
        <f aca="false">IF($B252="","",PPMT($D$5/12,$B252,$D$7*12,$D$4))</f>
        <v>-1182.29823066001</v>
      </c>
      <c r="F252" s="27" t="n">
        <f aca="false">IF($B252="","",F251-E252)</f>
        <v>-85900.0879520739</v>
      </c>
      <c r="H252" s="35" t="n">
        <f aca="false">EDATE(H251,1)</f>
        <v>49157</v>
      </c>
      <c r="I252" s="0" t="n">
        <f aca="false">I251+1</f>
        <v>236</v>
      </c>
      <c r="J252" s="38" t="n">
        <f aca="false">$K$9</f>
        <v>1403.80930033378</v>
      </c>
      <c r="K252" s="38" t="n">
        <f aca="false">($K$5/$K$6)*M251</f>
        <v>309.088716389333</v>
      </c>
      <c r="L252" s="38" t="n">
        <f aca="false">J252-K252</f>
        <v>1094.72058394445</v>
      </c>
      <c r="M252" s="38" t="n">
        <f aca="false">M251-L252</f>
        <v>79537.1184741425</v>
      </c>
    </row>
    <row r="253" customFormat="false" ht="13.8" hidden="false" customHeight="false" outlineLevel="0" collapsed="false">
      <c r="A253" s="29" t="n">
        <f aca="false">EDATE(A252,1)</f>
        <v>49188</v>
      </c>
      <c r="B253" s="30" t="n">
        <f aca="false">IF(OR(B252="",B252&gt;=$D$8),"",B252+1)</f>
        <v>237</v>
      </c>
      <c r="C253" s="31" t="n">
        <f aca="false">IF($B253="","",$D$9)</f>
        <v>-1516.11404436048</v>
      </c>
      <c r="D253" s="31" t="n">
        <f aca="false">IF($B253="","",IPMT($D$5/12,$B253,$D$7*12,$D$4))</f>
        <v>-329.283670482945</v>
      </c>
      <c r="E253" s="31" t="n">
        <f aca="false">IF($B253="","",PPMT($D$5/12,$B253,$D$7*12,$D$4))</f>
        <v>-1186.83037387754</v>
      </c>
      <c r="F253" s="31" t="n">
        <f aca="false">IF($B253="","",F252-E253)</f>
        <v>-84713.2575781964</v>
      </c>
      <c r="H253" s="32" t="n">
        <f aca="false">EDATE(H252,1)</f>
        <v>49188</v>
      </c>
      <c r="I253" s="33" t="n">
        <f aca="false">I252+1</f>
        <v>237</v>
      </c>
      <c r="J253" s="34" t="n">
        <f aca="false">$K$9</f>
        <v>1403.80930033378</v>
      </c>
      <c r="K253" s="34" t="n">
        <f aca="false">($K$5/$K$6)*M252</f>
        <v>304.892287484213</v>
      </c>
      <c r="L253" s="34" t="n">
        <f aca="false">J253-K253</f>
        <v>1098.91701284957</v>
      </c>
      <c r="M253" s="34" t="n">
        <f aca="false">M252-L253</f>
        <v>78438.2014612929</v>
      </c>
    </row>
    <row r="254" customFormat="false" ht="13.8" hidden="false" customHeight="false" outlineLevel="0" collapsed="false">
      <c r="A254" s="35" t="n">
        <f aca="false">EDATE(A253,1)</f>
        <v>49218</v>
      </c>
      <c r="B254" s="26" t="n">
        <f aca="false">IF(OR(B253="",B253&gt;=$D$8),"",B253+1)</f>
        <v>238</v>
      </c>
      <c r="C254" s="27" t="n">
        <f aca="false">IF($B254="","",$D$9)</f>
        <v>-1516.11404436048</v>
      </c>
      <c r="D254" s="27" t="n">
        <f aca="false">IF($B254="","",IPMT($D$5/12,$B254,$D$7*12,$D$4))</f>
        <v>-324.734154049747</v>
      </c>
      <c r="E254" s="27" t="n">
        <f aca="false">IF($B254="","",PPMT($D$5/12,$B254,$D$7*12,$D$4))</f>
        <v>-1191.37989031074</v>
      </c>
      <c r="F254" s="27" t="n">
        <f aca="false">IF($B254="","",F253-E254)</f>
        <v>-83521.8776878856</v>
      </c>
      <c r="H254" s="35" t="n">
        <f aca="false">EDATE(H253,1)</f>
        <v>49218</v>
      </c>
      <c r="I254" s="0" t="n">
        <f aca="false">I253+1</f>
        <v>238</v>
      </c>
      <c r="J254" s="38" t="n">
        <f aca="false">$K$9</f>
        <v>1403.80930033378</v>
      </c>
      <c r="K254" s="38" t="n">
        <f aca="false">($K$5/$K$6)*M253</f>
        <v>300.67977226829</v>
      </c>
      <c r="L254" s="38" t="n">
        <f aca="false">J254-K254</f>
        <v>1103.12952806549</v>
      </c>
      <c r="M254" s="38" t="n">
        <f aca="false">M253-L254</f>
        <v>77335.0719332274</v>
      </c>
    </row>
    <row r="255" customFormat="false" ht="13.8" hidden="false" customHeight="false" outlineLevel="0" collapsed="false">
      <c r="A255" s="29" t="n">
        <f aca="false">EDATE(A254,1)</f>
        <v>49249</v>
      </c>
      <c r="B255" s="30" t="n">
        <f aca="false">IF(OR(B254="",B254&gt;=$D$8),"",B254+1)</f>
        <v>239</v>
      </c>
      <c r="C255" s="31" t="n">
        <f aca="false">IF($B255="","",$D$9)</f>
        <v>-1516.11404436048</v>
      </c>
      <c r="D255" s="31" t="n">
        <f aca="false">IF($B255="","",IPMT($D$5/12,$B255,$D$7*12,$D$4))</f>
        <v>-320.167197803556</v>
      </c>
      <c r="E255" s="31" t="n">
        <f aca="false">IF($B255="","",PPMT($D$5/12,$B255,$D$7*12,$D$4))</f>
        <v>-1195.94684655693</v>
      </c>
      <c r="F255" s="31" t="n">
        <f aca="false">IF($B255="","",F254-E255)</f>
        <v>-82325.9308413287</v>
      </c>
      <c r="H255" s="32" t="n">
        <f aca="false">EDATE(H254,1)</f>
        <v>49249</v>
      </c>
      <c r="I255" s="33" t="n">
        <f aca="false">I254+1</f>
        <v>239</v>
      </c>
      <c r="J255" s="34" t="n">
        <f aca="false">$K$9</f>
        <v>1403.80930033378</v>
      </c>
      <c r="K255" s="34" t="n">
        <f aca="false">($K$5/$K$6)*M254</f>
        <v>296.451109077372</v>
      </c>
      <c r="L255" s="34" t="n">
        <f aca="false">J255-K255</f>
        <v>1107.35819125641</v>
      </c>
      <c r="M255" s="34" t="n">
        <f aca="false">M254-L255</f>
        <v>76227.713741971</v>
      </c>
    </row>
    <row r="256" customFormat="false" ht="13.8" hidden="false" customHeight="false" outlineLevel="0" collapsed="false">
      <c r="A256" s="35" t="n">
        <f aca="false">EDATE(A255,1)</f>
        <v>49279</v>
      </c>
      <c r="B256" s="26" t="n">
        <f aca="false">IF(OR(B255="",B255&gt;=$D$8),"",B255+1)</f>
        <v>240</v>
      </c>
      <c r="C256" s="27" t="n">
        <f aca="false">IF($B256="","",$D$9)</f>
        <v>-1516.11404436048</v>
      </c>
      <c r="D256" s="27" t="n">
        <f aca="false">IF($B256="","",IPMT($D$5/12,$B256,$D$7*12,$D$4))</f>
        <v>-315.582734891755</v>
      </c>
      <c r="E256" s="27" t="n">
        <f aca="false">IF($B256="","",PPMT($D$5/12,$B256,$D$7*12,$D$4))</f>
        <v>-1200.53130946873</v>
      </c>
      <c r="F256" s="27" t="n">
        <f aca="false">IF($B256="","",F255-E256)</f>
        <v>-81125.39953186</v>
      </c>
      <c r="H256" s="35" t="n">
        <f aca="false">EDATE(H255,1)</f>
        <v>49279</v>
      </c>
      <c r="I256" s="0" t="n">
        <f aca="false">I255+1</f>
        <v>240</v>
      </c>
      <c r="J256" s="38" t="n">
        <f aca="false">$K$9</f>
        <v>1403.80930033378</v>
      </c>
      <c r="K256" s="38" t="n">
        <f aca="false">($K$5/$K$6)*M255</f>
        <v>292.206236010889</v>
      </c>
      <c r="L256" s="38" t="n">
        <f aca="false">J256-K256</f>
        <v>1111.60306432289</v>
      </c>
      <c r="M256" s="38" t="n">
        <f aca="false">M255-L256</f>
        <v>75116.1106776481</v>
      </c>
    </row>
    <row r="257" customFormat="false" ht="13.8" hidden="false" customHeight="false" outlineLevel="0" collapsed="false">
      <c r="A257" s="29" t="n">
        <f aca="false">EDATE(A256,1)</f>
        <v>49310</v>
      </c>
      <c r="B257" s="30" t="n">
        <f aca="false">IF(OR(B256="",B256&gt;=$D$8),"",B256+1)</f>
        <v>241</v>
      </c>
      <c r="C257" s="31" t="n">
        <f aca="false">IF($B257="","",$D$9)</f>
        <v>-1516.11404436048</v>
      </c>
      <c r="D257" s="31" t="n">
        <f aca="false">IF($B257="","",IPMT($D$5/12,$B257,$D$7*12,$D$4))</f>
        <v>-310.980698205458</v>
      </c>
      <c r="E257" s="31" t="n">
        <f aca="false">IF($B257="","",PPMT($D$5/12,$B257,$D$7*12,$D$4))</f>
        <v>-1205.13334615502</v>
      </c>
      <c r="F257" s="31" t="n">
        <f aca="false">IF($B257="","",F256-E257)</f>
        <v>-79920.266185705</v>
      </c>
      <c r="H257" s="32" t="n">
        <f aca="false">EDATE(H256,1)</f>
        <v>49310</v>
      </c>
      <c r="I257" s="33" t="n">
        <f aca="false">I256+1</f>
        <v>241</v>
      </c>
      <c r="J257" s="34" t="n">
        <f aca="false">$K$9</f>
        <v>1403.80930033378</v>
      </c>
      <c r="K257" s="34" t="n">
        <f aca="false">($K$5/$K$6)*M256</f>
        <v>287.945090930984</v>
      </c>
      <c r="L257" s="34" t="n">
        <f aca="false">J257-K257</f>
        <v>1115.8642094028</v>
      </c>
      <c r="M257" s="34" t="n">
        <f aca="false">M256-L257</f>
        <v>74000.2464682453</v>
      </c>
    </row>
    <row r="258" customFormat="false" ht="13.8" hidden="false" customHeight="false" outlineLevel="0" collapsed="false">
      <c r="A258" s="35" t="n">
        <f aca="false">EDATE(A257,1)</f>
        <v>49341</v>
      </c>
      <c r="B258" s="26" t="n">
        <f aca="false">IF(OR(B257="",B257&gt;=$D$8),"",B257+1)</f>
        <v>242</v>
      </c>
      <c r="C258" s="27" t="n">
        <f aca="false">IF($B258="","",$D$9)</f>
        <v>-1516.11404436048</v>
      </c>
      <c r="D258" s="27" t="n">
        <f aca="false">IF($B258="","",IPMT($D$5/12,$B258,$D$7*12,$D$4))</f>
        <v>-306.36102037853</v>
      </c>
      <c r="E258" s="27" t="n">
        <f aca="false">IF($B258="","",PPMT($D$5/12,$B258,$D$7*12,$D$4))</f>
        <v>-1209.75302398195</v>
      </c>
      <c r="F258" s="27" t="n">
        <f aca="false">IF($B258="","",F257-E258)</f>
        <v>-78710.513161723</v>
      </c>
      <c r="H258" s="35" t="n">
        <f aca="false">EDATE(H257,1)</f>
        <v>49341</v>
      </c>
      <c r="I258" s="0" t="n">
        <f aca="false">I257+1</f>
        <v>242</v>
      </c>
      <c r="J258" s="38" t="n">
        <f aca="false">$K$9</f>
        <v>1403.80930033378</v>
      </c>
      <c r="K258" s="38" t="n">
        <f aca="false">($K$5/$K$6)*M257</f>
        <v>283.667611461607</v>
      </c>
      <c r="L258" s="38" t="n">
        <f aca="false">J258-K258</f>
        <v>1120.14168887217</v>
      </c>
      <c r="M258" s="38" t="n">
        <f aca="false">M257-L258</f>
        <v>72880.1047793732</v>
      </c>
    </row>
    <row r="259" customFormat="false" ht="13.8" hidden="false" customHeight="false" outlineLevel="0" collapsed="false">
      <c r="A259" s="29" t="n">
        <f aca="false">EDATE(A258,1)</f>
        <v>49369</v>
      </c>
      <c r="B259" s="30" t="n">
        <f aca="false">IF(OR(B258="",B258&gt;=$D$8),"",B258+1)</f>
        <v>243</v>
      </c>
      <c r="C259" s="31" t="n">
        <f aca="false">IF($B259="","",$D$9)</f>
        <v>-1516.11404436048</v>
      </c>
      <c r="D259" s="31" t="n">
        <f aca="false">IF($B259="","",IPMT($D$5/12,$B259,$D$7*12,$D$4))</f>
        <v>-301.723633786599</v>
      </c>
      <c r="E259" s="31" t="n">
        <f aca="false">IF($B259="","",PPMT($D$5/12,$B259,$D$7*12,$D$4))</f>
        <v>-1214.39041057388</v>
      </c>
      <c r="F259" s="31" t="n">
        <f aca="false">IF($B259="","",F258-E259)</f>
        <v>-77496.1227511491</v>
      </c>
      <c r="H259" s="32" t="n">
        <f aca="false">EDATE(H258,1)</f>
        <v>49369</v>
      </c>
      <c r="I259" s="33" t="n">
        <f aca="false">I258+1</f>
        <v>243</v>
      </c>
      <c r="J259" s="34" t="n">
        <f aca="false">$K$9</f>
        <v>1403.80930033378</v>
      </c>
      <c r="K259" s="34" t="n">
        <f aca="false">($K$5/$K$6)*M258</f>
        <v>279.373734987597</v>
      </c>
      <c r="L259" s="34" t="n">
        <f aca="false">J259-K259</f>
        <v>1124.43556534618</v>
      </c>
      <c r="M259" s="34" t="n">
        <f aca="false">M258-L259</f>
        <v>71755.669214027</v>
      </c>
    </row>
    <row r="260" customFormat="false" ht="13.8" hidden="false" customHeight="false" outlineLevel="0" collapsed="false">
      <c r="A260" s="35" t="n">
        <f aca="false">EDATE(A259,1)</f>
        <v>49400</v>
      </c>
      <c r="B260" s="26" t="n">
        <f aca="false">IF(OR(B259="",B259&gt;=$D$8),"",B259+1)</f>
        <v>244</v>
      </c>
      <c r="C260" s="27" t="n">
        <f aca="false">IF($B260="","",$D$9)</f>
        <v>-1516.11404436048</v>
      </c>
      <c r="D260" s="27" t="n">
        <f aca="false">IF($B260="","",IPMT($D$5/12,$B260,$D$7*12,$D$4))</f>
        <v>-297.068470546066</v>
      </c>
      <c r="E260" s="27" t="n">
        <f aca="false">IF($B260="","",PPMT($D$5/12,$B260,$D$7*12,$D$4))</f>
        <v>-1219.04557381442</v>
      </c>
      <c r="F260" s="27" t="n">
        <f aca="false">IF($B260="","",F259-E260)</f>
        <v>-76277.0771773347</v>
      </c>
      <c r="H260" s="35" t="n">
        <f aca="false">EDATE(H259,1)</f>
        <v>49400</v>
      </c>
      <c r="I260" s="0" t="n">
        <f aca="false">I259+1</f>
        <v>244</v>
      </c>
      <c r="J260" s="38" t="n">
        <f aca="false">$K$9</f>
        <v>1403.80930033378</v>
      </c>
      <c r="K260" s="38" t="n">
        <f aca="false">($K$5/$K$6)*M259</f>
        <v>275.06339865377</v>
      </c>
      <c r="L260" s="38" t="n">
        <f aca="false">J260-K260</f>
        <v>1128.74590168001</v>
      </c>
      <c r="M260" s="38" t="n">
        <f aca="false">M259-L260</f>
        <v>70626.923312347</v>
      </c>
    </row>
    <row r="261" customFormat="false" ht="13.8" hidden="false" customHeight="false" outlineLevel="0" collapsed="false">
      <c r="A261" s="29" t="n">
        <f aca="false">EDATE(A260,1)</f>
        <v>49430</v>
      </c>
      <c r="B261" s="30" t="n">
        <f aca="false">IF(OR(B260="",B260&gt;=$D$8),"",B260+1)</f>
        <v>245</v>
      </c>
      <c r="C261" s="31" t="n">
        <f aca="false">IF($B261="","",$D$9)</f>
        <v>-1516.11404436048</v>
      </c>
      <c r="D261" s="31" t="n">
        <f aca="false">IF($B261="","",IPMT($D$5/12,$B261,$D$7*12,$D$4))</f>
        <v>-292.395462513111</v>
      </c>
      <c r="E261" s="31" t="n">
        <f aca="false">IF($B261="","",PPMT($D$5/12,$B261,$D$7*12,$D$4))</f>
        <v>-1223.71858184737</v>
      </c>
      <c r="F261" s="31" t="n">
        <f aca="false">IF($B261="","",F260-E261)</f>
        <v>-75053.3585954873</v>
      </c>
      <c r="H261" s="32" t="n">
        <f aca="false">EDATE(H260,1)</f>
        <v>49430</v>
      </c>
      <c r="I261" s="33" t="n">
        <f aca="false">I260+1</f>
        <v>245</v>
      </c>
      <c r="J261" s="34" t="n">
        <f aca="false">$K$9</f>
        <v>1403.80930033378</v>
      </c>
      <c r="K261" s="34" t="n">
        <f aca="false">($K$5/$K$6)*M260</f>
        <v>270.736539363997</v>
      </c>
      <c r="L261" s="34" t="n">
        <f aca="false">J261-K261</f>
        <v>1133.07276096978</v>
      </c>
      <c r="M261" s="34" t="n">
        <f aca="false">M260-L261</f>
        <v>69493.8505513772</v>
      </c>
    </row>
    <row r="262" customFormat="false" ht="13.8" hidden="false" customHeight="false" outlineLevel="0" collapsed="false">
      <c r="A262" s="35" t="n">
        <f aca="false">EDATE(A261,1)</f>
        <v>49461</v>
      </c>
      <c r="B262" s="26" t="n">
        <f aca="false">IF(OR(B261="",B261&gt;=$D$8),"",B261+1)</f>
        <v>246</v>
      </c>
      <c r="C262" s="27" t="n">
        <f aca="false">IF($B262="","",$D$9)</f>
        <v>-1516.11404436048</v>
      </c>
      <c r="D262" s="27" t="n">
        <f aca="false">IF($B262="","",IPMT($D$5/12,$B262,$D$7*12,$D$4))</f>
        <v>-287.704541282696</v>
      </c>
      <c r="E262" s="27" t="n">
        <f aca="false">IF($B262="","",PPMT($D$5/12,$B262,$D$7*12,$D$4))</f>
        <v>-1228.40950307779</v>
      </c>
      <c r="F262" s="27" t="n">
        <f aca="false">IF($B262="","",F261-E262)</f>
        <v>-73824.9490924096</v>
      </c>
      <c r="H262" s="35" t="n">
        <f aca="false">EDATE(H261,1)</f>
        <v>49461</v>
      </c>
      <c r="I262" s="0" t="n">
        <f aca="false">I261+1</f>
        <v>246</v>
      </c>
      <c r="J262" s="38" t="n">
        <f aca="false">$K$9</f>
        <v>1403.80930033378</v>
      </c>
      <c r="K262" s="38" t="n">
        <f aca="false">($K$5/$K$6)*M261</f>
        <v>266.393093780279</v>
      </c>
      <c r="L262" s="38" t="n">
        <f aca="false">J262-K262</f>
        <v>1137.4162065535</v>
      </c>
      <c r="M262" s="38" t="n">
        <f aca="false">M261-L262</f>
        <v>68356.4343448237</v>
      </c>
    </row>
    <row r="263" customFormat="false" ht="13.8" hidden="false" customHeight="false" outlineLevel="0" collapsed="false">
      <c r="A263" s="29" t="n">
        <f aca="false">EDATE(A262,1)</f>
        <v>49491</v>
      </c>
      <c r="B263" s="30" t="n">
        <f aca="false">IF(OR(B262="",B262&gt;=$D$8),"",B262+1)</f>
        <v>247</v>
      </c>
      <c r="C263" s="31" t="n">
        <f aca="false">IF($B263="","",$D$9)</f>
        <v>-1516.11404436048</v>
      </c>
      <c r="D263" s="31" t="n">
        <f aca="false">IF($B263="","",IPMT($D$5/12,$B263,$D$7*12,$D$4))</f>
        <v>-282.995638187565</v>
      </c>
      <c r="E263" s="31" t="n">
        <f aca="false">IF($B263="","",PPMT($D$5/12,$B263,$D$7*12,$D$4))</f>
        <v>-1233.11840617292</v>
      </c>
      <c r="F263" s="31" t="n">
        <f aca="false">IF($B263="","",F262-E263)</f>
        <v>-72591.8306862366</v>
      </c>
      <c r="H263" s="32" t="n">
        <f aca="false">EDATE(H262,1)</f>
        <v>49491</v>
      </c>
      <c r="I263" s="33" t="n">
        <f aca="false">I262+1</f>
        <v>247</v>
      </c>
      <c r="J263" s="34" t="n">
        <f aca="false">$K$9</f>
        <v>1403.80930033378</v>
      </c>
      <c r="K263" s="34" t="n">
        <f aca="false">($K$5/$K$6)*M262</f>
        <v>262.032998321824</v>
      </c>
      <c r="L263" s="34" t="n">
        <f aca="false">J263-K263</f>
        <v>1141.77630201196</v>
      </c>
      <c r="M263" s="34" t="n">
        <f aca="false">M262-L263</f>
        <v>67214.6580428117</v>
      </c>
    </row>
    <row r="264" customFormat="false" ht="13.8" hidden="false" customHeight="false" outlineLevel="0" collapsed="false">
      <c r="A264" s="35" t="n">
        <f aca="false">EDATE(A263,1)</f>
        <v>49522</v>
      </c>
      <c r="B264" s="26" t="n">
        <f aca="false">IF(OR(B263="",B263&gt;=$D$8),"",B263+1)</f>
        <v>248</v>
      </c>
      <c r="C264" s="27" t="n">
        <f aca="false">IF($B264="","",$D$9)</f>
        <v>-1516.11404436048</v>
      </c>
      <c r="D264" s="27" t="n">
        <f aca="false">IF($B264="","",IPMT($D$5/12,$B264,$D$7*12,$D$4))</f>
        <v>-278.268684297235</v>
      </c>
      <c r="E264" s="27" t="n">
        <f aca="false">IF($B264="","",PPMT($D$5/12,$B264,$D$7*12,$D$4))</f>
        <v>-1237.84536006325</v>
      </c>
      <c r="F264" s="27" t="n">
        <f aca="false">IF($B264="","",F263-E264)</f>
        <v>-71353.9853261734</v>
      </c>
      <c r="H264" s="35" t="n">
        <f aca="false">EDATE(H263,1)</f>
        <v>49522</v>
      </c>
      <c r="I264" s="0" t="n">
        <f aca="false">I263+1</f>
        <v>248</v>
      </c>
      <c r="J264" s="38" t="n">
        <f aca="false">$K$9</f>
        <v>1403.80930033378</v>
      </c>
      <c r="K264" s="38" t="n">
        <f aca="false">($K$5/$K$6)*M263</f>
        <v>257.656189164112</v>
      </c>
      <c r="L264" s="38" t="n">
        <f aca="false">J264-K264</f>
        <v>1146.15311116967</v>
      </c>
      <c r="M264" s="38" t="n">
        <f aca="false">M263-L264</f>
        <v>66068.5049316421</v>
      </c>
    </row>
    <row r="265" customFormat="false" ht="13.8" hidden="false" customHeight="false" outlineLevel="0" collapsed="false">
      <c r="A265" s="29" t="n">
        <f aca="false">EDATE(A264,1)</f>
        <v>49553</v>
      </c>
      <c r="B265" s="30" t="n">
        <f aca="false">IF(OR(B264="",B264&gt;=$D$8),"",B264+1)</f>
        <v>249</v>
      </c>
      <c r="C265" s="31" t="n">
        <f aca="false">IF($B265="","",$D$9)</f>
        <v>-1516.11404436048</v>
      </c>
      <c r="D265" s="31" t="n">
        <f aca="false">IF($B265="","",IPMT($D$5/12,$B265,$D$7*12,$D$4))</f>
        <v>-273.523610416992</v>
      </c>
      <c r="E265" s="31" t="n">
        <f aca="false">IF($B265="","",PPMT($D$5/12,$B265,$D$7*12,$D$4))</f>
        <v>-1242.59043394349</v>
      </c>
      <c r="F265" s="31" t="n">
        <f aca="false">IF($B265="","",F264-E265)</f>
        <v>-70111.3948922299</v>
      </c>
      <c r="H265" s="32" t="n">
        <f aca="false">EDATE(H264,1)</f>
        <v>49553</v>
      </c>
      <c r="I265" s="33" t="n">
        <f aca="false">I264+1</f>
        <v>249</v>
      </c>
      <c r="J265" s="34" t="n">
        <f aca="false">$K$9</f>
        <v>1403.80930033378</v>
      </c>
      <c r="K265" s="34" t="n">
        <f aca="false">($K$5/$K$6)*M264</f>
        <v>253.262602237961</v>
      </c>
      <c r="L265" s="34" t="n">
        <f aca="false">J265-K265</f>
        <v>1150.54669809582</v>
      </c>
      <c r="M265" s="34" t="n">
        <f aca="false">M264-L265</f>
        <v>64917.9582335463</v>
      </c>
    </row>
    <row r="266" customFormat="false" ht="13.8" hidden="false" customHeight="false" outlineLevel="0" collapsed="false">
      <c r="A266" s="35" t="n">
        <f aca="false">EDATE(A265,1)</f>
        <v>49583</v>
      </c>
      <c r="B266" s="26" t="n">
        <f aca="false">IF(OR(B265="",B265&gt;=$D$8),"",B265+1)</f>
        <v>250</v>
      </c>
      <c r="C266" s="27" t="n">
        <f aca="false">IF($B266="","",$D$9)</f>
        <v>-1516.11404436048</v>
      </c>
      <c r="D266" s="27" t="n">
        <f aca="false">IF($B266="","",IPMT($D$5/12,$B266,$D$7*12,$D$4))</f>
        <v>-268.760347086875</v>
      </c>
      <c r="E266" s="27" t="n">
        <f aca="false">IF($B266="","",PPMT($D$5/12,$B266,$D$7*12,$D$4))</f>
        <v>-1247.35369727361</v>
      </c>
      <c r="F266" s="27" t="n">
        <f aca="false">IF($B266="","",F265-E266)</f>
        <v>-68864.0411949563</v>
      </c>
      <c r="H266" s="35" t="n">
        <f aca="false">EDATE(H265,1)</f>
        <v>49583</v>
      </c>
      <c r="I266" s="0" t="n">
        <f aca="false">I265+1</f>
        <v>250</v>
      </c>
      <c r="J266" s="38" t="n">
        <f aca="false">$K$9</f>
        <v>1403.80930033378</v>
      </c>
      <c r="K266" s="38" t="n">
        <f aca="false">($K$5/$K$6)*M265</f>
        <v>248.852173228594</v>
      </c>
      <c r="L266" s="38" t="n">
        <f aca="false">J266-K266</f>
        <v>1154.95712710519</v>
      </c>
      <c r="M266" s="38" t="n">
        <f aca="false">M265-L266</f>
        <v>63763.0011064411</v>
      </c>
    </row>
    <row r="267" customFormat="false" ht="13.8" hidden="false" customHeight="false" outlineLevel="0" collapsed="false">
      <c r="A267" s="29" t="n">
        <f aca="false">EDATE(A266,1)</f>
        <v>49614</v>
      </c>
      <c r="B267" s="30" t="n">
        <f aca="false">IF(OR(B266="",B266&gt;=$D$8),"",B266+1)</f>
        <v>251</v>
      </c>
      <c r="C267" s="31" t="n">
        <f aca="false">IF($B267="","",$D$9)</f>
        <v>-1516.11404436048</v>
      </c>
      <c r="D267" s="31" t="n">
        <f aca="false">IF($B267="","",IPMT($D$5/12,$B267,$D$7*12,$D$4))</f>
        <v>-263.97882458066</v>
      </c>
      <c r="E267" s="31" t="n">
        <f aca="false">IF($B267="","",PPMT($D$5/12,$B267,$D$7*12,$D$4))</f>
        <v>-1252.13521977982</v>
      </c>
      <c r="F267" s="31" t="n">
        <f aca="false">IF($B267="","",F266-E267)</f>
        <v>-67611.9059751765</v>
      </c>
      <c r="H267" s="32" t="n">
        <f aca="false">EDATE(H266,1)</f>
        <v>49614</v>
      </c>
      <c r="I267" s="33" t="n">
        <f aca="false">I266+1</f>
        <v>251</v>
      </c>
      <c r="J267" s="34" t="n">
        <f aca="false">$K$9</f>
        <v>1403.80930033378</v>
      </c>
      <c r="K267" s="34" t="n">
        <f aca="false">($K$5/$K$6)*M266</f>
        <v>244.424837574691</v>
      </c>
      <c r="L267" s="34" t="n">
        <f aca="false">J267-K267</f>
        <v>1159.38446275909</v>
      </c>
      <c r="M267" s="34" t="n">
        <f aca="false">M266-L267</f>
        <v>62603.616643682</v>
      </c>
    </row>
    <row r="268" customFormat="false" ht="13.8" hidden="false" customHeight="false" outlineLevel="0" collapsed="false">
      <c r="A268" s="35" t="n">
        <f aca="false">EDATE(A267,1)</f>
        <v>49644</v>
      </c>
      <c r="B268" s="26" t="n">
        <f aca="false">IF(OR(B267="",B267&gt;=$D$8),"",B267+1)</f>
        <v>252</v>
      </c>
      <c r="C268" s="27" t="n">
        <f aca="false">IF($B268="","",$D$9)</f>
        <v>-1516.11404436048</v>
      </c>
      <c r="D268" s="27" t="n">
        <f aca="false">IF($B268="","",IPMT($D$5/12,$B268,$D$7*12,$D$4))</f>
        <v>-259.178972904837</v>
      </c>
      <c r="E268" s="27" t="n">
        <f aca="false">IF($B268="","",PPMT($D$5/12,$B268,$D$7*12,$D$4))</f>
        <v>-1256.93507145565</v>
      </c>
      <c r="F268" s="27" t="n">
        <f aca="false">IF($B268="","",F267-E268)</f>
        <v>-66354.9709037208</v>
      </c>
      <c r="H268" s="35" t="n">
        <f aca="false">EDATE(H267,1)</f>
        <v>49644</v>
      </c>
      <c r="I268" s="0" t="n">
        <f aca="false">I267+1</f>
        <v>252</v>
      </c>
      <c r="J268" s="38" t="n">
        <f aca="false">$K$9</f>
        <v>1403.80930033378</v>
      </c>
      <c r="K268" s="38" t="n">
        <f aca="false">($K$5/$K$6)*M267</f>
        <v>239.980530467448</v>
      </c>
      <c r="L268" s="38" t="n">
        <f aca="false">J268-K268</f>
        <v>1163.82876986633</v>
      </c>
      <c r="M268" s="38" t="n">
        <f aca="false">M267-L268</f>
        <v>61439.7878738156</v>
      </c>
    </row>
    <row r="269" customFormat="false" ht="13.8" hidden="false" customHeight="false" outlineLevel="0" collapsed="false">
      <c r="A269" s="29" t="n">
        <f aca="false">EDATE(A268,1)</f>
        <v>49675</v>
      </c>
      <c r="B269" s="30" t="n">
        <f aca="false">IF(OR(B268="",B268&gt;=$D$8),"",B268+1)</f>
        <v>253</v>
      </c>
      <c r="C269" s="31" t="n">
        <f aca="false">IF($B269="","",$D$9)</f>
        <v>-1516.11404436048</v>
      </c>
      <c r="D269" s="31" t="n">
        <f aca="false">IF($B269="","",IPMT($D$5/12,$B269,$D$7*12,$D$4))</f>
        <v>-254.360721797591</v>
      </c>
      <c r="E269" s="31" t="n">
        <f aca="false">IF($B269="","",PPMT($D$5/12,$B269,$D$7*12,$D$4))</f>
        <v>-1261.75332256289</v>
      </c>
      <c r="F269" s="31" t="n">
        <f aca="false">IF($B269="","",F268-E269)</f>
        <v>-65093.2175811579</v>
      </c>
      <c r="H269" s="32" t="n">
        <f aca="false">EDATE(H268,1)</f>
        <v>49675</v>
      </c>
      <c r="I269" s="33" t="n">
        <f aca="false">I268+1</f>
        <v>253</v>
      </c>
      <c r="J269" s="34" t="n">
        <f aca="false">$K$9</f>
        <v>1403.80930033378</v>
      </c>
      <c r="K269" s="34" t="n">
        <f aca="false">($K$5/$K$6)*M268</f>
        <v>235.519186849627</v>
      </c>
      <c r="L269" s="34" t="n">
        <f aca="false">J269-K269</f>
        <v>1168.29011348415</v>
      </c>
      <c r="M269" s="34" t="n">
        <f aca="false">M268-L269</f>
        <v>60271.4977603315</v>
      </c>
    </row>
    <row r="270" customFormat="false" ht="13.8" hidden="false" customHeight="false" outlineLevel="0" collapsed="false">
      <c r="A270" s="35" t="n">
        <f aca="false">EDATE(A269,1)</f>
        <v>49706</v>
      </c>
      <c r="B270" s="26" t="n">
        <f aca="false">IF(OR(B269="",B269&gt;=$D$8),"",B269+1)</f>
        <v>254</v>
      </c>
      <c r="C270" s="27" t="n">
        <f aca="false">IF($B270="","",$D$9)</f>
        <v>-1516.11404436048</v>
      </c>
      <c r="D270" s="27" t="n">
        <f aca="false">IF($B270="","",IPMT($D$5/12,$B270,$D$7*12,$D$4))</f>
        <v>-249.524000727766</v>
      </c>
      <c r="E270" s="27" t="n">
        <f aca="false">IF($B270="","",PPMT($D$5/12,$B270,$D$7*12,$D$4))</f>
        <v>-1266.59004363272</v>
      </c>
      <c r="F270" s="27" t="n">
        <f aca="false">IF($B270="","",F269-E270)</f>
        <v>-63826.6275375252</v>
      </c>
      <c r="H270" s="35" t="n">
        <f aca="false">EDATE(H269,1)</f>
        <v>49706</v>
      </c>
      <c r="I270" s="0" t="n">
        <f aca="false">I269+1</f>
        <v>254</v>
      </c>
      <c r="J270" s="38" t="n">
        <f aca="false">$K$9</f>
        <v>1403.80930033378</v>
      </c>
      <c r="K270" s="38" t="n">
        <f aca="false">($K$5/$K$6)*M269</f>
        <v>231.040741414604</v>
      </c>
      <c r="L270" s="38" t="n">
        <f aca="false">J270-K270</f>
        <v>1172.76855891918</v>
      </c>
      <c r="M270" s="38" t="n">
        <f aca="false">M269-L270</f>
        <v>59098.7292014123</v>
      </c>
    </row>
    <row r="271" customFormat="false" ht="13.8" hidden="false" customHeight="false" outlineLevel="0" collapsed="false">
      <c r="A271" s="29" t="n">
        <f aca="false">EDATE(A270,1)</f>
        <v>49735</v>
      </c>
      <c r="B271" s="30" t="n">
        <f aca="false">IF(OR(B270="",B270&gt;=$D$8),"",B270+1)</f>
        <v>255</v>
      </c>
      <c r="C271" s="31" t="n">
        <f aca="false">IF($B271="","",$D$9)</f>
        <v>-1516.11404436048</v>
      </c>
      <c r="D271" s="31" t="n">
        <f aca="false">IF($B271="","",IPMT($D$5/12,$B271,$D$7*12,$D$4))</f>
        <v>-244.668738893841</v>
      </c>
      <c r="E271" s="31" t="n">
        <f aca="false">IF($B271="","",PPMT($D$5/12,$B271,$D$7*12,$D$4))</f>
        <v>-1271.44530546664</v>
      </c>
      <c r="F271" s="31" t="n">
        <f aca="false">IF($B271="","",F270-E271)</f>
        <v>-62555.1822320586</v>
      </c>
      <c r="H271" s="32" t="n">
        <f aca="false">EDATE(H270,1)</f>
        <v>49735</v>
      </c>
      <c r="I271" s="33" t="n">
        <f aca="false">I270+1</f>
        <v>255</v>
      </c>
      <c r="J271" s="34" t="n">
        <f aca="false">$K$9</f>
        <v>1403.80930033378</v>
      </c>
      <c r="K271" s="34" t="n">
        <f aca="false">($K$5/$K$6)*M270</f>
        <v>226.545128605414</v>
      </c>
      <c r="L271" s="34" t="n">
        <f aca="false">J271-K271</f>
        <v>1177.26417172837</v>
      </c>
      <c r="M271" s="34" t="n">
        <f aca="false">M270-L271</f>
        <v>57921.465029684</v>
      </c>
    </row>
    <row r="272" customFormat="false" ht="13.8" hidden="false" customHeight="false" outlineLevel="0" collapsed="false">
      <c r="A272" s="35" t="n">
        <f aca="false">EDATE(A271,1)</f>
        <v>49766</v>
      </c>
      <c r="B272" s="26" t="n">
        <f aca="false">IF(OR(B271="",B271&gt;=$D$8),"",B271+1)</f>
        <v>256</v>
      </c>
      <c r="C272" s="27" t="n">
        <f aca="false">IF($B272="","",$D$9)</f>
        <v>-1516.11404436048</v>
      </c>
      <c r="D272" s="27" t="n">
        <f aca="false">IF($B272="","",IPMT($D$5/12,$B272,$D$7*12,$D$4))</f>
        <v>-239.794865222885</v>
      </c>
      <c r="E272" s="27" t="n">
        <f aca="false">IF($B272="","",PPMT($D$5/12,$B272,$D$7*12,$D$4))</f>
        <v>-1276.3191791376</v>
      </c>
      <c r="F272" s="27" t="n">
        <f aca="false">IF($B272="","",F271-E272)</f>
        <v>-61278.863052921</v>
      </c>
      <c r="H272" s="35" t="n">
        <f aca="false">EDATE(H271,1)</f>
        <v>49766</v>
      </c>
      <c r="I272" s="0" t="n">
        <f aca="false">I271+1</f>
        <v>256</v>
      </c>
      <c r="J272" s="38" t="n">
        <f aca="false">$K$9</f>
        <v>1403.80930033378</v>
      </c>
      <c r="K272" s="38" t="n">
        <f aca="false">($K$5/$K$6)*M271</f>
        <v>222.032282613788</v>
      </c>
      <c r="L272" s="38" t="n">
        <f aca="false">J272-K272</f>
        <v>1181.77701771999</v>
      </c>
      <c r="M272" s="38" t="n">
        <f aca="false">M271-L272</f>
        <v>56739.688011964</v>
      </c>
    </row>
    <row r="273" customFormat="false" ht="13.8" hidden="false" customHeight="false" outlineLevel="0" collapsed="false">
      <c r="A273" s="29" t="n">
        <f aca="false">EDATE(A272,1)</f>
        <v>49796</v>
      </c>
      <c r="B273" s="30" t="n">
        <f aca="false">IF(OR(B272="",B272&gt;=$D$8),"",B272+1)</f>
        <v>257</v>
      </c>
      <c r="C273" s="31" t="n">
        <f aca="false">IF($B273="","",$D$9)</f>
        <v>-1516.11404436048</v>
      </c>
      <c r="D273" s="31" t="n">
        <f aca="false">IF($B273="","",IPMT($D$5/12,$B273,$D$7*12,$D$4))</f>
        <v>-234.902308369524</v>
      </c>
      <c r="E273" s="31" t="n">
        <f aca="false">IF($B273="","",PPMT($D$5/12,$B273,$D$7*12,$D$4))</f>
        <v>-1281.21173599096</v>
      </c>
      <c r="F273" s="31" t="n">
        <f aca="false">IF($B273="","",F272-E273)</f>
        <v>-59997.65131693</v>
      </c>
      <c r="H273" s="32" t="n">
        <f aca="false">EDATE(H272,1)</f>
        <v>49796</v>
      </c>
      <c r="I273" s="33" t="n">
        <f aca="false">I272+1</f>
        <v>257</v>
      </c>
      <c r="J273" s="34" t="n">
        <f aca="false">$K$9</f>
        <v>1403.80930033378</v>
      </c>
      <c r="K273" s="34" t="n">
        <f aca="false">($K$5/$K$6)*M272</f>
        <v>217.502137379195</v>
      </c>
      <c r="L273" s="34" t="n">
        <f aca="false">J273-K273</f>
        <v>1186.30716295458</v>
      </c>
      <c r="M273" s="34" t="n">
        <f aca="false">M272-L273</f>
        <v>55553.3808490094</v>
      </c>
    </row>
    <row r="274" customFormat="false" ht="13.8" hidden="false" customHeight="false" outlineLevel="0" collapsed="false">
      <c r="A274" s="35" t="n">
        <f aca="false">EDATE(A273,1)</f>
        <v>49827</v>
      </c>
      <c r="B274" s="26" t="n">
        <f aca="false">IF(OR(B273="",B273&gt;=$D$8),"",B273+1)</f>
        <v>258</v>
      </c>
      <c r="C274" s="27" t="n">
        <f aca="false">IF($B274="","",$D$9)</f>
        <v>-1516.11404436048</v>
      </c>
      <c r="D274" s="27" t="n">
        <f aca="false">IF($B274="","",IPMT($D$5/12,$B274,$D$7*12,$D$4))</f>
        <v>-229.990996714893</v>
      </c>
      <c r="E274" s="27" t="n">
        <f aca="false">IF($B274="","",PPMT($D$5/12,$B274,$D$7*12,$D$4))</f>
        <v>-1286.12304764559</v>
      </c>
      <c r="F274" s="27" t="n">
        <f aca="false">IF($B274="","",F273-E274)</f>
        <v>-58711.5282692844</v>
      </c>
      <c r="H274" s="35" t="n">
        <f aca="false">EDATE(H273,1)</f>
        <v>49827</v>
      </c>
      <c r="I274" s="0" t="n">
        <f aca="false">I273+1</f>
        <v>258</v>
      </c>
      <c r="J274" s="38" t="n">
        <f aca="false">$K$9</f>
        <v>1403.80930033378</v>
      </c>
      <c r="K274" s="38" t="n">
        <f aca="false">($K$5/$K$6)*M273</f>
        <v>212.954626587869</v>
      </c>
      <c r="L274" s="38" t="n">
        <f aca="false">J274-K274</f>
        <v>1190.85467374591</v>
      </c>
      <c r="M274" s="38" t="n">
        <f aca="false">M273-L274</f>
        <v>54362.5261752635</v>
      </c>
    </row>
    <row r="275" customFormat="false" ht="13.8" hidden="false" customHeight="false" outlineLevel="0" collapsed="false">
      <c r="A275" s="29" t="n">
        <f aca="false">EDATE(A274,1)</f>
        <v>49857</v>
      </c>
      <c r="B275" s="30" t="n">
        <f aca="false">IF(OR(B274="",B274&gt;=$D$8),"",B274+1)</f>
        <v>259</v>
      </c>
      <c r="C275" s="31" t="n">
        <f aca="false">IF($B275="","",$D$9)</f>
        <v>-1516.11404436048</v>
      </c>
      <c r="D275" s="31" t="n">
        <f aca="false">IF($B275="","",IPMT($D$5/12,$B275,$D$7*12,$D$4))</f>
        <v>-225.060858365584</v>
      </c>
      <c r="E275" s="31" t="n">
        <f aca="false">IF($B275="","",PPMT($D$5/12,$B275,$D$7*12,$D$4))</f>
        <v>-1291.0531859949</v>
      </c>
      <c r="F275" s="31" t="n">
        <f aca="false">IF($B275="","",F274-E275)</f>
        <v>-57420.4750832895</v>
      </c>
      <c r="H275" s="32" t="n">
        <f aca="false">EDATE(H274,1)</f>
        <v>49857</v>
      </c>
      <c r="I275" s="33" t="n">
        <f aca="false">I274+1</f>
        <v>259</v>
      </c>
      <c r="J275" s="34" t="n">
        <f aca="false">$K$9</f>
        <v>1403.80930033378</v>
      </c>
      <c r="K275" s="34" t="n">
        <f aca="false">($K$5/$K$6)*M274</f>
        <v>208.389683671843</v>
      </c>
      <c r="L275" s="34" t="n">
        <f aca="false">J275-K275</f>
        <v>1195.41961666194</v>
      </c>
      <c r="M275" s="34" t="n">
        <f aca="false">M274-L275</f>
        <v>53167.1065586015</v>
      </c>
    </row>
    <row r="276" customFormat="false" ht="13.8" hidden="false" customHeight="false" outlineLevel="0" collapsed="false">
      <c r="A276" s="35" t="n">
        <f aca="false">EDATE(A275,1)</f>
        <v>49888</v>
      </c>
      <c r="B276" s="26" t="n">
        <f aca="false">IF(OR(B275="",B275&gt;=$D$8),"",B275+1)</f>
        <v>260</v>
      </c>
      <c r="C276" s="27" t="n">
        <f aca="false">IF($B276="","",$D$9)</f>
        <v>-1516.11404436048</v>
      </c>
      <c r="D276" s="27" t="n">
        <f aca="false">IF($B276="","",IPMT($D$5/12,$B276,$D$7*12,$D$4))</f>
        <v>-220.111821152604</v>
      </c>
      <c r="E276" s="27" t="n">
        <f aca="false">IF($B276="","",PPMT($D$5/12,$B276,$D$7*12,$D$4))</f>
        <v>-1296.00222320788</v>
      </c>
      <c r="F276" s="27" t="n">
        <f aca="false">IF($B276="","",F275-E276)</f>
        <v>-56124.4728600817</v>
      </c>
      <c r="H276" s="35" t="n">
        <f aca="false">EDATE(H275,1)</f>
        <v>49888</v>
      </c>
      <c r="I276" s="0" t="n">
        <f aca="false">I275+1</f>
        <v>260</v>
      </c>
      <c r="J276" s="38" t="n">
        <f aca="false">$K$9</f>
        <v>1403.80930033378</v>
      </c>
      <c r="K276" s="38" t="n">
        <f aca="false">($K$5/$K$6)*M275</f>
        <v>203.807241807973</v>
      </c>
      <c r="L276" s="38" t="n">
        <f aca="false">J276-K276</f>
        <v>1200.00205852581</v>
      </c>
      <c r="M276" s="38" t="n">
        <f aca="false">M275-L276</f>
        <v>51967.1045000757</v>
      </c>
    </row>
    <row r="277" customFormat="false" ht="13.8" hidden="false" customHeight="false" outlineLevel="0" collapsed="false">
      <c r="A277" s="29" t="n">
        <f aca="false">EDATE(A276,1)</f>
        <v>49919</v>
      </c>
      <c r="B277" s="30" t="n">
        <f aca="false">IF(OR(B276="",B276&gt;=$D$8),"",B276+1)</f>
        <v>261</v>
      </c>
      <c r="C277" s="31" t="n">
        <f aca="false">IF($B277="","",$D$9)</f>
        <v>-1516.11404436048</v>
      </c>
      <c r="D277" s="31" t="n">
        <f aca="false">IF($B277="","",IPMT($D$5/12,$B277,$D$7*12,$D$4))</f>
        <v>-215.143812630306</v>
      </c>
      <c r="E277" s="31" t="n">
        <f aca="false">IF($B277="","",PPMT($D$5/12,$B277,$D$7*12,$D$4))</f>
        <v>-1300.97023173018</v>
      </c>
      <c r="F277" s="31" t="n">
        <f aca="false">IF($B277="","",F276-E277)</f>
        <v>-54823.5026283515</v>
      </c>
      <c r="H277" s="32" t="n">
        <f aca="false">EDATE(H276,1)</f>
        <v>49919</v>
      </c>
      <c r="I277" s="33" t="n">
        <f aca="false">I276+1</f>
        <v>261</v>
      </c>
      <c r="J277" s="34" t="n">
        <f aca="false">$K$9</f>
        <v>1403.80930033378</v>
      </c>
      <c r="K277" s="34" t="n">
        <f aca="false">($K$5/$K$6)*M276</f>
        <v>199.207233916957</v>
      </c>
      <c r="L277" s="34" t="n">
        <f aca="false">J277-K277</f>
        <v>1204.60206641682</v>
      </c>
      <c r="M277" s="34" t="n">
        <f aca="false">M276-L277</f>
        <v>50762.5024336589</v>
      </c>
    </row>
    <row r="278" customFormat="false" ht="13.8" hidden="false" customHeight="false" outlineLevel="0" collapsed="false">
      <c r="A278" s="35" t="n">
        <f aca="false">EDATE(A277,1)</f>
        <v>49949</v>
      </c>
      <c r="B278" s="26" t="n">
        <f aca="false">IF(OR(B277="",B277&gt;=$D$8),"",B277+1)</f>
        <v>262</v>
      </c>
      <c r="C278" s="27" t="n">
        <f aca="false">IF($B278="","",$D$9)</f>
        <v>-1516.11404436048</v>
      </c>
      <c r="D278" s="27" t="n">
        <f aca="false">IF($B278="","",IPMT($D$5/12,$B278,$D$7*12,$D$4))</f>
        <v>-210.156760075341</v>
      </c>
      <c r="E278" s="27" t="n">
        <f aca="false">IF($B278="","",PPMT($D$5/12,$B278,$D$7*12,$D$4))</f>
        <v>-1305.95728428514</v>
      </c>
      <c r="F278" s="27" t="n">
        <f aca="false">IF($B278="","",F277-E278)</f>
        <v>-53517.5453440663</v>
      </c>
      <c r="H278" s="35" t="n">
        <f aca="false">EDATE(H277,1)</f>
        <v>49949</v>
      </c>
      <c r="I278" s="0" t="n">
        <f aca="false">I277+1</f>
        <v>262</v>
      </c>
      <c r="J278" s="38" t="n">
        <f aca="false">$K$9</f>
        <v>1403.80930033378</v>
      </c>
      <c r="K278" s="38" t="n">
        <f aca="false">($K$5/$K$6)*M277</f>
        <v>194.589592662359</v>
      </c>
      <c r="L278" s="38" t="n">
        <f aca="false">J278-K278</f>
        <v>1209.21970767142</v>
      </c>
      <c r="M278" s="38" t="n">
        <f aca="false">M277-L278</f>
        <v>49553.2827259875</v>
      </c>
    </row>
    <row r="279" customFormat="false" ht="13.8" hidden="false" customHeight="false" outlineLevel="0" collapsed="false">
      <c r="A279" s="29" t="n">
        <f aca="false">EDATE(A278,1)</f>
        <v>49980</v>
      </c>
      <c r="B279" s="30" t="n">
        <f aca="false">IF(OR(B278="",B278&gt;=$D$8),"",B278+1)</f>
        <v>263</v>
      </c>
      <c r="C279" s="31" t="n">
        <f aca="false">IF($B279="","",$D$9)</f>
        <v>-1516.11404436048</v>
      </c>
      <c r="D279" s="31" t="n">
        <f aca="false">IF($B279="","",IPMT($D$5/12,$B279,$D$7*12,$D$4))</f>
        <v>-205.150590485581</v>
      </c>
      <c r="E279" s="31" t="n">
        <f aca="false">IF($B279="","",PPMT($D$5/12,$B279,$D$7*12,$D$4))</f>
        <v>-1310.9634538749</v>
      </c>
      <c r="F279" s="31" t="n">
        <f aca="false">IF($B279="","",F278-E279)</f>
        <v>-52206.5818901914</v>
      </c>
      <c r="H279" s="32" t="n">
        <f aca="false">EDATE(H278,1)</f>
        <v>49980</v>
      </c>
      <c r="I279" s="33" t="n">
        <f aca="false">I278+1</f>
        <v>263</v>
      </c>
      <c r="J279" s="34" t="n">
        <f aca="false">$K$9</f>
        <v>1403.80930033378</v>
      </c>
      <c r="K279" s="34" t="n">
        <f aca="false">($K$5/$K$6)*M278</f>
        <v>189.954250449619</v>
      </c>
      <c r="L279" s="34" t="n">
        <f aca="false">J279-K279</f>
        <v>1213.85504988416</v>
      </c>
      <c r="M279" s="34" t="n">
        <f aca="false">M278-L279</f>
        <v>48339.4276761033</v>
      </c>
    </row>
    <row r="280" customFormat="false" ht="13.8" hidden="false" customHeight="false" outlineLevel="0" collapsed="false">
      <c r="A280" s="35" t="n">
        <f aca="false">EDATE(A279,1)</f>
        <v>50010</v>
      </c>
      <c r="B280" s="26" t="n">
        <f aca="false">IF(OR(B279="",B279&gt;=$D$8),"",B279+1)</f>
        <v>264</v>
      </c>
      <c r="C280" s="27" t="n">
        <f aca="false">IF($B280="","",$D$9)</f>
        <v>-1516.11404436048</v>
      </c>
      <c r="D280" s="27" t="n">
        <f aca="false">IF($B280="","",IPMT($D$5/12,$B280,$D$7*12,$D$4))</f>
        <v>-200.125230579061</v>
      </c>
      <c r="E280" s="27" t="n">
        <f aca="false">IF($B280="","",PPMT($D$5/12,$B280,$D$7*12,$D$4))</f>
        <v>-1315.98881378142</v>
      </c>
      <c r="F280" s="27" t="n">
        <f aca="false">IF($B280="","",F279-E280)</f>
        <v>-50890.59307641</v>
      </c>
      <c r="H280" s="35" t="n">
        <f aca="false">EDATE(H279,1)</f>
        <v>50010</v>
      </c>
      <c r="I280" s="0" t="n">
        <f aca="false">I279+1</f>
        <v>264</v>
      </c>
      <c r="J280" s="38" t="n">
        <f aca="false">$K$9</f>
        <v>1403.80930033378</v>
      </c>
      <c r="K280" s="38" t="n">
        <f aca="false">($K$5/$K$6)*M279</f>
        <v>185.301139425063</v>
      </c>
      <c r="L280" s="38" t="n">
        <f aca="false">J280-K280</f>
        <v>1218.50816090872</v>
      </c>
      <c r="M280" s="38" t="n">
        <f aca="false">M279-L280</f>
        <v>47120.9195151946</v>
      </c>
    </row>
    <row r="281" customFormat="false" ht="13.8" hidden="false" customHeight="false" outlineLevel="0" collapsed="false">
      <c r="A281" s="29" t="n">
        <f aca="false">EDATE(A280,1)</f>
        <v>50041</v>
      </c>
      <c r="B281" s="30" t="n">
        <f aca="false">IF(OR(B280="",B280&gt;=$D$8),"",B280+1)</f>
        <v>265</v>
      </c>
      <c r="C281" s="31" t="n">
        <f aca="false">IF($B281="","",$D$9)</f>
        <v>-1516.11404436048</v>
      </c>
      <c r="D281" s="31" t="n">
        <f aca="false">IF($B281="","",IPMT($D$5/12,$B281,$D$7*12,$D$4))</f>
        <v>-195.080606792898</v>
      </c>
      <c r="E281" s="31" t="n">
        <f aca="false">IF($B281="","",PPMT($D$5/12,$B281,$D$7*12,$D$4))</f>
        <v>-1321.03343756758</v>
      </c>
      <c r="F281" s="31" t="n">
        <f aca="false">IF($B281="","",F280-E281)</f>
        <v>-49569.5596388424</v>
      </c>
      <c r="H281" s="32" t="n">
        <f aca="false">EDATE(H280,1)</f>
        <v>50041</v>
      </c>
      <c r="I281" s="33" t="n">
        <f aca="false">I280+1</f>
        <v>265</v>
      </c>
      <c r="J281" s="34" t="n">
        <f aca="false">$K$9</f>
        <v>1403.80930033378</v>
      </c>
      <c r="K281" s="34" t="n">
        <f aca="false">($K$5/$K$6)*M280</f>
        <v>180.630191474913</v>
      </c>
      <c r="L281" s="34" t="n">
        <f aca="false">J281-K281</f>
        <v>1223.17910885887</v>
      </c>
      <c r="M281" s="34" t="n">
        <f aca="false">M280-L281</f>
        <v>45897.7404063357</v>
      </c>
    </row>
    <row r="282" customFormat="false" ht="13.8" hidden="false" customHeight="false" outlineLevel="0" collapsed="false">
      <c r="A282" s="35" t="n">
        <f aca="false">EDATE(A281,1)</f>
        <v>50072</v>
      </c>
      <c r="B282" s="26" t="n">
        <f aca="false">IF(OR(B281="",B281&gt;=$D$8),"",B281+1)</f>
        <v>266</v>
      </c>
      <c r="C282" s="27" t="n">
        <f aca="false">IF($B282="","",$D$9)</f>
        <v>-1516.11404436048</v>
      </c>
      <c r="D282" s="27" t="n">
        <f aca="false">IF($B282="","",IPMT($D$5/12,$B282,$D$7*12,$D$4))</f>
        <v>-190.016645282223</v>
      </c>
      <c r="E282" s="27" t="n">
        <f aca="false">IF($B282="","",PPMT($D$5/12,$B282,$D$7*12,$D$4))</f>
        <v>-1326.09739907826</v>
      </c>
      <c r="F282" s="27" t="n">
        <f aca="false">IF($B282="","",F281-E282)</f>
        <v>-48243.4622397642</v>
      </c>
      <c r="H282" s="35" t="n">
        <f aca="false">EDATE(H281,1)</f>
        <v>50072</v>
      </c>
      <c r="I282" s="0" t="n">
        <f aca="false">I281+1</f>
        <v>266</v>
      </c>
      <c r="J282" s="38" t="n">
        <f aca="false">$K$9</f>
        <v>1403.80930033378</v>
      </c>
      <c r="K282" s="38" t="n">
        <f aca="false">($K$5/$K$6)*M281</f>
        <v>175.941338224287</v>
      </c>
      <c r="L282" s="38" t="n">
        <f aca="false">J282-K282</f>
        <v>1227.86796210949</v>
      </c>
      <c r="M282" s="38" t="n">
        <f aca="false">M281-L282</f>
        <v>44669.8724442263</v>
      </c>
    </row>
    <row r="283" customFormat="false" ht="13.8" hidden="false" customHeight="false" outlineLevel="0" collapsed="false">
      <c r="A283" s="29" t="n">
        <f aca="false">EDATE(A282,1)</f>
        <v>50100</v>
      </c>
      <c r="B283" s="30" t="n">
        <f aca="false">IF(OR(B282="",B282&gt;=$D$8),"",B282+1)</f>
        <v>267</v>
      </c>
      <c r="C283" s="31" t="n">
        <f aca="false">IF($B283="","",$D$9)</f>
        <v>-1516.11404436048</v>
      </c>
      <c r="D283" s="31" t="n">
        <f aca="false">IF($B283="","",IPMT($D$5/12,$B283,$D$7*12,$D$4))</f>
        <v>-184.93327191909</v>
      </c>
      <c r="E283" s="31" t="n">
        <f aca="false">IF($B283="","",PPMT($D$5/12,$B283,$D$7*12,$D$4))</f>
        <v>-1331.18077244139</v>
      </c>
      <c r="F283" s="31" t="n">
        <f aca="false">IF($B283="","",F282-E283)</f>
        <v>-46912.2814673228</v>
      </c>
      <c r="H283" s="32" t="n">
        <f aca="false">EDATE(H282,1)</f>
        <v>50100</v>
      </c>
      <c r="I283" s="33" t="n">
        <f aca="false">I282+1</f>
        <v>267</v>
      </c>
      <c r="J283" s="34" t="n">
        <f aca="false">$K$9</f>
        <v>1403.80930033378</v>
      </c>
      <c r="K283" s="34" t="n">
        <f aca="false">($K$5/$K$6)*M282</f>
        <v>171.234511036201</v>
      </c>
      <c r="L283" s="34" t="n">
        <f aca="false">J283-K283</f>
        <v>1232.57478929758</v>
      </c>
      <c r="M283" s="34" t="n">
        <f aca="false">M282-L283</f>
        <v>43437.2976549287</v>
      </c>
    </row>
    <row r="284" customFormat="false" ht="13.8" hidden="false" customHeight="false" outlineLevel="0" collapsed="false">
      <c r="A284" s="35" t="n">
        <f aca="false">EDATE(A283,1)</f>
        <v>50131</v>
      </c>
      <c r="B284" s="26" t="n">
        <f aca="false">IF(OR(B283="",B283&gt;=$D$8),"",B283+1)</f>
        <v>268</v>
      </c>
      <c r="C284" s="27" t="n">
        <f aca="false">IF($B284="","",$D$9)</f>
        <v>-1516.11404436048</v>
      </c>
      <c r="D284" s="27" t="n">
        <f aca="false">IF($B284="","",IPMT($D$5/12,$B284,$D$7*12,$D$4))</f>
        <v>-179.830412291398</v>
      </c>
      <c r="E284" s="27" t="n">
        <f aca="false">IF($B284="","",PPMT($D$5/12,$B284,$D$7*12,$D$4))</f>
        <v>-1336.28363206908</v>
      </c>
      <c r="F284" s="27" t="n">
        <f aca="false">IF($B284="","",F283-E284)</f>
        <v>-45575.9978352537</v>
      </c>
      <c r="H284" s="35" t="n">
        <f aca="false">EDATE(H283,1)</f>
        <v>50131</v>
      </c>
      <c r="I284" s="0" t="n">
        <f aca="false">I283+1</f>
        <v>268</v>
      </c>
      <c r="J284" s="38" t="n">
        <f aca="false">$K$9</f>
        <v>1403.80930033378</v>
      </c>
      <c r="K284" s="38" t="n">
        <f aca="false">($K$5/$K$6)*M283</f>
        <v>166.50964101056</v>
      </c>
      <c r="L284" s="38" t="n">
        <f aca="false">J284-K284</f>
        <v>1237.29965932322</v>
      </c>
      <c r="M284" s="38" t="n">
        <f aca="false">M283-L284</f>
        <v>42199.9979956054</v>
      </c>
    </row>
    <row r="285" customFormat="false" ht="13.8" hidden="false" customHeight="false" outlineLevel="0" collapsed="false">
      <c r="A285" s="29" t="n">
        <f aca="false">EDATE(A284,1)</f>
        <v>50161</v>
      </c>
      <c r="B285" s="30" t="n">
        <f aca="false">IF(OR(B284="",B284&gt;=$D$8),"",B284+1)</f>
        <v>269</v>
      </c>
      <c r="C285" s="31" t="n">
        <f aca="false">IF($B285="","",$D$9)</f>
        <v>-1516.11404436048</v>
      </c>
      <c r="D285" s="31" t="n">
        <f aca="false">IF($B285="","",IPMT($D$5/12,$B285,$D$7*12,$D$4))</f>
        <v>-174.7079917018</v>
      </c>
      <c r="E285" s="31" t="n">
        <f aca="false">IF($B285="","",PPMT($D$5/12,$B285,$D$7*12,$D$4))</f>
        <v>-1341.40605265868</v>
      </c>
      <c r="F285" s="31" t="n">
        <f aca="false">IF($B285="","",F284-E285)</f>
        <v>-44234.591782595</v>
      </c>
      <c r="H285" s="32" t="n">
        <f aca="false">EDATE(H284,1)</f>
        <v>50161</v>
      </c>
      <c r="I285" s="33" t="n">
        <f aca="false">I284+1</f>
        <v>269</v>
      </c>
      <c r="J285" s="34" t="n">
        <f aca="false">$K$9</f>
        <v>1403.80930033378</v>
      </c>
      <c r="K285" s="34" t="n">
        <f aca="false">($K$5/$K$6)*M284</f>
        <v>161.766658983154</v>
      </c>
      <c r="L285" s="34" t="n">
        <f aca="false">J285-K285</f>
        <v>1242.04264135063</v>
      </c>
      <c r="M285" s="34" t="n">
        <f aca="false">M284-L285</f>
        <v>40957.9553542548</v>
      </c>
    </row>
    <row r="286" customFormat="false" ht="13.8" hidden="false" customHeight="false" outlineLevel="0" collapsed="false">
      <c r="A286" s="35" t="n">
        <f aca="false">EDATE(A285,1)</f>
        <v>50192</v>
      </c>
      <c r="B286" s="26" t="n">
        <f aca="false">IF(OR(B285="",B285&gt;=$D$8),"",B285+1)</f>
        <v>270</v>
      </c>
      <c r="C286" s="27" t="n">
        <f aca="false">IF($B286="","",$D$9)</f>
        <v>-1516.11404436048</v>
      </c>
      <c r="D286" s="27" t="n">
        <f aca="false">IF($B286="","",IPMT($D$5/12,$B286,$D$7*12,$D$4))</f>
        <v>-169.565935166608</v>
      </c>
      <c r="E286" s="27" t="n">
        <f aca="false">IF($B286="","",PPMT($D$5/12,$B286,$D$7*12,$D$4))</f>
        <v>-1346.54810919387</v>
      </c>
      <c r="F286" s="27" t="n">
        <f aca="false">IF($B286="","",F285-E286)</f>
        <v>-42888.0436734011</v>
      </c>
      <c r="H286" s="35" t="n">
        <f aca="false">EDATE(H285,1)</f>
        <v>50192</v>
      </c>
      <c r="I286" s="0" t="n">
        <f aca="false">I285+1</f>
        <v>270</v>
      </c>
      <c r="J286" s="38" t="n">
        <f aca="false">$K$9</f>
        <v>1403.80930033378</v>
      </c>
      <c r="K286" s="38" t="n">
        <f aca="false">($K$5/$K$6)*M285</f>
        <v>157.005495524643</v>
      </c>
      <c r="L286" s="38" t="n">
        <f aca="false">J286-K286</f>
        <v>1246.80380480914</v>
      </c>
      <c r="M286" s="38" t="n">
        <f aca="false">M285-L286</f>
        <v>39711.1515494457</v>
      </c>
    </row>
    <row r="287" customFormat="false" ht="13.8" hidden="false" customHeight="false" outlineLevel="0" collapsed="false">
      <c r="A287" s="29" t="n">
        <f aca="false">EDATE(A286,1)</f>
        <v>50222</v>
      </c>
      <c r="B287" s="30" t="n">
        <f aca="false">IF(OR(B286="",B286&gt;=$D$8),"",B286+1)</f>
        <v>271</v>
      </c>
      <c r="C287" s="31" t="n">
        <f aca="false">IF($B287="","",$D$9)</f>
        <v>-1516.11404436048</v>
      </c>
      <c r="D287" s="31" t="n">
        <f aca="false">IF($B287="","",IPMT($D$5/12,$B287,$D$7*12,$D$4))</f>
        <v>-164.404167414698</v>
      </c>
      <c r="E287" s="31" t="n">
        <f aca="false">IF($B287="","",PPMT($D$5/12,$B287,$D$7*12,$D$4))</f>
        <v>-1351.70987694578</v>
      </c>
      <c r="F287" s="31" t="n">
        <f aca="false">IF($B287="","",F286-E287)</f>
        <v>-41536.3337964554</v>
      </c>
      <c r="H287" s="32" t="n">
        <f aca="false">EDATE(H286,1)</f>
        <v>50222</v>
      </c>
      <c r="I287" s="33" t="n">
        <f aca="false">I286+1</f>
        <v>271</v>
      </c>
      <c r="J287" s="34" t="n">
        <f aca="false">$K$9</f>
        <v>1403.80930033378</v>
      </c>
      <c r="K287" s="34" t="n">
        <f aca="false">($K$5/$K$6)*M286</f>
        <v>152.226080939542</v>
      </c>
      <c r="L287" s="34" t="n">
        <f aca="false">J287-K287</f>
        <v>1251.58321939424</v>
      </c>
      <c r="M287" s="34" t="n">
        <f aca="false">M286-L287</f>
        <v>38459.5683300514</v>
      </c>
    </row>
    <row r="288" customFormat="false" ht="13.8" hidden="false" customHeight="false" outlineLevel="0" collapsed="false">
      <c r="A288" s="35" t="n">
        <f aca="false">EDATE(A287,1)</f>
        <v>50253</v>
      </c>
      <c r="B288" s="26" t="n">
        <f aca="false">IF(OR(B287="",B287&gt;=$D$8),"",B287+1)</f>
        <v>272</v>
      </c>
      <c r="C288" s="27" t="n">
        <f aca="false">IF($B288="","",$D$9)</f>
        <v>-1516.11404436048</v>
      </c>
      <c r="D288" s="27" t="n">
        <f aca="false">IF($B288="","",IPMT($D$5/12,$B288,$D$7*12,$D$4))</f>
        <v>-159.222612886406</v>
      </c>
      <c r="E288" s="27" t="n">
        <f aca="false">IF($B288="","",PPMT($D$5/12,$B288,$D$7*12,$D$4))</f>
        <v>-1356.89143147408</v>
      </c>
      <c r="F288" s="27" t="n">
        <f aca="false">IF($B288="","",F287-E288)</f>
        <v>-40179.4423649813</v>
      </c>
      <c r="H288" s="35" t="n">
        <f aca="false">EDATE(H287,1)</f>
        <v>50253</v>
      </c>
      <c r="I288" s="0" t="n">
        <f aca="false">I287+1</f>
        <v>272</v>
      </c>
      <c r="J288" s="38" t="n">
        <f aca="false">$K$9</f>
        <v>1403.80930033378</v>
      </c>
      <c r="K288" s="38" t="n">
        <f aca="false">($K$5/$K$6)*M287</f>
        <v>147.428345265197</v>
      </c>
      <c r="L288" s="38" t="n">
        <f aca="false">J288-K288</f>
        <v>1256.38095506858</v>
      </c>
      <c r="M288" s="38" t="n">
        <f aca="false">M287-L288</f>
        <v>37203.1873749829</v>
      </c>
    </row>
    <row r="289" customFormat="false" ht="13.8" hidden="false" customHeight="false" outlineLevel="0" collapsed="false">
      <c r="A289" s="29" t="n">
        <f aca="false">EDATE(A288,1)</f>
        <v>50284</v>
      </c>
      <c r="B289" s="30" t="n">
        <f aca="false">IF(OR(B288="",B288&gt;=$D$8),"",B288+1)</f>
        <v>273</v>
      </c>
      <c r="C289" s="31" t="n">
        <f aca="false">IF($B289="","",$D$9)</f>
        <v>-1516.11404436048</v>
      </c>
      <c r="D289" s="31" t="n">
        <f aca="false">IF($B289="","",IPMT($D$5/12,$B289,$D$7*12,$D$4))</f>
        <v>-154.021195732422</v>
      </c>
      <c r="E289" s="31" t="n">
        <f aca="false">IF($B289="","",PPMT($D$5/12,$B289,$D$7*12,$D$4))</f>
        <v>-1362.09284862806</v>
      </c>
      <c r="F289" s="31" t="n">
        <f aca="false">IF($B289="","",F288-E289)</f>
        <v>-38817.3495163532</v>
      </c>
      <c r="H289" s="32" t="n">
        <f aca="false">EDATE(H288,1)</f>
        <v>50284</v>
      </c>
      <c r="I289" s="33" t="n">
        <f aca="false">I288+1</f>
        <v>273</v>
      </c>
      <c r="J289" s="34" t="n">
        <f aca="false">$K$9</f>
        <v>1403.80930033378</v>
      </c>
      <c r="K289" s="34" t="n">
        <f aca="false">($K$5/$K$6)*M288</f>
        <v>142.612218270768</v>
      </c>
      <c r="L289" s="34" t="n">
        <f aca="false">J289-K289</f>
        <v>1261.19708206301</v>
      </c>
      <c r="M289" s="34" t="n">
        <f aca="false">M288-L289</f>
        <v>35941.9902929198</v>
      </c>
    </row>
    <row r="290" customFormat="false" ht="13.8" hidden="false" customHeight="false" outlineLevel="0" collapsed="false">
      <c r="A290" s="35" t="n">
        <f aca="false">EDATE(A289,1)</f>
        <v>50314</v>
      </c>
      <c r="B290" s="26" t="n">
        <f aca="false">IF(OR(B289="",B289&gt;=$D$8),"",B289+1)</f>
        <v>274</v>
      </c>
      <c r="C290" s="27" t="n">
        <f aca="false">IF($B290="","",$D$9)</f>
        <v>-1516.11404436048</v>
      </c>
      <c r="D290" s="27" t="n">
        <f aca="false">IF($B290="","",IPMT($D$5/12,$B290,$D$7*12,$D$4))</f>
        <v>-148.799839812681</v>
      </c>
      <c r="E290" s="27" t="n">
        <f aca="false">IF($B290="","",PPMT($D$5/12,$B290,$D$7*12,$D$4))</f>
        <v>-1367.3142045478</v>
      </c>
      <c r="F290" s="27" t="n">
        <f aca="false">IF($B290="","",F289-E290)</f>
        <v>-37450.0353118054</v>
      </c>
      <c r="H290" s="35" t="n">
        <f aca="false">EDATE(H289,1)</f>
        <v>50314</v>
      </c>
      <c r="I290" s="0" t="n">
        <f aca="false">I289+1</f>
        <v>274</v>
      </c>
      <c r="J290" s="38" t="n">
        <f aca="false">$K$9</f>
        <v>1403.80930033378</v>
      </c>
      <c r="K290" s="38" t="n">
        <f aca="false">($K$5/$K$6)*M289</f>
        <v>137.777629456193</v>
      </c>
      <c r="L290" s="38" t="n">
        <f aca="false">J290-K290</f>
        <v>1266.03167087759</v>
      </c>
      <c r="M290" s="38" t="n">
        <f aca="false">M289-L290</f>
        <v>34675.9586220423</v>
      </c>
    </row>
    <row r="291" customFormat="false" ht="13.8" hidden="false" customHeight="false" outlineLevel="0" collapsed="false">
      <c r="A291" s="29" t="n">
        <f aca="false">EDATE(A290,1)</f>
        <v>50345</v>
      </c>
      <c r="B291" s="30" t="n">
        <f aca="false">IF(OR(B290="",B290&gt;=$D$8),"",B290+1)</f>
        <v>275</v>
      </c>
      <c r="C291" s="31" t="n">
        <f aca="false">IF($B291="","",$D$9)</f>
        <v>-1516.11404436048</v>
      </c>
      <c r="D291" s="31" t="n">
        <f aca="false">IF($B291="","",IPMT($D$5/12,$B291,$D$7*12,$D$4))</f>
        <v>-143.558468695247</v>
      </c>
      <c r="E291" s="31" t="n">
        <f aca="false">IF($B291="","",PPMT($D$5/12,$B291,$D$7*12,$D$4))</f>
        <v>-1372.55557566524</v>
      </c>
      <c r="F291" s="31" t="n">
        <f aca="false">IF($B291="","",F290-E291)</f>
        <v>-36077.4797361402</v>
      </c>
      <c r="H291" s="32" t="n">
        <f aca="false">EDATE(H290,1)</f>
        <v>50345</v>
      </c>
      <c r="I291" s="33" t="n">
        <f aca="false">I290+1</f>
        <v>275</v>
      </c>
      <c r="J291" s="34" t="n">
        <f aca="false">$K$9</f>
        <v>1403.80930033378</v>
      </c>
      <c r="K291" s="34" t="n">
        <f aca="false">($K$5/$K$6)*M290</f>
        <v>132.924508051162</v>
      </c>
      <c r="L291" s="34" t="n">
        <f aca="false">J291-K291</f>
        <v>1270.88479228262</v>
      </c>
      <c r="M291" s="34" t="n">
        <f aca="false">M290-L291</f>
        <v>33405.0738297596</v>
      </c>
    </row>
    <row r="292" customFormat="false" ht="13.8" hidden="false" customHeight="false" outlineLevel="0" collapsed="false">
      <c r="A292" s="35" t="n">
        <f aca="false">EDATE(A291,1)</f>
        <v>50375</v>
      </c>
      <c r="B292" s="26" t="n">
        <f aca="false">IF(OR(B291="",B291&gt;=$D$8),"",B291+1)</f>
        <v>276</v>
      </c>
      <c r="C292" s="27" t="n">
        <f aca="false">IF($B292="","",$D$9)</f>
        <v>-1516.11404436048</v>
      </c>
      <c r="D292" s="27" t="n">
        <f aca="false">IF($B292="","",IPMT($D$5/12,$B292,$D$7*12,$D$4))</f>
        <v>-138.297005655198</v>
      </c>
      <c r="E292" s="27" t="n">
        <f aca="false">IF($B292="","",PPMT($D$5/12,$B292,$D$7*12,$D$4))</f>
        <v>-1377.81703870528</v>
      </c>
      <c r="F292" s="27" t="n">
        <f aca="false">IF($B292="","",F291-E292)</f>
        <v>-34699.6626974349</v>
      </c>
      <c r="H292" s="35" t="n">
        <f aca="false">EDATE(H291,1)</f>
        <v>50375</v>
      </c>
      <c r="I292" s="0" t="n">
        <f aca="false">I291+1</f>
        <v>276</v>
      </c>
      <c r="J292" s="38" t="n">
        <f aca="false">$K$9</f>
        <v>1403.80930033378</v>
      </c>
      <c r="K292" s="38" t="n">
        <f aca="false">($K$5/$K$6)*M291</f>
        <v>128.052783014079</v>
      </c>
      <c r="L292" s="38" t="n">
        <f aca="false">J292-K292</f>
        <v>1275.7565173197</v>
      </c>
      <c r="M292" s="38" t="n">
        <f aca="false">M291-L292</f>
        <v>32129.3173124399</v>
      </c>
    </row>
    <row r="293" customFormat="false" ht="13.8" hidden="false" customHeight="false" outlineLevel="0" collapsed="false">
      <c r="A293" s="29" t="n">
        <f aca="false">EDATE(A292,1)</f>
        <v>50406</v>
      </c>
      <c r="B293" s="30" t="n">
        <f aca="false">IF(OR(B292="",B292&gt;=$D$8),"",B292+1)</f>
        <v>277</v>
      </c>
      <c r="C293" s="31" t="n">
        <f aca="false">IF($B293="","",$D$9)</f>
        <v>-1516.11404436048</v>
      </c>
      <c r="D293" s="31" t="n">
        <f aca="false">IF($B293="","",IPMT($D$5/12,$B293,$D$7*12,$D$4))</f>
        <v>-133.015373673494</v>
      </c>
      <c r="E293" s="31" t="n">
        <f aca="false">IF($B293="","",PPMT($D$5/12,$B293,$D$7*12,$D$4))</f>
        <v>-1383.09867068699</v>
      </c>
      <c r="F293" s="31" t="n">
        <f aca="false">IF($B293="","",F292-E293)</f>
        <v>-33316.5640267479</v>
      </c>
      <c r="H293" s="32" t="n">
        <f aca="false">EDATE(H292,1)</f>
        <v>50406</v>
      </c>
      <c r="I293" s="33" t="n">
        <f aca="false">I292+1</f>
        <v>277</v>
      </c>
      <c r="J293" s="34" t="n">
        <f aca="false">$K$9</f>
        <v>1403.80930033378</v>
      </c>
      <c r="K293" s="34" t="n">
        <f aca="false">($K$5/$K$6)*M292</f>
        <v>123.16238303102</v>
      </c>
      <c r="L293" s="34" t="n">
        <f aca="false">J293-K293</f>
        <v>1280.64691730276</v>
      </c>
      <c r="M293" s="34" t="n">
        <f aca="false">M292-L293</f>
        <v>30848.6703951372</v>
      </c>
    </row>
    <row r="294" customFormat="false" ht="13.8" hidden="false" customHeight="false" outlineLevel="0" collapsed="false">
      <c r="A294" s="35" t="n">
        <f aca="false">EDATE(A293,1)</f>
        <v>50437</v>
      </c>
      <c r="B294" s="26" t="n">
        <f aca="false">IF(OR(B293="",B293&gt;=$D$8),"",B293+1)</f>
        <v>278</v>
      </c>
      <c r="C294" s="27" t="n">
        <f aca="false">IF($B294="","",$D$9)</f>
        <v>-1516.11404436048</v>
      </c>
      <c r="D294" s="27" t="n">
        <f aca="false">IF($B294="","",IPMT($D$5/12,$B294,$D$7*12,$D$4))</f>
        <v>-127.71349543586</v>
      </c>
      <c r="E294" s="27" t="n">
        <f aca="false">IF($B294="","",PPMT($D$5/12,$B294,$D$7*12,$D$4))</f>
        <v>-1388.40054892462</v>
      </c>
      <c r="F294" s="27" t="n">
        <f aca="false">IF($B294="","",F293-E294)</f>
        <v>-31928.1634778233</v>
      </c>
      <c r="H294" s="35" t="n">
        <f aca="false">EDATE(H293,1)</f>
        <v>50437</v>
      </c>
      <c r="I294" s="0" t="n">
        <f aca="false">I293+1</f>
        <v>278</v>
      </c>
      <c r="J294" s="38" t="n">
        <f aca="false">$K$9</f>
        <v>1403.80930033378</v>
      </c>
      <c r="K294" s="38" t="n">
        <f aca="false">($K$5/$K$6)*M293</f>
        <v>118.253236514693</v>
      </c>
      <c r="L294" s="38" t="n">
        <f aca="false">J294-K294</f>
        <v>1285.55606381909</v>
      </c>
      <c r="M294" s="38" t="n">
        <f aca="false">M293-L294</f>
        <v>29563.1143313181</v>
      </c>
    </row>
    <row r="295" customFormat="false" ht="13.8" hidden="false" customHeight="false" outlineLevel="0" collapsed="false">
      <c r="A295" s="29" t="n">
        <f aca="false">EDATE(A294,1)</f>
        <v>50465</v>
      </c>
      <c r="B295" s="30" t="n">
        <f aca="false">IF(OR(B294="",B294&gt;=$D$8),"",B294+1)</f>
        <v>279</v>
      </c>
      <c r="C295" s="31" t="n">
        <f aca="false">IF($B295="","",$D$9)</f>
        <v>-1516.11404436048</v>
      </c>
      <c r="D295" s="31" t="n">
        <f aca="false">IF($B295="","",IPMT($D$5/12,$B295,$D$7*12,$D$4))</f>
        <v>-122.39129333165</v>
      </c>
      <c r="E295" s="31" t="n">
        <f aca="false">IF($B295="","",PPMT($D$5/12,$B295,$D$7*12,$D$4))</f>
        <v>-1393.72275102883</v>
      </c>
      <c r="F295" s="31" t="n">
        <f aca="false">IF($B295="","",F294-E295)</f>
        <v>-30534.4407267945</v>
      </c>
      <c r="H295" s="32" t="n">
        <f aca="false">EDATE(H294,1)</f>
        <v>50465</v>
      </c>
      <c r="I295" s="33" t="n">
        <f aca="false">I294+1</f>
        <v>279</v>
      </c>
      <c r="J295" s="34" t="n">
        <f aca="false">$K$9</f>
        <v>1403.80930033378</v>
      </c>
      <c r="K295" s="34" t="n">
        <f aca="false">($K$5/$K$6)*M294</f>
        <v>113.325271603386</v>
      </c>
      <c r="L295" s="34" t="n">
        <f aca="false">J295-K295</f>
        <v>1290.48402873039</v>
      </c>
      <c r="M295" s="34" t="n">
        <f aca="false">M294-L295</f>
        <v>28272.6303025877</v>
      </c>
    </row>
    <row r="296" customFormat="false" ht="13.8" hidden="false" customHeight="false" outlineLevel="0" collapsed="false">
      <c r="A296" s="35" t="n">
        <f aca="false">EDATE(A295,1)</f>
        <v>50496</v>
      </c>
      <c r="B296" s="26" t="n">
        <f aca="false">IF(OR(B295="",B295&gt;=$D$8),"",B295+1)</f>
        <v>280</v>
      </c>
      <c r="C296" s="27" t="n">
        <f aca="false">IF($B296="","",$D$9)</f>
        <v>-1516.11404436048</v>
      </c>
      <c r="D296" s="27" t="n">
        <f aca="false">IF($B296="","",IPMT($D$5/12,$B296,$D$7*12,$D$4))</f>
        <v>-117.048689452705</v>
      </c>
      <c r="E296" s="27" t="n">
        <f aca="false">IF($B296="","",PPMT($D$5/12,$B296,$D$7*12,$D$4))</f>
        <v>-1399.06535490778</v>
      </c>
      <c r="F296" s="27" t="n">
        <f aca="false">IF($B296="","",F295-E296)</f>
        <v>-29135.3753718867</v>
      </c>
      <c r="H296" s="35" t="n">
        <f aca="false">EDATE(H295,1)</f>
        <v>50496</v>
      </c>
      <c r="I296" s="0" t="n">
        <f aca="false">I295+1</f>
        <v>280</v>
      </c>
      <c r="J296" s="38" t="n">
        <f aca="false">$K$9</f>
        <v>1403.80930033378</v>
      </c>
      <c r="K296" s="38" t="n">
        <f aca="false">($K$5/$K$6)*M295</f>
        <v>108.37841615992</v>
      </c>
      <c r="L296" s="38" t="n">
        <f aca="false">J296-K296</f>
        <v>1295.43088417386</v>
      </c>
      <c r="M296" s="38" t="n">
        <f aca="false">M295-L296</f>
        <v>26977.1994184138</v>
      </c>
    </row>
    <row r="297" customFormat="false" ht="13.8" hidden="false" customHeight="false" outlineLevel="0" collapsed="false">
      <c r="A297" s="29" t="n">
        <f aca="false">EDATE(A296,1)</f>
        <v>50526</v>
      </c>
      <c r="B297" s="30" t="n">
        <f aca="false">IF(OR(B296="",B296&gt;=$D$8),"",B296+1)</f>
        <v>281</v>
      </c>
      <c r="C297" s="31" t="n">
        <f aca="false">IF($B297="","",$D$9)</f>
        <v>-1516.11404436048</v>
      </c>
      <c r="D297" s="31" t="n">
        <f aca="false">IF($B297="","",IPMT($D$5/12,$B297,$D$7*12,$D$4))</f>
        <v>-111.685605592225</v>
      </c>
      <c r="E297" s="31" t="n">
        <f aca="false">IF($B297="","",PPMT($D$5/12,$B297,$D$7*12,$D$4))</f>
        <v>-1404.42843876826</v>
      </c>
      <c r="F297" s="31" t="n">
        <f aca="false">IF($B297="","",F296-E297)</f>
        <v>-27730.9469331184</v>
      </c>
      <c r="H297" s="32" t="n">
        <f aca="false">EDATE(H296,1)</f>
        <v>50526</v>
      </c>
      <c r="I297" s="33" t="n">
        <f aca="false">I296+1</f>
        <v>281</v>
      </c>
      <c r="J297" s="34" t="n">
        <f aca="false">$K$9</f>
        <v>1403.80930033378</v>
      </c>
      <c r="K297" s="34" t="n">
        <f aca="false">($K$5/$K$6)*M296</f>
        <v>103.412597770586</v>
      </c>
      <c r="L297" s="34" t="n">
        <f aca="false">J297-K297</f>
        <v>1300.39670256319</v>
      </c>
      <c r="M297" s="34" t="n">
        <f aca="false">M296-L297</f>
        <v>25676.8027158506</v>
      </c>
    </row>
    <row r="298" customFormat="false" ht="13.8" hidden="false" customHeight="false" outlineLevel="0" collapsed="false">
      <c r="A298" s="35" t="n">
        <f aca="false">EDATE(A297,1)</f>
        <v>50557</v>
      </c>
      <c r="B298" s="26" t="n">
        <f aca="false">IF(OR(B297="",B297&gt;=$D$8),"",B297+1)</f>
        <v>282</v>
      </c>
      <c r="C298" s="27" t="n">
        <f aca="false">IF($B298="","",$D$9)</f>
        <v>-1516.11404436048</v>
      </c>
      <c r="D298" s="27" t="n">
        <f aca="false">IF($B298="","",IPMT($D$5/12,$B298,$D$7*12,$D$4))</f>
        <v>-106.301963243614</v>
      </c>
      <c r="E298" s="27" t="n">
        <f aca="false">IF($B298="","",PPMT($D$5/12,$B298,$D$7*12,$D$4))</f>
        <v>-1409.81208111687</v>
      </c>
      <c r="F298" s="27" t="n">
        <f aca="false">IF($B298="","",F297-E298)</f>
        <v>-26321.1348520015</v>
      </c>
      <c r="H298" s="35" t="n">
        <f aca="false">EDATE(H297,1)</f>
        <v>50557</v>
      </c>
      <c r="I298" s="0" t="n">
        <f aca="false">I297+1</f>
        <v>282</v>
      </c>
      <c r="J298" s="38" t="n">
        <f aca="false">$K$9</f>
        <v>1403.80930033378</v>
      </c>
      <c r="K298" s="38" t="n">
        <f aca="false">($K$5/$K$6)*M297</f>
        <v>98.4277437440941</v>
      </c>
      <c r="L298" s="38" t="n">
        <f aca="false">J298-K298</f>
        <v>1305.38155658969</v>
      </c>
      <c r="M298" s="38" t="n">
        <f aca="false">M297-L298</f>
        <v>24371.421159261</v>
      </c>
    </row>
    <row r="299" customFormat="false" ht="13.8" hidden="false" customHeight="false" outlineLevel="0" collapsed="false">
      <c r="A299" s="29" t="n">
        <f aca="false">EDATE(A298,1)</f>
        <v>50587</v>
      </c>
      <c r="B299" s="30" t="n">
        <f aca="false">IF(OR(B298="",B298&gt;=$D$8),"",B298+1)</f>
        <v>283</v>
      </c>
      <c r="C299" s="31" t="n">
        <f aca="false">IF($B299="","",$D$9)</f>
        <v>-1516.11404436048</v>
      </c>
      <c r="D299" s="31" t="n">
        <f aca="false">IF($B299="","",IPMT($D$5/12,$B299,$D$7*12,$D$4))</f>
        <v>-100.897683599333</v>
      </c>
      <c r="E299" s="31" t="n">
        <f aca="false">IF($B299="","",PPMT($D$5/12,$B299,$D$7*12,$D$4))</f>
        <v>-1415.21636076115</v>
      </c>
      <c r="F299" s="31" t="n">
        <f aca="false">IF($B299="","",F298-E299)</f>
        <v>-24905.9184912404</v>
      </c>
      <c r="H299" s="32" t="n">
        <f aca="false">EDATE(H298,1)</f>
        <v>50587</v>
      </c>
      <c r="I299" s="33" t="n">
        <f aca="false">I298+1</f>
        <v>283</v>
      </c>
      <c r="J299" s="34" t="n">
        <f aca="false">$K$9</f>
        <v>1403.80930033378</v>
      </c>
      <c r="K299" s="34" t="n">
        <f aca="false">($K$5/$K$6)*M298</f>
        <v>93.4237811105003</v>
      </c>
      <c r="L299" s="34" t="n">
        <f aca="false">J299-K299</f>
        <v>1310.38551922328</v>
      </c>
      <c r="M299" s="34" t="n">
        <f aca="false">M298-L299</f>
        <v>23061.0356400377</v>
      </c>
    </row>
    <row r="300" customFormat="false" ht="13.8" hidden="false" customHeight="false" outlineLevel="0" collapsed="false">
      <c r="A300" s="35" t="n">
        <f aca="false">EDATE(A299,1)</f>
        <v>50618</v>
      </c>
      <c r="B300" s="26" t="n">
        <f aca="false">IF(OR(B299="",B299&gt;=$D$8),"",B299+1)</f>
        <v>284</v>
      </c>
      <c r="C300" s="27" t="n">
        <f aca="false">IF($B300="","",$D$9)</f>
        <v>-1516.11404436048</v>
      </c>
      <c r="D300" s="27" t="n">
        <f aca="false">IF($B300="","",IPMT($D$5/12,$B300,$D$7*12,$D$4))</f>
        <v>-95.472687549748</v>
      </c>
      <c r="E300" s="27" t="n">
        <f aca="false">IF($B300="","",PPMT($D$5/12,$B300,$D$7*12,$D$4))</f>
        <v>-1420.64135681073</v>
      </c>
      <c r="F300" s="27" t="n">
        <f aca="false">IF($B300="","",F299-E300)</f>
        <v>-23485.2771344297</v>
      </c>
      <c r="H300" s="35" t="n">
        <f aca="false">EDATE(H299,1)</f>
        <v>50618</v>
      </c>
      <c r="I300" s="0" t="n">
        <f aca="false">I299+1</f>
        <v>284</v>
      </c>
      <c r="J300" s="38" t="n">
        <f aca="false">$K$9</f>
        <v>1403.80930033378</v>
      </c>
      <c r="K300" s="38" t="n">
        <f aca="false">($K$5/$K$6)*M299</f>
        <v>88.4006366201444</v>
      </c>
      <c r="L300" s="38" t="n">
        <f aca="false">J300-K300</f>
        <v>1315.40866371364</v>
      </c>
      <c r="M300" s="38" t="n">
        <f aca="false">M299-L300</f>
        <v>21745.626976324</v>
      </c>
    </row>
    <row r="301" customFormat="false" ht="13.8" hidden="false" customHeight="false" outlineLevel="0" collapsed="false">
      <c r="A301" s="29" t="n">
        <f aca="false">EDATE(A300,1)</f>
        <v>50649</v>
      </c>
      <c r="B301" s="30" t="n">
        <f aca="false">IF(OR(B300="",B300&gt;=$D$8),"",B300+1)</f>
        <v>285</v>
      </c>
      <c r="C301" s="31" t="n">
        <f aca="false">IF($B301="","",$D$9)</f>
        <v>-1516.11404436048</v>
      </c>
      <c r="D301" s="31" t="n">
        <f aca="false">IF($B301="","",IPMT($D$5/12,$B301,$D$7*12,$D$4))</f>
        <v>-90.0268956819737</v>
      </c>
      <c r="E301" s="31" t="n">
        <f aca="false">IF($B301="","",PPMT($D$5/12,$B301,$D$7*12,$D$4))</f>
        <v>-1426.08714867851</v>
      </c>
      <c r="F301" s="31" t="n">
        <f aca="false">IF($B301="","",F300-E301)</f>
        <v>-22059.1899857512</v>
      </c>
      <c r="H301" s="32" t="n">
        <f aca="false">EDATE(H300,1)</f>
        <v>50649</v>
      </c>
      <c r="I301" s="33" t="n">
        <f aca="false">I300+1</f>
        <v>285</v>
      </c>
      <c r="J301" s="34" t="n">
        <f aca="false">$K$9</f>
        <v>1403.80930033378</v>
      </c>
      <c r="K301" s="34" t="n">
        <f aca="false">($K$5/$K$6)*M300</f>
        <v>83.3582367425755</v>
      </c>
      <c r="L301" s="34" t="n">
        <f aca="false">J301-K301</f>
        <v>1320.4510635912</v>
      </c>
      <c r="M301" s="34" t="n">
        <f aca="false">M300-L301</f>
        <v>20425.1759127328</v>
      </c>
    </row>
    <row r="302" customFormat="false" ht="13.8" hidden="false" customHeight="false" outlineLevel="0" collapsed="false">
      <c r="A302" s="35" t="n">
        <f aca="false">EDATE(A301,1)</f>
        <v>50679</v>
      </c>
      <c r="B302" s="26" t="n">
        <f aca="false">IF(OR(B301="",B301&gt;=$D$8),"",B301+1)</f>
        <v>286</v>
      </c>
      <c r="C302" s="27" t="n">
        <f aca="false">IF($B302="","",$D$9)</f>
        <v>-1516.11404436048</v>
      </c>
      <c r="D302" s="27" t="n">
        <f aca="false">IF($B302="","",IPMT($D$5/12,$B302,$D$7*12,$D$4))</f>
        <v>-84.5602282787061</v>
      </c>
      <c r="E302" s="27" t="n">
        <f aca="false">IF($B302="","",PPMT($D$5/12,$B302,$D$7*12,$D$4))</f>
        <v>-1431.55381608178</v>
      </c>
      <c r="F302" s="27" t="n">
        <f aca="false">IF($B302="","",F301-E302)</f>
        <v>-20627.6361696694</v>
      </c>
      <c r="H302" s="35" t="n">
        <f aca="false">EDATE(H301,1)</f>
        <v>50679</v>
      </c>
      <c r="I302" s="0" t="n">
        <f aca="false">I301+1</f>
        <v>286</v>
      </c>
      <c r="J302" s="38" t="n">
        <f aca="false">$K$9</f>
        <v>1403.80930033378</v>
      </c>
      <c r="K302" s="38" t="n">
        <f aca="false">($K$5/$K$6)*M301</f>
        <v>78.2965076654759</v>
      </c>
      <c r="L302" s="38" t="n">
        <f aca="false">J302-K302</f>
        <v>1325.5127926683</v>
      </c>
      <c r="M302" s="38" t="n">
        <f aca="false">M301-L302</f>
        <v>19099.6631200645</v>
      </c>
    </row>
    <row r="303" customFormat="false" ht="13.8" hidden="false" customHeight="false" outlineLevel="0" collapsed="false">
      <c r="A303" s="29" t="n">
        <f aca="false">EDATE(A302,1)</f>
        <v>50710</v>
      </c>
      <c r="B303" s="30" t="n">
        <f aca="false">IF(OR(B302="",B302&gt;=$D$8),"",B302+1)</f>
        <v>287</v>
      </c>
      <c r="C303" s="31" t="n">
        <f aca="false">IF($B303="","",$D$9)</f>
        <v>-1516.11404436048</v>
      </c>
      <c r="D303" s="31" t="n">
        <f aca="false">IF($B303="","",IPMT($D$5/12,$B303,$D$7*12,$D$4))</f>
        <v>-79.0726053170591</v>
      </c>
      <c r="E303" s="31" t="n">
        <f aca="false">IF($B303="","",PPMT($D$5/12,$B303,$D$7*12,$D$4))</f>
        <v>-1437.04143904342</v>
      </c>
      <c r="F303" s="31" t="n">
        <f aca="false">IF($B303="","",F302-E303)</f>
        <v>-19190.594730626</v>
      </c>
      <c r="H303" s="32" t="n">
        <f aca="false">EDATE(H302,1)</f>
        <v>50710</v>
      </c>
      <c r="I303" s="33" t="n">
        <f aca="false">I302+1</f>
        <v>287</v>
      </c>
      <c r="J303" s="34" t="n">
        <f aca="false">$K$9</f>
        <v>1403.80930033378</v>
      </c>
      <c r="K303" s="34" t="n">
        <f aca="false">($K$5/$K$6)*M302</f>
        <v>73.2153752935807</v>
      </c>
      <c r="L303" s="34" t="n">
        <f aca="false">J303-K303</f>
        <v>1330.5939250402</v>
      </c>
      <c r="M303" s="34" t="n">
        <f aca="false">M302-L303</f>
        <v>17769.0691950243</v>
      </c>
    </row>
    <row r="304" customFormat="false" ht="13.8" hidden="false" customHeight="false" outlineLevel="0" collapsed="false">
      <c r="A304" s="35" t="n">
        <f aca="false">EDATE(A303,1)</f>
        <v>50740</v>
      </c>
      <c r="B304" s="26" t="n">
        <f aca="false">IF(OR(B303="",B303&gt;=$D$8),"",B303+1)</f>
        <v>288</v>
      </c>
      <c r="C304" s="27" t="n">
        <f aca="false">IF($B304="","",$D$9)</f>
        <v>-1516.11404436048</v>
      </c>
      <c r="D304" s="27" t="n">
        <f aca="false">IF($B304="","",IPMT($D$5/12,$B304,$D$7*12,$D$4))</f>
        <v>-73.5639464673929</v>
      </c>
      <c r="E304" s="27" t="n">
        <f aca="false">IF($B304="","",PPMT($D$5/12,$B304,$D$7*12,$D$4))</f>
        <v>-1442.55009789309</v>
      </c>
      <c r="F304" s="27" t="n">
        <f aca="false">IF($B304="","",F303-E304)</f>
        <v>-17748.0446327329</v>
      </c>
      <c r="H304" s="35" t="n">
        <f aca="false">EDATE(H303,1)</f>
        <v>50740</v>
      </c>
      <c r="I304" s="0" t="n">
        <f aca="false">I303+1</f>
        <v>288</v>
      </c>
      <c r="J304" s="38" t="n">
        <f aca="false">$K$9</f>
        <v>1403.80930033378</v>
      </c>
      <c r="K304" s="38" t="n">
        <f aca="false">($K$5/$K$6)*M303</f>
        <v>68.1147652475933</v>
      </c>
      <c r="L304" s="38" t="n">
        <f aca="false">J304-K304</f>
        <v>1335.69453508619</v>
      </c>
      <c r="M304" s="38" t="n">
        <f aca="false">M303-L304</f>
        <v>16433.3746599381</v>
      </c>
    </row>
    <row r="305" customFormat="false" ht="13.8" hidden="false" customHeight="false" outlineLevel="0" collapsed="false">
      <c r="A305" s="29" t="n">
        <f aca="false">EDATE(A304,1)</f>
        <v>50771</v>
      </c>
      <c r="B305" s="30" t="n">
        <f aca="false">IF(OR(B304="",B304&gt;=$D$8),"",B304+1)</f>
        <v>289</v>
      </c>
      <c r="C305" s="31" t="n">
        <f aca="false">IF($B305="","",$D$9)</f>
        <v>-1516.11404436048</v>
      </c>
      <c r="D305" s="31" t="n">
        <f aca="false">IF($B305="","",IPMT($D$5/12,$B305,$D$7*12,$D$4))</f>
        <v>-68.034171092136</v>
      </c>
      <c r="E305" s="31" t="n">
        <f aca="false">IF($B305="","",PPMT($D$5/12,$B305,$D$7*12,$D$4))</f>
        <v>-1448.07987326835</v>
      </c>
      <c r="F305" s="31" t="n">
        <f aca="false">IF($B305="","",F304-E305)</f>
        <v>-16299.9647594645</v>
      </c>
      <c r="H305" s="32" t="n">
        <f aca="false">EDATE(H304,1)</f>
        <v>50771</v>
      </c>
      <c r="I305" s="33" t="n">
        <f aca="false">I304+1</f>
        <v>289</v>
      </c>
      <c r="J305" s="34" t="n">
        <f aca="false">$K$9</f>
        <v>1403.80930033378</v>
      </c>
      <c r="K305" s="34" t="n">
        <f aca="false">($K$5/$K$6)*M304</f>
        <v>62.9946028630962</v>
      </c>
      <c r="L305" s="34" t="n">
        <f aca="false">J305-K305</f>
        <v>1340.81469747068</v>
      </c>
      <c r="M305" s="34" t="n">
        <f aca="false">M304-L305</f>
        <v>15092.5599624675</v>
      </c>
    </row>
    <row r="306" customFormat="false" ht="13.8" hidden="false" customHeight="false" outlineLevel="0" collapsed="false">
      <c r="A306" s="35" t="n">
        <f aca="false">EDATE(A305,1)</f>
        <v>50802</v>
      </c>
      <c r="B306" s="26" t="n">
        <f aca="false">IF(OR(B305="",B305&gt;=$D$8),"",B305+1)</f>
        <v>290</v>
      </c>
      <c r="C306" s="27" t="n">
        <f aca="false">IF($B306="","",$D$9)</f>
        <v>-1516.11404436048</v>
      </c>
      <c r="D306" s="27" t="n">
        <f aca="false">IF($B306="","",IPMT($D$5/12,$B306,$D$7*12,$D$4))</f>
        <v>-62.4831982446067</v>
      </c>
      <c r="E306" s="27" t="n">
        <f aca="false">IF($B306="","",PPMT($D$5/12,$B306,$D$7*12,$D$4))</f>
        <v>-1453.63084611588</v>
      </c>
      <c r="F306" s="27" t="n">
        <f aca="false">IF($B306="","",F305-E306)</f>
        <v>-14846.3339133486</v>
      </c>
      <c r="H306" s="39" t="n">
        <f aca="false">EDATE(H305,1)</f>
        <v>50802</v>
      </c>
      <c r="I306" s="40" t="n">
        <f aca="false">I305+1</f>
        <v>290</v>
      </c>
      <c r="J306" s="41" t="n">
        <f aca="false">$K$9</f>
        <v>1403.80930033378</v>
      </c>
      <c r="K306" s="41" t="n">
        <f aca="false">($K$5/$K$6)*M305</f>
        <v>57.8548131894586</v>
      </c>
      <c r="L306" s="41" t="n">
        <f aca="false">J306-K306</f>
        <v>1345.95448714432</v>
      </c>
      <c r="M306" s="41" t="n">
        <f aca="false">M305-L306</f>
        <v>13746.6054753231</v>
      </c>
    </row>
    <row r="307" customFormat="false" ht="13.8" hidden="false" customHeight="false" outlineLevel="0" collapsed="false">
      <c r="A307" s="29" t="n">
        <f aca="false">EDATE(A306,1)</f>
        <v>50830</v>
      </c>
      <c r="B307" s="30" t="n">
        <f aca="false">IF(OR(B306="",B306&gt;=$D$8),"",B306+1)</f>
        <v>291</v>
      </c>
      <c r="C307" s="31" t="n">
        <f aca="false">IF($B307="","",$D$9)</f>
        <v>-1516.11404436048</v>
      </c>
      <c r="D307" s="31" t="n">
        <f aca="false">IF($B307="","",IPMT($D$5/12,$B307,$D$7*12,$D$4))</f>
        <v>-56.9109466678292</v>
      </c>
      <c r="E307" s="31" t="n">
        <f aca="false">IF($B307="","",PPMT($D$5/12,$B307,$D$7*12,$D$4))</f>
        <v>-1459.20309769265</v>
      </c>
      <c r="F307" s="31" t="n">
        <f aca="false">IF($B307="","",F306-E307)</f>
        <v>-13387.130815656</v>
      </c>
      <c r="H307" s="32" t="n">
        <f aca="false">EDATE(H306,1)</f>
        <v>50830</v>
      </c>
      <c r="I307" s="33" t="n">
        <f aca="false">I306+1</f>
        <v>291</v>
      </c>
      <c r="J307" s="34" t="n">
        <f aca="false">$K$9</f>
        <v>1403.80930033378</v>
      </c>
      <c r="K307" s="34" t="n">
        <f aca="false">($K$5/$K$6)*M306</f>
        <v>52.6953209887387</v>
      </c>
      <c r="L307" s="34" t="n">
        <f aca="false">J307-K307</f>
        <v>1351.11397934504</v>
      </c>
      <c r="M307" s="34" t="n">
        <f aca="false">M306-L307</f>
        <v>12395.4914959781</v>
      </c>
    </row>
    <row r="308" customFormat="false" ht="13.8" hidden="false" customHeight="false" outlineLevel="0" collapsed="false">
      <c r="A308" s="35" t="n">
        <f aca="false">EDATE(A307,1)</f>
        <v>50861</v>
      </c>
      <c r="B308" s="26" t="n">
        <f aca="false">IF(OR(B307="",B307&gt;=$D$8),"",B307+1)</f>
        <v>292</v>
      </c>
      <c r="C308" s="27" t="n">
        <f aca="false">IF($B308="","",$D$9)</f>
        <v>-1516.11404436048</v>
      </c>
      <c r="D308" s="27" t="n">
        <f aca="false">IF($B308="","",IPMT($D$5/12,$B308,$D$7*12,$D$4))</f>
        <v>-51.317334793341</v>
      </c>
      <c r="E308" s="27" t="n">
        <f aca="false">IF($B308="","",PPMT($D$5/12,$B308,$D$7*12,$D$4))</f>
        <v>-1464.79670956714</v>
      </c>
      <c r="F308" s="27" t="n">
        <f aca="false">IF($B308="","",F307-E308)</f>
        <v>-11922.3341060889</v>
      </c>
      <c r="H308" s="39" t="n">
        <f aca="false">EDATE(H307,1)</f>
        <v>50861</v>
      </c>
      <c r="I308" s="40" t="n">
        <f aca="false">I307+1</f>
        <v>292</v>
      </c>
      <c r="J308" s="41" t="n">
        <f aca="false">$K$9</f>
        <v>1403.80930033378</v>
      </c>
      <c r="K308" s="41" t="n">
        <f aca="false">($K$5/$K$6)*M307</f>
        <v>47.5160507345827</v>
      </c>
      <c r="L308" s="41" t="n">
        <f aca="false">J308-K308</f>
        <v>1356.2932495992</v>
      </c>
      <c r="M308" s="41" t="n">
        <f aca="false">M307-L308</f>
        <v>11039.1982463789</v>
      </c>
    </row>
    <row r="309" customFormat="false" ht="13.8" hidden="false" customHeight="false" outlineLevel="0" collapsed="false">
      <c r="A309" s="29" t="n">
        <f aca="false">EDATE(A308,1)</f>
        <v>50891</v>
      </c>
      <c r="B309" s="30" t="n">
        <f aca="false">IF(OR(B308="",B308&gt;=$D$8),"",B308+1)</f>
        <v>293</v>
      </c>
      <c r="C309" s="31" t="n">
        <f aca="false">IF($B309="","",$D$9)</f>
        <v>-1516.11404436048</v>
      </c>
      <c r="D309" s="31" t="n">
        <f aca="false">IF($B309="","",IPMT($D$5/12,$B309,$D$7*12,$D$4))</f>
        <v>-45.7022807400006</v>
      </c>
      <c r="E309" s="31" t="n">
        <f aca="false">IF($B309="","",PPMT($D$5/12,$B309,$D$7*12,$D$4))</f>
        <v>-1470.41176362048</v>
      </c>
      <c r="F309" s="31" t="n">
        <f aca="false">IF($B309="","",F308-E309)</f>
        <v>-10451.9223424684</v>
      </c>
      <c r="H309" s="32" t="n">
        <f aca="false">EDATE(H308,1)</f>
        <v>50891</v>
      </c>
      <c r="I309" s="33" t="n">
        <f aca="false">I308+1</f>
        <v>293</v>
      </c>
      <c r="J309" s="34" t="n">
        <f aca="false">$K$9</f>
        <v>1403.80930033378</v>
      </c>
      <c r="K309" s="34" t="n">
        <f aca="false">($K$5/$K$6)*M308</f>
        <v>42.3169266111191</v>
      </c>
      <c r="L309" s="34" t="n">
        <f aca="false">J309-K309</f>
        <v>1361.49237372266</v>
      </c>
      <c r="M309" s="34" t="n">
        <f aca="false">M308-L309</f>
        <v>9677.70587265624</v>
      </c>
    </row>
    <row r="310" customFormat="false" ht="13.8" hidden="false" customHeight="false" outlineLevel="0" collapsed="false">
      <c r="A310" s="35" t="n">
        <f aca="false">EDATE(A309,1)</f>
        <v>50922</v>
      </c>
      <c r="B310" s="26" t="n">
        <f aca="false">IF(OR(B309="",B309&gt;=$D$8),"",B309+1)</f>
        <v>294</v>
      </c>
      <c r="C310" s="27" t="n">
        <f aca="false">IF($B310="","",$D$9)</f>
        <v>-1516.11404436048</v>
      </c>
      <c r="D310" s="27" t="n">
        <f aca="false">IF($B310="","",IPMT($D$5/12,$B310,$D$7*12,$D$4))</f>
        <v>-40.0657023127884</v>
      </c>
      <c r="E310" s="27" t="n">
        <f aca="false">IF($B310="","",PPMT($D$5/12,$B310,$D$7*12,$D$4))</f>
        <v>-1476.04834204769</v>
      </c>
      <c r="F310" s="27" t="n">
        <f aca="false">IF($B310="","",F309-E310)</f>
        <v>-8975.87400042068</v>
      </c>
      <c r="H310" s="39" t="n">
        <f aca="false">EDATE(H309,1)</f>
        <v>50922</v>
      </c>
      <c r="I310" s="40" t="n">
        <f aca="false">I309+1</f>
        <v>294</v>
      </c>
      <c r="J310" s="41" t="n">
        <f aca="false">$K$9</f>
        <v>1403.80930033378</v>
      </c>
      <c r="K310" s="41" t="n">
        <f aca="false">($K$5/$K$6)*M309</f>
        <v>37.0978725118489</v>
      </c>
      <c r="L310" s="41" t="n">
        <f aca="false">J310-K310</f>
        <v>1366.71142782193</v>
      </c>
      <c r="M310" s="41" t="n">
        <f aca="false">M309-L310</f>
        <v>8310.99444483431</v>
      </c>
    </row>
    <row r="311" customFormat="false" ht="13.8" hidden="false" customHeight="false" outlineLevel="0" collapsed="false">
      <c r="A311" s="29" t="n">
        <f aca="false">EDATE(A310,1)</f>
        <v>50952</v>
      </c>
      <c r="B311" s="30" t="n">
        <f aca="false">IF(OR(B310="",B310&gt;=$D$8),"",B310+1)</f>
        <v>295</v>
      </c>
      <c r="C311" s="31" t="n">
        <f aca="false">IF($B311="","",$D$9)</f>
        <v>-1516.11404436048</v>
      </c>
      <c r="D311" s="31" t="n">
        <f aca="false">IF($B311="","",IPMT($D$5/12,$B311,$D$7*12,$D$4))</f>
        <v>-34.4075170016059</v>
      </c>
      <c r="E311" s="31" t="n">
        <f aca="false">IF($B311="","",PPMT($D$5/12,$B311,$D$7*12,$D$4))</f>
        <v>-1481.70652735888</v>
      </c>
      <c r="F311" s="31" t="n">
        <f aca="false">IF($B311="","",F310-E311)</f>
        <v>-7494.1674730618</v>
      </c>
      <c r="H311" s="32" t="n">
        <f aca="false">EDATE(H310,1)</f>
        <v>50952</v>
      </c>
      <c r="I311" s="33" t="n">
        <f aca="false">I310+1</f>
        <v>295</v>
      </c>
      <c r="J311" s="34" t="n">
        <f aca="false">$K$9</f>
        <v>1403.80930033378</v>
      </c>
      <c r="K311" s="34" t="n">
        <f aca="false">($K$5/$K$6)*M310</f>
        <v>31.8588120385315</v>
      </c>
      <c r="L311" s="34" t="n">
        <f aca="false">J311-K311</f>
        <v>1371.95048829525</v>
      </c>
      <c r="M311" s="34" t="n">
        <f aca="false">M310-L311</f>
        <v>6939.04395653906</v>
      </c>
    </row>
    <row r="312" customFormat="false" ht="13.8" hidden="false" customHeight="false" outlineLevel="0" collapsed="false">
      <c r="A312" s="35" t="n">
        <f aca="false">EDATE(A311,1)</f>
        <v>50983</v>
      </c>
      <c r="B312" s="26" t="n">
        <f aca="false">IF(OR(B311="",B311&gt;=$D$8),"",B311+1)</f>
        <v>296</v>
      </c>
      <c r="C312" s="27" t="n">
        <f aca="false">IF($B312="","",$D$9)</f>
        <v>-1516.11404436048</v>
      </c>
      <c r="D312" s="27" t="n">
        <f aca="false">IF($B312="","",IPMT($D$5/12,$B312,$D$7*12,$D$4))</f>
        <v>-28.7276419800627</v>
      </c>
      <c r="E312" s="27" t="n">
        <f aca="false">IF($B312="","",PPMT($D$5/12,$B312,$D$7*12,$D$4))</f>
        <v>-1487.38640238042</v>
      </c>
      <c r="F312" s="27" t="n">
        <f aca="false">IF($B312="","",F311-E312)</f>
        <v>-6006.78107068138</v>
      </c>
      <c r="H312" s="39" t="n">
        <f aca="false">EDATE(H311,1)</f>
        <v>50983</v>
      </c>
      <c r="I312" s="40" t="n">
        <f aca="false">I311+1</f>
        <v>296</v>
      </c>
      <c r="J312" s="41" t="n">
        <f aca="false">$K$9</f>
        <v>1403.80930033378</v>
      </c>
      <c r="K312" s="41" t="n">
        <f aca="false">($K$5/$K$6)*M311</f>
        <v>26.5996685000664</v>
      </c>
      <c r="L312" s="41" t="n">
        <f aca="false">J312-K312</f>
        <v>1377.20963183371</v>
      </c>
      <c r="M312" s="41" t="n">
        <f aca="false">M311-L312</f>
        <v>5561.83432470535</v>
      </c>
    </row>
    <row r="313" customFormat="false" ht="13.8" hidden="false" customHeight="false" outlineLevel="0" collapsed="false">
      <c r="A313" s="29" t="n">
        <f aca="false">EDATE(A312,1)</f>
        <v>51014</v>
      </c>
      <c r="B313" s="30" t="n">
        <f aca="false">IF(OR(B312="",B312&gt;=$D$8),"",B312+1)</f>
        <v>297</v>
      </c>
      <c r="C313" s="31" t="n">
        <f aca="false">IF($B313="","",$D$9)</f>
        <v>-1516.11404436048</v>
      </c>
      <c r="D313" s="31" t="n">
        <f aca="false">IF($B313="","",IPMT($D$5/12,$B313,$D$7*12,$D$4))</f>
        <v>-23.0259941042716</v>
      </c>
      <c r="E313" s="31" t="n">
        <f aca="false">IF($B313="","",PPMT($D$5/12,$B313,$D$7*12,$D$4))</f>
        <v>-1493.08805025621</v>
      </c>
      <c r="F313" s="31" t="n">
        <f aca="false">IF($B313="","",F312-E313)</f>
        <v>-4513.69302042517</v>
      </c>
      <c r="H313" s="32" t="n">
        <f aca="false">EDATE(H312,1)</f>
        <v>51014</v>
      </c>
      <c r="I313" s="33" t="n">
        <f aca="false">I312+1</f>
        <v>297</v>
      </c>
      <c r="J313" s="34" t="n">
        <f aca="false">$K$9</f>
        <v>1403.80930033378</v>
      </c>
      <c r="K313" s="34" t="n">
        <f aca="false">($K$5/$K$6)*M312</f>
        <v>21.3203649113705</v>
      </c>
      <c r="L313" s="34" t="n">
        <f aca="false">J313-K313</f>
        <v>1382.48893542241</v>
      </c>
      <c r="M313" s="34" t="n">
        <f aca="false">M312-L313</f>
        <v>4179.34538928294</v>
      </c>
    </row>
    <row r="314" customFormat="false" ht="13.8" hidden="false" customHeight="false" outlineLevel="0" collapsed="false">
      <c r="A314" s="35" t="n">
        <f aca="false">EDATE(A313,1)</f>
        <v>51044</v>
      </c>
      <c r="B314" s="26" t="n">
        <f aca="false">IF(OR(B313="",B313&gt;=$D$8),"",B313+1)</f>
        <v>298</v>
      </c>
      <c r="C314" s="27" t="n">
        <f aca="false">IF($B314="","",$D$9)</f>
        <v>-1516.11404436048</v>
      </c>
      <c r="D314" s="27" t="n">
        <f aca="false">IF($B314="","",IPMT($D$5/12,$B314,$D$7*12,$D$4))</f>
        <v>-17.3024899116226</v>
      </c>
      <c r="E314" s="27" t="n">
        <f aca="false">IF($B314="","",PPMT($D$5/12,$B314,$D$7*12,$D$4))</f>
        <v>-1498.81155444886</v>
      </c>
      <c r="F314" s="27" t="n">
        <f aca="false">IF($B314="","",F313-E314)</f>
        <v>-3014.88146597631</v>
      </c>
      <c r="H314" s="39" t="n">
        <f aca="false">EDATE(H313,1)</f>
        <v>51044</v>
      </c>
      <c r="I314" s="40" t="n">
        <f aca="false">I313+1</f>
        <v>298</v>
      </c>
      <c r="J314" s="41" t="n">
        <f aca="false">$K$9</f>
        <v>1403.80930033378</v>
      </c>
      <c r="K314" s="41" t="n">
        <f aca="false">($K$5/$K$6)*M313</f>
        <v>16.0208239922513</v>
      </c>
      <c r="L314" s="41" t="n">
        <f aca="false">J314-K314</f>
        <v>1387.78847634153</v>
      </c>
      <c r="M314" s="41" t="n">
        <f aca="false">M313-L314</f>
        <v>2791.55691294141</v>
      </c>
    </row>
    <row r="315" customFormat="false" ht="13.8" hidden="false" customHeight="false" outlineLevel="0" collapsed="false">
      <c r="A315" s="29" t="n">
        <f aca="false">EDATE(A314,1)</f>
        <v>51075</v>
      </c>
      <c r="B315" s="30" t="n">
        <f aca="false">IF(OR(B314="",B314&gt;=$D$8),"",B314+1)</f>
        <v>299</v>
      </c>
      <c r="C315" s="31" t="n">
        <f aca="false">IF($B315="","",$D$9)</f>
        <v>-1516.11404436048</v>
      </c>
      <c r="D315" s="31" t="n">
        <f aca="false">IF($B315="","",IPMT($D$5/12,$B315,$D$7*12,$D$4))</f>
        <v>-11.5570456195685</v>
      </c>
      <c r="E315" s="31" t="n">
        <f aca="false">IF($B315="","",PPMT($D$5/12,$B315,$D$7*12,$D$4))</f>
        <v>-1504.55699874091</v>
      </c>
      <c r="F315" s="31" t="n">
        <f aca="false">IF($B315="","",F314-E315)</f>
        <v>-1510.32446723539</v>
      </c>
      <c r="H315" s="32" t="n">
        <f aca="false">EDATE(H314,1)</f>
        <v>51075</v>
      </c>
      <c r="I315" s="33" t="n">
        <f aca="false">I314+1</f>
        <v>299</v>
      </c>
      <c r="J315" s="34" t="n">
        <f aca="false">$K$9</f>
        <v>1403.80930033378</v>
      </c>
      <c r="K315" s="34" t="n">
        <f aca="false">($K$5/$K$6)*M314</f>
        <v>10.7009681662754</v>
      </c>
      <c r="L315" s="34" t="n">
        <f aca="false">J315-K315</f>
        <v>1393.1083321675</v>
      </c>
      <c r="M315" s="34" t="n">
        <f aca="false">M314-L315</f>
        <v>1398.4485807739</v>
      </c>
    </row>
    <row r="316" customFormat="false" ht="13.8" hidden="false" customHeight="false" outlineLevel="0" collapsed="false">
      <c r="A316" s="35" t="n">
        <f aca="false">EDATE(A315,1)</f>
        <v>51105</v>
      </c>
      <c r="B316" s="36" t="n">
        <f aca="false">IF(OR(B315="",B315&gt;=$D$8),"",B315+1)</f>
        <v>300</v>
      </c>
      <c r="C316" s="37" t="n">
        <f aca="false">IF($B316="","",$D$9)</f>
        <v>-1516.11404436048</v>
      </c>
      <c r="D316" s="37" t="n">
        <f aca="false">IF($B316="","",IPMT($D$5/12,$B316,$D$7*12,$D$4))</f>
        <v>-5.78957712439508</v>
      </c>
      <c r="E316" s="37" t="n">
        <f aca="false">IF($B316="","",PPMT($D$5/12,$B316,$D$7*12,$D$4))</f>
        <v>-1510.32446723609</v>
      </c>
      <c r="F316" s="37" t="n">
        <f aca="false">IF($B316="","",F315-E316)</f>
        <v>6.93944457452744E-010</v>
      </c>
      <c r="H316" s="35" t="n">
        <f aca="false">EDATE(H315,1)</f>
        <v>51105</v>
      </c>
      <c r="I316" s="0" t="n">
        <f aca="false">I315+1</f>
        <v>300</v>
      </c>
      <c r="J316" s="38" t="n">
        <f aca="false">$K$9</f>
        <v>1403.80930033378</v>
      </c>
      <c r="K316" s="38" t="n">
        <f aca="false">($K$5/$K$6)*M315</f>
        <v>5.3607195596333</v>
      </c>
      <c r="L316" s="38" t="n">
        <f aca="false">J316-K316</f>
        <v>1398.44858077415</v>
      </c>
      <c r="M316" s="38" t="n">
        <f aca="false">M315-L316</f>
        <v>-2.42380338022485E-010</v>
      </c>
    </row>
    <row r="317" customFormat="false" ht="13.8" hidden="false" customHeight="false" outlineLevel="0" collapsed="false">
      <c r="A317" s="29" t="n">
        <f aca="false">EDATE(A316,1)</f>
        <v>51136</v>
      </c>
      <c r="B317" s="30" t="str">
        <f aca="false">IF(OR(B316="",B316&gt;=$D$8),"",B316+1)</f>
        <v/>
      </c>
      <c r="C317" s="31" t="str">
        <f aca="false">IF($B317="","",$D$9)</f>
        <v/>
      </c>
      <c r="D317" s="31" t="str">
        <f aca="false">IF($B317="","",IPMT($D$5/12,$B317,$D$7*12,$D$4))</f>
        <v/>
      </c>
      <c r="E317" s="31" t="str">
        <f aca="false">IF($B317="","",PPMT($D$5/12,$B317,$D$7*12,$D$4))</f>
        <v/>
      </c>
      <c r="F317" s="31" t="str">
        <f aca="false">IF($B317="","",F316-E317)</f>
        <v/>
      </c>
      <c r="H317" s="32" t="n">
        <f aca="false">EDATE(H316,1)</f>
        <v>51136</v>
      </c>
      <c r="I317" s="33" t="n">
        <f aca="false">I316+1</f>
        <v>301</v>
      </c>
      <c r="J317" s="34" t="n">
        <f aca="false">$K$9</f>
        <v>1403.80930033378</v>
      </c>
      <c r="K317" s="34" t="n">
        <f aca="false">($K$5/$K$6)*M316</f>
        <v>-9.29124629086194E-013</v>
      </c>
      <c r="L317" s="34" t="n">
        <f aca="false">J317-K317</f>
        <v>1403.80930033378</v>
      </c>
      <c r="M317" s="34" t="n">
        <f aca="false">M316-L317</f>
        <v>-1403.80930033402</v>
      </c>
    </row>
    <row r="318" customFormat="false" ht="13.8" hidden="false" customHeight="false" outlineLevel="0" collapsed="false">
      <c r="A318" s="35" t="n">
        <f aca="false">EDATE(A317,1)</f>
        <v>51167</v>
      </c>
      <c r="B318" s="26" t="str">
        <f aca="false">IF(OR(B317="",B317&gt;=$D$8),"",B317+1)</f>
        <v/>
      </c>
      <c r="C318" s="27" t="str">
        <f aca="false">IF($B318="","",$D$9)</f>
        <v/>
      </c>
      <c r="D318" s="27" t="str">
        <f aca="false">IF($B318="","",IPMT($D$5/12,$B318,$D$7*12,$D$4))</f>
        <v/>
      </c>
      <c r="E318" s="27" t="str">
        <f aca="false">IF($B318="","",PPMT($D$5/12,$B318,$D$7*12,$D$4))</f>
        <v/>
      </c>
      <c r="F318" s="27" t="str">
        <f aca="false">IF($B318="","",F317-E318)</f>
        <v/>
      </c>
      <c r="H318" s="35" t="n">
        <f aca="false">EDATE(H317,1)</f>
        <v>51167</v>
      </c>
      <c r="I318" s="0" t="n">
        <f aca="false">I317+1</f>
        <v>302</v>
      </c>
      <c r="J318" s="38" t="n">
        <f aca="false">$K$9</f>
        <v>1403.80930033378</v>
      </c>
      <c r="K318" s="38" t="n">
        <f aca="false">($K$5/$K$6)*M317</f>
        <v>-5.38126898461376</v>
      </c>
      <c r="L318" s="38" t="n">
        <f aca="false">J318-K318</f>
        <v>1409.19056931839</v>
      </c>
      <c r="M318" s="38" t="n">
        <f aca="false">M317-L318</f>
        <v>-2812.99986965242</v>
      </c>
    </row>
    <row r="319" customFormat="false" ht="13.8" hidden="false" customHeight="false" outlineLevel="0" collapsed="false">
      <c r="A319" s="29" t="n">
        <f aca="false">EDATE(A318,1)</f>
        <v>51196</v>
      </c>
      <c r="B319" s="30" t="str">
        <f aca="false">IF(OR(B318="",B318&gt;=$D$8),"",B318+1)</f>
        <v/>
      </c>
      <c r="C319" s="31" t="str">
        <f aca="false">IF($B319="","",$D$9)</f>
        <v/>
      </c>
      <c r="D319" s="31" t="str">
        <f aca="false">IF($B319="","",IPMT($D$5/12,$B319,$D$7*12,$D$4))</f>
        <v/>
      </c>
      <c r="E319" s="31" t="str">
        <f aca="false">IF($B319="","",PPMT($D$5/12,$B319,$D$7*12,$D$4))</f>
        <v/>
      </c>
      <c r="F319" s="31" t="str">
        <f aca="false">IF($B319="","",F318-E319)</f>
        <v/>
      </c>
      <c r="H319" s="32" t="n">
        <f aca="false">EDATE(H318,1)</f>
        <v>51196</v>
      </c>
      <c r="I319" s="33" t="n">
        <f aca="false">I318+1</f>
        <v>303</v>
      </c>
      <c r="J319" s="34" t="n">
        <f aca="false">$K$9</f>
        <v>1403.80930033378</v>
      </c>
      <c r="K319" s="34" t="n">
        <f aca="false">($K$5/$K$6)*M318</f>
        <v>-10.7831661670009</v>
      </c>
      <c r="L319" s="34" t="n">
        <f aca="false">J319-K319</f>
        <v>1414.59246650078</v>
      </c>
      <c r="M319" s="34" t="n">
        <f aca="false">M318-L319</f>
        <v>-4227.5923361532</v>
      </c>
    </row>
    <row r="320" customFormat="false" ht="13.8" hidden="false" customHeight="false" outlineLevel="0" collapsed="false">
      <c r="A320" s="35" t="n">
        <f aca="false">EDATE(A319,1)</f>
        <v>51227</v>
      </c>
      <c r="B320" s="26" t="str">
        <f aca="false">IF(OR(B319="",B319&gt;=$D$8),"",B319+1)</f>
        <v/>
      </c>
      <c r="C320" s="27" t="str">
        <f aca="false">IF($B320="","",$D$9)</f>
        <v/>
      </c>
      <c r="D320" s="27" t="str">
        <f aca="false">IF($B320="","",IPMT($D$5/12,$B320,$D$7*12,$D$4))</f>
        <v/>
      </c>
      <c r="E320" s="27" t="str">
        <f aca="false">IF($B320="","",PPMT($D$5/12,$B320,$D$7*12,$D$4))</f>
        <v/>
      </c>
      <c r="F320" s="27" t="str">
        <f aca="false">IF($B320="","",F319-E320)</f>
        <v/>
      </c>
      <c r="H320" s="35" t="n">
        <f aca="false">EDATE(H319,1)</f>
        <v>51227</v>
      </c>
      <c r="I320" s="0" t="n">
        <f aca="false">I319+1</f>
        <v>304</v>
      </c>
      <c r="J320" s="38" t="n">
        <f aca="false">$K$9</f>
        <v>1403.80930033378</v>
      </c>
      <c r="K320" s="38" t="n">
        <f aca="false">($K$5/$K$6)*M319</f>
        <v>-16.2057706219206</v>
      </c>
      <c r="L320" s="38" t="n">
        <f aca="false">J320-K320</f>
        <v>1420.0150709557</v>
      </c>
      <c r="M320" s="38" t="n">
        <f aca="false">M319-L320</f>
        <v>-5647.6074071089</v>
      </c>
    </row>
    <row r="321" customFormat="false" ht="13.8" hidden="false" customHeight="false" outlineLevel="0" collapsed="false">
      <c r="A321" s="29" t="n">
        <f aca="false">EDATE(A320,1)</f>
        <v>51257</v>
      </c>
      <c r="B321" s="30" t="str">
        <f aca="false">IF(OR(B320="",B320&gt;=$D$8),"",B320+1)</f>
        <v/>
      </c>
      <c r="C321" s="31" t="str">
        <f aca="false">IF($B321="","",$D$9)</f>
        <v/>
      </c>
      <c r="D321" s="31" t="str">
        <f aca="false">IF($B321="","",IPMT($D$5/12,$B321,$D$7*12,$D$4))</f>
        <v/>
      </c>
      <c r="E321" s="31" t="str">
        <f aca="false">IF($B321="","",PPMT($D$5/12,$B321,$D$7*12,$D$4))</f>
        <v/>
      </c>
      <c r="F321" s="31" t="str">
        <f aca="false">IF($B321="","",F320-E321)</f>
        <v/>
      </c>
      <c r="H321" s="32" t="n">
        <f aca="false">EDATE(H320,1)</f>
        <v>51257</v>
      </c>
      <c r="I321" s="33" t="n">
        <f aca="false">I320+1</f>
        <v>305</v>
      </c>
      <c r="J321" s="34" t="n">
        <f aca="false">$K$9</f>
        <v>1403.80930033378</v>
      </c>
      <c r="K321" s="34" t="n">
        <f aca="false">($K$5/$K$6)*M320</f>
        <v>-21.6491617272508</v>
      </c>
      <c r="L321" s="34" t="n">
        <f aca="false">J321-K321</f>
        <v>1425.45846206103</v>
      </c>
      <c r="M321" s="34" t="n">
        <f aca="false">M320-L321</f>
        <v>-7073.06586916993</v>
      </c>
    </row>
    <row r="322" customFormat="false" ht="13.8" hidden="false" customHeight="false" outlineLevel="0" collapsed="false">
      <c r="A322" s="35" t="n">
        <f aca="false">EDATE(A321,1)</f>
        <v>51288</v>
      </c>
      <c r="B322" s="26" t="str">
        <f aca="false">IF(OR(B321="",B321&gt;=$D$8),"",B321+1)</f>
        <v/>
      </c>
      <c r="C322" s="27" t="str">
        <f aca="false">IF($B322="","",$D$9)</f>
        <v/>
      </c>
      <c r="D322" s="27" t="str">
        <f aca="false">IF($B322="","",IPMT($D$5/12,$B322,$D$7*12,$D$4))</f>
        <v/>
      </c>
      <c r="E322" s="27" t="str">
        <f aca="false">IF($B322="","",PPMT($D$5/12,$B322,$D$7*12,$D$4))</f>
        <v/>
      </c>
      <c r="F322" s="27" t="str">
        <f aca="false">IF($B322="","",F321-E322)</f>
        <v/>
      </c>
      <c r="H322" s="35" t="n">
        <f aca="false">EDATE(H321,1)</f>
        <v>51288</v>
      </c>
      <c r="I322" s="0" t="n">
        <f aca="false">I321+1</f>
        <v>306</v>
      </c>
      <c r="J322" s="38" t="n">
        <f aca="false">$K$9</f>
        <v>1403.80930033378</v>
      </c>
      <c r="K322" s="38" t="n">
        <f aca="false">($K$5/$K$6)*M321</f>
        <v>-27.1134191651514</v>
      </c>
      <c r="L322" s="38" t="n">
        <f aca="false">J322-K322</f>
        <v>1430.92271949893</v>
      </c>
      <c r="M322" s="38" t="n">
        <f aca="false">M321-L322</f>
        <v>-8503.98858866886</v>
      </c>
    </row>
    <row r="323" customFormat="false" ht="13.8" hidden="false" customHeight="false" outlineLevel="0" collapsed="false">
      <c r="A323" s="29" t="n">
        <f aca="false">EDATE(A322,1)</f>
        <v>51318</v>
      </c>
      <c r="B323" s="30" t="str">
        <f aca="false">IF(OR(B322="",B322&gt;=$D$8),"",B322+1)</f>
        <v/>
      </c>
      <c r="C323" s="31" t="str">
        <f aca="false">IF($B323="","",$D$9)</f>
        <v/>
      </c>
      <c r="D323" s="31" t="str">
        <f aca="false">IF($B323="","",IPMT($D$5/12,$B323,$D$7*12,$D$4))</f>
        <v/>
      </c>
      <c r="E323" s="31" t="str">
        <f aca="false">IF($B323="","",PPMT($D$5/12,$B323,$D$7*12,$D$4))</f>
        <v/>
      </c>
      <c r="F323" s="31" t="str">
        <f aca="false">IF($B323="","",F322-E323)</f>
        <v/>
      </c>
      <c r="H323" s="32" t="n">
        <f aca="false">EDATE(H322,1)</f>
        <v>51318</v>
      </c>
      <c r="I323" s="33" t="n">
        <f aca="false">I322+1</f>
        <v>307</v>
      </c>
      <c r="J323" s="34" t="n">
        <f aca="false">$K$9</f>
        <v>1403.80930033378</v>
      </c>
      <c r="K323" s="34" t="n">
        <f aca="false">($K$5/$K$6)*M322</f>
        <v>-32.5986229232306</v>
      </c>
      <c r="L323" s="34" t="n">
        <f aca="false">J323-K323</f>
        <v>1436.40792325701</v>
      </c>
      <c r="M323" s="34" t="n">
        <f aca="false">M322-L323</f>
        <v>-9940.39651192587</v>
      </c>
    </row>
    <row r="324" customFormat="false" ht="13.8" hidden="false" customHeight="false" outlineLevel="0" collapsed="false">
      <c r="A324" s="35" t="n">
        <f aca="false">EDATE(A323,1)</f>
        <v>51349</v>
      </c>
      <c r="B324" s="26" t="str">
        <f aca="false">IF(OR(B323="",B323&gt;=$D$8),"",B323+1)</f>
        <v/>
      </c>
      <c r="C324" s="27" t="str">
        <f aca="false">IF($B324="","",$D$9)</f>
        <v/>
      </c>
      <c r="D324" s="27" t="str">
        <f aca="false">IF($B324="","",IPMT($D$5/12,$B324,$D$7*12,$D$4))</f>
        <v/>
      </c>
      <c r="E324" s="27" t="str">
        <f aca="false">IF($B324="","",PPMT($D$5/12,$B324,$D$7*12,$D$4))</f>
        <v/>
      </c>
      <c r="F324" s="27" t="str">
        <f aca="false">IF($B324="","",F323-E324)</f>
        <v/>
      </c>
      <c r="H324" s="35" t="n">
        <f aca="false">EDATE(H323,1)</f>
        <v>51349</v>
      </c>
      <c r="I324" s="0" t="n">
        <f aca="false">I323+1</f>
        <v>308</v>
      </c>
      <c r="J324" s="38" t="n">
        <f aca="false">$K$9</f>
        <v>1403.80930033378</v>
      </c>
      <c r="K324" s="38" t="n">
        <f aca="false">($K$5/$K$6)*M323</f>
        <v>-38.1048532957158</v>
      </c>
      <c r="L324" s="38" t="n">
        <f aca="false">J324-K324</f>
        <v>1441.9141536295</v>
      </c>
      <c r="M324" s="38" t="n">
        <f aca="false">M323-L324</f>
        <v>-11382.3106655554</v>
      </c>
    </row>
    <row r="325" customFormat="false" ht="13.8" hidden="false" customHeight="false" outlineLevel="0" collapsed="false">
      <c r="A325" s="29" t="n">
        <f aca="false">EDATE(A324,1)</f>
        <v>51380</v>
      </c>
      <c r="B325" s="30" t="str">
        <f aca="false">IF(OR(B324="",B324&gt;=$D$8),"",B324+1)</f>
        <v/>
      </c>
      <c r="C325" s="31" t="str">
        <f aca="false">IF($B325="","",$D$9)</f>
        <v/>
      </c>
      <c r="D325" s="31" t="str">
        <f aca="false">IF($B325="","",IPMT($D$5/12,$B325,$D$7*12,$D$4))</f>
        <v/>
      </c>
      <c r="E325" s="31" t="str">
        <f aca="false">IF($B325="","",PPMT($D$5/12,$B325,$D$7*12,$D$4))</f>
        <v/>
      </c>
      <c r="F325" s="31" t="str">
        <f aca="false">IF($B325="","",F324-E325)</f>
        <v/>
      </c>
      <c r="H325" s="32" t="n">
        <f aca="false">EDATE(H324,1)</f>
        <v>51380</v>
      </c>
      <c r="I325" s="33" t="n">
        <f aca="false">I324+1</f>
        <v>309</v>
      </c>
      <c r="J325" s="34" t="n">
        <f aca="false">$K$9</f>
        <v>1403.80930033378</v>
      </c>
      <c r="K325" s="34" t="n">
        <f aca="false">($K$5/$K$6)*M324</f>
        <v>-43.6321908846289</v>
      </c>
      <c r="L325" s="34" t="n">
        <f aca="false">J325-K325</f>
        <v>1447.44149121841</v>
      </c>
      <c r="M325" s="34" t="n">
        <f aca="false">M324-L325</f>
        <v>-12829.7521567738</v>
      </c>
    </row>
    <row r="326" customFormat="false" ht="13.8" hidden="false" customHeight="false" outlineLevel="0" collapsed="false">
      <c r="A326" s="35" t="n">
        <f aca="false">EDATE(A325,1)</f>
        <v>51410</v>
      </c>
      <c r="B326" s="26" t="str">
        <f aca="false">IF(OR(B325="",B325&gt;=$D$8),"",B325+1)</f>
        <v/>
      </c>
      <c r="C326" s="27" t="str">
        <f aca="false">IF($B326="","",$D$9)</f>
        <v/>
      </c>
      <c r="D326" s="27" t="str">
        <f aca="false">IF($B326="","",IPMT($D$5/12,$B326,$D$7*12,$D$4))</f>
        <v/>
      </c>
      <c r="E326" s="27" t="str">
        <f aca="false">IF($B326="","",PPMT($D$5/12,$B326,$D$7*12,$D$4))</f>
        <v/>
      </c>
      <c r="F326" s="27" t="str">
        <f aca="false">IF($B326="","",F325-E326)</f>
        <v/>
      </c>
      <c r="H326" s="35" t="n">
        <f aca="false">EDATE(H325,1)</f>
        <v>51410</v>
      </c>
      <c r="I326" s="0" t="n">
        <f aca="false">I325+1</f>
        <v>310</v>
      </c>
      <c r="J326" s="38" t="n">
        <f aca="false">$K$9</f>
        <v>1403.80930033378</v>
      </c>
      <c r="K326" s="38" t="n">
        <f aca="false">($K$5/$K$6)*M325</f>
        <v>-49.1807166009661</v>
      </c>
      <c r="L326" s="38" t="n">
        <f aca="false">J326-K326</f>
        <v>1452.99001693475</v>
      </c>
      <c r="M326" s="38" t="n">
        <f aca="false">M325-L326</f>
        <v>-14282.7421737085</v>
      </c>
    </row>
    <row r="327" customFormat="false" ht="13.8" hidden="false" customHeight="false" outlineLevel="0" collapsed="false">
      <c r="A327" s="29" t="n">
        <f aca="false">EDATE(A326,1)</f>
        <v>51441</v>
      </c>
      <c r="B327" s="30" t="str">
        <f aca="false">IF(OR(B326="",B326&gt;=$D$8),"",B326+1)</f>
        <v/>
      </c>
      <c r="C327" s="31" t="str">
        <f aca="false">IF($B327="","",$D$9)</f>
        <v/>
      </c>
      <c r="D327" s="31" t="str">
        <f aca="false">IF($B327="","",IPMT($D$5/12,$B327,$D$7*12,$D$4))</f>
        <v/>
      </c>
      <c r="E327" s="31" t="str">
        <f aca="false">IF($B327="","",PPMT($D$5/12,$B327,$D$7*12,$D$4))</f>
        <v/>
      </c>
      <c r="F327" s="31" t="str">
        <f aca="false">IF($B327="","",F326-E327)</f>
        <v/>
      </c>
      <c r="H327" s="32" t="n">
        <f aca="false">EDATE(H326,1)</f>
        <v>51441</v>
      </c>
      <c r="I327" s="33" t="n">
        <f aca="false">I326+1</f>
        <v>311</v>
      </c>
      <c r="J327" s="34" t="n">
        <f aca="false">$K$9</f>
        <v>1403.80930033378</v>
      </c>
      <c r="K327" s="34" t="n">
        <f aca="false">($K$5/$K$6)*M326</f>
        <v>-54.7505116658827</v>
      </c>
      <c r="L327" s="34" t="n">
        <f aca="false">J327-K327</f>
        <v>1458.55981199966</v>
      </c>
      <c r="M327" s="34" t="n">
        <f aca="false">M326-L327</f>
        <v>-15741.3019857082</v>
      </c>
    </row>
    <row r="328" customFormat="false" ht="13.8" hidden="false" customHeight="false" outlineLevel="0" collapsed="false">
      <c r="A328" s="35" t="n">
        <f aca="false">EDATE(A327,1)</f>
        <v>51471</v>
      </c>
      <c r="B328" s="26" t="str">
        <f aca="false">IF(OR(B327="",B327&gt;=$D$8),"",B327+1)</f>
        <v/>
      </c>
      <c r="C328" s="27" t="str">
        <f aca="false">IF($B328="","",$D$9)</f>
        <v/>
      </c>
      <c r="D328" s="27" t="str">
        <f aca="false">IF($B328="","",IPMT($D$5/12,$B328,$D$7*12,$D$4))</f>
        <v/>
      </c>
      <c r="E328" s="27" t="str">
        <f aca="false">IF($B328="","",PPMT($D$5/12,$B328,$D$7*12,$D$4))</f>
        <v/>
      </c>
      <c r="F328" s="27" t="str">
        <f aca="false">IF($B328="","",F327-E328)</f>
        <v/>
      </c>
      <c r="H328" s="35" t="n">
        <f aca="false">EDATE(H327,1)</f>
        <v>51471</v>
      </c>
      <c r="I328" s="0" t="n">
        <f aca="false">I327+1</f>
        <v>312</v>
      </c>
      <c r="J328" s="38" t="n">
        <f aca="false">$K$9</f>
        <v>1403.80930033378</v>
      </c>
      <c r="K328" s="38" t="n">
        <f aca="false">($K$5/$K$6)*M327</f>
        <v>-60.3416576118814</v>
      </c>
      <c r="L328" s="38" t="n">
        <f aca="false">J328-K328</f>
        <v>1464.15095794566</v>
      </c>
      <c r="M328" s="38" t="n">
        <f aca="false">M327-L328</f>
        <v>-17205.4529436538</v>
      </c>
    </row>
    <row r="329" customFormat="false" ht="13.8" hidden="false" customHeight="false" outlineLevel="0" collapsed="false">
      <c r="A329" s="29" t="n">
        <f aca="false">EDATE(A328,1)</f>
        <v>51502</v>
      </c>
      <c r="B329" s="30" t="str">
        <f aca="false">IF(OR(B328="",B328&gt;=$D$8),"",B328+1)</f>
        <v/>
      </c>
      <c r="C329" s="31" t="str">
        <f aca="false">IF($B329="","",$D$9)</f>
        <v/>
      </c>
      <c r="D329" s="31" t="str">
        <f aca="false">IF($B329="","",IPMT($D$5/12,$B329,$D$7*12,$D$4))</f>
        <v/>
      </c>
      <c r="E329" s="31" t="str">
        <f aca="false">IF($B329="","",PPMT($D$5/12,$B329,$D$7*12,$D$4))</f>
        <v/>
      </c>
      <c r="F329" s="31" t="str">
        <f aca="false">IF($B329="","",F328-E329)</f>
        <v/>
      </c>
      <c r="H329" s="32" t="n">
        <f aca="false">EDATE(H328,1)</f>
        <v>51502</v>
      </c>
      <c r="I329" s="33" t="n">
        <f aca="false">I328+1</f>
        <v>313</v>
      </c>
      <c r="J329" s="34" t="n">
        <f aca="false">$K$9</f>
        <v>1403.80930033378</v>
      </c>
      <c r="K329" s="34" t="n">
        <f aca="false">($K$5/$K$6)*M328</f>
        <v>-65.9542362840064</v>
      </c>
      <c r="L329" s="34" t="n">
        <f aca="false">J329-K329</f>
        <v>1469.76353661779</v>
      </c>
      <c r="M329" s="34" t="n">
        <f aca="false">M328-L329</f>
        <v>-18675.2164802716</v>
      </c>
    </row>
    <row r="330" customFormat="false" ht="13.8" hidden="false" customHeight="false" outlineLevel="0" collapsed="false">
      <c r="A330" s="35" t="n">
        <f aca="false">EDATE(A329,1)</f>
        <v>51533</v>
      </c>
      <c r="B330" s="26" t="str">
        <f aca="false">IF(OR(B329="",B329&gt;=$D$8),"",B329+1)</f>
        <v/>
      </c>
      <c r="C330" s="27" t="str">
        <f aca="false">IF($B330="","",$D$9)</f>
        <v/>
      </c>
      <c r="D330" s="27" t="str">
        <f aca="false">IF($B330="","",IPMT($D$5/12,$B330,$D$7*12,$D$4))</f>
        <v/>
      </c>
      <c r="E330" s="27" t="str">
        <f aca="false">IF($B330="","",PPMT($D$5/12,$B330,$D$7*12,$D$4))</f>
        <v/>
      </c>
      <c r="F330" s="27" t="str">
        <f aca="false">IF($B330="","",F329-E330)</f>
        <v/>
      </c>
      <c r="H330" s="35" t="n">
        <f aca="false">EDATE(H329,1)</f>
        <v>51533</v>
      </c>
      <c r="I330" s="0" t="n">
        <f aca="false">I329+1</f>
        <v>314</v>
      </c>
      <c r="J330" s="38" t="n">
        <f aca="false">$K$9</f>
        <v>1403.80930033378</v>
      </c>
      <c r="K330" s="38" t="n">
        <f aca="false">($K$5/$K$6)*M329</f>
        <v>-71.5883298410413</v>
      </c>
      <c r="L330" s="38" t="n">
        <f aca="false">J330-K330</f>
        <v>1475.39763017482</v>
      </c>
      <c r="M330" s="38" t="n">
        <f aca="false">M329-L330</f>
        <v>-20150.6141104465</v>
      </c>
    </row>
    <row r="331" customFormat="false" ht="13.8" hidden="false" customHeight="false" outlineLevel="0" collapsed="false">
      <c r="A331" s="29" t="n">
        <f aca="false">EDATE(A330,1)</f>
        <v>51561</v>
      </c>
      <c r="B331" s="30" t="str">
        <f aca="false">IF(OR(B330="",B330&gt;=$D$8),"",B330+1)</f>
        <v/>
      </c>
      <c r="C331" s="31" t="str">
        <f aca="false">IF($B331="","",$D$9)</f>
        <v/>
      </c>
      <c r="D331" s="31" t="str">
        <f aca="false">IF($B331="","",IPMT($D$5/12,$B331,$D$7*12,$D$4))</f>
        <v/>
      </c>
      <c r="E331" s="31" t="str">
        <f aca="false">IF($B331="","",PPMT($D$5/12,$B331,$D$7*12,$D$4))</f>
        <v/>
      </c>
      <c r="F331" s="31" t="str">
        <f aca="false">IF($B331="","",F330-E331)</f>
        <v/>
      </c>
      <c r="H331" s="32" t="n">
        <f aca="false">EDATE(H330,1)</f>
        <v>51561</v>
      </c>
      <c r="I331" s="33" t="n">
        <f aca="false">I330+1</f>
        <v>315</v>
      </c>
      <c r="J331" s="34" t="n">
        <f aca="false">$K$9</f>
        <v>1403.80930033378</v>
      </c>
      <c r="K331" s="34" t="n">
        <f aca="false">($K$5/$K$6)*M330</f>
        <v>-77.2440207567114</v>
      </c>
      <c r="L331" s="34" t="n">
        <f aca="false">J331-K331</f>
        <v>1481.05332109049</v>
      </c>
      <c r="M331" s="34" t="n">
        <f aca="false">M330-L331</f>
        <v>-21631.6674315369</v>
      </c>
    </row>
    <row r="332" customFormat="false" ht="13.8" hidden="false" customHeight="false" outlineLevel="0" collapsed="false">
      <c r="A332" s="35" t="n">
        <f aca="false">EDATE(A331,1)</f>
        <v>51592</v>
      </c>
      <c r="B332" s="26" t="str">
        <f aca="false">IF(OR(B331="",B331&gt;=$D$8),"",B331+1)</f>
        <v/>
      </c>
      <c r="C332" s="27" t="str">
        <f aca="false">IF($B332="","",$D$9)</f>
        <v/>
      </c>
      <c r="D332" s="27" t="str">
        <f aca="false">IF($B332="","",IPMT($D$5/12,$B332,$D$7*12,$D$4))</f>
        <v/>
      </c>
      <c r="E332" s="27" t="str">
        <f aca="false">IF($B332="","",PPMT($D$5/12,$B332,$D$7*12,$D$4))</f>
        <v/>
      </c>
      <c r="F332" s="27" t="str">
        <f aca="false">IF($B332="","",F331-E332)</f>
        <v/>
      </c>
      <c r="H332" s="35" t="n">
        <f aca="false">EDATE(H331,1)</f>
        <v>51592</v>
      </c>
      <c r="I332" s="0" t="n">
        <f aca="false">I331+1</f>
        <v>316</v>
      </c>
      <c r="J332" s="38" t="n">
        <f aca="false">$K$9</f>
        <v>1403.80930033378</v>
      </c>
      <c r="K332" s="38" t="n">
        <f aca="false">($K$5/$K$6)*M331</f>
        <v>-82.9213918208916</v>
      </c>
      <c r="L332" s="38" t="n">
        <f aca="false">J332-K332</f>
        <v>1486.73069215467</v>
      </c>
      <c r="M332" s="38" t="n">
        <f aca="false">M331-L332</f>
        <v>-23118.3981236916</v>
      </c>
    </row>
    <row r="333" customFormat="false" ht="13.8" hidden="false" customHeight="false" outlineLevel="0" collapsed="false">
      <c r="A333" s="29" t="n">
        <f aca="false">EDATE(A332,1)</f>
        <v>51622</v>
      </c>
      <c r="B333" s="30" t="str">
        <f aca="false">IF(OR(B332="",B332&gt;=$D$8),"",B332+1)</f>
        <v/>
      </c>
      <c r="C333" s="31" t="str">
        <f aca="false">IF($B333="","",$D$9)</f>
        <v/>
      </c>
      <c r="D333" s="31" t="str">
        <f aca="false">IF($B333="","",IPMT($D$5/12,$B333,$D$7*12,$D$4))</f>
        <v/>
      </c>
      <c r="E333" s="31" t="str">
        <f aca="false">IF($B333="","",PPMT($D$5/12,$B333,$D$7*12,$D$4))</f>
        <v/>
      </c>
      <c r="F333" s="31" t="str">
        <f aca="false">IF($B333="","",F332-E333)</f>
        <v/>
      </c>
      <c r="H333" s="32" t="n">
        <f aca="false">EDATE(H332,1)</f>
        <v>51622</v>
      </c>
      <c r="I333" s="33" t="n">
        <f aca="false">I332+1</f>
        <v>317</v>
      </c>
      <c r="J333" s="34" t="n">
        <f aca="false">$K$9</f>
        <v>1403.80930033378</v>
      </c>
      <c r="K333" s="34" t="n">
        <f aca="false">($K$5/$K$6)*M332</f>
        <v>-88.6205261408179</v>
      </c>
      <c r="L333" s="34" t="n">
        <f aca="false">J333-K333</f>
        <v>1492.4298264746</v>
      </c>
      <c r="M333" s="34" t="n">
        <f aca="false">M332-L333</f>
        <v>-24610.8279501662</v>
      </c>
    </row>
    <row r="334" customFormat="false" ht="13.8" hidden="false" customHeight="false" outlineLevel="0" collapsed="false">
      <c r="A334" s="35" t="n">
        <f aca="false">EDATE(A333,1)</f>
        <v>51653</v>
      </c>
      <c r="B334" s="26" t="str">
        <f aca="false">IF(OR(B333="",B333&gt;=$D$8),"",B333+1)</f>
        <v/>
      </c>
      <c r="C334" s="27" t="str">
        <f aca="false">IF($B334="","",$D$9)</f>
        <v/>
      </c>
      <c r="D334" s="27" t="str">
        <f aca="false">IF($B334="","",IPMT($D$5/12,$B334,$D$7*12,$D$4))</f>
        <v/>
      </c>
      <c r="E334" s="27" t="str">
        <f aca="false">IF($B334="","",PPMT($D$5/12,$B334,$D$7*12,$D$4))</f>
        <v/>
      </c>
      <c r="F334" s="27" t="str">
        <f aca="false">IF($B334="","",F333-E334)</f>
        <v/>
      </c>
      <c r="H334" s="35" t="n">
        <f aca="false">EDATE(H333,1)</f>
        <v>51653</v>
      </c>
      <c r="I334" s="0" t="n">
        <f aca="false">I333+1</f>
        <v>318</v>
      </c>
      <c r="J334" s="38" t="n">
        <f aca="false">$K$9</f>
        <v>1403.80930033378</v>
      </c>
      <c r="K334" s="38" t="n">
        <f aca="false">($K$5/$K$6)*M333</f>
        <v>-94.3415071423038</v>
      </c>
      <c r="L334" s="38" t="n">
        <f aca="false">J334-K334</f>
        <v>1498.15080747608</v>
      </c>
      <c r="M334" s="38" t="n">
        <f aca="false">M333-L334</f>
        <v>-26108.9787576423</v>
      </c>
    </row>
    <row r="335" customFormat="false" ht="13.8" hidden="false" customHeight="false" outlineLevel="0" collapsed="false">
      <c r="A335" s="29" t="n">
        <f aca="false">EDATE(A334,1)</f>
        <v>51683</v>
      </c>
      <c r="B335" s="30" t="str">
        <f aca="false">IF(OR(B334="",B334&gt;=$D$8),"",B334+1)</f>
        <v/>
      </c>
      <c r="C335" s="31" t="str">
        <f aca="false">IF($B335="","",$D$9)</f>
        <v/>
      </c>
      <c r="D335" s="31" t="str">
        <f aca="false">IF($B335="","",IPMT($D$5/12,$B335,$D$7*12,$D$4))</f>
        <v/>
      </c>
      <c r="E335" s="31" t="str">
        <f aca="false">IF($B335="","",PPMT($D$5/12,$B335,$D$7*12,$D$4))</f>
        <v/>
      </c>
      <c r="F335" s="31" t="str">
        <f aca="false">IF($B335="","",F334-E335)</f>
        <v/>
      </c>
      <c r="H335" s="32" t="n">
        <f aca="false">EDATE(H334,1)</f>
        <v>51683</v>
      </c>
      <c r="I335" s="33" t="n">
        <f aca="false">I334+1</f>
        <v>319</v>
      </c>
      <c r="J335" s="34" t="n">
        <f aca="false">$K$9</f>
        <v>1403.80930033378</v>
      </c>
      <c r="K335" s="34" t="n">
        <f aca="false">($K$5/$K$6)*M334</f>
        <v>-100.084418570962</v>
      </c>
      <c r="L335" s="34" t="n">
        <f aca="false">J335-K335</f>
        <v>1503.89371890474</v>
      </c>
      <c r="M335" s="34" t="n">
        <f aca="false">M334-L335</f>
        <v>-27612.872476547</v>
      </c>
    </row>
    <row r="336" customFormat="false" ht="13.8" hidden="false" customHeight="false" outlineLevel="0" collapsed="false">
      <c r="A336" s="35" t="n">
        <f aca="false">EDATE(A335,1)</f>
        <v>51714</v>
      </c>
      <c r="B336" s="26" t="str">
        <f aca="false">IF(OR(B335="",B335&gt;=$D$8),"",B335+1)</f>
        <v/>
      </c>
      <c r="C336" s="27" t="str">
        <f aca="false">IF($B336="","",$D$9)</f>
        <v/>
      </c>
      <c r="D336" s="27" t="str">
        <f aca="false">IF($B336="","",IPMT($D$5/12,$B336,$D$7*12,$D$4))</f>
        <v/>
      </c>
      <c r="E336" s="27" t="str">
        <f aca="false">IF($B336="","",PPMT($D$5/12,$B336,$D$7*12,$D$4))</f>
        <v/>
      </c>
      <c r="F336" s="27" t="str">
        <f aca="false">IF($B336="","",F335-E336)</f>
        <v/>
      </c>
      <c r="H336" s="35" t="n">
        <f aca="false">EDATE(H335,1)</f>
        <v>51714</v>
      </c>
      <c r="I336" s="0" t="n">
        <f aca="false">I335+1</f>
        <v>320</v>
      </c>
      <c r="J336" s="38" t="n">
        <f aca="false">$K$9</f>
        <v>1403.80930033378</v>
      </c>
      <c r="K336" s="38" t="n">
        <f aca="false">($K$5/$K$6)*M335</f>
        <v>-105.84934449343</v>
      </c>
      <c r="L336" s="38" t="n">
        <f aca="false">J336-K336</f>
        <v>1509.65864482721</v>
      </c>
      <c r="M336" s="38" t="n">
        <f aca="false">M335-L336</f>
        <v>-29122.5311213742</v>
      </c>
    </row>
    <row r="337" customFormat="false" ht="13.8" hidden="false" customHeight="false" outlineLevel="0" collapsed="false">
      <c r="A337" s="29" t="n">
        <f aca="false">EDATE(A336,1)</f>
        <v>51745</v>
      </c>
      <c r="B337" s="30" t="str">
        <f aca="false">IF(OR(B336="",B336&gt;=$D$8),"",B336+1)</f>
        <v/>
      </c>
      <c r="C337" s="31" t="str">
        <f aca="false">IF($B337="","",$D$9)</f>
        <v/>
      </c>
      <c r="D337" s="31" t="str">
        <f aca="false">IF($B337="","",IPMT($D$5/12,$B337,$D$7*12,$D$4))</f>
        <v/>
      </c>
      <c r="E337" s="31" t="str">
        <f aca="false">IF($B337="","",PPMT($D$5/12,$B337,$D$7*12,$D$4))</f>
        <v/>
      </c>
      <c r="F337" s="31" t="str">
        <f aca="false">IF($B337="","",F336-E337)</f>
        <v/>
      </c>
      <c r="H337" s="32" t="n">
        <f aca="false">EDATE(H336,1)</f>
        <v>51745</v>
      </c>
      <c r="I337" s="33" t="n">
        <f aca="false">I336+1</f>
        <v>321</v>
      </c>
      <c r="J337" s="34" t="n">
        <f aca="false">$K$9</f>
        <v>1403.80930033378</v>
      </c>
      <c r="K337" s="34" t="n">
        <f aca="false">($K$5/$K$6)*M336</f>
        <v>-111.636369298601</v>
      </c>
      <c r="L337" s="34" t="n">
        <f aca="false">J337-K337</f>
        <v>1515.44566963238</v>
      </c>
      <c r="M337" s="34" t="n">
        <f aca="false">M336-L337</f>
        <v>-30637.9767910066</v>
      </c>
    </row>
    <row r="338" customFormat="false" ht="13.8" hidden="false" customHeight="false" outlineLevel="0" collapsed="false">
      <c r="A338" s="35" t="n">
        <f aca="false">EDATE(A337,1)</f>
        <v>51775</v>
      </c>
      <c r="B338" s="26" t="str">
        <f aca="false">IF(OR(B337="",B337&gt;=$D$8),"",B337+1)</f>
        <v/>
      </c>
      <c r="C338" s="27" t="str">
        <f aca="false">IF($B338="","",$D$9)</f>
        <v/>
      </c>
      <c r="D338" s="27" t="str">
        <f aca="false">IF($B338="","",IPMT($D$5/12,$B338,$D$7*12,$D$4))</f>
        <v/>
      </c>
      <c r="E338" s="27" t="str">
        <f aca="false">IF($B338="","",PPMT($D$5/12,$B338,$D$7*12,$D$4))</f>
        <v/>
      </c>
      <c r="F338" s="27" t="str">
        <f aca="false">IF($B338="","",F337-E338)</f>
        <v/>
      </c>
      <c r="H338" s="35" t="n">
        <f aca="false">EDATE(H337,1)</f>
        <v>51775</v>
      </c>
      <c r="I338" s="0" t="n">
        <f aca="false">I337+1</f>
        <v>322</v>
      </c>
      <c r="J338" s="38" t="n">
        <f aca="false">$K$9</f>
        <v>1403.80930033378</v>
      </c>
      <c r="K338" s="38" t="n">
        <f aca="false">($K$5/$K$6)*M337</f>
        <v>-117.445577698859</v>
      </c>
      <c r="L338" s="38" t="n">
        <f aca="false">J338-K338</f>
        <v>1521.25487803264</v>
      </c>
      <c r="M338" s="38" t="n">
        <f aca="false">M337-L338</f>
        <v>-32159.2316690393</v>
      </c>
    </row>
    <row r="339" customFormat="false" ht="13.8" hidden="false" customHeight="false" outlineLevel="0" collapsed="false">
      <c r="A339" s="29" t="n">
        <f aca="false">EDATE(A338,1)</f>
        <v>51806</v>
      </c>
      <c r="B339" s="30" t="str">
        <f aca="false">IF(OR(B338="",B338&gt;=$D$8),"",B338+1)</f>
        <v/>
      </c>
      <c r="C339" s="31" t="str">
        <f aca="false">IF($B339="","",$D$9)</f>
        <v/>
      </c>
      <c r="D339" s="31" t="str">
        <f aca="false">IF($B339="","",IPMT($D$5/12,$B339,$D$7*12,$D$4))</f>
        <v/>
      </c>
      <c r="E339" s="31" t="str">
        <f aca="false">IF($B339="","",PPMT($D$5/12,$B339,$D$7*12,$D$4))</f>
        <v/>
      </c>
      <c r="F339" s="31" t="str">
        <f aca="false">IF($B339="","",F338-E339)</f>
        <v/>
      </c>
      <c r="H339" s="32" t="n">
        <f aca="false">EDATE(H338,1)</f>
        <v>51806</v>
      </c>
      <c r="I339" s="33" t="n">
        <f aca="false">I338+1</f>
        <v>323</v>
      </c>
      <c r="J339" s="34" t="n">
        <f aca="false">$K$9</f>
        <v>1403.80930033378</v>
      </c>
      <c r="K339" s="34" t="n">
        <f aca="false">($K$5/$K$6)*M338</f>
        <v>-123.277054731317</v>
      </c>
      <c r="L339" s="34" t="n">
        <f aca="false">J339-K339</f>
        <v>1527.0863550651</v>
      </c>
      <c r="M339" s="34" t="n">
        <f aca="false">M338-L339</f>
        <v>-33686.3180241044</v>
      </c>
    </row>
    <row r="340" customFormat="false" ht="13.8" hidden="false" customHeight="false" outlineLevel="0" collapsed="false">
      <c r="A340" s="35" t="n">
        <f aca="false">EDATE(A339,1)</f>
        <v>51836</v>
      </c>
      <c r="B340" s="26" t="str">
        <f aca="false">IF(OR(B339="",B339&gt;=$D$8),"",B339+1)</f>
        <v/>
      </c>
      <c r="C340" s="27" t="str">
        <f aca="false">IF($B340="","",$D$9)</f>
        <v/>
      </c>
      <c r="D340" s="27" t="str">
        <f aca="false">IF($B340="","",IPMT($D$5/12,$B340,$D$7*12,$D$4))</f>
        <v/>
      </c>
      <c r="E340" s="27" t="str">
        <f aca="false">IF($B340="","",PPMT($D$5/12,$B340,$D$7*12,$D$4))</f>
        <v/>
      </c>
      <c r="F340" s="27" t="str">
        <f aca="false">IF($B340="","",F339-E340)</f>
        <v/>
      </c>
      <c r="H340" s="35" t="n">
        <f aca="false">EDATE(H339,1)</f>
        <v>51836</v>
      </c>
      <c r="I340" s="0" t="n">
        <f aca="false">I339+1</f>
        <v>324</v>
      </c>
      <c r="J340" s="38" t="n">
        <f aca="false">$K$9</f>
        <v>1403.80930033378</v>
      </c>
      <c r="K340" s="38" t="n">
        <f aca="false">($K$5/$K$6)*M339</f>
        <v>-129.130885759067</v>
      </c>
      <c r="L340" s="38" t="n">
        <f aca="false">J340-K340</f>
        <v>1532.94018609285</v>
      </c>
      <c r="M340" s="38" t="n">
        <f aca="false">M339-L340</f>
        <v>-35219.2582101972</v>
      </c>
    </row>
    <row r="341" customFormat="false" ht="13.8" hidden="false" customHeight="false" outlineLevel="0" collapsed="false">
      <c r="A341" s="29" t="n">
        <f aca="false">EDATE(A340,1)</f>
        <v>51867</v>
      </c>
      <c r="B341" s="30" t="str">
        <f aca="false">IF(OR(B340="",B340&gt;=$D$8),"",B340+1)</f>
        <v/>
      </c>
      <c r="C341" s="31" t="str">
        <f aca="false">IF($B341="","",$D$9)</f>
        <v/>
      </c>
      <c r="D341" s="31" t="str">
        <f aca="false">IF($B341="","",IPMT($D$5/12,$B341,$D$7*12,$D$4))</f>
        <v/>
      </c>
      <c r="E341" s="31" t="str">
        <f aca="false">IF($B341="","",PPMT($D$5/12,$B341,$D$7*12,$D$4))</f>
        <v/>
      </c>
      <c r="F341" s="31" t="str">
        <f aca="false">IF($B341="","",F340-E341)</f>
        <v/>
      </c>
      <c r="H341" s="32" t="n">
        <f aca="false">EDATE(H340,1)</f>
        <v>51867</v>
      </c>
      <c r="I341" s="33" t="n">
        <f aca="false">I340+1</f>
        <v>325</v>
      </c>
      <c r="J341" s="34" t="n">
        <f aca="false">$K$9</f>
        <v>1403.80930033378</v>
      </c>
      <c r="K341" s="34" t="n">
        <f aca="false">($K$5/$K$6)*M340</f>
        <v>-135.007156472423</v>
      </c>
      <c r="L341" s="34" t="n">
        <f aca="false">J341-K341</f>
        <v>1538.8164568062</v>
      </c>
      <c r="M341" s="34" t="n">
        <f aca="false">M340-L341</f>
        <v>-36758.0746670034</v>
      </c>
    </row>
    <row r="342" customFormat="false" ht="13.8" hidden="false" customHeight="false" outlineLevel="0" collapsed="false">
      <c r="A342" s="35" t="n">
        <f aca="false">EDATE(A341,1)</f>
        <v>51898</v>
      </c>
      <c r="B342" s="26" t="str">
        <f aca="false">IF(OR(B341="",B341&gt;=$D$8),"",B341+1)</f>
        <v/>
      </c>
      <c r="C342" s="27" t="str">
        <f aca="false">IF($B342="","",$D$9)</f>
        <v/>
      </c>
      <c r="D342" s="27" t="str">
        <f aca="false">IF($B342="","",IPMT($D$5/12,$B342,$D$7*12,$D$4))</f>
        <v/>
      </c>
      <c r="E342" s="27" t="str">
        <f aca="false">IF($B342="","",PPMT($D$5/12,$B342,$D$7*12,$D$4))</f>
        <v/>
      </c>
      <c r="F342" s="27" t="str">
        <f aca="false">IF($B342="","",F341-E342)</f>
        <v/>
      </c>
      <c r="H342" s="35" t="n">
        <f aca="false">EDATE(H341,1)</f>
        <v>51898</v>
      </c>
      <c r="I342" s="0" t="n">
        <f aca="false">I341+1</f>
        <v>326</v>
      </c>
      <c r="J342" s="38" t="n">
        <f aca="false">$K$9</f>
        <v>1403.80930033378</v>
      </c>
      <c r="K342" s="38" t="n">
        <f aca="false">($K$5/$K$6)*M341</f>
        <v>-140.90595289018</v>
      </c>
      <c r="L342" s="38" t="n">
        <f aca="false">J342-K342</f>
        <v>1544.71525322396</v>
      </c>
      <c r="M342" s="38" t="n">
        <f aca="false">M341-L342</f>
        <v>-38302.7899202274</v>
      </c>
    </row>
    <row r="343" customFormat="false" ht="13.8" hidden="false" customHeight="false" outlineLevel="0" collapsed="false">
      <c r="A343" s="29" t="n">
        <f aca="false">EDATE(A342,1)</f>
        <v>51926</v>
      </c>
      <c r="B343" s="30" t="str">
        <f aca="false">IF(OR(B342="",B342&gt;=$D$8),"",B342+1)</f>
        <v/>
      </c>
      <c r="C343" s="31" t="str">
        <f aca="false">IF($B343="","",$D$9)</f>
        <v/>
      </c>
      <c r="D343" s="31" t="str">
        <f aca="false">IF($B343="","",IPMT($D$5/12,$B343,$D$7*12,$D$4))</f>
        <v/>
      </c>
      <c r="E343" s="31" t="str">
        <f aca="false">IF($B343="","",PPMT($D$5/12,$B343,$D$7*12,$D$4))</f>
        <v/>
      </c>
      <c r="F343" s="31" t="str">
        <f aca="false">IF($B343="","",F342-E343)</f>
        <v/>
      </c>
      <c r="H343" s="32" t="n">
        <f aca="false">EDATE(H342,1)</f>
        <v>51926</v>
      </c>
      <c r="I343" s="33" t="n">
        <f aca="false">I342+1</f>
        <v>327</v>
      </c>
      <c r="J343" s="34" t="n">
        <f aca="false">$K$9</f>
        <v>1403.80930033378</v>
      </c>
      <c r="K343" s="34" t="n">
        <f aca="false">($K$5/$K$6)*M342</f>
        <v>-146.827361360872</v>
      </c>
      <c r="L343" s="34" t="n">
        <f aca="false">J343-K343</f>
        <v>1550.63666169465</v>
      </c>
      <c r="M343" s="34" t="n">
        <f aca="false">M342-L343</f>
        <v>-39853.426581922</v>
      </c>
    </row>
    <row r="344" customFormat="false" ht="13.8" hidden="false" customHeight="false" outlineLevel="0" collapsed="false">
      <c r="A344" s="35" t="n">
        <f aca="false">EDATE(A343,1)</f>
        <v>51957</v>
      </c>
      <c r="B344" s="26" t="str">
        <f aca="false">IF(OR(B343="",B343&gt;=$D$8),"",B343+1)</f>
        <v/>
      </c>
      <c r="C344" s="27" t="str">
        <f aca="false">IF($B344="","",$D$9)</f>
        <v/>
      </c>
      <c r="D344" s="27" t="str">
        <f aca="false">IF($B344="","",IPMT($D$5/12,$B344,$D$7*12,$D$4))</f>
        <v/>
      </c>
      <c r="E344" s="27" t="str">
        <f aca="false">IF($B344="","",PPMT($D$5/12,$B344,$D$7*12,$D$4))</f>
        <v/>
      </c>
      <c r="F344" s="27" t="str">
        <f aca="false">IF($B344="","",F343-E344)</f>
        <v/>
      </c>
      <c r="H344" s="35" t="n">
        <f aca="false">EDATE(H343,1)</f>
        <v>51957</v>
      </c>
      <c r="I344" s="0" t="n">
        <f aca="false">I343+1</f>
        <v>328</v>
      </c>
      <c r="J344" s="38" t="n">
        <f aca="false">$K$9</f>
        <v>1403.80930033378</v>
      </c>
      <c r="K344" s="38" t="n">
        <f aca="false">($K$5/$K$6)*M343</f>
        <v>-152.771468564034</v>
      </c>
      <c r="L344" s="38" t="n">
        <f aca="false">J344-K344</f>
        <v>1556.58076889781</v>
      </c>
      <c r="M344" s="38" t="n">
        <f aca="false">M343-L344</f>
        <v>-41410.0073508199</v>
      </c>
    </row>
    <row r="345" customFormat="false" ht="13.8" hidden="false" customHeight="false" outlineLevel="0" collapsed="false">
      <c r="A345" s="29" t="n">
        <f aca="false">EDATE(A344,1)</f>
        <v>51987</v>
      </c>
      <c r="B345" s="30" t="str">
        <f aca="false">IF(OR(B344="",B344&gt;=$D$8),"",B344+1)</f>
        <v/>
      </c>
      <c r="C345" s="31" t="str">
        <f aca="false">IF($B345="","",$D$9)</f>
        <v/>
      </c>
      <c r="D345" s="31" t="str">
        <f aca="false">IF($B345="","",IPMT($D$5/12,$B345,$D$7*12,$D$4))</f>
        <v/>
      </c>
      <c r="E345" s="31" t="str">
        <f aca="false">IF($B345="","",PPMT($D$5/12,$B345,$D$7*12,$D$4))</f>
        <v/>
      </c>
      <c r="F345" s="31" t="str">
        <f aca="false">IF($B345="","",F344-E345)</f>
        <v/>
      </c>
      <c r="H345" s="32" t="n">
        <f aca="false">EDATE(H344,1)</f>
        <v>51987</v>
      </c>
      <c r="I345" s="33" t="n">
        <f aca="false">I344+1</f>
        <v>329</v>
      </c>
      <c r="J345" s="34" t="n">
        <f aca="false">$K$9</f>
        <v>1403.80930033378</v>
      </c>
      <c r="K345" s="34" t="n">
        <f aca="false">($K$5/$K$6)*M344</f>
        <v>-158.738361511476</v>
      </c>
      <c r="L345" s="34" t="n">
        <f aca="false">J345-K345</f>
        <v>1562.54766184526</v>
      </c>
      <c r="M345" s="34" t="n">
        <f aca="false">M344-L345</f>
        <v>-42972.5550126651</v>
      </c>
    </row>
    <row r="346" customFormat="false" ht="13.8" hidden="false" customHeight="false" outlineLevel="0" collapsed="false">
      <c r="A346" s="35" t="n">
        <f aca="false">EDATE(A345,1)</f>
        <v>52018</v>
      </c>
      <c r="B346" s="26" t="str">
        <f aca="false">IF(OR(B345="",B345&gt;=$D$8),"",B345+1)</f>
        <v/>
      </c>
      <c r="C346" s="27" t="str">
        <f aca="false">IF($B346="","",$D$9)</f>
        <v/>
      </c>
      <c r="D346" s="27" t="str">
        <f aca="false">IF($B346="","",IPMT($D$5/12,$B346,$D$7*12,$D$4))</f>
        <v/>
      </c>
      <c r="E346" s="27" t="str">
        <f aca="false">IF($B346="","",PPMT($D$5/12,$B346,$D$7*12,$D$4))</f>
        <v/>
      </c>
      <c r="F346" s="27" t="str">
        <f aca="false">IF($B346="","",F345-E346)</f>
        <v/>
      </c>
      <c r="H346" s="35" t="n">
        <f aca="false">EDATE(H345,1)</f>
        <v>52018</v>
      </c>
      <c r="I346" s="0" t="n">
        <f aca="false">I345+1</f>
        <v>330</v>
      </c>
      <c r="J346" s="38" t="n">
        <f aca="false">$K$9</f>
        <v>1403.80930033378</v>
      </c>
      <c r="K346" s="38" t="n">
        <f aca="false">($K$5/$K$6)*M345</f>
        <v>-164.72812754855</v>
      </c>
      <c r="L346" s="38" t="n">
        <f aca="false">J346-K346</f>
        <v>1568.53742788233</v>
      </c>
      <c r="M346" s="38" t="n">
        <f aca="false">M345-L346</f>
        <v>-44541.0924405474</v>
      </c>
    </row>
    <row r="347" customFormat="false" ht="13.8" hidden="false" customHeight="false" outlineLevel="0" collapsed="false">
      <c r="A347" s="29" t="n">
        <f aca="false">EDATE(A346,1)</f>
        <v>52048</v>
      </c>
      <c r="B347" s="30" t="str">
        <f aca="false">IF(OR(B346="",B346&gt;=$D$8),"",B346+1)</f>
        <v/>
      </c>
      <c r="C347" s="31" t="str">
        <f aca="false">IF($B347="","",$D$9)</f>
        <v/>
      </c>
      <c r="D347" s="31" t="str">
        <f aca="false">IF($B347="","",IPMT($D$5/12,$B347,$D$7*12,$D$4))</f>
        <v/>
      </c>
      <c r="E347" s="31" t="str">
        <f aca="false">IF($B347="","",PPMT($D$5/12,$B347,$D$7*12,$D$4))</f>
        <v/>
      </c>
      <c r="F347" s="31" t="str">
        <f aca="false">IF($B347="","",F346-E347)</f>
        <v/>
      </c>
      <c r="H347" s="32" t="n">
        <f aca="false">EDATE(H346,1)</f>
        <v>52048</v>
      </c>
      <c r="I347" s="33" t="n">
        <f aca="false">I346+1</f>
        <v>331</v>
      </c>
      <c r="J347" s="34" t="n">
        <f aca="false">$K$9</f>
        <v>1403.80930033378</v>
      </c>
      <c r="K347" s="34" t="n">
        <f aca="false">($K$5/$K$6)*M346</f>
        <v>-170.740854355432</v>
      </c>
      <c r="L347" s="34" t="n">
        <f aca="false">J347-K347</f>
        <v>1574.55015468921</v>
      </c>
      <c r="M347" s="34" t="n">
        <f aca="false">M346-L347</f>
        <v>-46115.6425952367</v>
      </c>
    </row>
    <row r="348" customFormat="false" ht="13.8" hidden="false" customHeight="false" outlineLevel="0" collapsed="false">
      <c r="A348" s="35" t="n">
        <f aca="false">EDATE(A347,1)</f>
        <v>52079</v>
      </c>
      <c r="B348" s="26" t="str">
        <f aca="false">IF(OR(B347="",B347&gt;=$D$8),"",B347+1)</f>
        <v/>
      </c>
      <c r="C348" s="27" t="str">
        <f aca="false">IF($B348="","",$D$9)</f>
        <v/>
      </c>
      <c r="D348" s="27" t="str">
        <f aca="false">IF($B348="","",IPMT($D$5/12,$B348,$D$7*12,$D$4))</f>
        <v/>
      </c>
      <c r="E348" s="27" t="str">
        <f aca="false">IF($B348="","",PPMT($D$5/12,$B348,$D$7*12,$D$4))</f>
        <v/>
      </c>
      <c r="F348" s="27" t="str">
        <f aca="false">IF($B348="","",F347-E348)</f>
        <v/>
      </c>
      <c r="H348" s="35" t="n">
        <f aca="false">EDATE(H347,1)</f>
        <v>52079</v>
      </c>
      <c r="I348" s="0" t="n">
        <f aca="false">I347+1</f>
        <v>332</v>
      </c>
      <c r="J348" s="38" t="n">
        <f aca="false">$K$9</f>
        <v>1403.80930033378</v>
      </c>
      <c r="K348" s="38" t="n">
        <f aca="false">($K$5/$K$6)*M347</f>
        <v>-176.776629948407</v>
      </c>
      <c r="L348" s="38" t="n">
        <f aca="false">J348-K348</f>
        <v>1580.58593028219</v>
      </c>
      <c r="M348" s="38" t="n">
        <f aca="false">M347-L348</f>
        <v>-47696.2285255188</v>
      </c>
    </row>
    <row r="349" customFormat="false" ht="13.8" hidden="false" customHeight="false" outlineLevel="0" collapsed="false">
      <c r="A349" s="29" t="n">
        <f aca="false">EDATE(A348,1)</f>
        <v>52110</v>
      </c>
      <c r="B349" s="30" t="str">
        <f aca="false">IF(OR(B348="",B348&gt;=$D$8),"",B348+1)</f>
        <v/>
      </c>
      <c r="C349" s="31" t="str">
        <f aca="false">IF($B349="","",$D$9)</f>
        <v/>
      </c>
      <c r="D349" s="31" t="str">
        <f aca="false">IF($B349="","",IPMT($D$5/12,$B349,$D$7*12,$D$4))</f>
        <v/>
      </c>
      <c r="E349" s="31" t="str">
        <f aca="false">IF($B349="","",PPMT($D$5/12,$B349,$D$7*12,$D$4))</f>
        <v/>
      </c>
      <c r="F349" s="31" t="str">
        <f aca="false">IF($B349="","",F348-E349)</f>
        <v/>
      </c>
      <c r="H349" s="32" t="n">
        <f aca="false">EDATE(H348,1)</f>
        <v>52110</v>
      </c>
      <c r="I349" s="33" t="n">
        <f aca="false">I348+1</f>
        <v>333</v>
      </c>
      <c r="J349" s="34" t="n">
        <f aca="false">$K$9</f>
        <v>1403.80930033378</v>
      </c>
      <c r="K349" s="34" t="n">
        <f aca="false">($K$5/$K$6)*M348</f>
        <v>-182.835542681156</v>
      </c>
      <c r="L349" s="34" t="n">
        <f aca="false">J349-K349</f>
        <v>1586.64484301494</v>
      </c>
      <c r="M349" s="34" t="n">
        <f aca="false">M348-L349</f>
        <v>-49282.8733685338</v>
      </c>
    </row>
    <row r="350" customFormat="false" ht="13.8" hidden="false" customHeight="false" outlineLevel="0" collapsed="false">
      <c r="A350" s="35" t="n">
        <f aca="false">EDATE(A349,1)</f>
        <v>52140</v>
      </c>
      <c r="B350" s="26" t="str">
        <f aca="false">IF(OR(B349="",B349&gt;=$D$8),"",B349+1)</f>
        <v/>
      </c>
      <c r="C350" s="27" t="str">
        <f aca="false">IF($B350="","",$D$9)</f>
        <v/>
      </c>
      <c r="D350" s="27" t="str">
        <f aca="false">IF($B350="","",IPMT($D$5/12,$B350,$D$7*12,$D$4))</f>
        <v/>
      </c>
      <c r="E350" s="27" t="str">
        <f aca="false">IF($B350="","",PPMT($D$5/12,$B350,$D$7*12,$D$4))</f>
        <v/>
      </c>
      <c r="F350" s="27" t="str">
        <f aca="false">IF($B350="","",F349-E350)</f>
        <v/>
      </c>
      <c r="H350" s="35" t="n">
        <f aca="false">EDATE(H349,1)</f>
        <v>52140</v>
      </c>
      <c r="I350" s="0" t="n">
        <f aca="false">I349+1</f>
        <v>334</v>
      </c>
      <c r="J350" s="38" t="n">
        <f aca="false">$K$9</f>
        <v>1403.80930033378</v>
      </c>
      <c r="K350" s="38" t="n">
        <f aca="false">($K$5/$K$6)*M349</f>
        <v>-188.917681246046</v>
      </c>
      <c r="L350" s="38" t="n">
        <f aca="false">J350-K350</f>
        <v>1592.72698157983</v>
      </c>
      <c r="M350" s="38" t="n">
        <f aca="false">M349-L350</f>
        <v>-50875.6003501136</v>
      </c>
    </row>
    <row r="351" customFormat="false" ht="13.8" hidden="false" customHeight="false" outlineLevel="0" collapsed="false">
      <c r="A351" s="29" t="n">
        <f aca="false">EDATE(A350,1)</f>
        <v>52171</v>
      </c>
      <c r="B351" s="30" t="str">
        <f aca="false">IF(OR(B350="",B350&gt;=$D$8),"",B350+1)</f>
        <v/>
      </c>
      <c r="C351" s="31" t="str">
        <f aca="false">IF($B351="","",$D$9)</f>
        <v/>
      </c>
      <c r="D351" s="31" t="str">
        <f aca="false">IF($B351="","",IPMT($D$5/12,$B351,$D$7*12,$D$4))</f>
        <v/>
      </c>
      <c r="E351" s="31" t="str">
        <f aca="false">IF($B351="","",PPMT($D$5/12,$B351,$D$7*12,$D$4))</f>
        <v/>
      </c>
      <c r="F351" s="31" t="str">
        <f aca="false">IF($B351="","",F350-E351)</f>
        <v/>
      </c>
      <c r="H351" s="32" t="n">
        <f aca="false">EDATE(H350,1)</f>
        <v>52171</v>
      </c>
      <c r="I351" s="33" t="n">
        <f aca="false">I350+1</f>
        <v>335</v>
      </c>
      <c r="J351" s="34" t="n">
        <f aca="false">$K$9</f>
        <v>1403.80930033378</v>
      </c>
      <c r="K351" s="34" t="n">
        <f aca="false">($K$5/$K$6)*M350</f>
        <v>-195.023134675435</v>
      </c>
      <c r="L351" s="34" t="n">
        <f aca="false">J351-K351</f>
        <v>1598.83243500922</v>
      </c>
      <c r="M351" s="34" t="n">
        <f aca="false">M350-L351</f>
        <v>-52474.4327851228</v>
      </c>
    </row>
    <row r="352" customFormat="false" ht="13.8" hidden="false" customHeight="false" outlineLevel="0" collapsed="false">
      <c r="A352" s="35" t="n">
        <f aca="false">EDATE(A351,1)</f>
        <v>52201</v>
      </c>
      <c r="B352" s="26" t="str">
        <f aca="false">IF(OR(B351="",B351&gt;=$D$8),"",B351+1)</f>
        <v/>
      </c>
      <c r="C352" s="27" t="str">
        <f aca="false">IF($B352="","",$D$9)</f>
        <v/>
      </c>
      <c r="D352" s="27" t="str">
        <f aca="false">IF($B352="","",IPMT($D$5/12,$B352,$D$7*12,$D$4))</f>
        <v/>
      </c>
      <c r="E352" s="27" t="str">
        <f aca="false">IF($B352="","",PPMT($D$5/12,$B352,$D$7*12,$D$4))</f>
        <v/>
      </c>
      <c r="F352" s="27" t="str">
        <f aca="false">IF($B352="","",F351-E352)</f>
        <v/>
      </c>
      <c r="H352" s="35" t="n">
        <f aca="false">EDATE(H351,1)</f>
        <v>52201</v>
      </c>
      <c r="I352" s="0" t="n">
        <f aca="false">I351+1</f>
        <v>336</v>
      </c>
      <c r="J352" s="38" t="n">
        <f aca="false">$K$9</f>
        <v>1403.80930033378</v>
      </c>
      <c r="K352" s="38" t="n">
        <f aca="false">($K$5/$K$6)*M351</f>
        <v>-201.151992342971</v>
      </c>
      <c r="L352" s="38" t="n">
        <f aca="false">J352-K352</f>
        <v>1604.96129267675</v>
      </c>
      <c r="M352" s="38" t="n">
        <f aca="false">M351-L352</f>
        <v>-54079.3940777996</v>
      </c>
    </row>
    <row r="353" customFormat="false" ht="13.8" hidden="false" customHeight="false" outlineLevel="0" collapsed="false">
      <c r="A353" s="29" t="n">
        <f aca="false">EDATE(A352,1)</f>
        <v>52232</v>
      </c>
      <c r="B353" s="30" t="str">
        <f aca="false">IF(OR(B352="",B352&gt;=$D$8),"",B352+1)</f>
        <v/>
      </c>
      <c r="C353" s="31" t="str">
        <f aca="false">IF($B353="","",$D$9)</f>
        <v/>
      </c>
      <c r="D353" s="31" t="str">
        <f aca="false">IF($B353="","",IPMT($D$5/12,$B353,$D$7*12,$D$4))</f>
        <v/>
      </c>
      <c r="E353" s="31" t="str">
        <f aca="false">IF($B353="","",PPMT($D$5/12,$B353,$D$7*12,$D$4))</f>
        <v/>
      </c>
      <c r="F353" s="31" t="str">
        <f aca="false">IF($B353="","",F352-E353)</f>
        <v/>
      </c>
      <c r="H353" s="32" t="n">
        <f aca="false">EDATE(H352,1)</f>
        <v>52232</v>
      </c>
      <c r="I353" s="33" t="n">
        <f aca="false">I352+1</f>
        <v>337</v>
      </c>
      <c r="J353" s="34" t="n">
        <f aca="false">$K$9</f>
        <v>1403.80930033378</v>
      </c>
      <c r="K353" s="34" t="n">
        <f aca="false">($K$5/$K$6)*M352</f>
        <v>-207.304343964898</v>
      </c>
      <c r="L353" s="34" t="n">
        <f aca="false">J353-K353</f>
        <v>1611.11364429868</v>
      </c>
      <c r="M353" s="34" t="n">
        <f aca="false">M352-L353</f>
        <v>-55690.5077220982</v>
      </c>
    </row>
    <row r="354" customFormat="false" ht="13.8" hidden="false" customHeight="false" outlineLevel="0" collapsed="false">
      <c r="A354" s="35" t="n">
        <f aca="false">EDATE(A353,1)</f>
        <v>52263</v>
      </c>
      <c r="B354" s="26" t="str">
        <f aca="false">IF(OR(B353="",B353&gt;=$D$8),"",B353+1)</f>
        <v/>
      </c>
      <c r="C354" s="27" t="str">
        <f aca="false">IF($B354="","",$D$9)</f>
        <v/>
      </c>
      <c r="D354" s="27" t="str">
        <f aca="false">IF($B354="","",IPMT($D$5/12,$B354,$D$7*12,$D$4))</f>
        <v/>
      </c>
      <c r="E354" s="27" t="str">
        <f aca="false">IF($B354="","",PPMT($D$5/12,$B354,$D$7*12,$D$4))</f>
        <v/>
      </c>
      <c r="F354" s="27" t="str">
        <f aca="false">IF($B354="","",F353-E354)</f>
        <v/>
      </c>
      <c r="H354" s="35" t="n">
        <f aca="false">EDATE(H353,1)</f>
        <v>52263</v>
      </c>
      <c r="I354" s="0" t="n">
        <f aca="false">I353+1</f>
        <v>338</v>
      </c>
      <c r="J354" s="38" t="n">
        <f aca="false">$K$9</f>
        <v>1403.80930033378</v>
      </c>
      <c r="K354" s="38" t="n">
        <f aca="false">($K$5/$K$6)*M353</f>
        <v>-213.480279601377</v>
      </c>
      <c r="L354" s="38" t="n">
        <f aca="false">J354-K354</f>
        <v>1617.28957993516</v>
      </c>
      <c r="M354" s="38" t="n">
        <f aca="false">M353-L354</f>
        <v>-57307.7973020334</v>
      </c>
    </row>
    <row r="355" customFormat="false" ht="13.8" hidden="false" customHeight="false" outlineLevel="0" collapsed="false">
      <c r="A355" s="29" t="n">
        <f aca="false">EDATE(A354,1)</f>
        <v>52291</v>
      </c>
      <c r="B355" s="30" t="str">
        <f aca="false">IF(OR(B354="",B354&gt;=$D$8),"",B354+1)</f>
        <v/>
      </c>
      <c r="C355" s="31" t="str">
        <f aca="false">IF($B355="","",$D$9)</f>
        <v/>
      </c>
      <c r="D355" s="31" t="str">
        <f aca="false">IF($B355="","",IPMT($D$5/12,$B355,$D$7*12,$D$4))</f>
        <v/>
      </c>
      <c r="E355" s="31" t="str">
        <f aca="false">IF($B355="","",PPMT($D$5/12,$B355,$D$7*12,$D$4))</f>
        <v/>
      </c>
      <c r="F355" s="31" t="str">
        <f aca="false">IF($B355="","",F354-E355)</f>
        <v/>
      </c>
      <c r="H355" s="32" t="n">
        <f aca="false">EDATE(H354,1)</f>
        <v>52291</v>
      </c>
      <c r="I355" s="33" t="n">
        <f aca="false">I354+1</f>
        <v>339</v>
      </c>
      <c r="J355" s="34" t="n">
        <f aca="false">$K$9</f>
        <v>1403.80930033378</v>
      </c>
      <c r="K355" s="34" t="n">
        <f aca="false">($K$5/$K$6)*M354</f>
        <v>-219.679889657795</v>
      </c>
      <c r="L355" s="34" t="n">
        <f aca="false">J355-K355</f>
        <v>1623.48918999157</v>
      </c>
      <c r="M355" s="34" t="n">
        <f aca="false">M354-L355</f>
        <v>-58931.286492025</v>
      </c>
    </row>
    <row r="356" customFormat="false" ht="13.8" hidden="false" customHeight="false" outlineLevel="0" collapsed="false">
      <c r="A356" s="35" t="n">
        <f aca="false">EDATE(A355,1)</f>
        <v>52322</v>
      </c>
      <c r="B356" s="26" t="str">
        <f aca="false">IF(OR(B355="",B355&gt;=$D$8),"",B355+1)</f>
        <v/>
      </c>
      <c r="C356" s="27" t="str">
        <f aca="false">IF($B356="","",$D$9)</f>
        <v/>
      </c>
      <c r="D356" s="27" t="str">
        <f aca="false">IF($B356="","",IPMT($D$5/12,$B356,$D$7*12,$D$4))</f>
        <v/>
      </c>
      <c r="E356" s="27" t="str">
        <f aca="false">IF($B356="","",PPMT($D$5/12,$B356,$D$7*12,$D$4))</f>
        <v/>
      </c>
      <c r="F356" s="27" t="str">
        <f aca="false">IF($B356="","",F355-E356)</f>
        <v/>
      </c>
      <c r="H356" s="35" t="n">
        <f aca="false">EDATE(H355,1)</f>
        <v>52322</v>
      </c>
      <c r="I356" s="0" t="n">
        <f aca="false">I355+1</f>
        <v>340</v>
      </c>
      <c r="J356" s="38" t="n">
        <f aca="false">$K$9</f>
        <v>1403.80930033378</v>
      </c>
      <c r="K356" s="38" t="n">
        <f aca="false">($K$5/$K$6)*M355</f>
        <v>-225.903264886096</v>
      </c>
      <c r="L356" s="38" t="n">
        <f aca="false">J356-K356</f>
        <v>1629.71256521988</v>
      </c>
      <c r="M356" s="38" t="n">
        <f aca="false">M355-L356</f>
        <v>-60560.9990572448</v>
      </c>
    </row>
    <row r="357" customFormat="false" ht="13.8" hidden="false" customHeight="false" outlineLevel="0" collapsed="false">
      <c r="A357" s="29" t="n">
        <f aca="false">EDATE(A356,1)</f>
        <v>52352</v>
      </c>
      <c r="B357" s="30" t="str">
        <f aca="false">IF(OR(B356="",B356&gt;=$D$8),"",B356+1)</f>
        <v/>
      </c>
      <c r="C357" s="31" t="str">
        <f aca="false">IF($B357="","",$D$9)</f>
        <v/>
      </c>
      <c r="D357" s="31" t="str">
        <f aca="false">IF($B357="","",IPMT($D$5/12,$B357,$D$7*12,$D$4))</f>
        <v/>
      </c>
      <c r="E357" s="31" t="str">
        <f aca="false">IF($B357="","",PPMT($D$5/12,$B357,$D$7*12,$D$4))</f>
        <v/>
      </c>
      <c r="F357" s="31" t="str">
        <f aca="false">IF($B357="","",F356-E357)</f>
        <v/>
      </c>
      <c r="H357" s="32" t="n">
        <f aca="false">EDATE(H356,1)</f>
        <v>52352</v>
      </c>
      <c r="I357" s="33" t="n">
        <f aca="false">I356+1</f>
        <v>341</v>
      </c>
      <c r="J357" s="34" t="n">
        <f aca="false">$K$9</f>
        <v>1403.80930033378</v>
      </c>
      <c r="K357" s="34" t="n">
        <f aca="false">($K$5/$K$6)*M356</f>
        <v>-232.150496386105</v>
      </c>
      <c r="L357" s="34" t="n">
        <f aca="false">J357-K357</f>
        <v>1635.95979671989</v>
      </c>
      <c r="M357" s="34" t="n">
        <f aca="false">M356-L357</f>
        <v>-62196.9588539647</v>
      </c>
    </row>
    <row r="358" customFormat="false" ht="13.8" hidden="false" customHeight="false" outlineLevel="0" collapsed="false">
      <c r="A358" s="35" t="n">
        <f aca="false">EDATE(A357,1)</f>
        <v>52383</v>
      </c>
      <c r="B358" s="26" t="str">
        <f aca="false">IF(OR(B357="",B357&gt;=$D$8),"",B357+1)</f>
        <v/>
      </c>
      <c r="C358" s="27" t="str">
        <f aca="false">IF($B358="","",$D$9)</f>
        <v/>
      </c>
      <c r="D358" s="27" t="str">
        <f aca="false">IF($B358="","",IPMT($D$5/12,$B358,$D$7*12,$D$4))</f>
        <v/>
      </c>
      <c r="E358" s="27" t="str">
        <f aca="false">IF($B358="","",PPMT($D$5/12,$B358,$D$7*12,$D$4))</f>
        <v/>
      </c>
      <c r="F358" s="27" t="str">
        <f aca="false">IF($B358="","",F357-E358)</f>
        <v/>
      </c>
      <c r="H358" s="35" t="n">
        <f aca="false">EDATE(H357,1)</f>
        <v>52383</v>
      </c>
      <c r="I358" s="0" t="n">
        <f aca="false">I357+1</f>
        <v>342</v>
      </c>
      <c r="J358" s="38" t="n">
        <f aca="false">$K$9</f>
        <v>1403.80930033378</v>
      </c>
      <c r="K358" s="38" t="n">
        <f aca="false">($K$5/$K$6)*M357</f>
        <v>-238.421675606865</v>
      </c>
      <c r="L358" s="38" t="n">
        <f aca="false">J358-K358</f>
        <v>1642.23097594064</v>
      </c>
      <c r="M358" s="38" t="n">
        <f aca="false">M357-L358</f>
        <v>-63839.1898299054</v>
      </c>
    </row>
    <row r="359" customFormat="false" ht="13.8" hidden="false" customHeight="false" outlineLevel="0" collapsed="false">
      <c r="A359" s="29" t="n">
        <f aca="false">EDATE(A358,1)</f>
        <v>52413</v>
      </c>
      <c r="B359" s="30" t="str">
        <f aca="false">IF(OR(B358="",B358&gt;=$D$8),"",B358+1)</f>
        <v/>
      </c>
      <c r="C359" s="31" t="str">
        <f aca="false">IF($B359="","",$D$9)</f>
        <v/>
      </c>
      <c r="D359" s="31" t="str">
        <f aca="false">IF($B359="","",IPMT($D$5/12,$B359,$D$7*12,$D$4))</f>
        <v/>
      </c>
      <c r="E359" s="31" t="str">
        <f aca="false">IF($B359="","",PPMT($D$5/12,$B359,$D$7*12,$D$4))</f>
        <v/>
      </c>
      <c r="F359" s="31" t="str">
        <f aca="false">IF($B359="","",F358-E359)</f>
        <v/>
      </c>
      <c r="H359" s="32" t="n">
        <f aca="false">EDATE(H358,1)</f>
        <v>52413</v>
      </c>
      <c r="I359" s="33" t="n">
        <f aca="false">I358+1</f>
        <v>343</v>
      </c>
      <c r="J359" s="34" t="n">
        <f aca="false">$K$9</f>
        <v>1403.80930033378</v>
      </c>
      <c r="K359" s="34" t="n">
        <f aca="false">($K$5/$K$6)*M358</f>
        <v>-244.716894347971</v>
      </c>
      <c r="L359" s="34" t="n">
        <f aca="false">J359-K359</f>
        <v>1648.52619468175</v>
      </c>
      <c r="M359" s="34" t="n">
        <f aca="false">M358-L359</f>
        <v>-65487.7160245871</v>
      </c>
    </row>
    <row r="360" customFormat="false" ht="13.8" hidden="false" customHeight="false" outlineLevel="0" collapsed="false">
      <c r="A360" s="35" t="n">
        <f aca="false">EDATE(A359,1)</f>
        <v>52444</v>
      </c>
      <c r="B360" s="26" t="str">
        <f aca="false">IF(OR(B359="",B359&gt;=$D$8),"",B359+1)</f>
        <v/>
      </c>
      <c r="C360" s="27" t="str">
        <f aca="false">IF($B360="","",$D$9)</f>
        <v/>
      </c>
      <c r="D360" s="27" t="str">
        <f aca="false">IF($B360="","",IPMT($D$5/12,$B360,$D$7*12,$D$4))</f>
        <v/>
      </c>
      <c r="E360" s="27" t="str">
        <f aca="false">IF($B360="","",PPMT($D$5/12,$B360,$D$7*12,$D$4))</f>
        <v/>
      </c>
      <c r="F360" s="27" t="str">
        <f aca="false">IF($B360="","",F359-E360)</f>
        <v/>
      </c>
      <c r="H360" s="35" t="n">
        <f aca="false">EDATE(H359,1)</f>
        <v>52444</v>
      </c>
      <c r="I360" s="0" t="n">
        <f aca="false">I359+1</f>
        <v>344</v>
      </c>
      <c r="J360" s="38" t="n">
        <f aca="false">$K$9</f>
        <v>1403.80930033378</v>
      </c>
      <c r="K360" s="38" t="n">
        <f aca="false">($K$5/$K$6)*M359</f>
        <v>-251.036244760917</v>
      </c>
      <c r="L360" s="38" t="n">
        <f aca="false">J360-K360</f>
        <v>1654.8455450947</v>
      </c>
      <c r="M360" s="38" t="n">
        <f aca="false">M359-L360</f>
        <v>-67142.5615696818</v>
      </c>
    </row>
    <row r="361" customFormat="false" ht="13.8" hidden="false" customHeight="false" outlineLevel="0" collapsed="false">
      <c r="A361" s="29" t="n">
        <f aca="false">EDATE(A360,1)</f>
        <v>52475</v>
      </c>
      <c r="B361" s="30" t="str">
        <f aca="false">IF(OR(B360="",B360&gt;=$D$8),"",B360+1)</f>
        <v/>
      </c>
      <c r="C361" s="31" t="str">
        <f aca="false">IF($B361="","",$D$9)</f>
        <v/>
      </c>
      <c r="D361" s="31" t="str">
        <f aca="false">IF($B361="","",IPMT($D$5/12,$B361,$D$7*12,$D$4))</f>
        <v/>
      </c>
      <c r="E361" s="31" t="str">
        <f aca="false">IF($B361="","",PPMT($D$5/12,$B361,$D$7*12,$D$4))</f>
        <v/>
      </c>
      <c r="F361" s="31" t="str">
        <f aca="false">IF($B361="","",F360-E361)</f>
        <v/>
      </c>
      <c r="H361" s="32" t="n">
        <f aca="false">EDATE(H360,1)</f>
        <v>52475</v>
      </c>
      <c r="I361" s="33" t="n">
        <f aca="false">I360+1</f>
        <v>345</v>
      </c>
      <c r="J361" s="34" t="n">
        <f aca="false">$K$9</f>
        <v>1403.80930033378</v>
      </c>
      <c r="K361" s="34" t="n">
        <f aca="false">($K$5/$K$6)*M360</f>
        <v>-257.379819350447</v>
      </c>
      <c r="L361" s="34" t="n">
        <f aca="false">J361-K361</f>
        <v>1661.18911968423</v>
      </c>
      <c r="M361" s="34" t="n">
        <f aca="false">M360-L361</f>
        <v>-68803.7506893661</v>
      </c>
    </row>
    <row r="362" customFormat="false" ht="13.8" hidden="false" customHeight="false" outlineLevel="0" collapsed="false">
      <c r="A362" s="35" t="n">
        <f aca="false">EDATE(A361,1)</f>
        <v>52505</v>
      </c>
      <c r="B362" s="26" t="str">
        <f aca="false">IF(OR(B361="",B361&gt;=$D$8),"",B361+1)</f>
        <v/>
      </c>
      <c r="C362" s="27" t="str">
        <f aca="false">IF($B362="","",$D$9)</f>
        <v/>
      </c>
      <c r="D362" s="27" t="str">
        <f aca="false">IF($B362="","",IPMT($D$5/12,$B362,$D$7*12,$D$4))</f>
        <v/>
      </c>
      <c r="E362" s="27" t="str">
        <f aca="false">IF($B362="","",PPMT($D$5/12,$B362,$D$7*12,$D$4))</f>
        <v/>
      </c>
      <c r="F362" s="27" t="str">
        <f aca="false">IF($B362="","",F361-E362)</f>
        <v/>
      </c>
      <c r="H362" s="35" t="n">
        <f aca="false">EDATE(H361,1)</f>
        <v>52505</v>
      </c>
      <c r="I362" s="0" t="n">
        <f aca="false">I361+1</f>
        <v>346</v>
      </c>
      <c r="J362" s="38" t="n">
        <f aca="false">$K$9</f>
        <v>1403.80930033378</v>
      </c>
      <c r="K362" s="38" t="n">
        <f aca="false">($K$5/$K$6)*M361</f>
        <v>-263.747710975903</v>
      </c>
      <c r="L362" s="38" t="n">
        <f aca="false">J362-K362</f>
        <v>1667.55701130968</v>
      </c>
      <c r="M362" s="38" t="n">
        <f aca="false">M361-L362</f>
        <v>-70471.3077006757</v>
      </c>
    </row>
    <row r="363" customFormat="false" ht="13.8" hidden="false" customHeight="false" outlineLevel="0" collapsed="false">
      <c r="A363" s="29" t="n">
        <f aca="false">EDATE(A362,1)</f>
        <v>52536</v>
      </c>
      <c r="B363" s="30" t="str">
        <f aca="false">IF(OR(B362="",B362&gt;=$D$8),"",B362+1)</f>
        <v/>
      </c>
      <c r="C363" s="31" t="str">
        <f aca="false">IF($B363="","",$D$9)</f>
        <v/>
      </c>
      <c r="D363" s="31" t="str">
        <f aca="false">IF($B363="","",IPMT($D$5/12,$B363,$D$7*12,$D$4))</f>
        <v/>
      </c>
      <c r="E363" s="31" t="str">
        <f aca="false">IF($B363="","",PPMT($D$5/12,$B363,$D$7*12,$D$4))</f>
        <v/>
      </c>
      <c r="F363" s="31" t="str">
        <f aca="false">IF($B363="","",F362-E363)</f>
        <v/>
      </c>
      <c r="H363" s="32" t="n">
        <f aca="false">EDATE(H362,1)</f>
        <v>52536</v>
      </c>
      <c r="I363" s="33" t="n">
        <f aca="false">I362+1</f>
        <v>347</v>
      </c>
      <c r="J363" s="34" t="n">
        <f aca="false">$K$9</f>
        <v>1403.80930033378</v>
      </c>
      <c r="K363" s="34" t="n">
        <f aca="false">($K$5/$K$6)*M362</f>
        <v>-270.14001285259</v>
      </c>
      <c r="L363" s="34" t="n">
        <f aca="false">J363-K363</f>
        <v>1673.94931318637</v>
      </c>
      <c r="M363" s="34" t="n">
        <f aca="false">M362-L363</f>
        <v>-72145.2570138621</v>
      </c>
    </row>
    <row r="364" customFormat="false" ht="13.8" hidden="false" customHeight="false" outlineLevel="0" collapsed="false">
      <c r="A364" s="35" t="n">
        <f aca="false">EDATE(A363,1)</f>
        <v>52566</v>
      </c>
      <c r="B364" s="26" t="str">
        <f aca="false">IF(OR(B363="",B363&gt;=$D$8),"",B363+1)</f>
        <v/>
      </c>
      <c r="C364" s="27" t="str">
        <f aca="false">IF($B364="","",$D$9)</f>
        <v/>
      </c>
      <c r="D364" s="27" t="str">
        <f aca="false">IF($B364="","",IPMT($D$5/12,$B364,$D$7*12,$D$4))</f>
        <v/>
      </c>
      <c r="E364" s="27" t="str">
        <f aca="false">IF($B364="","",PPMT($D$5/12,$B364,$D$7*12,$D$4))</f>
        <v/>
      </c>
      <c r="F364" s="27" t="str">
        <f aca="false">IF($B364="","",F363-E364)</f>
        <v/>
      </c>
      <c r="H364" s="35" t="n">
        <f aca="false">EDATE(H363,1)</f>
        <v>52566</v>
      </c>
      <c r="I364" s="0" t="n">
        <f aca="false">I363+1</f>
        <v>348</v>
      </c>
      <c r="J364" s="38" t="n">
        <f aca="false">$K$9</f>
        <v>1403.80930033378</v>
      </c>
      <c r="K364" s="38" t="n">
        <f aca="false">($K$5/$K$6)*M363</f>
        <v>-276.556818553138</v>
      </c>
      <c r="L364" s="38" t="n">
        <f aca="false">J364-K364</f>
        <v>1680.36611888692</v>
      </c>
      <c r="M364" s="38" t="n">
        <f aca="false">M363-L364</f>
        <v>-73825.623132749</v>
      </c>
    </row>
    <row r="365" customFormat="false" ht="13.8" hidden="false" customHeight="false" outlineLevel="0" collapsed="false">
      <c r="A365" s="29" t="n">
        <f aca="false">EDATE(A364,1)</f>
        <v>52597</v>
      </c>
      <c r="B365" s="30" t="str">
        <f aca="false">IF(OR(B364="",B364&gt;=$D$8),"",B364+1)</f>
        <v/>
      </c>
      <c r="C365" s="31" t="str">
        <f aca="false">IF($B365="","",$D$9)</f>
        <v/>
      </c>
      <c r="D365" s="31" t="str">
        <f aca="false">IF($B365="","",IPMT($D$5/12,$B365,$D$7*12,$D$4))</f>
        <v/>
      </c>
      <c r="E365" s="31" t="str">
        <f aca="false">IF($B365="","",PPMT($D$5/12,$B365,$D$7*12,$D$4))</f>
        <v/>
      </c>
      <c r="F365" s="31" t="str">
        <f aca="false">IF($B365="","",F364-E365)</f>
        <v/>
      </c>
      <c r="H365" s="32" t="n">
        <f aca="false">EDATE(H364,1)</f>
        <v>52597</v>
      </c>
      <c r="I365" s="33" t="n">
        <f aca="false">I364+1</f>
        <v>349</v>
      </c>
      <c r="J365" s="34" t="n">
        <f aca="false">$K$9</f>
        <v>1403.80930033378</v>
      </c>
      <c r="K365" s="34" t="n">
        <f aca="false">($K$5/$K$6)*M364</f>
        <v>-282.998222008871</v>
      </c>
      <c r="L365" s="34" t="n">
        <f aca="false">J365-K365</f>
        <v>1686.80752234265</v>
      </c>
      <c r="M365" s="34" t="n">
        <f aca="false">M364-L365</f>
        <v>-75512.4306550917</v>
      </c>
    </row>
    <row r="366" customFormat="false" ht="13.8" hidden="false" customHeight="false" outlineLevel="0" collapsed="false">
      <c r="A366" s="35" t="n">
        <f aca="false">EDATE(A365,1)</f>
        <v>52628</v>
      </c>
      <c r="B366" s="26" t="str">
        <f aca="false">IF(OR(B365="",B365&gt;=$D$8),"",B365+1)</f>
        <v/>
      </c>
      <c r="C366" s="27" t="str">
        <f aca="false">IF($B366="","",$D$9)</f>
        <v/>
      </c>
      <c r="D366" s="27" t="str">
        <f aca="false">IF($B366="","",IPMT($D$5/12,$B366,$D$7*12,$D$4))</f>
        <v/>
      </c>
      <c r="E366" s="27" t="str">
        <f aca="false">IF($B366="","",PPMT($D$5/12,$B366,$D$7*12,$D$4))</f>
        <v/>
      </c>
      <c r="F366" s="27" t="str">
        <f aca="false">IF($B366="","",F365-E366)</f>
        <v/>
      </c>
      <c r="H366" s="35" t="n">
        <f aca="false">EDATE(H365,1)</f>
        <v>52628</v>
      </c>
      <c r="I366" s="0" t="n">
        <f aca="false">I365+1</f>
        <v>350</v>
      </c>
      <c r="J366" s="38" t="n">
        <f aca="false">$K$9</f>
        <v>1403.80930033378</v>
      </c>
      <c r="K366" s="38" t="n">
        <f aca="false">($K$5/$K$6)*M365</f>
        <v>-289.464317511185</v>
      </c>
      <c r="L366" s="38" t="n">
        <f aca="false">J366-K366</f>
        <v>1693.27361784496</v>
      </c>
      <c r="M366" s="38" t="n">
        <f aca="false">M365-L366</f>
        <v>-77205.7042729366</v>
      </c>
    </row>
    <row r="367" customFormat="false" ht="13.8" hidden="false" customHeight="false" outlineLevel="0" collapsed="false">
      <c r="A367" s="29" t="n">
        <f aca="false">EDATE(A366,1)</f>
        <v>52657</v>
      </c>
      <c r="B367" s="30" t="str">
        <f aca="false">IF(OR(B366="",B366&gt;=$D$8),"",B366+1)</f>
        <v/>
      </c>
      <c r="C367" s="31" t="str">
        <f aca="false">IF($B367="","",$D$9)</f>
        <v/>
      </c>
      <c r="D367" s="31" t="str">
        <f aca="false">IF($B367="","",IPMT($D$5/12,$B367,$D$7*12,$D$4))</f>
        <v/>
      </c>
      <c r="E367" s="31" t="str">
        <f aca="false">IF($B367="","",PPMT($D$5/12,$B367,$D$7*12,$D$4))</f>
        <v/>
      </c>
      <c r="F367" s="31" t="str">
        <f aca="false">IF($B367="","",F366-E367)</f>
        <v/>
      </c>
      <c r="H367" s="32" t="n">
        <f aca="false">EDATE(H366,1)</f>
        <v>52657</v>
      </c>
      <c r="I367" s="33" t="n">
        <f aca="false">I366+1</f>
        <v>351</v>
      </c>
      <c r="J367" s="34" t="n">
        <f aca="false">$K$9</f>
        <v>1403.80930033378</v>
      </c>
      <c r="K367" s="34" t="n">
        <f aca="false">($K$5/$K$6)*M366</f>
        <v>-295.955199712924</v>
      </c>
      <c r="L367" s="34" t="n">
        <f aca="false">J367-K367</f>
        <v>1699.7645000467</v>
      </c>
      <c r="M367" s="34" t="n">
        <f aca="false">M366-L367</f>
        <v>-78905.4687729833</v>
      </c>
    </row>
    <row r="368" customFormat="false" ht="13.8" hidden="false" customHeight="false" outlineLevel="0" collapsed="false">
      <c r="A368" s="35" t="n">
        <f aca="false">EDATE(A367,1)</f>
        <v>52688</v>
      </c>
      <c r="B368" s="26" t="str">
        <f aca="false">IF(OR(B367="",B367&gt;=$D$8),"",B367+1)</f>
        <v/>
      </c>
      <c r="C368" s="27" t="str">
        <f aca="false">IF($B368="","",$D$9)</f>
        <v/>
      </c>
      <c r="D368" s="27" t="str">
        <f aca="false">IF($B368="","",IPMT($D$5/12,$B368,$D$7*12,$D$4))</f>
        <v/>
      </c>
      <c r="E368" s="27" t="str">
        <f aca="false">IF($B368="","",PPMT($D$5/12,$B368,$D$7*12,$D$4))</f>
        <v/>
      </c>
      <c r="F368" s="27" t="str">
        <f aca="false">IF($B368="","",F367-E368)</f>
        <v/>
      </c>
      <c r="H368" s="35" t="n">
        <f aca="false">EDATE(H367,1)</f>
        <v>52688</v>
      </c>
      <c r="I368" s="0" t="n">
        <f aca="false">I367+1</f>
        <v>352</v>
      </c>
      <c r="J368" s="38" t="n">
        <f aca="false">$K$9</f>
        <v>1403.80930033378</v>
      </c>
      <c r="K368" s="38" t="n">
        <f aca="false">($K$5/$K$6)*M367</f>
        <v>-302.470963629769</v>
      </c>
      <c r="L368" s="38" t="n">
        <f aca="false">J368-K368</f>
        <v>1706.28026396355</v>
      </c>
      <c r="M368" s="38" t="n">
        <f aca="false">M367-L368</f>
        <v>-80611.7490369469</v>
      </c>
    </row>
    <row r="369" customFormat="false" ht="13.8" hidden="false" customHeight="false" outlineLevel="0" collapsed="false">
      <c r="A369" s="29" t="n">
        <f aca="false">EDATE(A368,1)</f>
        <v>52718</v>
      </c>
      <c r="B369" s="30" t="str">
        <f aca="false">IF(OR(B368="",B368&gt;=$D$8),"",B368+1)</f>
        <v/>
      </c>
      <c r="C369" s="31" t="str">
        <f aca="false">IF($B369="","",$D$9)</f>
        <v/>
      </c>
      <c r="D369" s="31" t="str">
        <f aca="false">IF($B369="","",IPMT($D$5/12,$B369,$D$7*12,$D$4))</f>
        <v/>
      </c>
      <c r="E369" s="31" t="str">
        <f aca="false">IF($B369="","",PPMT($D$5/12,$B369,$D$7*12,$D$4))</f>
        <v/>
      </c>
      <c r="F369" s="31" t="str">
        <f aca="false">IF($B369="","",F368-E369)</f>
        <v/>
      </c>
      <c r="H369" s="32" t="n">
        <f aca="false">EDATE(H368,1)</f>
        <v>52718</v>
      </c>
      <c r="I369" s="33" t="n">
        <f aca="false">I368+1</f>
        <v>353</v>
      </c>
      <c r="J369" s="34" t="n">
        <f aca="false">$K$9</f>
        <v>1403.80930033378</v>
      </c>
      <c r="K369" s="34" t="n">
        <f aca="false">($K$5/$K$6)*M368</f>
        <v>-309.01170464163</v>
      </c>
      <c r="L369" s="34" t="n">
        <f aca="false">J369-K369</f>
        <v>1712.82100497541</v>
      </c>
      <c r="M369" s="34" t="n">
        <f aca="false">M368-L369</f>
        <v>-82324.5700419223</v>
      </c>
    </row>
    <row r="370" customFormat="false" ht="13.8" hidden="false" customHeight="false" outlineLevel="0" collapsed="false">
      <c r="A370" s="35" t="n">
        <f aca="false">EDATE(A369,1)</f>
        <v>52749</v>
      </c>
      <c r="B370" s="26" t="str">
        <f aca="false">IF(OR(B369="",B369&gt;=$D$8),"",B369+1)</f>
        <v/>
      </c>
      <c r="C370" s="27" t="str">
        <f aca="false">IF($B370="","",$D$9)</f>
        <v/>
      </c>
      <c r="D370" s="27" t="str">
        <f aca="false">IF($B370="","",IPMT($D$5/12,$B370,$D$7*12,$D$4))</f>
        <v/>
      </c>
      <c r="E370" s="27" t="str">
        <f aca="false">IF($B370="","",PPMT($D$5/12,$B370,$D$7*12,$D$4))</f>
        <v/>
      </c>
      <c r="F370" s="27" t="str">
        <f aca="false">IF($B370="","",F369-E370)</f>
        <v/>
      </c>
      <c r="H370" s="35" t="n">
        <f aca="false">EDATE(H369,1)</f>
        <v>52749</v>
      </c>
      <c r="I370" s="0" t="n">
        <f aca="false">I369+1</f>
        <v>354</v>
      </c>
      <c r="J370" s="38" t="n">
        <f aca="false">$K$9</f>
        <v>1403.80930033378</v>
      </c>
      <c r="K370" s="38" t="n">
        <f aca="false">($K$5/$K$6)*M369</f>
        <v>-315.577518494035</v>
      </c>
      <c r="L370" s="38" t="n">
        <f aca="false">J370-K370</f>
        <v>1719.38681882782</v>
      </c>
      <c r="M370" s="38" t="n">
        <f aca="false">M369-L370</f>
        <v>-84043.9568607501</v>
      </c>
    </row>
    <row r="371" customFormat="false" ht="13.8" hidden="false" customHeight="false" outlineLevel="0" collapsed="false">
      <c r="A371" s="29" t="n">
        <f aca="false">EDATE(A370,1)</f>
        <v>52779</v>
      </c>
      <c r="B371" s="30" t="str">
        <f aca="false">IF(OR(B370="",B370&gt;=$D$8),"",B370+1)</f>
        <v/>
      </c>
      <c r="C371" s="31" t="str">
        <f aca="false">IF($B371="","",$D$9)</f>
        <v/>
      </c>
      <c r="D371" s="31" t="str">
        <f aca="false">IF($B371="","",IPMT($D$5/12,$B371,$D$7*12,$D$4))</f>
        <v/>
      </c>
      <c r="E371" s="31" t="str">
        <f aca="false">IF($B371="","",PPMT($D$5/12,$B371,$D$7*12,$D$4))</f>
        <v/>
      </c>
      <c r="F371" s="31" t="str">
        <f aca="false">IF($B371="","",F370-E371)</f>
        <v/>
      </c>
      <c r="H371" s="32" t="n">
        <f aca="false">EDATE(H370,1)</f>
        <v>52779</v>
      </c>
      <c r="I371" s="33" t="n">
        <f aca="false">I370+1</f>
        <v>355</v>
      </c>
      <c r="J371" s="34" t="n">
        <f aca="false">$K$9</f>
        <v>1403.80930033378</v>
      </c>
      <c r="K371" s="34" t="n">
        <f aca="false">($K$5/$K$6)*M370</f>
        <v>-322.168501299542</v>
      </c>
      <c r="L371" s="34" t="n">
        <f aca="false">J371-K371</f>
        <v>1725.97780163332</v>
      </c>
      <c r="M371" s="34" t="n">
        <f aca="false">M370-L371</f>
        <v>-85769.9346623834</v>
      </c>
    </row>
    <row r="372" customFormat="false" ht="13.8" hidden="false" customHeight="false" outlineLevel="0" collapsed="false">
      <c r="A372" s="35" t="n">
        <f aca="false">EDATE(A371,1)</f>
        <v>52810</v>
      </c>
      <c r="B372" s="26" t="str">
        <f aca="false">IF(OR(B371="",B371&gt;=$D$8),"",B371+1)</f>
        <v/>
      </c>
      <c r="C372" s="27" t="str">
        <f aca="false">IF($B372="","",$D$9)</f>
        <v/>
      </c>
      <c r="D372" s="27" t="str">
        <f aca="false">IF($B372="","",IPMT($D$5/12,$B372,$D$7*12,$D$4))</f>
        <v/>
      </c>
      <c r="E372" s="27" t="str">
        <f aca="false">IF($B372="","",PPMT($D$5/12,$B372,$D$7*12,$D$4))</f>
        <v/>
      </c>
      <c r="F372" s="27" t="str">
        <f aca="false">IF($B372="","",F371-E372)</f>
        <v/>
      </c>
      <c r="H372" s="35" t="n">
        <f aca="false">EDATE(H371,1)</f>
        <v>52810</v>
      </c>
      <c r="I372" s="0" t="n">
        <f aca="false">I371+1</f>
        <v>356</v>
      </c>
      <c r="J372" s="38" t="n">
        <f aca="false">$K$9</f>
        <v>1403.80930033378</v>
      </c>
      <c r="K372" s="38" t="n">
        <f aca="false">($K$5/$K$6)*M371</f>
        <v>-328.784749539136</v>
      </c>
      <c r="L372" s="38" t="n">
        <f aca="false">J372-K372</f>
        <v>1732.59404987292</v>
      </c>
      <c r="M372" s="38" t="n">
        <f aca="false">M371-L372</f>
        <v>-87502.5287122564</v>
      </c>
    </row>
    <row r="373" customFormat="false" ht="13.8" hidden="false" customHeight="false" outlineLevel="0" collapsed="false">
      <c r="A373" s="29" t="n">
        <f aca="false">EDATE(A372,1)</f>
        <v>52841</v>
      </c>
      <c r="B373" s="30" t="str">
        <f aca="false">IF(OR(B372="",B372&gt;=$D$8),"",B372+1)</f>
        <v/>
      </c>
      <c r="C373" s="31" t="str">
        <f aca="false">IF($B373="","",$D$9)</f>
        <v/>
      </c>
      <c r="D373" s="31" t="str">
        <f aca="false">IF($B373="","",IPMT($D$5/12,$B373,$D$7*12,$D$4))</f>
        <v/>
      </c>
      <c r="E373" s="31" t="str">
        <f aca="false">IF($B373="","",PPMT($D$5/12,$B373,$D$7*12,$D$4))</f>
        <v/>
      </c>
      <c r="F373" s="31" t="str">
        <f aca="false">IF($B373="","",F372-E373)</f>
        <v/>
      </c>
      <c r="H373" s="32" t="n">
        <f aca="false">EDATE(H372,1)</f>
        <v>52841</v>
      </c>
      <c r="I373" s="33" t="n">
        <f aca="false">I372+1</f>
        <v>357</v>
      </c>
      <c r="J373" s="34" t="n">
        <f aca="false">$K$9</f>
        <v>1403.80930033378</v>
      </c>
      <c r="K373" s="34" t="n">
        <f aca="false">($K$5/$K$6)*M372</f>
        <v>-335.426360063649</v>
      </c>
      <c r="L373" s="34" t="n">
        <f aca="false">J373-K373</f>
        <v>1739.23566039743</v>
      </c>
      <c r="M373" s="34" t="n">
        <f aca="false">M372-L373</f>
        <v>-89241.7643726538</v>
      </c>
    </row>
    <row r="374" customFormat="false" ht="13.8" hidden="false" customHeight="false" outlineLevel="0" collapsed="false">
      <c r="A374" s="35" t="n">
        <f aca="false">EDATE(A373,1)</f>
        <v>52871</v>
      </c>
      <c r="B374" s="26" t="str">
        <f aca="false">IF(OR(B373="",B373&gt;=$D$8),"",B373+1)</f>
        <v/>
      </c>
      <c r="C374" s="27" t="str">
        <f aca="false">IF($B374="","",$D$9)</f>
        <v/>
      </c>
      <c r="D374" s="27" t="str">
        <f aca="false">IF($B374="","",IPMT($D$5/12,$B374,$D$7*12,$D$4))</f>
        <v/>
      </c>
      <c r="E374" s="27" t="str">
        <f aca="false">IF($B374="","",PPMT($D$5/12,$B374,$D$7*12,$D$4))</f>
        <v/>
      </c>
      <c r="F374" s="27" t="str">
        <f aca="false">IF($B374="","",F373-E374)</f>
        <v/>
      </c>
      <c r="H374" s="35" t="n">
        <f aca="false">EDATE(H373,1)</f>
        <v>52871</v>
      </c>
      <c r="I374" s="0" t="n">
        <f aca="false">I373+1</f>
        <v>358</v>
      </c>
      <c r="J374" s="38" t="n">
        <f aca="false">$K$9</f>
        <v>1403.80930033378</v>
      </c>
      <c r="K374" s="38" t="n">
        <f aca="false">($K$5/$K$6)*M373</f>
        <v>-342.093430095173</v>
      </c>
      <c r="L374" s="38" t="n">
        <f aca="false">J374-K374</f>
        <v>1745.90273042895</v>
      </c>
      <c r="M374" s="38" t="n">
        <f aca="false">M373-L374</f>
        <v>-90987.6671030827</v>
      </c>
    </row>
    <row r="375" customFormat="false" ht="13.8" hidden="false" customHeight="false" outlineLevel="0" collapsed="false">
      <c r="A375" s="29" t="n">
        <f aca="false">EDATE(A374,1)</f>
        <v>52902</v>
      </c>
      <c r="B375" s="30" t="str">
        <f aca="false">IF(OR(B374="",B374&gt;=$D$8),"",B374+1)</f>
        <v/>
      </c>
      <c r="C375" s="31" t="str">
        <f aca="false">IF($B375="","",$D$9)</f>
        <v/>
      </c>
      <c r="D375" s="31" t="str">
        <f aca="false">IF($B375="","",IPMT($D$5/12,$B375,$D$7*12,$D$4))</f>
        <v/>
      </c>
      <c r="E375" s="31" t="str">
        <f aca="false">IF($B375="","",PPMT($D$5/12,$B375,$D$7*12,$D$4))</f>
        <v/>
      </c>
      <c r="F375" s="31" t="str">
        <f aca="false">IF($B375="","",F374-E375)</f>
        <v/>
      </c>
      <c r="H375" s="32" t="n">
        <f aca="false">EDATE(H374,1)</f>
        <v>52902</v>
      </c>
      <c r="I375" s="33" t="n">
        <f aca="false">I374+1</f>
        <v>359</v>
      </c>
      <c r="J375" s="34" t="n">
        <f aca="false">$K$9</f>
        <v>1403.80930033378</v>
      </c>
      <c r="K375" s="34" t="n">
        <f aca="false">($K$5/$K$6)*M374</f>
        <v>-348.786057228484</v>
      </c>
      <c r="L375" s="34" t="n">
        <f aca="false">J375-K375</f>
        <v>1752.59535756226</v>
      </c>
      <c r="M375" s="34" t="n">
        <f aca="false">M374-L375</f>
        <v>-92740.262460645</v>
      </c>
    </row>
    <row r="376" customFormat="false" ht="13.8" hidden="false" customHeight="false" outlineLevel="0" collapsed="false">
      <c r="A376" s="35" t="n">
        <f aca="false">EDATE(A375,1)</f>
        <v>52932</v>
      </c>
      <c r="B376" s="26" t="str">
        <f aca="false">IF(OR(B375="",B375&gt;=$D$8),"",B375+1)</f>
        <v/>
      </c>
      <c r="C376" s="27" t="str">
        <f aca="false">IF($B376="","",$D$9)</f>
        <v/>
      </c>
      <c r="D376" s="27" t="str">
        <f aca="false">IF($B376="","",IPMT($D$5/12,$B376,$D$7*12,$D$4))</f>
        <v/>
      </c>
      <c r="E376" s="27" t="str">
        <f aca="false">IF($B376="","",PPMT($D$5/12,$B376,$D$7*12,$D$4))</f>
        <v/>
      </c>
      <c r="F376" s="27" t="str">
        <f aca="false">IF($B376="","",F375-E376)</f>
        <v/>
      </c>
      <c r="H376" s="35" t="n">
        <f aca="false">EDATE(H375,1)</f>
        <v>52932</v>
      </c>
      <c r="I376" s="0" t="n">
        <f aca="false">I375+1</f>
        <v>360</v>
      </c>
      <c r="J376" s="38" t="n">
        <f aca="false">$K$9</f>
        <v>1403.80930033378</v>
      </c>
      <c r="K376" s="38" t="n">
        <f aca="false">($K$5/$K$6)*M375</f>
        <v>-355.504339432472</v>
      </c>
      <c r="L376" s="38" t="n">
        <f aca="false">J376-K376</f>
        <v>1759.31363976625</v>
      </c>
      <c r="M376" s="38" t="n">
        <f aca="false">M375-L376</f>
        <v>-94499.5761004112</v>
      </c>
    </row>
    <row r="377" customFormat="false" ht="13.8" hidden="false" customHeight="false" outlineLevel="0" collapsed="false">
      <c r="B377" s="0" t="str">
        <f aca="false">IF(OR(B376="",B376&gt;=$D$8),"",B376+1)</f>
        <v/>
      </c>
      <c r="C377" s="42" t="str">
        <f aca="false">IF($B377="","",$D$9)</f>
        <v/>
      </c>
      <c r="D377" s="42" t="str">
        <f aca="false">IF($B377="","",IPMT($D$5/12,$B377,$D$7*12,$D$4))</f>
        <v/>
      </c>
      <c r="E377" s="42" t="str">
        <f aca="false">IF($B377="","",PPMT($D$5/12,$B377,$D$7*12,$D$4))</f>
        <v/>
      </c>
      <c r="F377" s="42" t="str">
        <f aca="false">IF($B377="","",F376-E377)</f>
        <v/>
      </c>
    </row>
    <row r="378" customFormat="false" ht="13.8" hidden="false" customHeight="false" outlineLevel="0" collapsed="false">
      <c r="B378" s="0" t="str">
        <f aca="false">IF(OR(B377="",B377&gt;=$D$8),"",B377+1)</f>
        <v/>
      </c>
      <c r="C378" s="42" t="str">
        <f aca="false">IF($B378="","",$D$9)</f>
        <v/>
      </c>
      <c r="D378" s="42" t="str">
        <f aca="false">IF($B378="","",IPMT($D$5/12,$B378,$D$7*12,$D$4))</f>
        <v/>
      </c>
      <c r="E378" s="42" t="str">
        <f aca="false">IF($B378="","",PPMT($D$5/12,$B378,$D$7*12,$D$4))</f>
        <v/>
      </c>
      <c r="F378" s="42" t="str">
        <f aca="false">IF($B378="","",F377-E378)</f>
        <v/>
      </c>
    </row>
    <row r="379" customFormat="false" ht="13.8" hidden="false" customHeight="false" outlineLevel="0" collapsed="false">
      <c r="B379" s="0" t="str">
        <f aca="false">IF(OR(B378="",B378&gt;=$D$8),"",B378+1)</f>
        <v/>
      </c>
      <c r="C379" s="42" t="str">
        <f aca="false">IF($B379="","",$D$9)</f>
        <v/>
      </c>
      <c r="D379" s="42" t="str">
        <f aca="false">IF($B379="","",IPMT($D$5/12,$B379,$D$7*12,$D$4))</f>
        <v/>
      </c>
      <c r="E379" s="42" t="str">
        <f aca="false">IF($B379="","",PPMT($D$5/12,$B379,$D$7*12,$D$4))</f>
        <v/>
      </c>
      <c r="F379" s="42" t="str">
        <f aca="false">IF($B379="","",F378-E379)</f>
        <v/>
      </c>
    </row>
    <row r="380" customFormat="false" ht="13.8" hidden="false" customHeight="false" outlineLevel="0" collapsed="false">
      <c r="B380" s="0" t="str">
        <f aca="false">IF(OR(B379="",B379&gt;=$D$8),"",B379+1)</f>
        <v/>
      </c>
      <c r="C380" s="42" t="str">
        <f aca="false">IF($B380="","",$D$9)</f>
        <v/>
      </c>
      <c r="D380" s="42" t="str">
        <f aca="false">IF($B380="","",IPMT($D$5/12,$B380,$D$7*12,$D$4))</f>
        <v/>
      </c>
      <c r="E380" s="42" t="str">
        <f aca="false">IF($B380="","",PPMT($D$5/12,$B380,$D$7*12,$D$4))</f>
        <v/>
      </c>
      <c r="F380" s="42" t="str">
        <f aca="false">IF($B380="","",F379-E380)</f>
        <v/>
      </c>
    </row>
    <row r="381" customFormat="false" ht="13.8" hidden="false" customHeight="false" outlineLevel="0" collapsed="false">
      <c r="B381" s="0" t="str">
        <f aca="false">IF(OR(B380="",B380&gt;=$D$8),"",B380+1)</f>
        <v/>
      </c>
      <c r="C381" s="42" t="str">
        <f aca="false">IF($B381="","",$D$9)</f>
        <v/>
      </c>
      <c r="D381" s="42" t="str">
        <f aca="false">IF($B381="","",IPMT($D$5/12,$B381,$D$7*12,$D$4))</f>
        <v/>
      </c>
      <c r="E381" s="42" t="str">
        <f aca="false">IF($B381="","",PPMT($D$5/12,$B381,$D$7*12,$D$4))</f>
        <v/>
      </c>
      <c r="F381" s="42" t="str">
        <f aca="false">IF($B381="","",F380-E381)</f>
        <v/>
      </c>
    </row>
    <row r="382" customFormat="false" ht="13.8" hidden="false" customHeight="false" outlineLevel="0" collapsed="false">
      <c r="B382" s="0" t="str">
        <f aca="false">IF(OR(B381="",B381&gt;=$D$8),"",B381+1)</f>
        <v/>
      </c>
      <c r="C382" s="42" t="str">
        <f aca="false">IF($B382="","",$D$9)</f>
        <v/>
      </c>
      <c r="D382" s="42" t="str">
        <f aca="false">IF($B382="","",IPMT($D$5/12,$B382,$D$7*12,$D$4))</f>
        <v/>
      </c>
      <c r="E382" s="42" t="str">
        <f aca="false">IF($B382="","",PPMT($D$5/12,$B382,$D$7*12,$D$4))</f>
        <v/>
      </c>
      <c r="F382" s="42" t="str">
        <f aca="false">IF($B382="","",F381-E382)</f>
        <v/>
      </c>
    </row>
    <row r="383" customFormat="false" ht="13.8" hidden="false" customHeight="false" outlineLevel="0" collapsed="false">
      <c r="B383" s="0" t="str">
        <f aca="false">IF(OR(B382="",B382&gt;=$D$8),"",B382+1)</f>
        <v/>
      </c>
      <c r="C383" s="42" t="str">
        <f aca="false">IF($B383="","",$D$9)</f>
        <v/>
      </c>
      <c r="D383" s="42" t="str">
        <f aca="false">IF($B383="","",IPMT($D$5/12,$B383,$D$7*12,$D$4))</f>
        <v/>
      </c>
      <c r="E383" s="42" t="str">
        <f aca="false">IF($B383="","",PPMT($D$5/12,$B383,$D$7*12,$D$4))</f>
        <v/>
      </c>
      <c r="F383" s="42" t="str">
        <f aca="false">IF($B383="","",F382-E383)</f>
        <v/>
      </c>
    </row>
    <row r="384" customFormat="false" ht="13.8" hidden="false" customHeight="false" outlineLevel="0" collapsed="false">
      <c r="B384" s="0" t="str">
        <f aca="false">IF(OR(B383="",B383&gt;=$D$8),"",B383+1)</f>
        <v/>
      </c>
      <c r="C384" s="42" t="str">
        <f aca="false">IF($B384="","",$D$9)</f>
        <v/>
      </c>
      <c r="D384" s="42" t="str">
        <f aca="false">IF($B384="","",IPMT($D$5/12,$B384,$D$7*12,$D$4))</f>
        <v/>
      </c>
      <c r="E384" s="42" t="str">
        <f aca="false">IF($B384="","",PPMT($D$5/12,$B384,$D$7*12,$D$4))</f>
        <v/>
      </c>
      <c r="F384" s="42" t="str">
        <f aca="false">IF($B384="","",F383-E384)</f>
        <v/>
      </c>
    </row>
    <row r="385" customFormat="false" ht="13.8" hidden="false" customHeight="false" outlineLevel="0" collapsed="false">
      <c r="B385" s="0" t="str">
        <f aca="false">IF(OR(B384="",B384&gt;=$D$8),"",B384+1)</f>
        <v/>
      </c>
      <c r="C385" s="42" t="str">
        <f aca="false">IF($B385="","",$D$9)</f>
        <v/>
      </c>
      <c r="D385" s="42" t="str">
        <f aca="false">IF($B385="","",IPMT($D$5/12,$B385,$D$7*12,$D$4))</f>
        <v/>
      </c>
      <c r="E385" s="42" t="str">
        <f aca="false">IF($B385="","",PPMT($D$5/12,$B385,$D$7*12,$D$4))</f>
        <v/>
      </c>
      <c r="F385" s="42" t="str">
        <f aca="false">IF($B385="","",F384-E385)</f>
        <v/>
      </c>
    </row>
    <row r="386" customFormat="false" ht="13.8" hidden="false" customHeight="false" outlineLevel="0" collapsed="false">
      <c r="B386" s="0" t="str">
        <f aca="false">IF(OR(B385="",B385&gt;=$D$8),"",B385+1)</f>
        <v/>
      </c>
      <c r="C386" s="42" t="str">
        <f aca="false">IF($B386="","",$D$9)</f>
        <v/>
      </c>
      <c r="D386" s="42" t="str">
        <f aca="false">IF($B386="","",IPMT($D$5/12,$B386,$D$7*12,$D$4))</f>
        <v/>
      </c>
      <c r="E386" s="42" t="str">
        <f aca="false">IF($B386="","",PPMT($D$5/12,$B386,$D$7*12,$D$4))</f>
        <v/>
      </c>
      <c r="F386" s="42" t="str">
        <f aca="false">IF($B386="","",F385-E386)</f>
        <v/>
      </c>
    </row>
    <row r="387" customFormat="false" ht="13.8" hidden="false" customHeight="false" outlineLevel="0" collapsed="false">
      <c r="B387" s="0" t="str">
        <f aca="false">IF(OR(B386="",B386&gt;=$D$8),"",B386+1)</f>
        <v/>
      </c>
      <c r="C387" s="42" t="str">
        <f aca="false">IF($B387="","",$D$9)</f>
        <v/>
      </c>
      <c r="D387" s="42" t="str">
        <f aca="false">IF($B387="","",IPMT($D$5/12,$B387,$D$7*12,$D$4))</f>
        <v/>
      </c>
      <c r="E387" s="42" t="str">
        <f aca="false">IF($B387="","",PPMT($D$5/12,$B387,$D$7*12,$D$4))</f>
        <v/>
      </c>
      <c r="F387" s="42" t="str">
        <f aca="false">IF($B387="","",F386-E387)</f>
        <v/>
      </c>
    </row>
    <row r="388" customFormat="false" ht="13.8" hidden="false" customHeight="false" outlineLevel="0" collapsed="false">
      <c r="B388" s="0" t="str">
        <f aca="false">IF(OR(B387="",B387&gt;=$D$8),"",B387+1)</f>
        <v/>
      </c>
      <c r="C388" s="42" t="str">
        <f aca="false">IF($B388="","",$D$9)</f>
        <v/>
      </c>
      <c r="D388" s="42" t="str">
        <f aca="false">IF($B388="","",IPMT($D$5/12,$B388,$D$7*12,$D$4))</f>
        <v/>
      </c>
      <c r="E388" s="42" t="str">
        <f aca="false">IF($B388="","",PPMT($D$5/12,$B388,$D$7*12,$D$4))</f>
        <v/>
      </c>
      <c r="F388" s="42" t="str">
        <f aca="false">IF($B388="","",F387-E388)</f>
        <v/>
      </c>
    </row>
    <row r="389" customFormat="false" ht="13.8" hidden="false" customHeight="false" outlineLevel="0" collapsed="false">
      <c r="B389" s="0" t="str">
        <f aca="false">IF(OR(B388="",B388&gt;=$D$8),"",B388+1)</f>
        <v/>
      </c>
      <c r="C389" s="42" t="str">
        <f aca="false">IF($B389="","",$D$9)</f>
        <v/>
      </c>
      <c r="D389" s="42" t="str">
        <f aca="false">IF($B389="","",IPMT($D$5/12,$B389,$D$7*12,$D$4))</f>
        <v/>
      </c>
      <c r="E389" s="42" t="str">
        <f aca="false">IF($B389="","",PPMT($D$5/12,$B389,$D$7*12,$D$4))</f>
        <v/>
      </c>
      <c r="F389" s="42" t="str">
        <f aca="false">IF($B389="","",F388-E389)</f>
        <v/>
      </c>
    </row>
    <row r="390" customFormat="false" ht="13.8" hidden="false" customHeight="false" outlineLevel="0" collapsed="false">
      <c r="B390" s="0" t="str">
        <f aca="false">IF(OR(B389="",B389&gt;=$D$8),"",B389+1)</f>
        <v/>
      </c>
      <c r="C390" s="42" t="str">
        <f aca="false">IF($B390="","",$D$9)</f>
        <v/>
      </c>
      <c r="D390" s="42" t="str">
        <f aca="false">IF($B390="","",IPMT($D$5/12,$B390,$D$7*12,$D$4))</f>
        <v/>
      </c>
      <c r="E390" s="42" t="str">
        <f aca="false">IF($B390="","",PPMT($D$5/12,$B390,$D$7*12,$D$4))</f>
        <v/>
      </c>
      <c r="F390" s="42" t="str">
        <f aca="false">IF($B390="","",F389-E390)</f>
        <v/>
      </c>
    </row>
    <row r="391" customFormat="false" ht="13.8" hidden="false" customHeight="false" outlineLevel="0" collapsed="false">
      <c r="B391" s="0" t="str">
        <f aca="false">IF(OR(B390="",B390&gt;=$D$8),"",B390+1)</f>
        <v/>
      </c>
      <c r="C391" s="42" t="str">
        <f aca="false">IF($B391="","",$D$9)</f>
        <v/>
      </c>
      <c r="D391" s="42" t="str">
        <f aca="false">IF($B391="","",IPMT($D$5/12,$B391,$D$7*12,$D$4))</f>
        <v/>
      </c>
      <c r="E391" s="42" t="str">
        <f aca="false">IF($B391="","",PPMT($D$5/12,$B391,$D$7*12,$D$4))</f>
        <v/>
      </c>
      <c r="F391" s="42" t="str">
        <f aca="false">IF($B391="","",F390-E391)</f>
        <v/>
      </c>
    </row>
    <row r="392" customFormat="false" ht="13.8" hidden="false" customHeight="false" outlineLevel="0" collapsed="false">
      <c r="B392" s="0" t="str">
        <f aca="false">IF(OR(B391="",B391&gt;=$D$8),"",B391+1)</f>
        <v/>
      </c>
      <c r="C392" s="42" t="str">
        <f aca="false">IF($B392="","",$D$9)</f>
        <v/>
      </c>
      <c r="D392" s="42" t="str">
        <f aca="false">IF($B392="","",IPMT($D$5/12,$B392,$D$7*12,$D$4))</f>
        <v/>
      </c>
      <c r="E392" s="42" t="str">
        <f aca="false">IF($B392="","",PPMT($D$5/12,$B392,$D$7*12,$D$4))</f>
        <v/>
      </c>
      <c r="F392" s="42" t="str">
        <f aca="false">IF($B392="","",F391-E392)</f>
        <v/>
      </c>
    </row>
    <row r="393" customFormat="false" ht="13.8" hidden="false" customHeight="false" outlineLevel="0" collapsed="false">
      <c r="B393" s="0" t="str">
        <f aca="false">IF(OR(B392="",B392&gt;=$D$8),"",B392+1)</f>
        <v/>
      </c>
      <c r="C393" s="42" t="str">
        <f aca="false">IF($B393="","",$D$9)</f>
        <v/>
      </c>
      <c r="D393" s="42" t="str">
        <f aca="false">IF($B393="","",IPMT($D$5/12,$B393,$D$7*12,$D$4))</f>
        <v/>
      </c>
      <c r="E393" s="42" t="str">
        <f aca="false">IF($B393="","",PPMT($D$5/12,$B393,$D$7*12,$D$4))</f>
        <v/>
      </c>
      <c r="F393" s="42" t="str">
        <f aca="false">IF($B393="","",F392-E393)</f>
        <v/>
      </c>
    </row>
    <row r="394" customFormat="false" ht="13.8" hidden="false" customHeight="false" outlineLevel="0" collapsed="false">
      <c r="B394" s="0" t="str">
        <f aca="false">IF(OR(B393="",B393&gt;=$D$8),"",B393+1)</f>
        <v/>
      </c>
      <c r="C394" s="42" t="str">
        <f aca="false">IF($B394="","",$D$9)</f>
        <v/>
      </c>
      <c r="D394" s="42" t="str">
        <f aca="false">IF($B394="","",IPMT($D$5/12,$B394,$D$7*12,$D$4))</f>
        <v/>
      </c>
      <c r="E394" s="42" t="str">
        <f aca="false">IF($B394="","",PPMT($D$5/12,$B394,$D$7*12,$D$4))</f>
        <v/>
      </c>
      <c r="F394" s="42" t="str">
        <f aca="false">IF($B394="","",F393-E394)</f>
        <v/>
      </c>
    </row>
    <row r="395" customFormat="false" ht="13.8" hidden="false" customHeight="false" outlineLevel="0" collapsed="false">
      <c r="B395" s="0" t="str">
        <f aca="false">IF(OR(B394="",B394&gt;=$D$8),"",B394+1)</f>
        <v/>
      </c>
      <c r="C395" s="42" t="str">
        <f aca="false">IF($B395="","",$D$9)</f>
        <v/>
      </c>
      <c r="D395" s="42" t="str">
        <f aca="false">IF($B395="","",IPMT($D$5/12,$B395,$D$7*12,$D$4))</f>
        <v/>
      </c>
      <c r="E395" s="42" t="str">
        <f aca="false">IF($B395="","",PPMT($D$5/12,$B395,$D$7*12,$D$4))</f>
        <v/>
      </c>
      <c r="F395" s="42" t="str">
        <f aca="false">IF($B395="","",F394-E395)</f>
        <v/>
      </c>
    </row>
    <row r="396" customFormat="false" ht="13.8" hidden="false" customHeight="false" outlineLevel="0" collapsed="false">
      <c r="B396" s="0" t="str">
        <f aca="false">IF(OR(B395="",B395&gt;=$D$8),"",B395+1)</f>
        <v/>
      </c>
      <c r="C396" s="42" t="str">
        <f aca="false">IF($B396="","",$D$9)</f>
        <v/>
      </c>
      <c r="D396" s="42" t="str">
        <f aca="false">IF($B396="","",IPMT($D$5/12,$B396,$D$7*12,$D$4))</f>
        <v/>
      </c>
      <c r="E396" s="42" t="str">
        <f aca="false">IF($B396="","",PPMT($D$5/12,$B396,$D$7*12,$D$4))</f>
        <v/>
      </c>
      <c r="F396" s="42" t="str">
        <f aca="false">IF($B396="","",F395-E396)</f>
        <v/>
      </c>
    </row>
    <row r="397" customFormat="false" ht="13.8" hidden="false" customHeight="false" outlineLevel="0" collapsed="false">
      <c r="B397" s="0" t="str">
        <f aca="false">IF(OR(B396="",B396&gt;=$D$8),"",B396+1)</f>
        <v/>
      </c>
      <c r="C397" s="42" t="str">
        <f aca="false">IF($B397="","",$D$9)</f>
        <v/>
      </c>
      <c r="D397" s="42" t="str">
        <f aca="false">IF($B397="","",IPMT($D$5/12,$B397,$D$7*12,$D$4))</f>
        <v/>
      </c>
      <c r="E397" s="42" t="str">
        <f aca="false">IF($B397="","",PPMT($D$5/12,$B397,$D$7*12,$D$4))</f>
        <v/>
      </c>
      <c r="F397" s="42" t="str">
        <f aca="false">IF($B397="","",F396-E397)</f>
        <v/>
      </c>
    </row>
    <row r="398" customFormat="false" ht="13.8" hidden="false" customHeight="false" outlineLevel="0" collapsed="false">
      <c r="B398" s="0" t="str">
        <f aca="false">IF(OR(B397="",B397&gt;=$D$8),"",B397+1)</f>
        <v/>
      </c>
      <c r="C398" s="42" t="str">
        <f aca="false">IF($B398="","",$D$9)</f>
        <v/>
      </c>
      <c r="D398" s="42" t="str">
        <f aca="false">IF($B398="","",IPMT($D$5/12,$B398,$D$7*12,$D$4))</f>
        <v/>
      </c>
      <c r="E398" s="42" t="str">
        <f aca="false">IF($B398="","",PPMT($D$5/12,$B398,$D$7*12,$D$4))</f>
        <v/>
      </c>
      <c r="F398" s="42" t="str">
        <f aca="false">IF($B398="","",F397-E398)</f>
        <v/>
      </c>
    </row>
    <row r="399" customFormat="false" ht="13.8" hidden="false" customHeight="false" outlineLevel="0" collapsed="false">
      <c r="B399" s="0" t="str">
        <f aca="false">IF(OR(B398="",B398&gt;=$D$8),"",B398+1)</f>
        <v/>
      </c>
      <c r="C399" s="42" t="str">
        <f aca="false">IF($B399="","",$D$9)</f>
        <v/>
      </c>
      <c r="D399" s="42" t="str">
        <f aca="false">IF($B399="","",IPMT($D$5/12,$B399,$D$7*12,$D$4))</f>
        <v/>
      </c>
      <c r="E399" s="42" t="str">
        <f aca="false">IF($B399="","",PPMT($D$5/12,$B399,$D$7*12,$D$4))</f>
        <v/>
      </c>
      <c r="F399" s="42" t="str">
        <f aca="false">IF($B399="","",F398-E399)</f>
        <v/>
      </c>
    </row>
    <row r="400" customFormat="false" ht="13.8" hidden="false" customHeight="false" outlineLevel="0" collapsed="false">
      <c r="B400" s="0" t="str">
        <f aca="false">IF(OR(B399="",B399&gt;=$D$8),"",B399+1)</f>
        <v/>
      </c>
      <c r="C400" s="42" t="str">
        <f aca="false">IF($B400="","",$D$9)</f>
        <v/>
      </c>
      <c r="D400" s="42" t="str">
        <f aca="false">IF($B400="","",IPMT($D$5/12,$B400,$D$7*12,$D$4))</f>
        <v/>
      </c>
      <c r="E400" s="42" t="str">
        <f aca="false">IF($B400="","",PPMT($D$5/12,$B400,$D$7*12,$D$4))</f>
        <v/>
      </c>
      <c r="F400" s="42" t="str">
        <f aca="false">IF($B400="","",F399-E400)</f>
        <v/>
      </c>
    </row>
    <row r="401" customFormat="false" ht="13.8" hidden="false" customHeight="false" outlineLevel="0" collapsed="false">
      <c r="B401" s="0" t="str">
        <f aca="false">IF(OR(B400="",B400&gt;=$D$8),"",B400+1)</f>
        <v/>
      </c>
      <c r="C401" s="42" t="str">
        <f aca="false">IF($B401="","",$D$9)</f>
        <v/>
      </c>
      <c r="D401" s="42" t="str">
        <f aca="false">IF($B401="","",IPMT($D$5/12,$B401,$D$7*12,$D$4))</f>
        <v/>
      </c>
      <c r="E401" s="42" t="str">
        <f aca="false">IF($B401="","",PPMT($D$5/12,$B401,$D$7*12,$D$4))</f>
        <v/>
      </c>
      <c r="F401" s="42" t="str">
        <f aca="false">IF($B401="","",F400-E401)</f>
        <v/>
      </c>
    </row>
    <row r="402" customFormat="false" ht="13.8" hidden="false" customHeight="false" outlineLevel="0" collapsed="false">
      <c r="B402" s="0" t="str">
        <f aca="false">IF(OR(B401="",B401&gt;=$D$8),"",B401+1)</f>
        <v/>
      </c>
      <c r="C402" s="42" t="str">
        <f aca="false">IF($B402="","",$D$9)</f>
        <v/>
      </c>
      <c r="D402" s="42" t="str">
        <f aca="false">IF($B402="","",IPMT($D$5/12,$B402,$D$7*12,$D$4))</f>
        <v/>
      </c>
      <c r="E402" s="42" t="str">
        <f aca="false">IF($B402="","",PPMT($D$5/12,$B402,$D$7*12,$D$4))</f>
        <v/>
      </c>
      <c r="F402" s="42" t="str">
        <f aca="false">IF($B402="","",F401-E402)</f>
        <v/>
      </c>
    </row>
    <row r="403" customFormat="false" ht="13.8" hidden="false" customHeight="false" outlineLevel="0" collapsed="false">
      <c r="B403" s="0" t="str">
        <f aca="false">IF(OR(B402="",B402&gt;=$D$8),"",B402+1)</f>
        <v/>
      </c>
      <c r="C403" s="42" t="str">
        <f aca="false">IF($B403="","",$D$9)</f>
        <v/>
      </c>
      <c r="D403" s="42" t="str">
        <f aca="false">IF($B403="","",IPMT($D$5/12,$B403,$D$7*12,$D$4))</f>
        <v/>
      </c>
      <c r="E403" s="42" t="str">
        <f aca="false">IF($B403="","",PPMT($D$5/12,$B403,$D$7*12,$D$4))</f>
        <v/>
      </c>
      <c r="F403" s="42" t="str">
        <f aca="false">IF($B403="","",F402-E403)</f>
        <v/>
      </c>
    </row>
    <row r="404" customFormat="false" ht="13.8" hidden="false" customHeight="false" outlineLevel="0" collapsed="false">
      <c r="B404" s="0" t="str">
        <f aca="false">IF(OR(B403="",B403&gt;=$D$8),"",B403+1)</f>
        <v/>
      </c>
      <c r="C404" s="42" t="str">
        <f aca="false">IF($B404="","",$D$9)</f>
        <v/>
      </c>
      <c r="D404" s="42" t="str">
        <f aca="false">IF($B404="","",IPMT($D$5/12,$B404,$D$7*12,$D$4))</f>
        <v/>
      </c>
      <c r="E404" s="42" t="str">
        <f aca="false">IF($B404="","",PPMT($D$5/12,$B404,$D$7*12,$D$4))</f>
        <v/>
      </c>
      <c r="F404" s="42" t="str">
        <f aca="false">IF($B404="","",F403-E404)</f>
        <v/>
      </c>
    </row>
    <row r="405" customFormat="false" ht="13.8" hidden="false" customHeight="false" outlineLevel="0" collapsed="false">
      <c r="B405" s="0" t="str">
        <f aca="false">IF(OR(B404="",B404&gt;=$D$8),"",B404+1)</f>
        <v/>
      </c>
      <c r="C405" s="42" t="str">
        <f aca="false">IF($B405="","",$D$9)</f>
        <v/>
      </c>
      <c r="D405" s="42" t="str">
        <f aca="false">IF($B405="","",IPMT($D$5/12,$B405,$D$7*12,$D$4))</f>
        <v/>
      </c>
      <c r="E405" s="42" t="str">
        <f aca="false">IF($B405="","",PPMT($D$5/12,$B405,$D$7*12,$D$4))</f>
        <v/>
      </c>
      <c r="F405" s="42" t="str">
        <f aca="false">IF($B405="","",F404-E405)</f>
        <v/>
      </c>
    </row>
    <row r="406" customFormat="false" ht="13.8" hidden="false" customHeight="false" outlineLevel="0" collapsed="false">
      <c r="B406" s="0" t="str">
        <f aca="false">IF(OR(B405="",B405&gt;=$D$8),"",B405+1)</f>
        <v/>
      </c>
      <c r="C406" s="42" t="str">
        <f aca="false">IF($B406="","",$D$9)</f>
        <v/>
      </c>
      <c r="D406" s="42" t="str">
        <f aca="false">IF($B406="","",IPMT($D$5/12,$B406,$D$7*12,$D$4))</f>
        <v/>
      </c>
      <c r="E406" s="42" t="str">
        <f aca="false">IF($B406="","",PPMT($D$5/12,$B406,$D$7*12,$D$4))</f>
        <v/>
      </c>
      <c r="F406" s="42" t="str">
        <f aca="false">IF($B406="","",F405-E406)</f>
        <v/>
      </c>
    </row>
    <row r="407" customFormat="false" ht="13.8" hidden="false" customHeight="false" outlineLevel="0" collapsed="false">
      <c r="B407" s="0" t="str">
        <f aca="false">IF(OR(B406="",B406&gt;=$D$8),"",B406+1)</f>
        <v/>
      </c>
      <c r="C407" s="42" t="str">
        <f aca="false">IF($B407="","",$D$9)</f>
        <v/>
      </c>
      <c r="D407" s="42" t="str">
        <f aca="false">IF($B407="","",IPMT($D$5/12,$B407,$D$7*12,$D$4))</f>
        <v/>
      </c>
      <c r="E407" s="42" t="str">
        <f aca="false">IF($B407="","",PPMT($D$5/12,$B407,$D$7*12,$D$4))</f>
        <v/>
      </c>
      <c r="F407" s="42" t="str">
        <f aca="false">IF($B407="","",F406-E407)</f>
        <v/>
      </c>
    </row>
    <row r="408" customFormat="false" ht="13.8" hidden="false" customHeight="false" outlineLevel="0" collapsed="false">
      <c r="B408" s="0" t="str">
        <f aca="false">IF(OR(B407="",B407&gt;=$D$8),"",B407+1)</f>
        <v/>
      </c>
      <c r="C408" s="42" t="str">
        <f aca="false">IF($B408="","",$D$9)</f>
        <v/>
      </c>
      <c r="D408" s="42" t="str">
        <f aca="false">IF($B408="","",IPMT($D$5/12,$B408,$D$7*12,$D$4))</f>
        <v/>
      </c>
      <c r="E408" s="42" t="str">
        <f aca="false">IF($B408="","",PPMT($D$5/12,$B408,$D$7*12,$D$4))</f>
        <v/>
      </c>
      <c r="F408" s="42" t="str">
        <f aca="false">IF($B408="","",F407-E408)</f>
        <v/>
      </c>
    </row>
    <row r="409" customFormat="false" ht="13.8" hidden="false" customHeight="false" outlineLevel="0" collapsed="false">
      <c r="B409" s="0" t="str">
        <f aca="false">IF(OR(B408="",B408&gt;=$D$8),"",B408+1)</f>
        <v/>
      </c>
      <c r="C409" s="42" t="str">
        <f aca="false">IF($B409="","",$D$9)</f>
        <v/>
      </c>
      <c r="D409" s="42" t="str">
        <f aca="false">IF($B409="","",IPMT($D$5/12,$B409,$D$7*12,$D$4))</f>
        <v/>
      </c>
      <c r="E409" s="42" t="str">
        <f aca="false">IF($B409="","",PPMT($D$5/12,$B409,$D$7*12,$D$4))</f>
        <v/>
      </c>
      <c r="F409" s="42" t="str">
        <f aca="false">IF($B409="","",F408-E409)</f>
        <v/>
      </c>
    </row>
    <row r="410" customFormat="false" ht="13.8" hidden="false" customHeight="false" outlineLevel="0" collapsed="false">
      <c r="B410" s="0" t="str">
        <f aca="false">IF(OR(B409="",B409&gt;=$D$8),"",B409+1)</f>
        <v/>
      </c>
      <c r="C410" s="42" t="str">
        <f aca="false">IF($B410="","",$D$9)</f>
        <v/>
      </c>
      <c r="D410" s="42" t="str">
        <f aca="false">IF($B410="","",IPMT($D$5/12,$B410,$D$7*12,$D$4))</f>
        <v/>
      </c>
      <c r="E410" s="42" t="str">
        <f aca="false">IF($B410="","",PPMT($D$5/12,$B410,$D$7*12,$D$4))</f>
        <v/>
      </c>
      <c r="F410" s="42" t="str">
        <f aca="false">IF($B410="","",F409-E410)</f>
        <v/>
      </c>
    </row>
    <row r="411" customFormat="false" ht="13.8" hidden="false" customHeight="false" outlineLevel="0" collapsed="false">
      <c r="B411" s="0" t="str">
        <f aca="false">IF(OR(B410="",B410&gt;=$D$8),"",B410+1)</f>
        <v/>
      </c>
      <c r="C411" s="42" t="str">
        <f aca="false">IF($B411="","",$D$9)</f>
        <v/>
      </c>
      <c r="D411" s="42" t="str">
        <f aca="false">IF($B411="","",IPMT($D$5/12,$B411,$D$7*12,$D$4))</f>
        <v/>
      </c>
      <c r="E411" s="42" t="str">
        <f aca="false">IF($B411="","",PPMT($D$5/12,$B411,$D$7*12,$D$4))</f>
        <v/>
      </c>
      <c r="F411" s="42" t="str">
        <f aca="false">IF($B411="","",F410-E411)</f>
        <v/>
      </c>
    </row>
    <row r="412" customFormat="false" ht="13.8" hidden="false" customHeight="false" outlineLevel="0" collapsed="false">
      <c r="B412" s="0" t="str">
        <f aca="false">IF(OR(B411="",B411&gt;=$D$8),"",B411+1)</f>
        <v/>
      </c>
      <c r="C412" s="42" t="str">
        <f aca="false">IF($B412="","",$D$9)</f>
        <v/>
      </c>
      <c r="D412" s="42" t="str">
        <f aca="false">IF($B412="","",IPMT($D$5/12,$B412,$D$7*12,$D$4))</f>
        <v/>
      </c>
      <c r="E412" s="42" t="str">
        <f aca="false">IF($B412="","",PPMT($D$5/12,$B412,$D$7*12,$D$4))</f>
        <v/>
      </c>
      <c r="F412" s="42" t="str">
        <f aca="false">IF($B412="","",F411-E412)</f>
        <v/>
      </c>
    </row>
    <row r="413" customFormat="false" ht="13.8" hidden="false" customHeight="false" outlineLevel="0" collapsed="false">
      <c r="B413" s="0" t="str">
        <f aca="false">IF(OR(B412="",B412&gt;=$D$8),"",B412+1)</f>
        <v/>
      </c>
      <c r="C413" s="42" t="str">
        <f aca="false">IF($B413="","",$D$9)</f>
        <v/>
      </c>
      <c r="D413" s="42" t="str">
        <f aca="false">IF($B413="","",IPMT($D$5/12,$B413,$D$7*12,$D$4))</f>
        <v/>
      </c>
      <c r="E413" s="42" t="str">
        <f aca="false">IF($B413="","",PPMT($D$5/12,$B413,$D$7*12,$D$4))</f>
        <v/>
      </c>
      <c r="F413" s="42" t="str">
        <f aca="false">IF($B413="","",F412-E413)</f>
        <v/>
      </c>
    </row>
    <row r="414" customFormat="false" ht="13.8" hidden="false" customHeight="false" outlineLevel="0" collapsed="false">
      <c r="B414" s="0" t="str">
        <f aca="false">IF(OR(B413="",B413&gt;=$D$8),"",B413+1)</f>
        <v/>
      </c>
      <c r="C414" s="42" t="str">
        <f aca="false">IF($B414="","",$D$9)</f>
        <v/>
      </c>
      <c r="D414" s="42" t="str">
        <f aca="false">IF($B414="","",IPMT($D$5/12,$B414,$D$7*12,$D$4))</f>
        <v/>
      </c>
      <c r="E414" s="42" t="str">
        <f aca="false">IF($B414="","",PPMT($D$5/12,$B414,$D$7*12,$D$4))</f>
        <v/>
      </c>
      <c r="F414" s="42" t="str">
        <f aca="false">IF($B414="","",F413-E414)</f>
        <v/>
      </c>
    </row>
    <row r="415" customFormat="false" ht="13.8" hidden="false" customHeight="false" outlineLevel="0" collapsed="false">
      <c r="B415" s="0" t="str">
        <f aca="false">IF(OR(B414="",B414&gt;=$D$8),"",B414+1)</f>
        <v/>
      </c>
      <c r="C415" s="42" t="str">
        <f aca="false">IF($B415="","",$D$9)</f>
        <v/>
      </c>
      <c r="D415" s="42" t="str">
        <f aca="false">IF($B415="","",IPMT($D$5/12,$B415,$D$7*12,$D$4))</f>
        <v/>
      </c>
      <c r="E415" s="42" t="str">
        <f aca="false">IF($B415="","",PPMT($D$5/12,$B415,$D$7*12,$D$4))</f>
        <v/>
      </c>
      <c r="F415" s="42" t="str">
        <f aca="false">IF($B415="","",F414-E415)</f>
        <v/>
      </c>
    </row>
    <row r="416" customFormat="false" ht="13.8" hidden="false" customHeight="false" outlineLevel="0" collapsed="false">
      <c r="B416" s="0" t="str">
        <f aca="false">IF(OR(B415="",B415&gt;=$D$8),"",B415+1)</f>
        <v/>
      </c>
      <c r="C416" s="42" t="str">
        <f aca="false">IF($B416="","",$D$9)</f>
        <v/>
      </c>
      <c r="D416" s="42" t="str">
        <f aca="false">IF($B416="","",IPMT($D$5/12,$B416,$D$7*12,$D$4))</f>
        <v/>
      </c>
      <c r="E416" s="42" t="str">
        <f aca="false">IF($B416="","",PPMT($D$5/12,$B416,$D$7*12,$D$4))</f>
        <v/>
      </c>
      <c r="F416" s="42" t="str">
        <f aca="false">IF($B416="","",F415-E416)</f>
        <v/>
      </c>
    </row>
    <row r="417" customFormat="false" ht="13.8" hidden="false" customHeight="false" outlineLevel="0" collapsed="false">
      <c r="B417" s="0" t="str">
        <f aca="false">IF(OR(B416="",B416&gt;=$D$8),"",B416+1)</f>
        <v/>
      </c>
      <c r="C417" s="42" t="str">
        <f aca="false">IF($B417="","",$D$9)</f>
        <v/>
      </c>
      <c r="D417" s="42" t="str">
        <f aca="false">IF($B417="","",IPMT($D$5/12,$B417,$D$7*12,$D$4))</f>
        <v/>
      </c>
      <c r="E417" s="42" t="str">
        <f aca="false">IF($B417="","",PPMT($D$5/12,$B417,$D$7*12,$D$4))</f>
        <v/>
      </c>
      <c r="F417" s="42" t="str">
        <f aca="false">IF($B417="","",F416-E417)</f>
        <v/>
      </c>
    </row>
    <row r="418" customFormat="false" ht="13.8" hidden="false" customHeight="false" outlineLevel="0" collapsed="false">
      <c r="B418" s="0" t="str">
        <f aca="false">IF(OR(B417="",B417&gt;=$D$8),"",B417+1)</f>
        <v/>
      </c>
      <c r="C418" s="42" t="str">
        <f aca="false">IF($B418="","",$D$9)</f>
        <v/>
      </c>
      <c r="D418" s="42" t="str">
        <f aca="false">IF($B418="","",IPMT($D$5/12,$B418,$D$7*12,$D$4))</f>
        <v/>
      </c>
      <c r="E418" s="42" t="str">
        <f aca="false">IF($B418="","",PPMT($D$5/12,$B418,$D$7*12,$D$4))</f>
        <v/>
      </c>
      <c r="F418" s="42" t="str">
        <f aca="false">IF($B418="","",F417-E418)</f>
        <v/>
      </c>
    </row>
    <row r="419" customFormat="false" ht="13.8" hidden="false" customHeight="false" outlineLevel="0" collapsed="false">
      <c r="B419" s="0" t="str">
        <f aca="false">IF(OR(B418="",B418&gt;=$D$8),"",B418+1)</f>
        <v/>
      </c>
      <c r="C419" s="42" t="str">
        <f aca="false">IF($B419="","",$D$9)</f>
        <v/>
      </c>
      <c r="D419" s="42" t="str">
        <f aca="false">IF($B419="","",IPMT($D$5/12,$B419,$D$7*12,$D$4))</f>
        <v/>
      </c>
      <c r="E419" s="42" t="str">
        <f aca="false">IF($B419="","",PPMT($D$5/12,$B419,$D$7*12,$D$4))</f>
        <v/>
      </c>
      <c r="F419" s="42" t="str">
        <f aca="false">IF($B419="","",F418-E419)</f>
        <v/>
      </c>
    </row>
    <row r="420" customFormat="false" ht="13.8" hidden="false" customHeight="false" outlineLevel="0" collapsed="false">
      <c r="B420" s="0" t="str">
        <f aca="false">IF(OR(B419="",B419&gt;=$D$8),"",B419+1)</f>
        <v/>
      </c>
      <c r="C420" s="42" t="str">
        <f aca="false">IF($B420="","",$D$9)</f>
        <v/>
      </c>
      <c r="D420" s="42" t="str">
        <f aca="false">IF($B420="","",IPMT($D$5/12,$B420,$D$7*12,$D$4))</f>
        <v/>
      </c>
      <c r="E420" s="42" t="str">
        <f aca="false">IF($B420="","",PPMT($D$5/12,$B420,$D$7*12,$D$4))</f>
        <v/>
      </c>
      <c r="F420" s="42" t="str">
        <f aca="false">IF($B420="","",F419-E420)</f>
        <v/>
      </c>
    </row>
    <row r="421" customFormat="false" ht="13.8" hidden="false" customHeight="false" outlineLevel="0" collapsed="false">
      <c r="B421" s="0" t="str">
        <f aca="false">IF(OR(B420="",B420&gt;=$D$8),"",B420+1)</f>
        <v/>
      </c>
      <c r="C421" s="42" t="str">
        <f aca="false">IF($B421="","",$D$9)</f>
        <v/>
      </c>
      <c r="D421" s="42" t="str">
        <f aca="false">IF($B421="","",IPMT($D$5/12,$B421,$D$7*12,$D$4))</f>
        <v/>
      </c>
      <c r="E421" s="42" t="str">
        <f aca="false">IF($B421="","",PPMT($D$5/12,$B421,$D$7*12,$D$4))</f>
        <v/>
      </c>
      <c r="F421" s="42" t="str">
        <f aca="false">IF($B421="","",F420-E421)</f>
        <v/>
      </c>
    </row>
    <row r="422" customFormat="false" ht="13.8" hidden="false" customHeight="false" outlineLevel="0" collapsed="false">
      <c r="B422" s="0" t="str">
        <f aca="false">IF(OR(B421="",B421&gt;=$D$8),"",B421+1)</f>
        <v/>
      </c>
      <c r="C422" s="42" t="str">
        <f aca="false">IF($B422="","",$D$9)</f>
        <v/>
      </c>
      <c r="D422" s="42" t="str">
        <f aca="false">IF($B422="","",IPMT($D$5/12,$B422,$D$7*12,$D$4))</f>
        <v/>
      </c>
      <c r="E422" s="42" t="str">
        <f aca="false">IF($B422="","",PPMT($D$5/12,$B422,$D$7*12,$D$4))</f>
        <v/>
      </c>
      <c r="F422" s="42" t="str">
        <f aca="false">IF($B422="","",F421-E422)</f>
        <v/>
      </c>
    </row>
    <row r="423" customFormat="false" ht="13.8" hidden="false" customHeight="false" outlineLevel="0" collapsed="false">
      <c r="B423" s="0" t="str">
        <f aca="false">IF(OR(B422="",B422&gt;=$D$8),"",B422+1)</f>
        <v/>
      </c>
      <c r="C423" s="42" t="str">
        <f aca="false">IF($B423="","",$D$9)</f>
        <v/>
      </c>
      <c r="D423" s="42" t="str">
        <f aca="false">IF($B423="","",IPMT($D$5/12,$B423,$D$7*12,$D$4))</f>
        <v/>
      </c>
      <c r="E423" s="42" t="str">
        <f aca="false">IF($B423="","",PPMT($D$5/12,$B423,$D$7*12,$D$4))</f>
        <v/>
      </c>
      <c r="F423" s="42" t="str">
        <f aca="false">IF($B423="","",F422-E423)</f>
        <v/>
      </c>
    </row>
    <row r="424" customFormat="false" ht="13.8" hidden="false" customHeight="false" outlineLevel="0" collapsed="false">
      <c r="B424" s="0" t="str">
        <f aca="false">IF(OR(B423="",B423&gt;=$D$8),"",B423+1)</f>
        <v/>
      </c>
      <c r="C424" s="42" t="str">
        <f aca="false">IF($B424="","",$D$9)</f>
        <v/>
      </c>
      <c r="D424" s="42" t="str">
        <f aca="false">IF($B424="","",IPMT($D$5/12,$B424,$D$7*12,$D$4))</f>
        <v/>
      </c>
      <c r="E424" s="42" t="str">
        <f aca="false">IF($B424="","",PPMT($D$5/12,$B424,$D$7*12,$D$4))</f>
        <v/>
      </c>
      <c r="F424" s="42" t="str">
        <f aca="false">IF($B424="","",F423-E424)</f>
        <v/>
      </c>
    </row>
    <row r="425" customFormat="false" ht="13.8" hidden="false" customHeight="false" outlineLevel="0" collapsed="false">
      <c r="B425" s="0" t="str">
        <f aca="false">IF(OR(B424="",B424&gt;=$D$8),"",B424+1)</f>
        <v/>
      </c>
      <c r="C425" s="42" t="str">
        <f aca="false">IF($B425="","",$D$9)</f>
        <v/>
      </c>
      <c r="D425" s="42" t="str">
        <f aca="false">IF($B425="","",IPMT($D$5/12,$B425,$D$7*12,$D$4))</f>
        <v/>
      </c>
      <c r="E425" s="42" t="str">
        <f aca="false">IF($B425="","",PPMT($D$5/12,$B425,$D$7*12,$D$4))</f>
        <v/>
      </c>
      <c r="F425" s="42" t="str">
        <f aca="false">IF($B425="","",F424-E425)</f>
        <v/>
      </c>
    </row>
    <row r="426" customFormat="false" ht="13.8" hidden="false" customHeight="false" outlineLevel="0" collapsed="false">
      <c r="B426" s="0" t="str">
        <f aca="false">IF(OR(B425="",B425&gt;=$D$8),"",B425+1)</f>
        <v/>
      </c>
      <c r="C426" s="42" t="str">
        <f aca="false">IF($B426="","",$D$9)</f>
        <v/>
      </c>
      <c r="D426" s="42" t="str">
        <f aca="false">IF($B426="","",IPMT($D$5/12,$B426,$D$7*12,$D$4))</f>
        <v/>
      </c>
      <c r="E426" s="42" t="str">
        <f aca="false">IF($B426="","",PPMT($D$5/12,$B426,$D$7*12,$D$4))</f>
        <v/>
      </c>
      <c r="F426" s="42" t="str">
        <f aca="false">IF($B426="","",F425-E426)</f>
        <v/>
      </c>
    </row>
    <row r="427" customFormat="false" ht="13.8" hidden="false" customHeight="false" outlineLevel="0" collapsed="false">
      <c r="B427" s="0" t="str">
        <f aca="false">IF(OR(B426="",B426&gt;=$D$8),"",B426+1)</f>
        <v/>
      </c>
      <c r="C427" s="42" t="str">
        <f aca="false">IF($B427="","",$D$9)</f>
        <v/>
      </c>
      <c r="D427" s="42" t="str">
        <f aca="false">IF($B427="","",IPMT($D$5/12,$B427,$D$7*12,$D$4))</f>
        <v/>
      </c>
      <c r="E427" s="42" t="str">
        <f aca="false">IF($B427="","",PPMT($D$5/12,$B427,$D$7*12,$D$4))</f>
        <v/>
      </c>
      <c r="F427" s="42" t="str">
        <f aca="false">IF($B427="","",F426-E427)</f>
        <v/>
      </c>
    </row>
    <row r="428" customFormat="false" ht="13.8" hidden="false" customHeight="false" outlineLevel="0" collapsed="false">
      <c r="B428" s="0" t="str">
        <f aca="false">IF(OR(B427="",B427&gt;=$D$8),"",B427+1)</f>
        <v/>
      </c>
      <c r="C428" s="42" t="str">
        <f aca="false">IF($B428="","",$D$9)</f>
        <v/>
      </c>
      <c r="D428" s="42" t="str">
        <f aca="false">IF($B428="","",IPMT($D$5/12,$B428,$D$7*12,$D$4))</f>
        <v/>
      </c>
      <c r="E428" s="42" t="str">
        <f aca="false">IF($B428="","",PPMT($D$5/12,$B428,$D$7*12,$D$4))</f>
        <v/>
      </c>
      <c r="F428" s="42" t="str">
        <f aca="false">IF($B428="","",F427-E428)</f>
        <v/>
      </c>
    </row>
    <row r="429" customFormat="false" ht="13.8" hidden="false" customHeight="false" outlineLevel="0" collapsed="false">
      <c r="B429" s="0" t="str">
        <f aca="false">IF(OR(B428="",B428&gt;=$D$8),"",B428+1)</f>
        <v/>
      </c>
      <c r="C429" s="42" t="str">
        <f aca="false">IF($B429="","",$D$9)</f>
        <v/>
      </c>
      <c r="D429" s="42" t="str">
        <f aca="false">IF($B429="","",IPMT($D$5/12,$B429,$D$7*12,$D$4))</f>
        <v/>
      </c>
      <c r="E429" s="42" t="str">
        <f aca="false">IF($B429="","",PPMT($D$5/12,$B429,$D$7*12,$D$4))</f>
        <v/>
      </c>
      <c r="F429" s="42" t="str">
        <f aca="false">IF($B429="","",F428-E429)</f>
        <v/>
      </c>
    </row>
    <row r="430" customFormat="false" ht="13.8" hidden="false" customHeight="false" outlineLevel="0" collapsed="false">
      <c r="B430" s="0" t="str">
        <f aca="false">IF(OR(B429="",B429&gt;=$D$8),"",B429+1)</f>
        <v/>
      </c>
      <c r="C430" s="42" t="str">
        <f aca="false">IF($B430="","",$D$9)</f>
        <v/>
      </c>
      <c r="D430" s="42" t="str">
        <f aca="false">IF($B430="","",IPMT($D$5/12,$B430,$D$7*12,$D$4))</f>
        <v/>
      </c>
      <c r="E430" s="42" t="str">
        <f aca="false">IF($B430="","",PPMT($D$5/12,$B430,$D$7*12,$D$4))</f>
        <v/>
      </c>
      <c r="F430" s="42" t="str">
        <f aca="false">IF($B430="","",F429-E430)</f>
        <v/>
      </c>
    </row>
    <row r="431" customFormat="false" ht="13.8" hidden="false" customHeight="false" outlineLevel="0" collapsed="false">
      <c r="B431" s="0" t="str">
        <f aca="false">IF(OR(B430="",B430&gt;=$D$8),"",B430+1)</f>
        <v/>
      </c>
      <c r="C431" s="42" t="str">
        <f aca="false">IF($B431="","",$D$9)</f>
        <v/>
      </c>
      <c r="D431" s="42" t="str">
        <f aca="false">IF($B431="","",IPMT($D$5/12,$B431,$D$7*12,$D$4))</f>
        <v/>
      </c>
      <c r="E431" s="42" t="str">
        <f aca="false">IF($B431="","",PPMT($D$5/12,$B431,$D$7*12,$D$4))</f>
        <v/>
      </c>
      <c r="F431" s="42" t="str">
        <f aca="false">IF($B431="","",F430-E431)</f>
        <v/>
      </c>
    </row>
    <row r="432" customFormat="false" ht="13.8" hidden="false" customHeight="false" outlineLevel="0" collapsed="false">
      <c r="B432" s="0" t="str">
        <f aca="false">IF(OR(B431="",B431&gt;=$D$8),"",B431+1)</f>
        <v/>
      </c>
      <c r="C432" s="42" t="str">
        <f aca="false">IF($B432="","",$D$9)</f>
        <v/>
      </c>
      <c r="D432" s="42" t="str">
        <f aca="false">IF($B432="","",IPMT($D$5/12,$B432,$D$7*12,$D$4))</f>
        <v/>
      </c>
      <c r="E432" s="42" t="str">
        <f aca="false">IF($B432="","",PPMT($D$5/12,$B432,$D$7*12,$D$4))</f>
        <v/>
      </c>
      <c r="F432" s="42" t="str">
        <f aca="false">IF($B432="","",F431-E432)</f>
        <v/>
      </c>
    </row>
    <row r="433" customFormat="false" ht="13.8" hidden="false" customHeight="false" outlineLevel="0" collapsed="false">
      <c r="B433" s="0" t="str">
        <f aca="false">IF(OR(B432="",B432&gt;=$D$8),"",B432+1)</f>
        <v/>
      </c>
      <c r="C433" s="42" t="str">
        <f aca="false">IF($B433="","",$D$9)</f>
        <v/>
      </c>
      <c r="D433" s="42" t="str">
        <f aca="false">IF($B433="","",IPMT($D$5/12,$B433,$D$7*12,$D$4))</f>
        <v/>
      </c>
      <c r="E433" s="42" t="str">
        <f aca="false">IF($B433="","",PPMT($D$5/12,$B433,$D$7*12,$D$4))</f>
        <v/>
      </c>
      <c r="F433" s="42" t="str">
        <f aca="false">IF($B433="","",F432-E433)</f>
        <v/>
      </c>
    </row>
    <row r="434" customFormat="false" ht="13.8" hidden="false" customHeight="false" outlineLevel="0" collapsed="false">
      <c r="B434" s="0" t="str">
        <f aca="false">IF(OR(B433="",B433&gt;=$D$8),"",B433+1)</f>
        <v/>
      </c>
      <c r="C434" s="42" t="str">
        <f aca="false">IF($B434="","",$D$9)</f>
        <v/>
      </c>
      <c r="D434" s="42" t="str">
        <f aca="false">IF($B434="","",IPMT($D$5/12,$B434,$D$7*12,$D$4))</f>
        <v/>
      </c>
      <c r="E434" s="42" t="str">
        <f aca="false">IF($B434="","",PPMT($D$5/12,$B434,$D$7*12,$D$4))</f>
        <v/>
      </c>
      <c r="F434" s="42" t="str">
        <f aca="false">IF($B434="","",F433-E434)</f>
        <v/>
      </c>
    </row>
    <row r="435" customFormat="false" ht="13.8" hidden="false" customHeight="false" outlineLevel="0" collapsed="false">
      <c r="B435" s="0" t="str">
        <f aca="false">IF(OR(B434="",B434&gt;=$D$8),"",B434+1)</f>
        <v/>
      </c>
      <c r="C435" s="42" t="str">
        <f aca="false">IF($B435="","",$D$9)</f>
        <v/>
      </c>
      <c r="D435" s="42" t="str">
        <f aca="false">IF($B435="","",IPMT($D$5/12,$B435,$D$7*12,$D$4))</f>
        <v/>
      </c>
      <c r="E435" s="42" t="str">
        <f aca="false">IF($B435="","",PPMT($D$5/12,$B435,$D$7*12,$D$4))</f>
        <v/>
      </c>
      <c r="F435" s="42" t="str">
        <f aca="false">IF($B435="","",F434-E435)</f>
        <v/>
      </c>
    </row>
    <row r="436" customFormat="false" ht="13.8" hidden="false" customHeight="false" outlineLevel="0" collapsed="false">
      <c r="B436" s="0" t="str">
        <f aca="false">IF(OR(B435="",B435&gt;=$D$8),"",B435+1)</f>
        <v/>
      </c>
      <c r="C436" s="42" t="str">
        <f aca="false">IF($B436="","",$D$9)</f>
        <v/>
      </c>
      <c r="D436" s="42" t="str">
        <f aca="false">IF($B436="","",IPMT($D$5/12,$B436,$D$7*12,$D$4))</f>
        <v/>
      </c>
      <c r="E436" s="42" t="str">
        <f aca="false">IF($B436="","",PPMT($D$5/12,$B436,$D$7*12,$D$4))</f>
        <v/>
      </c>
      <c r="F436" s="42" t="str">
        <f aca="false">IF($B436="","",F435-E436)</f>
        <v/>
      </c>
    </row>
    <row r="437" customFormat="false" ht="13.8" hidden="false" customHeight="false" outlineLevel="0" collapsed="false">
      <c r="B437" s="0" t="str">
        <f aca="false">IF(OR(B436="",B436&gt;=$D$8),"",B436+1)</f>
        <v/>
      </c>
      <c r="C437" s="42" t="str">
        <f aca="false">IF($B437="","",$D$9)</f>
        <v/>
      </c>
      <c r="D437" s="42" t="str">
        <f aca="false">IF($B437="","",IPMT($D$5/12,$B437,$D$7*12,$D$4))</f>
        <v/>
      </c>
      <c r="E437" s="42" t="str">
        <f aca="false">IF($B437="","",PPMT($D$5/12,$B437,$D$7*12,$D$4))</f>
        <v/>
      </c>
      <c r="F437" s="42" t="str">
        <f aca="false">IF($B437="","",F436-E437)</f>
        <v/>
      </c>
    </row>
    <row r="438" customFormat="false" ht="13.8" hidden="false" customHeight="false" outlineLevel="0" collapsed="false">
      <c r="B438" s="0" t="str">
        <f aca="false">IF(OR(B437="",B437&gt;=$D$8),"",B437+1)</f>
        <v/>
      </c>
      <c r="C438" s="42" t="str">
        <f aca="false">IF($B438="","",$D$9)</f>
        <v/>
      </c>
      <c r="D438" s="42" t="str">
        <f aca="false">IF($B438="","",IPMT($D$5/12,$B438,$D$7*12,$D$4))</f>
        <v/>
      </c>
      <c r="E438" s="42" t="str">
        <f aca="false">IF($B438="","",PPMT($D$5/12,$B438,$D$7*12,$D$4))</f>
        <v/>
      </c>
      <c r="F438" s="42" t="str">
        <f aca="false">IF($B438="","",F437-E438)</f>
        <v/>
      </c>
    </row>
    <row r="439" customFormat="false" ht="13.8" hidden="false" customHeight="false" outlineLevel="0" collapsed="false">
      <c r="B439" s="0" t="str">
        <f aca="false">IF(OR(B438="",B438&gt;=$D$8),"",B438+1)</f>
        <v/>
      </c>
      <c r="C439" s="42" t="str">
        <f aca="false">IF($B439="","",$D$9)</f>
        <v/>
      </c>
      <c r="D439" s="42" t="str">
        <f aca="false">IF($B439="","",IPMT($D$5/12,$B439,$D$7*12,$D$4))</f>
        <v/>
      </c>
      <c r="E439" s="42" t="str">
        <f aca="false">IF($B439="","",PPMT($D$5/12,$B439,$D$7*12,$D$4))</f>
        <v/>
      </c>
      <c r="F439" s="42" t="str">
        <f aca="false">IF($B439="","",F438-E439)</f>
        <v/>
      </c>
    </row>
    <row r="440" customFormat="false" ht="13.8" hidden="false" customHeight="false" outlineLevel="0" collapsed="false">
      <c r="B440" s="0" t="str">
        <f aca="false">IF(OR(B439="",B439&gt;=$D$8),"",B439+1)</f>
        <v/>
      </c>
      <c r="C440" s="42" t="str">
        <f aca="false">IF($B440="","",$D$9)</f>
        <v/>
      </c>
      <c r="D440" s="42" t="str">
        <f aca="false">IF($B440="","",IPMT($D$5/12,$B440,$D$7*12,$D$4))</f>
        <v/>
      </c>
      <c r="E440" s="42" t="str">
        <f aca="false">IF($B440="","",PPMT($D$5/12,$B440,$D$7*12,$D$4))</f>
        <v/>
      </c>
      <c r="F440" s="42" t="str">
        <f aca="false">IF($B440="","",F439-E440)</f>
        <v/>
      </c>
    </row>
    <row r="441" customFormat="false" ht="13.8" hidden="false" customHeight="false" outlineLevel="0" collapsed="false">
      <c r="B441" s="0" t="str">
        <f aca="false">IF(OR(B440="",B440&gt;=$D$8),"",B440+1)</f>
        <v/>
      </c>
      <c r="C441" s="42" t="str">
        <f aca="false">IF($B441="","",$D$9)</f>
        <v/>
      </c>
      <c r="D441" s="42" t="str">
        <f aca="false">IF($B441="","",IPMT($D$5/12,$B441,$D$7*12,$D$4))</f>
        <v/>
      </c>
      <c r="E441" s="42" t="str">
        <f aca="false">IF($B441="","",PPMT($D$5/12,$B441,$D$7*12,$D$4))</f>
        <v/>
      </c>
      <c r="F441" s="42" t="str">
        <f aca="false">IF($B441="","",F440-E441)</f>
        <v/>
      </c>
    </row>
    <row r="442" customFormat="false" ht="13.8" hidden="false" customHeight="false" outlineLevel="0" collapsed="false">
      <c r="B442" s="0" t="str">
        <f aca="false">IF(OR(B441="",B441&gt;=$D$8),"",B441+1)</f>
        <v/>
      </c>
      <c r="C442" s="42" t="str">
        <f aca="false">IF($B442="","",$D$9)</f>
        <v/>
      </c>
      <c r="D442" s="42" t="str">
        <f aca="false">IF($B442="","",IPMT($D$5/12,$B442,$D$7*12,$D$4))</f>
        <v/>
      </c>
      <c r="E442" s="42" t="str">
        <f aca="false">IF($B442="","",PPMT($D$5/12,$B442,$D$7*12,$D$4))</f>
        <v/>
      </c>
      <c r="F442" s="42" t="str">
        <f aca="false">IF($B442="","",F441-E442)</f>
        <v/>
      </c>
    </row>
    <row r="443" customFormat="false" ht="13.8" hidden="false" customHeight="false" outlineLevel="0" collapsed="false">
      <c r="B443" s="0" t="str">
        <f aca="false">IF(OR(B442="",B442&gt;=$D$8),"",B442+1)</f>
        <v/>
      </c>
      <c r="C443" s="42" t="str">
        <f aca="false">IF($B443="","",$D$9)</f>
        <v/>
      </c>
      <c r="D443" s="42" t="str">
        <f aca="false">IF($B443="","",IPMT($D$5/12,$B443,$D$7*12,$D$4))</f>
        <v/>
      </c>
      <c r="E443" s="42" t="str">
        <f aca="false">IF($B443="","",PPMT($D$5/12,$B443,$D$7*12,$D$4))</f>
        <v/>
      </c>
      <c r="F443" s="42" t="str">
        <f aca="false">IF($B443="","",F442-E443)</f>
        <v/>
      </c>
    </row>
    <row r="444" customFormat="false" ht="13.8" hidden="false" customHeight="false" outlineLevel="0" collapsed="false">
      <c r="B444" s="0" t="str">
        <f aca="false">IF(OR(B443="",B443&gt;=$D$8),"",B443+1)</f>
        <v/>
      </c>
      <c r="C444" s="42" t="str">
        <f aca="false">IF($B444="","",$D$9)</f>
        <v/>
      </c>
      <c r="D444" s="42" t="str">
        <f aca="false">IF($B444="","",IPMT($D$5/12,$B444,$D$7*12,$D$4))</f>
        <v/>
      </c>
      <c r="E444" s="42" t="str">
        <f aca="false">IF($B444="","",PPMT($D$5/12,$B444,$D$7*12,$D$4))</f>
        <v/>
      </c>
      <c r="F444" s="42" t="str">
        <f aca="false">IF($B444="","",F443-E444)</f>
        <v/>
      </c>
    </row>
    <row r="445" customFormat="false" ht="13.8" hidden="false" customHeight="false" outlineLevel="0" collapsed="false">
      <c r="B445" s="0" t="str">
        <f aca="false">IF(OR(B444="",B444&gt;=$D$8),"",B444+1)</f>
        <v/>
      </c>
      <c r="C445" s="42" t="str">
        <f aca="false">IF($B445="","",$D$9)</f>
        <v/>
      </c>
      <c r="D445" s="42" t="str">
        <f aca="false">IF($B445="","",IPMT($D$5/12,$B445,$D$7*12,$D$4))</f>
        <v/>
      </c>
      <c r="E445" s="42" t="str">
        <f aca="false">IF($B445="","",PPMT($D$5/12,$B445,$D$7*12,$D$4))</f>
        <v/>
      </c>
      <c r="F445" s="42" t="str">
        <f aca="false">IF($B445="","",F444-E445)</f>
        <v/>
      </c>
    </row>
    <row r="446" customFormat="false" ht="13.8" hidden="false" customHeight="false" outlineLevel="0" collapsed="false">
      <c r="B446" s="0" t="str">
        <f aca="false">IF(OR(B445="",B445&gt;=$D$8),"",B445+1)</f>
        <v/>
      </c>
      <c r="C446" s="42" t="str">
        <f aca="false">IF($B446="","",$D$9)</f>
        <v/>
      </c>
      <c r="D446" s="42" t="str">
        <f aca="false">IF($B446="","",IPMT($D$5/12,$B446,$D$7*12,$D$4))</f>
        <v/>
      </c>
      <c r="E446" s="42" t="str">
        <f aca="false">IF($B446="","",PPMT($D$5/12,$B446,$D$7*12,$D$4))</f>
        <v/>
      </c>
      <c r="F446" s="42" t="str">
        <f aca="false">IF($B446="","",F445-E446)</f>
        <v/>
      </c>
    </row>
    <row r="447" customFormat="false" ht="13.8" hidden="false" customHeight="false" outlineLevel="0" collapsed="false">
      <c r="B447" s="0" t="str">
        <f aca="false">IF(OR(B446="",B446&gt;=$D$8),"",B446+1)</f>
        <v/>
      </c>
      <c r="C447" s="42" t="str">
        <f aca="false">IF($B447="","",$D$9)</f>
        <v/>
      </c>
      <c r="D447" s="42" t="str">
        <f aca="false">IF($B447="","",IPMT($D$5/12,$B447,$D$7*12,$D$4))</f>
        <v/>
      </c>
      <c r="E447" s="42" t="str">
        <f aca="false">IF($B447="","",PPMT($D$5/12,$B447,$D$7*12,$D$4))</f>
        <v/>
      </c>
      <c r="F447" s="42" t="str">
        <f aca="false">IF($B447="","",F446-E447)</f>
        <v/>
      </c>
    </row>
    <row r="448" customFormat="false" ht="13.8" hidden="false" customHeight="false" outlineLevel="0" collapsed="false">
      <c r="B448" s="0" t="str">
        <f aca="false">IF(OR(B447="",B447&gt;=$D$8),"",B447+1)</f>
        <v/>
      </c>
      <c r="C448" s="42" t="str">
        <f aca="false">IF($B448="","",$D$9)</f>
        <v/>
      </c>
      <c r="D448" s="42" t="str">
        <f aca="false">IF($B448="","",IPMT($D$5/12,$B448,$D$7*12,$D$4))</f>
        <v/>
      </c>
      <c r="E448" s="42" t="str">
        <f aca="false">IF($B448="","",PPMT($D$5/12,$B448,$D$7*12,$D$4))</f>
        <v/>
      </c>
      <c r="F448" s="42" t="str">
        <f aca="false">IF($B448="","",F447-E448)</f>
        <v/>
      </c>
    </row>
    <row r="449" customFormat="false" ht="13.8" hidden="false" customHeight="false" outlineLevel="0" collapsed="false">
      <c r="B449" s="0" t="str">
        <f aca="false">IF(OR(B448="",B448&gt;=$D$8),"",B448+1)</f>
        <v/>
      </c>
      <c r="C449" s="42" t="str">
        <f aca="false">IF($B449="","",$D$9)</f>
        <v/>
      </c>
      <c r="D449" s="42" t="str">
        <f aca="false">IF($B449="","",IPMT($D$5/12,$B449,$D$7*12,$D$4))</f>
        <v/>
      </c>
      <c r="E449" s="42" t="str">
        <f aca="false">IF($B449="","",PPMT($D$5/12,$B449,$D$7*12,$D$4))</f>
        <v/>
      </c>
      <c r="F449" s="42" t="str">
        <f aca="false">IF($B449="","",F448-E449)</f>
        <v/>
      </c>
    </row>
    <row r="450" customFormat="false" ht="13.8" hidden="false" customHeight="false" outlineLevel="0" collapsed="false">
      <c r="B450" s="0" t="str">
        <f aca="false">IF(OR(B449="",B449&gt;=$D$8),"",B449+1)</f>
        <v/>
      </c>
      <c r="C450" s="42" t="str">
        <f aca="false">IF($B450="","",$D$9)</f>
        <v/>
      </c>
      <c r="D450" s="42" t="str">
        <f aca="false">IF($B450="","",IPMT($D$5/12,$B450,$D$7*12,$D$4))</f>
        <v/>
      </c>
      <c r="E450" s="42" t="str">
        <f aca="false">IF($B450="","",PPMT($D$5/12,$B450,$D$7*12,$D$4))</f>
        <v/>
      </c>
      <c r="F450" s="42" t="str">
        <f aca="false">IF($B450="","",F449-E450)</f>
        <v/>
      </c>
    </row>
    <row r="451" customFormat="false" ht="13.8" hidden="false" customHeight="false" outlineLevel="0" collapsed="false">
      <c r="B451" s="0" t="str">
        <f aca="false">IF(OR(B450="",B450&gt;=$D$8),"",B450+1)</f>
        <v/>
      </c>
      <c r="C451" s="42" t="str">
        <f aca="false">IF($B451="","",$D$9)</f>
        <v/>
      </c>
      <c r="D451" s="42" t="str">
        <f aca="false">IF($B451="","",IPMT($D$5/12,$B451,$D$7*12,$D$4))</f>
        <v/>
      </c>
      <c r="E451" s="42" t="str">
        <f aca="false">IF($B451="","",PPMT($D$5/12,$B451,$D$7*12,$D$4))</f>
        <v/>
      </c>
      <c r="F451" s="42" t="str">
        <f aca="false">IF($B451="","",F450-E451)</f>
        <v/>
      </c>
    </row>
    <row r="452" customFormat="false" ht="13.8" hidden="false" customHeight="false" outlineLevel="0" collapsed="false">
      <c r="B452" s="0" t="str">
        <f aca="false">IF(OR(B451="",B451&gt;=$D$8),"",B451+1)</f>
        <v/>
      </c>
      <c r="C452" s="42" t="str">
        <f aca="false">IF($B452="","",$D$9)</f>
        <v/>
      </c>
      <c r="D452" s="42" t="str">
        <f aca="false">IF($B452="","",IPMT($D$5/12,$B452,$D$7*12,$D$4))</f>
        <v/>
      </c>
      <c r="E452" s="42" t="str">
        <f aca="false">IF($B452="","",PPMT($D$5/12,$B452,$D$7*12,$D$4))</f>
        <v/>
      </c>
      <c r="F452" s="42" t="str">
        <f aca="false">IF($B452="","",F451-E452)</f>
        <v/>
      </c>
    </row>
    <row r="453" customFormat="false" ht="13.8" hidden="false" customHeight="false" outlineLevel="0" collapsed="false">
      <c r="B453" s="0" t="str">
        <f aca="false">IF(OR(B452="",B452&gt;=$D$8),"",B452+1)</f>
        <v/>
      </c>
      <c r="C453" s="42" t="str">
        <f aca="false">IF($B453="","",$D$9)</f>
        <v/>
      </c>
      <c r="D453" s="42" t="str">
        <f aca="false">IF($B453="","",IPMT($D$5/12,$B453,$D$7*12,$D$4))</f>
        <v/>
      </c>
      <c r="E453" s="42" t="str">
        <f aca="false">IF($B453="","",PPMT($D$5/12,$B453,$D$7*12,$D$4))</f>
        <v/>
      </c>
      <c r="F453" s="42" t="str">
        <f aca="false">IF($B453="","",F452-E453)</f>
        <v/>
      </c>
    </row>
    <row r="454" customFormat="false" ht="13.8" hidden="false" customHeight="false" outlineLevel="0" collapsed="false">
      <c r="B454" s="0" t="str">
        <f aca="false">IF(OR(B453="",B453&gt;=$D$8),"",B453+1)</f>
        <v/>
      </c>
      <c r="C454" s="42" t="str">
        <f aca="false">IF($B454="","",$D$9)</f>
        <v/>
      </c>
      <c r="D454" s="42" t="str">
        <f aca="false">IF($B454="","",IPMT($D$5/12,$B454,$D$7*12,$D$4))</f>
        <v/>
      </c>
      <c r="E454" s="42" t="str">
        <f aca="false">IF($B454="","",PPMT($D$5/12,$B454,$D$7*12,$D$4))</f>
        <v/>
      </c>
      <c r="F454" s="42" t="str">
        <f aca="false">IF($B454="","",F453-E454)</f>
        <v/>
      </c>
    </row>
    <row r="455" customFormat="false" ht="13.8" hidden="false" customHeight="false" outlineLevel="0" collapsed="false">
      <c r="B455" s="0" t="str">
        <f aca="false">IF(OR(B454="",B454&gt;=$D$8),"",B454+1)</f>
        <v/>
      </c>
      <c r="C455" s="42" t="str">
        <f aca="false">IF($B455="","",$D$9)</f>
        <v/>
      </c>
      <c r="D455" s="42" t="str">
        <f aca="false">IF($B455="","",IPMT($D$5/12,$B455,$D$7*12,$D$4))</f>
        <v/>
      </c>
      <c r="E455" s="42" t="str">
        <f aca="false">IF($B455="","",PPMT($D$5/12,$B455,$D$7*12,$D$4))</f>
        <v/>
      </c>
      <c r="F455" s="42" t="str">
        <f aca="false">IF($B455="","",F454-E455)</f>
        <v/>
      </c>
    </row>
    <row r="456" customFormat="false" ht="13.8" hidden="false" customHeight="false" outlineLevel="0" collapsed="false">
      <c r="B456" s="0" t="str">
        <f aca="false">IF(OR(B455="",B455&gt;=$D$8),"",B455+1)</f>
        <v/>
      </c>
      <c r="C456" s="42" t="str">
        <f aca="false">IF($B456="","",$D$9)</f>
        <v/>
      </c>
      <c r="D456" s="42" t="str">
        <f aca="false">IF($B456="","",IPMT($D$5/12,$B456,$D$7*12,$D$4))</f>
        <v/>
      </c>
      <c r="E456" s="42" t="str">
        <f aca="false">IF($B456="","",PPMT($D$5/12,$B456,$D$7*12,$D$4))</f>
        <v/>
      </c>
      <c r="F456" s="42" t="str">
        <f aca="false">IF($B456="","",F455-E456)</f>
        <v/>
      </c>
    </row>
    <row r="457" customFormat="false" ht="13.8" hidden="false" customHeight="false" outlineLevel="0" collapsed="false">
      <c r="B457" s="0" t="str">
        <f aca="false">IF(OR(B456="",B456&gt;=$D$8),"",B456+1)</f>
        <v/>
      </c>
      <c r="C457" s="42" t="str">
        <f aca="false">IF($B457="","",$D$9)</f>
        <v/>
      </c>
      <c r="D457" s="42" t="str">
        <f aca="false">IF($B457="","",IPMT($D$5/12,$B457,$D$7*12,$D$4))</f>
        <v/>
      </c>
      <c r="E457" s="42" t="str">
        <f aca="false">IF($B457="","",PPMT($D$5/12,$B457,$D$7*12,$D$4))</f>
        <v/>
      </c>
      <c r="F457" s="42" t="str">
        <f aca="false">IF($B457="","",F456-E457)</f>
        <v/>
      </c>
    </row>
    <row r="458" customFormat="false" ht="13.8" hidden="false" customHeight="false" outlineLevel="0" collapsed="false">
      <c r="B458" s="0" t="str">
        <f aca="false">IF(OR(B457="",B457&gt;=$D$8),"",B457+1)</f>
        <v/>
      </c>
      <c r="C458" s="42" t="str">
        <f aca="false">IF($B458="","",$D$9)</f>
        <v/>
      </c>
      <c r="D458" s="42" t="str">
        <f aca="false">IF($B458="","",IPMT($D$5/12,$B458,$D$7*12,$D$4))</f>
        <v/>
      </c>
      <c r="E458" s="42" t="str">
        <f aca="false">IF($B458="","",PPMT($D$5/12,$B458,$D$7*12,$D$4))</f>
        <v/>
      </c>
      <c r="F458" s="42" t="str">
        <f aca="false">IF($B458="","",F457-E458)</f>
        <v/>
      </c>
    </row>
    <row r="459" customFormat="false" ht="13.8" hidden="false" customHeight="false" outlineLevel="0" collapsed="false">
      <c r="B459" s="0" t="str">
        <f aca="false">IF(OR(B458="",B458&gt;=$D$8),"",B458+1)</f>
        <v/>
      </c>
      <c r="C459" s="42" t="str">
        <f aca="false">IF($B459="","",$D$9)</f>
        <v/>
      </c>
      <c r="D459" s="42" t="str">
        <f aca="false">IF($B459="","",IPMT($D$5/12,$B459,$D$7*12,$D$4))</f>
        <v/>
      </c>
      <c r="E459" s="42" t="str">
        <f aca="false">IF($B459="","",PPMT($D$5/12,$B459,$D$7*12,$D$4))</f>
        <v/>
      </c>
      <c r="F459" s="42" t="str">
        <f aca="false">IF($B459="","",F458-E459)</f>
        <v/>
      </c>
    </row>
    <row r="460" customFormat="false" ht="13.8" hidden="false" customHeight="false" outlineLevel="0" collapsed="false">
      <c r="B460" s="0" t="str">
        <f aca="false">IF(OR(B459="",B459&gt;=$D$8),"",B459+1)</f>
        <v/>
      </c>
      <c r="C460" s="42" t="str">
        <f aca="false">IF($B460="","",$D$9)</f>
        <v/>
      </c>
      <c r="D460" s="42" t="str">
        <f aca="false">IF($B460="","",IPMT($D$5/12,$B460,$D$7*12,$D$4))</f>
        <v/>
      </c>
      <c r="E460" s="42" t="str">
        <f aca="false">IF($B460="","",PPMT($D$5/12,$B460,$D$7*12,$D$4))</f>
        <v/>
      </c>
      <c r="F460" s="42" t="str">
        <f aca="false">IF($B460="","",F459-E460)</f>
        <v/>
      </c>
    </row>
    <row r="461" customFormat="false" ht="13.8" hidden="false" customHeight="false" outlineLevel="0" collapsed="false">
      <c r="B461" s="0" t="str">
        <f aca="false">IF(OR(B460="",B460&gt;=$D$8),"",B460+1)</f>
        <v/>
      </c>
      <c r="C461" s="42" t="str">
        <f aca="false">IF($B461="","",$D$9)</f>
        <v/>
      </c>
      <c r="D461" s="42" t="str">
        <f aca="false">IF($B461="","",IPMT($D$5/12,$B461,$D$7*12,$D$4))</f>
        <v/>
      </c>
      <c r="E461" s="42" t="str">
        <f aca="false">IF($B461="","",PPMT($D$5/12,$B461,$D$7*12,$D$4))</f>
        <v/>
      </c>
      <c r="F461" s="42" t="str">
        <f aca="false">IF($B461="","",F460-E461)</f>
        <v/>
      </c>
    </row>
    <row r="462" customFormat="false" ht="13.8" hidden="false" customHeight="false" outlineLevel="0" collapsed="false">
      <c r="B462" s="0" t="str">
        <f aca="false">IF(OR(B461="",B461&gt;=$D$8),"",B461+1)</f>
        <v/>
      </c>
      <c r="C462" s="42" t="str">
        <f aca="false">IF($B462="","",$D$9)</f>
        <v/>
      </c>
      <c r="D462" s="42" t="str">
        <f aca="false">IF($B462="","",IPMT($D$5/12,$B462,$D$7*12,$D$4))</f>
        <v/>
      </c>
      <c r="E462" s="42" t="str">
        <f aca="false">IF($B462="","",PPMT($D$5/12,$B462,$D$7*12,$D$4))</f>
        <v/>
      </c>
      <c r="F462" s="42" t="str">
        <f aca="false">IF($B462="","",F461-E462)</f>
        <v/>
      </c>
    </row>
    <row r="463" customFormat="false" ht="13.8" hidden="false" customHeight="false" outlineLevel="0" collapsed="false">
      <c r="B463" s="0" t="str">
        <f aca="false">IF(OR(B462="",B462&gt;=$D$8),"",B462+1)</f>
        <v/>
      </c>
      <c r="C463" s="42" t="str">
        <f aca="false">IF($B463="","",$D$9)</f>
        <v/>
      </c>
      <c r="D463" s="42" t="str">
        <f aca="false">IF($B463="","",IPMT($D$5/12,$B463,$D$7*12,$D$4))</f>
        <v/>
      </c>
      <c r="E463" s="42" t="str">
        <f aca="false">IF($B463="","",PPMT($D$5/12,$B463,$D$7*12,$D$4))</f>
        <v/>
      </c>
      <c r="F463" s="42" t="str">
        <f aca="false">IF($B463="","",F462-E463)</f>
        <v/>
      </c>
    </row>
    <row r="464" customFormat="false" ht="13.8" hidden="false" customHeight="false" outlineLevel="0" collapsed="false">
      <c r="B464" s="0" t="str">
        <f aca="false">IF(OR(B463="",B463&gt;=$D$8),"",B463+1)</f>
        <v/>
      </c>
      <c r="C464" s="42" t="str">
        <f aca="false">IF($B464="","",$D$9)</f>
        <v/>
      </c>
      <c r="D464" s="42" t="str">
        <f aca="false">IF($B464="","",IPMT($D$5/12,$B464,$D$7*12,$D$4))</f>
        <v/>
      </c>
      <c r="E464" s="42" t="str">
        <f aca="false">IF($B464="","",PPMT($D$5/12,$B464,$D$7*12,$D$4))</f>
        <v/>
      </c>
      <c r="F464" s="42" t="str">
        <f aca="false">IF($B464="","",F463-E464)</f>
        <v/>
      </c>
    </row>
    <row r="465" customFormat="false" ht="13.8" hidden="false" customHeight="false" outlineLevel="0" collapsed="false">
      <c r="B465" s="0" t="str">
        <f aca="false">IF(OR(B464="",B464&gt;=$D$8),"",B464+1)</f>
        <v/>
      </c>
      <c r="C465" s="42" t="str">
        <f aca="false">IF($B465="","",$D$9)</f>
        <v/>
      </c>
      <c r="D465" s="42" t="str">
        <f aca="false">IF($B465="","",IPMT($D$5/12,$B465,$D$7*12,$D$4))</f>
        <v/>
      </c>
      <c r="E465" s="42" t="str">
        <f aca="false">IF($B465="","",PPMT($D$5/12,$B465,$D$7*12,$D$4))</f>
        <v/>
      </c>
      <c r="F465" s="42" t="str">
        <f aca="false">IF($B465="","",F464-E465)</f>
        <v/>
      </c>
    </row>
    <row r="466" customFormat="false" ht="13.8" hidden="false" customHeight="false" outlineLevel="0" collapsed="false">
      <c r="B466" s="0" t="str">
        <f aca="false">IF(OR(B465="",B465&gt;=$D$8),"",B465+1)</f>
        <v/>
      </c>
      <c r="C466" s="42" t="str">
        <f aca="false">IF($B466="","",$D$9)</f>
        <v/>
      </c>
      <c r="D466" s="42" t="str">
        <f aca="false">IF($B466="","",IPMT($D$5/12,$B466,$D$7*12,$D$4))</f>
        <v/>
      </c>
      <c r="E466" s="42" t="str">
        <f aca="false">IF($B466="","",PPMT($D$5/12,$B466,$D$7*12,$D$4))</f>
        <v/>
      </c>
      <c r="F466" s="42" t="str">
        <f aca="false">IF($B466="","",F465-E466)</f>
        <v/>
      </c>
    </row>
    <row r="467" customFormat="false" ht="13.8" hidden="false" customHeight="false" outlineLevel="0" collapsed="false">
      <c r="B467" s="0" t="str">
        <f aca="false">IF(OR(B466="",B466&gt;=$D$8),"",B466+1)</f>
        <v/>
      </c>
      <c r="C467" s="42" t="str">
        <f aca="false">IF($B467="","",$D$9)</f>
        <v/>
      </c>
      <c r="D467" s="42" t="str">
        <f aca="false">IF($B467="","",IPMT($D$5/12,$B467,$D$7*12,$D$4))</f>
        <v/>
      </c>
      <c r="E467" s="42" t="str">
        <f aca="false">IF($B467="","",PPMT($D$5/12,$B467,$D$7*12,$D$4))</f>
        <v/>
      </c>
      <c r="F467" s="42" t="str">
        <f aca="false">IF($B467="","",F466-E467)</f>
        <v/>
      </c>
    </row>
    <row r="468" customFormat="false" ht="13.8" hidden="false" customHeight="false" outlineLevel="0" collapsed="false">
      <c r="B468" s="0" t="str">
        <f aca="false">IF(OR(B467="",B467&gt;=$D$8),"",B467+1)</f>
        <v/>
      </c>
      <c r="C468" s="42" t="str">
        <f aca="false">IF($B468="","",$D$9)</f>
        <v/>
      </c>
      <c r="D468" s="42" t="str">
        <f aca="false">IF($B468="","",IPMT($D$5/12,$B468,$D$7*12,$D$4))</f>
        <v/>
      </c>
      <c r="E468" s="42" t="str">
        <f aca="false">IF($B468="","",PPMT($D$5/12,$B468,$D$7*12,$D$4))</f>
        <v/>
      </c>
      <c r="F468" s="42" t="str">
        <f aca="false">IF($B468="","",F467-E468)</f>
        <v/>
      </c>
    </row>
    <row r="469" customFormat="false" ht="13.8" hidden="false" customHeight="false" outlineLevel="0" collapsed="false">
      <c r="B469" s="0" t="str">
        <f aca="false">IF(OR(B468="",B468&gt;=$D$8),"",B468+1)</f>
        <v/>
      </c>
      <c r="C469" s="42" t="str">
        <f aca="false">IF($B469="","",$D$9)</f>
        <v/>
      </c>
      <c r="D469" s="42" t="str">
        <f aca="false">IF($B469="","",IPMT($D$5/12,$B469,$D$7*12,$D$4))</f>
        <v/>
      </c>
      <c r="E469" s="42" t="str">
        <f aca="false">IF($B469="","",PPMT($D$5/12,$B469,$D$7*12,$D$4))</f>
        <v/>
      </c>
      <c r="F469" s="42" t="str">
        <f aca="false">IF($B469="","",F468-E469)</f>
        <v/>
      </c>
    </row>
    <row r="470" customFormat="false" ht="13.8" hidden="false" customHeight="false" outlineLevel="0" collapsed="false">
      <c r="B470" s="0" t="str">
        <f aca="false">IF(OR(B469="",B469&gt;=$D$8),"",B469+1)</f>
        <v/>
      </c>
      <c r="C470" s="42" t="str">
        <f aca="false">IF($B470="","",$D$9)</f>
        <v/>
      </c>
      <c r="D470" s="42" t="str">
        <f aca="false">IF($B470="","",IPMT($D$5/12,$B470,$D$7*12,$D$4))</f>
        <v/>
      </c>
      <c r="E470" s="42" t="str">
        <f aca="false">IF($B470="","",PPMT($D$5/12,$B470,$D$7*12,$D$4))</f>
        <v/>
      </c>
      <c r="F470" s="42" t="str">
        <f aca="false">IF($B470="","",F469-E470)</f>
        <v/>
      </c>
    </row>
    <row r="471" customFormat="false" ht="13.8" hidden="false" customHeight="false" outlineLevel="0" collapsed="false">
      <c r="B471" s="0" t="str">
        <f aca="false">IF(OR(B470="",B470&gt;=$D$8),"",B470+1)</f>
        <v/>
      </c>
      <c r="C471" s="42" t="str">
        <f aca="false">IF($B471="","",$D$9)</f>
        <v/>
      </c>
      <c r="D471" s="42" t="str">
        <f aca="false">IF($B471="","",IPMT($D$5/12,$B471,$D$7*12,$D$4))</f>
        <v/>
      </c>
      <c r="E471" s="42" t="str">
        <f aca="false">IF($B471="","",PPMT($D$5/12,$B471,$D$7*12,$D$4))</f>
        <v/>
      </c>
      <c r="F471" s="42" t="str">
        <f aca="false">IF($B471="","",F470-E471)</f>
        <v/>
      </c>
    </row>
    <row r="472" customFormat="false" ht="13.8" hidden="false" customHeight="false" outlineLevel="0" collapsed="false">
      <c r="B472" s="0" t="str">
        <f aca="false">IF(OR(B471="",B471&gt;=$D$8),"",B471+1)</f>
        <v/>
      </c>
      <c r="C472" s="42" t="str">
        <f aca="false">IF($B472="","",$D$9)</f>
        <v/>
      </c>
      <c r="D472" s="42" t="str">
        <f aca="false">IF($B472="","",IPMT($D$5/12,$B472,$D$7*12,$D$4))</f>
        <v/>
      </c>
      <c r="E472" s="42" t="str">
        <f aca="false">IF($B472="","",PPMT($D$5/12,$B472,$D$7*12,$D$4))</f>
        <v/>
      </c>
      <c r="F472" s="42" t="str">
        <f aca="false">IF($B472="","",F471-E472)</f>
        <v/>
      </c>
    </row>
    <row r="473" customFormat="false" ht="13.8" hidden="false" customHeight="false" outlineLevel="0" collapsed="false">
      <c r="B473" s="0" t="str">
        <f aca="false">IF(OR(B472="",B472&gt;=$D$8),"",B472+1)</f>
        <v/>
      </c>
      <c r="C473" s="42" t="str">
        <f aca="false">IF($B473="","",$D$9)</f>
        <v/>
      </c>
      <c r="D473" s="42" t="str">
        <f aca="false">IF($B473="","",IPMT($D$5/12,$B473,$D$7*12,$D$4))</f>
        <v/>
      </c>
      <c r="E473" s="42" t="str">
        <f aca="false">IF($B473="","",PPMT($D$5/12,$B473,$D$7*12,$D$4))</f>
        <v/>
      </c>
      <c r="F473" s="42" t="str">
        <f aca="false">IF($B473="","",F472-E473)</f>
        <v/>
      </c>
    </row>
    <row r="474" customFormat="false" ht="13.8" hidden="false" customHeight="false" outlineLevel="0" collapsed="false">
      <c r="B474" s="0" t="str">
        <f aca="false">IF(OR(B473="",B473&gt;=$D$8),"",B473+1)</f>
        <v/>
      </c>
      <c r="C474" s="42" t="str">
        <f aca="false">IF($B474="","",$D$9)</f>
        <v/>
      </c>
      <c r="D474" s="42" t="str">
        <f aca="false">IF($B474="","",IPMT($D$5/12,$B474,$D$7*12,$D$4))</f>
        <v/>
      </c>
      <c r="E474" s="42" t="str">
        <f aca="false">IF($B474="","",PPMT($D$5/12,$B474,$D$7*12,$D$4))</f>
        <v/>
      </c>
      <c r="F474" s="42" t="str">
        <f aca="false">IF($B474="","",F473-E474)</f>
        <v/>
      </c>
    </row>
    <row r="475" customFormat="false" ht="13.8" hidden="false" customHeight="false" outlineLevel="0" collapsed="false">
      <c r="B475" s="0" t="str">
        <f aca="false">IF(OR(B474="",B474&gt;=$D$8),"",B474+1)</f>
        <v/>
      </c>
      <c r="C475" s="42" t="str">
        <f aca="false">IF($B475="","",$D$9)</f>
        <v/>
      </c>
      <c r="D475" s="42" t="str">
        <f aca="false">IF($B475="","",IPMT($D$5/12,$B475,$D$7*12,$D$4))</f>
        <v/>
      </c>
      <c r="E475" s="42" t="str">
        <f aca="false">IF($B475="","",PPMT($D$5/12,$B475,$D$7*12,$D$4))</f>
        <v/>
      </c>
      <c r="F475" s="42" t="str">
        <f aca="false">IF($B475="","",F474-E475)</f>
        <v/>
      </c>
    </row>
    <row r="476" customFormat="false" ht="13.8" hidden="false" customHeight="false" outlineLevel="0" collapsed="false">
      <c r="B476" s="0" t="str">
        <f aca="false">IF(OR(B475="",B475&gt;=$D$8),"",B475+1)</f>
        <v/>
      </c>
      <c r="C476" s="42" t="str">
        <f aca="false">IF($B476="","",$D$9)</f>
        <v/>
      </c>
      <c r="D476" s="42" t="str">
        <f aca="false">IF($B476="","",IPMT($D$5/12,$B476,$D$7*12,$D$4))</f>
        <v/>
      </c>
      <c r="E476" s="42" t="str">
        <f aca="false">IF($B476="","",PPMT($D$5/12,$B476,$D$7*12,$D$4))</f>
        <v/>
      </c>
      <c r="F476" s="42" t="str">
        <f aca="false">IF($B476="","",F475-E476)</f>
        <v/>
      </c>
    </row>
    <row r="477" customFormat="false" ht="13.8" hidden="false" customHeight="false" outlineLevel="0" collapsed="false">
      <c r="B477" s="0" t="str">
        <f aca="false">IF(OR(B476="",B476&gt;=$D$8),"",B476+1)</f>
        <v/>
      </c>
      <c r="C477" s="42" t="str">
        <f aca="false">IF($B477="","",$D$9)</f>
        <v/>
      </c>
      <c r="D477" s="42" t="str">
        <f aca="false">IF($B477="","",IPMT($D$5/12,$B477,$D$7*12,$D$4))</f>
        <v/>
      </c>
      <c r="E477" s="42" t="str">
        <f aca="false">IF($B477="","",PPMT($D$5/12,$B477,$D$7*12,$D$4))</f>
        <v/>
      </c>
      <c r="F477" s="42" t="str">
        <f aca="false">IF($B477="","",F476-E477)</f>
        <v/>
      </c>
    </row>
    <row r="478" customFormat="false" ht="13.8" hidden="false" customHeight="false" outlineLevel="0" collapsed="false">
      <c r="B478" s="0" t="str">
        <f aca="false">IF(OR(B477="",B477&gt;=$D$8),"",B477+1)</f>
        <v/>
      </c>
      <c r="C478" s="42" t="str">
        <f aca="false">IF($B478="","",$D$9)</f>
        <v/>
      </c>
      <c r="D478" s="42" t="str">
        <f aca="false">IF($B478="","",IPMT($D$5/12,$B478,$D$7*12,$D$4))</f>
        <v/>
      </c>
      <c r="E478" s="42" t="str">
        <f aca="false">IF($B478="","",PPMT($D$5/12,$B478,$D$7*12,$D$4))</f>
        <v/>
      </c>
      <c r="F478" s="42" t="str">
        <f aca="false">IF($B478="","",F477-E478)</f>
        <v/>
      </c>
    </row>
    <row r="479" customFormat="false" ht="13.8" hidden="false" customHeight="false" outlineLevel="0" collapsed="false">
      <c r="B479" s="0" t="str">
        <f aca="false">IF(OR(B478="",B478&gt;=$D$8),"",B478+1)</f>
        <v/>
      </c>
      <c r="C479" s="42" t="str">
        <f aca="false">IF($B479="","",$D$9)</f>
        <v/>
      </c>
      <c r="D479" s="42" t="str">
        <f aca="false">IF($B479="","",IPMT($D$5/12,$B479,$D$7*12,$D$4))</f>
        <v/>
      </c>
      <c r="E479" s="42" t="str">
        <f aca="false">IF($B479="","",PPMT($D$5/12,$B479,$D$7*12,$D$4))</f>
        <v/>
      </c>
      <c r="F479" s="42" t="str">
        <f aca="false">IF($B479="","",F478-E479)</f>
        <v/>
      </c>
    </row>
    <row r="480" customFormat="false" ht="13.8" hidden="false" customHeight="false" outlineLevel="0" collapsed="false">
      <c r="B480" s="0" t="str">
        <f aca="false">IF(OR(B479="",B479&gt;=$D$8),"",B479+1)</f>
        <v/>
      </c>
      <c r="C480" s="42" t="str">
        <f aca="false">IF($B480="","",$D$9)</f>
        <v/>
      </c>
      <c r="D480" s="42" t="str">
        <f aca="false">IF($B480="","",IPMT($D$5/12,$B480,$D$7*12,$D$4))</f>
        <v/>
      </c>
      <c r="E480" s="42" t="str">
        <f aca="false">IF($B480="","",PPMT($D$5/12,$B480,$D$7*12,$D$4))</f>
        <v/>
      </c>
      <c r="F480" s="42" t="str">
        <f aca="false">IF($B480="","",F479-E480)</f>
        <v/>
      </c>
    </row>
    <row r="481" customFormat="false" ht="13.8" hidden="false" customHeight="false" outlineLevel="0" collapsed="false">
      <c r="B481" s="0" t="str">
        <f aca="false">IF(OR(B480="",B480&gt;=$D$8),"",B480+1)</f>
        <v/>
      </c>
      <c r="C481" s="42" t="str">
        <f aca="false">IF($B481="","",$D$9)</f>
        <v/>
      </c>
      <c r="D481" s="42" t="str">
        <f aca="false">IF($B481="","",IPMT($D$5/12,$B481,$D$7*12,$D$4))</f>
        <v/>
      </c>
      <c r="E481" s="42" t="str">
        <f aca="false">IF($B481="","",PPMT($D$5/12,$B481,$D$7*12,$D$4))</f>
        <v/>
      </c>
      <c r="F481" s="42" t="str">
        <f aca="false">IF($B481="","",F480-E481)</f>
        <v/>
      </c>
    </row>
    <row r="482" customFormat="false" ht="13.8" hidden="false" customHeight="false" outlineLevel="0" collapsed="false">
      <c r="B482" s="0" t="str">
        <f aca="false">IF(OR(B481="",B481&gt;=$D$8),"",B481+1)</f>
        <v/>
      </c>
      <c r="C482" s="42" t="str">
        <f aca="false">IF($B482="","",$D$9)</f>
        <v/>
      </c>
      <c r="D482" s="42" t="str">
        <f aca="false">IF($B482="","",IPMT($D$5/12,$B482,$D$7*12,$D$4))</f>
        <v/>
      </c>
      <c r="E482" s="42" t="str">
        <f aca="false">IF($B482="","",PPMT($D$5/12,$B482,$D$7*12,$D$4))</f>
        <v/>
      </c>
      <c r="F482" s="42" t="str">
        <f aca="false">IF($B482="","",F481-E482)</f>
        <v/>
      </c>
    </row>
    <row r="483" customFormat="false" ht="13.8" hidden="false" customHeight="false" outlineLevel="0" collapsed="false">
      <c r="B483" s="0" t="str">
        <f aca="false">IF(OR(B482="",B482&gt;=$D$8),"",B482+1)</f>
        <v/>
      </c>
      <c r="C483" s="42" t="str">
        <f aca="false">IF($B483="","",$D$9)</f>
        <v/>
      </c>
      <c r="D483" s="42" t="str">
        <f aca="false">IF($B483="","",IPMT($D$5/12,$B483,$D$7*12,$D$4))</f>
        <v/>
      </c>
      <c r="E483" s="42" t="str">
        <f aca="false">IF($B483="","",PPMT($D$5/12,$B483,$D$7*12,$D$4))</f>
        <v/>
      </c>
      <c r="F483" s="42" t="str">
        <f aca="false">IF($B483="","",F482-E483)</f>
        <v/>
      </c>
    </row>
    <row r="484" customFormat="false" ht="13.8" hidden="false" customHeight="false" outlineLevel="0" collapsed="false">
      <c r="B484" s="0" t="str">
        <f aca="false">IF(OR(B483="",B483&gt;=$D$8),"",B483+1)</f>
        <v/>
      </c>
      <c r="C484" s="42" t="str">
        <f aca="false">IF($B484="","",$D$9)</f>
        <v/>
      </c>
      <c r="D484" s="42" t="str">
        <f aca="false">IF($B484="","",IPMT($D$5/12,$B484,$D$7*12,$D$4))</f>
        <v/>
      </c>
      <c r="E484" s="42" t="str">
        <f aca="false">IF($B484="","",PPMT($D$5/12,$B484,$D$7*12,$D$4))</f>
        <v/>
      </c>
      <c r="F484" s="42" t="str">
        <f aca="false">IF($B484="","",F483-E484)</f>
        <v/>
      </c>
    </row>
    <row r="485" customFormat="false" ht="13.8" hidden="false" customHeight="false" outlineLevel="0" collapsed="false">
      <c r="B485" s="0" t="str">
        <f aca="false">IF(OR(B484="",B484&gt;=$D$8),"",B484+1)</f>
        <v/>
      </c>
      <c r="C485" s="42" t="str">
        <f aca="false">IF($B485="","",$D$9)</f>
        <v/>
      </c>
      <c r="D485" s="42" t="str">
        <f aca="false">IF($B485="","",IPMT($D$5/12,$B485,$D$7*12,$D$4))</f>
        <v/>
      </c>
      <c r="E485" s="42" t="str">
        <f aca="false">IF($B485="","",PPMT($D$5/12,$B485,$D$7*12,$D$4))</f>
        <v/>
      </c>
      <c r="F485" s="42" t="str">
        <f aca="false">IF($B485="","",F484-E485)</f>
        <v/>
      </c>
    </row>
    <row r="486" customFormat="false" ht="13.8" hidden="false" customHeight="false" outlineLevel="0" collapsed="false">
      <c r="B486" s="0" t="str">
        <f aca="false">IF(OR(B485="",B485&gt;=$D$8),"",B485+1)</f>
        <v/>
      </c>
      <c r="C486" s="42" t="str">
        <f aca="false">IF($B486="","",$D$9)</f>
        <v/>
      </c>
      <c r="D486" s="42" t="str">
        <f aca="false">IF($B486="","",IPMT($D$5/12,$B486,$D$7*12,$D$4))</f>
        <v/>
      </c>
      <c r="E486" s="42" t="str">
        <f aca="false">IF($B486="","",PPMT($D$5/12,$B486,$D$7*12,$D$4))</f>
        <v/>
      </c>
      <c r="F486" s="42" t="str">
        <f aca="false">IF($B486="","",F485-E486)</f>
        <v/>
      </c>
    </row>
    <row r="487" customFormat="false" ht="13.8" hidden="false" customHeight="false" outlineLevel="0" collapsed="false">
      <c r="B487" s="0" t="str">
        <f aca="false">IF(OR(B486="",B486&gt;=$D$8),"",B486+1)</f>
        <v/>
      </c>
      <c r="C487" s="42" t="str">
        <f aca="false">IF($B487="","",$D$9)</f>
        <v/>
      </c>
      <c r="D487" s="42" t="str">
        <f aca="false">IF($B487="","",IPMT($D$5/12,$B487,$D$7*12,$D$4))</f>
        <v/>
      </c>
      <c r="E487" s="42" t="str">
        <f aca="false">IF($B487="","",PPMT($D$5/12,$B487,$D$7*12,$D$4))</f>
        <v/>
      </c>
      <c r="F487" s="42" t="str">
        <f aca="false">IF($B487="","",F486-E487)</f>
        <v/>
      </c>
    </row>
    <row r="488" customFormat="false" ht="13.8" hidden="false" customHeight="false" outlineLevel="0" collapsed="false">
      <c r="B488" s="0" t="str">
        <f aca="false">IF(OR(B487="",B487&gt;=$D$8),"",B487+1)</f>
        <v/>
      </c>
      <c r="C488" s="42" t="str">
        <f aca="false">IF($B488="","",$D$9)</f>
        <v/>
      </c>
      <c r="D488" s="42" t="str">
        <f aca="false">IF($B488="","",IPMT($D$5/12,$B488,$D$7*12,$D$4))</f>
        <v/>
      </c>
      <c r="E488" s="42" t="str">
        <f aca="false">IF($B488="","",PPMT($D$5/12,$B488,$D$7*12,$D$4))</f>
        <v/>
      </c>
      <c r="F488" s="42" t="str">
        <f aca="false">IF($B488="","",F487-E488)</f>
        <v/>
      </c>
    </row>
    <row r="489" customFormat="false" ht="13.8" hidden="false" customHeight="false" outlineLevel="0" collapsed="false">
      <c r="B489" s="0" t="str">
        <f aca="false">IF(OR(B488="",B488&gt;=$D$8),"",B488+1)</f>
        <v/>
      </c>
      <c r="C489" s="42" t="str">
        <f aca="false">IF($B489="","",$D$9)</f>
        <v/>
      </c>
      <c r="D489" s="42" t="str">
        <f aca="false">IF($B489="","",IPMT($D$5/12,$B489,$D$7*12,$D$4))</f>
        <v/>
      </c>
      <c r="E489" s="42" t="str">
        <f aca="false">IF($B489="","",PPMT($D$5/12,$B489,$D$7*12,$D$4))</f>
        <v/>
      </c>
      <c r="F489" s="42" t="str">
        <f aca="false">IF($B489="","",F488-E489)</f>
        <v/>
      </c>
    </row>
    <row r="490" customFormat="false" ht="13.8" hidden="false" customHeight="false" outlineLevel="0" collapsed="false">
      <c r="B490" s="0" t="str">
        <f aca="false">IF(OR(B489="",B489&gt;=$D$8),"",B489+1)</f>
        <v/>
      </c>
      <c r="C490" s="42" t="str">
        <f aca="false">IF($B490="","",$D$9)</f>
        <v/>
      </c>
      <c r="D490" s="42" t="str">
        <f aca="false">IF($B490="","",IPMT($D$5/12,$B490,$D$7*12,$D$4))</f>
        <v/>
      </c>
      <c r="E490" s="42" t="str">
        <f aca="false">IF($B490="","",PPMT($D$5/12,$B490,$D$7*12,$D$4))</f>
        <v/>
      </c>
      <c r="F490" s="42" t="str">
        <f aca="false">IF($B490="","",F489-E490)</f>
        <v/>
      </c>
    </row>
    <row r="491" customFormat="false" ht="13.8" hidden="false" customHeight="false" outlineLevel="0" collapsed="false">
      <c r="B491" s="0" t="str">
        <f aca="false">IF(OR(B490="",B490&gt;=$D$8),"",B490+1)</f>
        <v/>
      </c>
      <c r="C491" s="42" t="str">
        <f aca="false">IF($B491="","",$D$9)</f>
        <v/>
      </c>
      <c r="D491" s="42" t="str">
        <f aca="false">IF($B491="","",IPMT($D$5/12,$B491,$D$7*12,$D$4))</f>
        <v/>
      </c>
      <c r="E491" s="42" t="str">
        <f aca="false">IF($B491="","",PPMT($D$5/12,$B491,$D$7*12,$D$4))</f>
        <v/>
      </c>
      <c r="F491" s="42" t="str">
        <f aca="false">IF($B491="","",F490-E491)</f>
        <v/>
      </c>
    </row>
    <row r="492" customFormat="false" ht="13.8" hidden="false" customHeight="false" outlineLevel="0" collapsed="false">
      <c r="B492" s="0" t="str">
        <f aca="false">IF(OR(B491="",B491&gt;=$D$8),"",B491+1)</f>
        <v/>
      </c>
      <c r="C492" s="42" t="str">
        <f aca="false">IF($B492="","",$D$9)</f>
        <v/>
      </c>
      <c r="D492" s="42" t="str">
        <f aca="false">IF($B492="","",IPMT($D$5/12,$B492,$D$7*12,$D$4))</f>
        <v/>
      </c>
      <c r="E492" s="42" t="str">
        <f aca="false">IF($B492="","",PPMT($D$5/12,$B492,$D$7*12,$D$4))</f>
        <v/>
      </c>
      <c r="F492" s="42" t="str">
        <f aca="false">IF($B492="","",F491-E492)</f>
        <v/>
      </c>
    </row>
    <row r="493" customFormat="false" ht="13.8" hidden="false" customHeight="false" outlineLevel="0" collapsed="false">
      <c r="B493" s="0" t="str">
        <f aca="false">IF(OR(B492="",B492&gt;=$D$8),"",B492+1)</f>
        <v/>
      </c>
      <c r="C493" s="42" t="str">
        <f aca="false">IF($B493="","",$D$9)</f>
        <v/>
      </c>
      <c r="D493" s="42" t="str">
        <f aca="false">IF($B493="","",IPMT($D$5/12,$B493,$D$7*12,$D$4))</f>
        <v/>
      </c>
      <c r="E493" s="42" t="str">
        <f aca="false">IF($B493="","",PPMT($D$5/12,$B493,$D$7*12,$D$4))</f>
        <v/>
      </c>
      <c r="F493" s="42" t="str">
        <f aca="false">IF($B493="","",F492-E493)</f>
        <v/>
      </c>
    </row>
    <row r="494" customFormat="false" ht="13.8" hidden="false" customHeight="false" outlineLevel="0" collapsed="false">
      <c r="B494" s="0" t="str">
        <f aca="false">IF(OR(B493="",B493&gt;=$D$8),"",B493+1)</f>
        <v/>
      </c>
      <c r="C494" s="42" t="str">
        <f aca="false">IF($B494="","",$D$9)</f>
        <v/>
      </c>
      <c r="D494" s="42" t="str">
        <f aca="false">IF($B494="","",IPMT($D$5/12,$B494,$D$7*12,$D$4))</f>
        <v/>
      </c>
      <c r="E494" s="42" t="str">
        <f aca="false">IF($B494="","",PPMT($D$5/12,$B494,$D$7*12,$D$4))</f>
        <v/>
      </c>
      <c r="F494" s="42" t="str">
        <f aca="false">IF($B494="","",F493-E494)</f>
        <v/>
      </c>
    </row>
    <row r="495" customFormat="false" ht="13.8" hidden="false" customHeight="false" outlineLevel="0" collapsed="false">
      <c r="B495" s="0" t="str">
        <f aca="false">IF(OR(B494="",B494&gt;=$D$8),"",B494+1)</f>
        <v/>
      </c>
      <c r="C495" s="42" t="str">
        <f aca="false">IF($B495="","",$D$9)</f>
        <v/>
      </c>
      <c r="D495" s="42" t="str">
        <f aca="false">IF($B495="","",IPMT($D$5/12,$B495,$D$7*12,$D$4))</f>
        <v/>
      </c>
      <c r="E495" s="42" t="str">
        <f aca="false">IF($B495="","",PPMT($D$5/12,$B495,$D$7*12,$D$4))</f>
        <v/>
      </c>
      <c r="F495" s="42" t="str">
        <f aca="false">IF($B495="","",F494-E495)</f>
        <v/>
      </c>
    </row>
    <row r="496" customFormat="false" ht="13.8" hidden="false" customHeight="false" outlineLevel="0" collapsed="false">
      <c r="B496" s="0" t="str">
        <f aca="false">IF(OR(B495="",B495&gt;=$D$8),"",B495+1)</f>
        <v/>
      </c>
      <c r="C496" s="42" t="str">
        <f aca="false">IF($B496="","",$D$9)</f>
        <v/>
      </c>
      <c r="D496" s="42" t="str">
        <f aca="false">IF($B496="","",IPMT($D$5/12,$B496,$D$7*12,$D$4))</f>
        <v/>
      </c>
      <c r="E496" s="42" t="str">
        <f aca="false">IF($B496="","",PPMT($D$5/12,$B496,$D$7*12,$D$4))</f>
        <v/>
      </c>
      <c r="F496" s="42" t="str">
        <f aca="false">IF($B496="","",F495-E496)</f>
        <v/>
      </c>
    </row>
    <row r="497" customFormat="false" ht="13.8" hidden="false" customHeight="false" outlineLevel="0" collapsed="false">
      <c r="B497" s="0" t="str">
        <f aca="false">IF(OR(B496="",B496&gt;=$D$8),"",B496+1)</f>
        <v/>
      </c>
      <c r="C497" s="42" t="str">
        <f aca="false">IF($B497="","",$D$9)</f>
        <v/>
      </c>
      <c r="D497" s="42" t="str">
        <f aca="false">IF($B497="","",IPMT($D$5/12,$B497,$D$7*12,$D$4))</f>
        <v/>
      </c>
      <c r="E497" s="42" t="str">
        <f aca="false">IF($B497="","",PPMT($D$5/12,$B497,$D$7*12,$D$4))</f>
        <v/>
      </c>
      <c r="F497" s="42" t="str">
        <f aca="false">IF($B497="","",F496-E497)</f>
        <v/>
      </c>
    </row>
    <row r="498" customFormat="false" ht="13.8" hidden="false" customHeight="false" outlineLevel="0" collapsed="false">
      <c r="B498" s="0" t="str">
        <f aca="false">IF(OR(B497="",B497&gt;=$D$8),"",B497+1)</f>
        <v/>
      </c>
      <c r="C498" s="42" t="str">
        <f aca="false">IF($B498="","",$D$9)</f>
        <v/>
      </c>
      <c r="D498" s="42" t="str">
        <f aca="false">IF($B498="","",IPMT($D$5/12,$B498,$D$7*12,$D$4))</f>
        <v/>
      </c>
      <c r="E498" s="42" t="str">
        <f aca="false">IF($B498="","",PPMT($D$5/12,$B498,$D$7*12,$D$4))</f>
        <v/>
      </c>
      <c r="F498" s="42" t="str">
        <f aca="false">IF($B498="","",F497-E498)</f>
        <v/>
      </c>
    </row>
    <row r="499" customFormat="false" ht="13.8" hidden="false" customHeight="false" outlineLevel="0" collapsed="false">
      <c r="B499" s="0" t="str">
        <f aca="false">IF(OR(B498="",B498&gt;=$D$8),"",B498+1)</f>
        <v/>
      </c>
      <c r="C499" s="42" t="str">
        <f aca="false">IF($B499="","",$D$9)</f>
        <v/>
      </c>
      <c r="D499" s="42" t="str">
        <f aca="false">IF($B499="","",IPMT($D$5/12,$B499,$D$7*12,$D$4))</f>
        <v/>
      </c>
      <c r="E499" s="42" t="str">
        <f aca="false">IF($B499="","",PPMT($D$5/12,$B499,$D$7*12,$D$4))</f>
        <v/>
      </c>
      <c r="F499" s="42" t="str">
        <f aca="false">IF($B499="","",F498-E499)</f>
        <v/>
      </c>
    </row>
    <row r="500" customFormat="false" ht="13.8" hidden="false" customHeight="false" outlineLevel="0" collapsed="false">
      <c r="B500" s="0" t="str">
        <f aca="false">IF(OR(B499="",B499&gt;=$D$8),"",B499+1)</f>
        <v/>
      </c>
      <c r="C500" s="42" t="str">
        <f aca="false">IF($B500="","",$D$9)</f>
        <v/>
      </c>
      <c r="D500" s="42" t="str">
        <f aca="false">IF($B500="","",IPMT($D$5/12,$B500,$D$7*12,$D$4))</f>
        <v/>
      </c>
      <c r="E500" s="42" t="str">
        <f aca="false">IF($B500="","",PPMT($D$5/12,$B500,$D$7*12,$D$4))</f>
        <v/>
      </c>
      <c r="F500" s="42" t="str">
        <f aca="false">IF($B500="","",F499-E500)</f>
        <v/>
      </c>
    </row>
    <row r="501" customFormat="false" ht="13.8" hidden="false" customHeight="false" outlineLevel="0" collapsed="false">
      <c r="B501" s="0" t="str">
        <f aca="false">IF(OR(B500="",B500&gt;=$D$8),"",B500+1)</f>
        <v/>
      </c>
      <c r="C501" s="42" t="str">
        <f aca="false">IF($B501="","",$D$9)</f>
        <v/>
      </c>
      <c r="D501" s="42" t="str">
        <f aca="false">IF($B501="","",IPMT($D$5/12,$B501,$D$7*12,$D$4))</f>
        <v/>
      </c>
      <c r="E501" s="42" t="str">
        <f aca="false">IF($B501="","",PPMT($D$5/12,$B501,$D$7*12,$D$4))</f>
        <v/>
      </c>
      <c r="F501" s="42" t="str">
        <f aca="false">IF($B501="","",F500-E501)</f>
        <v/>
      </c>
    </row>
    <row r="502" customFormat="false" ht="13.8" hidden="false" customHeight="false" outlineLevel="0" collapsed="false">
      <c r="B502" s="0" t="str">
        <f aca="false">IF(OR(B501="",B501&gt;=$D$8),"",B501+1)</f>
        <v/>
      </c>
      <c r="C502" s="42" t="str">
        <f aca="false">IF($B502="","",$D$9)</f>
        <v/>
      </c>
      <c r="D502" s="42" t="str">
        <f aca="false">IF($B502="","",IPMT($D$5/12,$B502,$D$7*12,$D$4))</f>
        <v/>
      </c>
      <c r="E502" s="42" t="str">
        <f aca="false">IF($B502="","",PPMT($D$5/12,$B502,$D$7*12,$D$4))</f>
        <v/>
      </c>
      <c r="F502" s="42" t="str">
        <f aca="false">IF($B502="","",F501-E502)</f>
        <v/>
      </c>
    </row>
    <row r="503" customFormat="false" ht="13.8" hidden="false" customHeight="false" outlineLevel="0" collapsed="false">
      <c r="B503" s="0" t="str">
        <f aca="false">IF(OR(B502="",B502&gt;=$D$8),"",B502+1)</f>
        <v/>
      </c>
      <c r="C503" s="42" t="str">
        <f aca="false">IF($B503="","",$D$9)</f>
        <v/>
      </c>
      <c r="D503" s="42" t="str">
        <f aca="false">IF($B503="","",IPMT($D$5/12,$B503,$D$7*12,$D$4))</f>
        <v/>
      </c>
      <c r="E503" s="42" t="str">
        <f aca="false">IF($B503="","",PPMT($D$5/12,$B503,$D$7*12,$D$4))</f>
        <v/>
      </c>
      <c r="F503" s="42" t="str">
        <f aca="false">IF($B503="","",F502-E503)</f>
        <v/>
      </c>
    </row>
    <row r="504" customFormat="false" ht="13.8" hidden="false" customHeight="false" outlineLevel="0" collapsed="false">
      <c r="B504" s="0" t="str">
        <f aca="false">IF(OR(B503="",B503&gt;=$D$8),"",B503+1)</f>
        <v/>
      </c>
      <c r="C504" s="42" t="str">
        <f aca="false">IF($B504="","",$D$9)</f>
        <v/>
      </c>
      <c r="D504" s="42" t="str">
        <f aca="false">IF($B504="","",IPMT($D$5/12,$B504,$D$7*12,$D$4))</f>
        <v/>
      </c>
      <c r="E504" s="42" t="str">
        <f aca="false">IF($B504="","",PPMT($D$5/12,$B504,$D$7*12,$D$4))</f>
        <v/>
      </c>
      <c r="F504" s="42" t="str">
        <f aca="false">IF($B504="","",F503-E504)</f>
        <v/>
      </c>
    </row>
    <row r="505" customFormat="false" ht="13.8" hidden="false" customHeight="false" outlineLevel="0" collapsed="false">
      <c r="B505" s="0" t="str">
        <f aca="false">IF(OR(B504="",B504&gt;=$D$8),"",B504+1)</f>
        <v/>
      </c>
      <c r="C505" s="42" t="str">
        <f aca="false">IF($B505="","",$D$9)</f>
        <v/>
      </c>
      <c r="D505" s="42" t="str">
        <f aca="false">IF($B505="","",IPMT($D$5/12,$B505,$D$7*12,$D$4))</f>
        <v/>
      </c>
      <c r="E505" s="42" t="str">
        <f aca="false">IF($B505="","",PPMT($D$5/12,$B505,$D$7*12,$D$4))</f>
        <v/>
      </c>
      <c r="F505" s="42" t="str">
        <f aca="false">IF($B505="","",F504-E505)</f>
        <v/>
      </c>
    </row>
    <row r="506" customFormat="false" ht="13.8" hidden="false" customHeight="false" outlineLevel="0" collapsed="false">
      <c r="B506" s="0" t="str">
        <f aca="false">IF(OR(B505="",B505&gt;=$D$8),"",B505+1)</f>
        <v/>
      </c>
      <c r="C506" s="42" t="str">
        <f aca="false">IF($B506="","",$D$9)</f>
        <v/>
      </c>
      <c r="D506" s="42" t="str">
        <f aca="false">IF($B506="","",IPMT($D$5/12,$B506,$D$7*12,$D$4))</f>
        <v/>
      </c>
      <c r="E506" s="42" t="str">
        <f aca="false">IF($B506="","",PPMT($D$5/12,$B506,$D$7*12,$D$4))</f>
        <v/>
      </c>
      <c r="F506" s="42" t="str">
        <f aca="false">IF($B506="","",F505-E506)</f>
        <v/>
      </c>
    </row>
    <row r="507" customFormat="false" ht="13.8" hidden="false" customHeight="false" outlineLevel="0" collapsed="false">
      <c r="B507" s="0" t="str">
        <f aca="false">IF(OR(B506="",B506&gt;=$D$8),"",B506+1)</f>
        <v/>
      </c>
      <c r="C507" s="42" t="str">
        <f aca="false">IF($B507="","",$D$9)</f>
        <v/>
      </c>
      <c r="D507" s="42" t="str">
        <f aca="false">IF($B507="","",IPMT($D$5/12,$B507,$D$7*12,$D$4))</f>
        <v/>
      </c>
      <c r="E507" s="42" t="str">
        <f aca="false">IF($B507="","",PPMT($D$5/12,$B507,$D$7*12,$D$4))</f>
        <v/>
      </c>
      <c r="F507" s="42" t="str">
        <f aca="false">IF($B507="","",F506-E507)</f>
        <v/>
      </c>
    </row>
    <row r="508" customFormat="false" ht="13.8" hidden="false" customHeight="false" outlineLevel="0" collapsed="false">
      <c r="B508" s="0" t="str">
        <f aca="false">IF(OR(B507="",B507&gt;=$D$8),"",B507+1)</f>
        <v/>
      </c>
      <c r="C508" s="42" t="str">
        <f aca="false">IF($B508="","",$D$9)</f>
        <v/>
      </c>
      <c r="D508" s="42" t="str">
        <f aca="false">IF($B508="","",IPMT($D$5/12,$B508,$D$7*12,$D$4))</f>
        <v/>
      </c>
      <c r="E508" s="42" t="str">
        <f aca="false">IF($B508="","",PPMT($D$5/12,$B508,$D$7*12,$D$4))</f>
        <v/>
      </c>
      <c r="F508" s="42" t="str">
        <f aca="false">IF($B508="","",F507-E508)</f>
        <v/>
      </c>
    </row>
    <row r="509" customFormat="false" ht="13.8" hidden="false" customHeight="false" outlineLevel="0" collapsed="false">
      <c r="B509" s="0" t="str">
        <f aca="false">IF(OR(B508="",B508&gt;=$D$8),"",B508+1)</f>
        <v/>
      </c>
      <c r="C509" s="42" t="str">
        <f aca="false">IF($B509="","",$D$9)</f>
        <v/>
      </c>
      <c r="D509" s="42" t="str">
        <f aca="false">IF($B509="","",IPMT($D$5/12,$B509,$D$7*12,$D$4))</f>
        <v/>
      </c>
      <c r="E509" s="42" t="str">
        <f aca="false">IF($B509="","",PPMT($D$5/12,$B509,$D$7*12,$D$4))</f>
        <v/>
      </c>
      <c r="F509" s="42" t="str">
        <f aca="false">IF($B509="","",F508-E509)</f>
        <v/>
      </c>
    </row>
    <row r="510" customFormat="false" ht="13.8" hidden="false" customHeight="false" outlineLevel="0" collapsed="false">
      <c r="B510" s="0" t="str">
        <f aca="false">IF(OR(B509="",B509&gt;=$D$8),"",B509+1)</f>
        <v/>
      </c>
      <c r="C510" s="42" t="str">
        <f aca="false">IF($B510="","",$D$9)</f>
        <v/>
      </c>
      <c r="D510" s="42" t="str">
        <f aca="false">IF($B510="","",IPMT($D$5/12,$B510,$D$7*12,$D$4))</f>
        <v/>
      </c>
      <c r="E510" s="42" t="str">
        <f aca="false">IF($B510="","",PPMT($D$5/12,$B510,$D$7*12,$D$4))</f>
        <v/>
      </c>
      <c r="F510" s="42" t="str">
        <f aca="false">IF($B510="","",F509-E510)</f>
        <v/>
      </c>
    </row>
    <row r="511" customFormat="false" ht="13.8" hidden="false" customHeight="false" outlineLevel="0" collapsed="false">
      <c r="B511" s="0" t="str">
        <f aca="false">IF(OR(B510="",B510&gt;=$D$8),"",B510+1)</f>
        <v/>
      </c>
      <c r="C511" s="42" t="str">
        <f aca="false">IF($B511="","",$D$9)</f>
        <v/>
      </c>
      <c r="D511" s="42" t="str">
        <f aca="false">IF($B511="","",IPMT($D$5/12,$B511,$D$7*12,$D$4))</f>
        <v/>
      </c>
      <c r="E511" s="42" t="str">
        <f aca="false">IF($B511="","",PPMT($D$5/12,$B511,$D$7*12,$D$4))</f>
        <v/>
      </c>
      <c r="F511" s="42" t="str">
        <f aca="false">IF($B511="","",F510-E511)</f>
        <v/>
      </c>
    </row>
    <row r="512" customFormat="false" ht="13.8" hidden="false" customHeight="false" outlineLevel="0" collapsed="false">
      <c r="B512" s="0" t="str">
        <f aca="false">IF(OR(B511="",B511&gt;=$D$8),"",B511+1)</f>
        <v/>
      </c>
      <c r="C512" s="42" t="str">
        <f aca="false">IF($B512="","",$D$9)</f>
        <v/>
      </c>
      <c r="D512" s="42" t="str">
        <f aca="false">IF($B512="","",IPMT($D$5/12,$B512,$D$7*12,$D$4))</f>
        <v/>
      </c>
      <c r="E512" s="42" t="str">
        <f aca="false">IF($B512="","",PPMT($D$5/12,$B512,$D$7*12,$D$4))</f>
        <v/>
      </c>
      <c r="F512" s="42" t="str">
        <f aca="false">IF($B512="","",F511-E512)</f>
        <v/>
      </c>
    </row>
    <row r="513" customFormat="false" ht="13.8" hidden="false" customHeight="false" outlineLevel="0" collapsed="false">
      <c r="B513" s="0" t="str">
        <f aca="false">IF(OR(B512="",B512&gt;=$D$8),"",B512+1)</f>
        <v/>
      </c>
      <c r="C513" s="42" t="str">
        <f aca="false">IF($B513="","",$D$9)</f>
        <v/>
      </c>
      <c r="D513" s="42" t="str">
        <f aca="false">IF($B513="","",IPMT($D$5/12,$B513,$D$7*12,$D$4))</f>
        <v/>
      </c>
      <c r="E513" s="42" t="str">
        <f aca="false">IF($B513="","",PPMT($D$5/12,$B513,$D$7*12,$D$4))</f>
        <v/>
      </c>
      <c r="F513" s="42" t="str">
        <f aca="false">IF($B513="","",F512-E513)</f>
        <v/>
      </c>
    </row>
    <row r="514" customFormat="false" ht="13.8" hidden="false" customHeight="false" outlineLevel="0" collapsed="false">
      <c r="B514" s="0" t="str">
        <f aca="false">IF(OR(B513="",B513&gt;=$D$8),"",B513+1)</f>
        <v/>
      </c>
      <c r="C514" s="42" t="str">
        <f aca="false">IF($B514="","",$D$9)</f>
        <v/>
      </c>
      <c r="D514" s="42" t="str">
        <f aca="false">IF($B514="","",IPMT($D$5/12,$B514,$D$7*12,$D$4))</f>
        <v/>
      </c>
      <c r="E514" s="42" t="str">
        <f aca="false">IF($B514="","",PPMT($D$5/12,$B514,$D$7*12,$D$4))</f>
        <v/>
      </c>
      <c r="F514" s="42" t="str">
        <f aca="false">IF($B514="","",F513-E514)</f>
        <v/>
      </c>
    </row>
    <row r="515" customFormat="false" ht="13.8" hidden="false" customHeight="false" outlineLevel="0" collapsed="false">
      <c r="B515" s="0" t="str">
        <f aca="false">IF(OR(B514="",B514&gt;=$D$8),"",B514+1)</f>
        <v/>
      </c>
      <c r="C515" s="42" t="str">
        <f aca="false">IF($B515="","",$D$9)</f>
        <v/>
      </c>
      <c r="D515" s="42" t="str">
        <f aca="false">IF($B515="","",IPMT($D$5/12,$B515,$D$7*12,$D$4))</f>
        <v/>
      </c>
      <c r="E515" s="42" t="str">
        <f aca="false">IF($B515="","",PPMT($D$5/12,$B515,$D$7*12,$D$4))</f>
        <v/>
      </c>
      <c r="F515" s="42" t="str">
        <f aca="false">IF($B515="","",F514-E515)</f>
        <v/>
      </c>
    </row>
    <row r="516" customFormat="false" ht="13.8" hidden="false" customHeight="false" outlineLevel="0" collapsed="false">
      <c r="B516" s="0" t="str">
        <f aca="false">IF(OR(B515="",B515&gt;=$D$8),"",B515+1)</f>
        <v/>
      </c>
      <c r="C516" s="42" t="str">
        <f aca="false">IF($B516="","",$D$9)</f>
        <v/>
      </c>
      <c r="D516" s="42" t="str">
        <f aca="false">IF($B516="","",IPMT($D$5/12,$B516,$D$7*12,$D$4))</f>
        <v/>
      </c>
      <c r="E516" s="42" t="str">
        <f aca="false">IF($B516="","",PPMT($D$5/12,$B516,$D$7*12,$D$4))</f>
        <v/>
      </c>
      <c r="F516" s="42" t="str">
        <f aca="false">IF($B516="","",F515-E516)</f>
        <v/>
      </c>
    </row>
    <row r="517" customFormat="false" ht="13.8" hidden="false" customHeight="false" outlineLevel="0" collapsed="false">
      <c r="B517" s="0" t="str">
        <f aca="false">IF(OR(B516="",B516&gt;=$D$8),"",B516+1)</f>
        <v/>
      </c>
      <c r="C517" s="42" t="str">
        <f aca="false">IF($B517="","",$D$9)</f>
        <v/>
      </c>
      <c r="D517" s="42" t="str">
        <f aca="false">IF($B517="","",IPMT($D$5/12,$B517,$D$7*12,$D$4))</f>
        <v/>
      </c>
      <c r="E517" s="42" t="str">
        <f aca="false">IF($B517="","",PPMT($D$5/12,$B517,$D$7*12,$D$4))</f>
        <v/>
      </c>
      <c r="F517" s="42" t="str">
        <f aca="false">IF($B517="","",F516-E517)</f>
        <v/>
      </c>
    </row>
    <row r="518" customFormat="false" ht="13.8" hidden="false" customHeight="false" outlineLevel="0" collapsed="false">
      <c r="B518" s="0" t="str">
        <f aca="false">IF(OR(B517="",B517&gt;=$D$8),"",B517+1)</f>
        <v/>
      </c>
      <c r="C518" s="42" t="str">
        <f aca="false">IF($B518="","",$D$9)</f>
        <v/>
      </c>
      <c r="D518" s="42" t="str">
        <f aca="false">IF($B518="","",IPMT($D$5/12,$B518,$D$7*12,$D$4))</f>
        <v/>
      </c>
      <c r="E518" s="42" t="str">
        <f aca="false">IF($B518="","",PPMT($D$5/12,$B518,$D$7*12,$D$4))</f>
        <v/>
      </c>
      <c r="F518" s="42" t="str">
        <f aca="false">IF($B518="","",F517-E518)</f>
        <v/>
      </c>
    </row>
    <row r="519" customFormat="false" ht="13.8" hidden="false" customHeight="false" outlineLevel="0" collapsed="false">
      <c r="B519" s="0" t="str">
        <f aca="false">IF(OR(B518="",B518&gt;=$D$8),"",B518+1)</f>
        <v/>
      </c>
      <c r="C519" s="42" t="str">
        <f aca="false">IF($B519="","",$D$9)</f>
        <v/>
      </c>
      <c r="D519" s="42" t="str">
        <f aca="false">IF($B519="","",IPMT($D$5/12,$B519,$D$7*12,$D$4))</f>
        <v/>
      </c>
      <c r="E519" s="42" t="str">
        <f aca="false">IF($B519="","",PPMT($D$5/12,$B519,$D$7*12,$D$4))</f>
        <v/>
      </c>
      <c r="F519" s="42" t="str">
        <f aca="false">IF($B519="","",F518-E519)</f>
        <v/>
      </c>
    </row>
    <row r="520" customFormat="false" ht="13.8" hidden="false" customHeight="false" outlineLevel="0" collapsed="false">
      <c r="B520" s="0" t="str">
        <f aca="false">IF(OR(B519="",B519&gt;=$D$8),"",B519+1)</f>
        <v/>
      </c>
      <c r="C520" s="42" t="str">
        <f aca="false">IF($B520="","",$D$9)</f>
        <v/>
      </c>
      <c r="D520" s="42" t="str">
        <f aca="false">IF($B520="","",IPMT($D$5/12,$B520,$D$7*12,$D$4))</f>
        <v/>
      </c>
      <c r="E520" s="42" t="str">
        <f aca="false">IF($B520="","",PPMT($D$5/12,$B520,$D$7*12,$D$4))</f>
        <v/>
      </c>
      <c r="F520" s="42" t="str">
        <f aca="false">IF($B520="","",F519-E520)</f>
        <v/>
      </c>
    </row>
    <row r="521" customFormat="false" ht="13.8" hidden="false" customHeight="false" outlineLevel="0" collapsed="false">
      <c r="B521" s="0" t="str">
        <f aca="false">IF(OR(B520="",B520&gt;=$D$8),"",B520+1)</f>
        <v/>
      </c>
      <c r="C521" s="42" t="str">
        <f aca="false">IF($B521="","",$D$9)</f>
        <v/>
      </c>
      <c r="D521" s="42" t="str">
        <f aca="false">IF($B521="","",IPMT($D$5/12,$B521,$D$7*12,$D$4))</f>
        <v/>
      </c>
      <c r="E521" s="42" t="str">
        <f aca="false">IF($B521="","",PPMT($D$5/12,$B521,$D$7*12,$D$4))</f>
        <v/>
      </c>
      <c r="F521" s="42" t="str">
        <f aca="false">IF($B521="","",F520-E521)</f>
        <v/>
      </c>
    </row>
    <row r="522" customFormat="false" ht="13.8" hidden="false" customHeight="false" outlineLevel="0" collapsed="false">
      <c r="B522" s="0" t="str">
        <f aca="false">IF(OR(B521="",B521&gt;=$D$8),"",B521+1)</f>
        <v/>
      </c>
      <c r="C522" s="42" t="str">
        <f aca="false">IF($B522="","",$D$9)</f>
        <v/>
      </c>
      <c r="D522" s="42" t="str">
        <f aca="false">IF($B522="","",IPMT($D$5/12,$B522,$D$7*12,$D$4))</f>
        <v/>
      </c>
      <c r="E522" s="42" t="str">
        <f aca="false">IF($B522="","",PPMT($D$5/12,$B522,$D$7*12,$D$4))</f>
        <v/>
      </c>
      <c r="F522" s="42" t="str">
        <f aca="false">IF($B522="","",F521-E522)</f>
        <v/>
      </c>
    </row>
    <row r="523" customFormat="false" ht="13.8" hidden="false" customHeight="false" outlineLevel="0" collapsed="false">
      <c r="B523" s="0" t="str">
        <f aca="false">IF(OR(B522="",B522&gt;=$D$8),"",B522+1)</f>
        <v/>
      </c>
      <c r="C523" s="42" t="str">
        <f aca="false">IF($B523="","",$D$9)</f>
        <v/>
      </c>
      <c r="D523" s="42" t="str">
        <f aca="false">IF($B523="","",IPMT($D$5/12,$B523,$D$7*12,$D$4))</f>
        <v/>
      </c>
      <c r="E523" s="42" t="str">
        <f aca="false">IF($B523="","",PPMT($D$5/12,$B523,$D$7*12,$D$4))</f>
        <v/>
      </c>
      <c r="F523" s="42" t="str">
        <f aca="false">IF($B523="","",F522-E523)</f>
        <v/>
      </c>
    </row>
    <row r="524" customFormat="false" ht="13.8" hidden="false" customHeight="false" outlineLevel="0" collapsed="false">
      <c r="B524" s="0" t="str">
        <f aca="false">IF(OR(B523="",B523&gt;=$D$8),"",B523+1)</f>
        <v/>
      </c>
      <c r="C524" s="42" t="str">
        <f aca="false">IF($B524="","",$D$9)</f>
        <v/>
      </c>
      <c r="D524" s="42" t="str">
        <f aca="false">IF($B524="","",IPMT($D$5/12,$B524,$D$7*12,$D$4))</f>
        <v/>
      </c>
      <c r="E524" s="42" t="str">
        <f aca="false">IF($B524="","",PPMT($D$5/12,$B524,$D$7*12,$D$4))</f>
        <v/>
      </c>
      <c r="F524" s="42" t="str">
        <f aca="false">IF($B524="","",F523-E524)</f>
        <v/>
      </c>
    </row>
    <row r="525" customFormat="false" ht="13.8" hidden="false" customHeight="false" outlineLevel="0" collapsed="false">
      <c r="B525" s="0" t="str">
        <f aca="false">IF(OR(B524="",B524&gt;=$D$8),"",B524+1)</f>
        <v/>
      </c>
      <c r="C525" s="42" t="str">
        <f aca="false">IF($B525="","",$D$9)</f>
        <v/>
      </c>
      <c r="D525" s="42" t="str">
        <f aca="false">IF($B525="","",IPMT($D$5/12,$B525,$D$7*12,$D$4))</f>
        <v/>
      </c>
      <c r="E525" s="42" t="str">
        <f aca="false">IF($B525="","",PPMT($D$5/12,$B525,$D$7*12,$D$4))</f>
        <v/>
      </c>
      <c r="F525" s="42" t="str">
        <f aca="false">IF($B525="","",F524-E525)</f>
        <v/>
      </c>
    </row>
    <row r="526" customFormat="false" ht="13.8" hidden="false" customHeight="false" outlineLevel="0" collapsed="false">
      <c r="B526" s="0" t="str">
        <f aca="false">IF(OR(B525="",B525&gt;=$D$8),"",B525+1)</f>
        <v/>
      </c>
      <c r="C526" s="42" t="str">
        <f aca="false">IF($B526="","",$D$9)</f>
        <v/>
      </c>
      <c r="D526" s="42" t="str">
        <f aca="false">IF($B526="","",IPMT($D$5/12,$B526,$D$7*12,$D$4))</f>
        <v/>
      </c>
      <c r="E526" s="42" t="str">
        <f aca="false">IF($B526="","",PPMT($D$5/12,$B526,$D$7*12,$D$4))</f>
        <v/>
      </c>
      <c r="F526" s="42" t="str">
        <f aca="false">IF($B526="","",F525-E526)</f>
        <v/>
      </c>
    </row>
    <row r="527" customFormat="false" ht="13.8" hidden="false" customHeight="false" outlineLevel="0" collapsed="false">
      <c r="B527" s="0" t="str">
        <f aca="false">IF(OR(B526="",B526&gt;=$D$8),"",B526+1)</f>
        <v/>
      </c>
      <c r="C527" s="42" t="str">
        <f aca="false">IF($B527="","",$D$9)</f>
        <v/>
      </c>
      <c r="D527" s="42" t="str">
        <f aca="false">IF($B527="","",IPMT($D$5/12,$B527,$D$7*12,$D$4))</f>
        <v/>
      </c>
      <c r="E527" s="42" t="str">
        <f aca="false">IF($B527="","",PPMT($D$5/12,$B527,$D$7*12,$D$4))</f>
        <v/>
      </c>
      <c r="F527" s="42" t="str">
        <f aca="false">IF($B527="","",F526-E527)</f>
        <v/>
      </c>
    </row>
    <row r="528" customFormat="false" ht="13.8" hidden="false" customHeight="false" outlineLevel="0" collapsed="false">
      <c r="B528" s="0" t="str">
        <f aca="false">IF(OR(B527="",B527&gt;=$D$8),"",B527+1)</f>
        <v/>
      </c>
      <c r="C528" s="42" t="str">
        <f aca="false">IF($B528="","",$D$9)</f>
        <v/>
      </c>
      <c r="D528" s="42" t="str">
        <f aca="false">IF($B528="","",IPMT($D$5/12,$B528,$D$7*12,$D$4))</f>
        <v/>
      </c>
      <c r="E528" s="42" t="str">
        <f aca="false">IF($B528="","",PPMT($D$5/12,$B528,$D$7*12,$D$4))</f>
        <v/>
      </c>
      <c r="F528" s="42" t="str">
        <f aca="false">IF($B528="","",F527-E528)</f>
        <v/>
      </c>
    </row>
    <row r="529" customFormat="false" ht="13.8" hidden="false" customHeight="false" outlineLevel="0" collapsed="false">
      <c r="B529" s="0" t="str">
        <f aca="false">IF(OR(B528="",B528&gt;=$D$8),"",B528+1)</f>
        <v/>
      </c>
      <c r="C529" s="42" t="str">
        <f aca="false">IF($B529="","",$D$9)</f>
        <v/>
      </c>
      <c r="D529" s="42" t="str">
        <f aca="false">IF($B529="","",IPMT($D$5/12,$B529,$D$7*12,$D$4))</f>
        <v/>
      </c>
      <c r="E529" s="42" t="str">
        <f aca="false">IF($B529="","",PPMT($D$5/12,$B529,$D$7*12,$D$4))</f>
        <v/>
      </c>
      <c r="F529" s="42" t="str">
        <f aca="false">IF($B529="","",F528-E529)</f>
        <v/>
      </c>
    </row>
    <row r="530" customFormat="false" ht="13.8" hidden="false" customHeight="false" outlineLevel="0" collapsed="false">
      <c r="B530" s="0" t="str">
        <f aca="false">IF(OR(B529="",B529&gt;=$D$8),"",B529+1)</f>
        <v/>
      </c>
      <c r="C530" s="42" t="str">
        <f aca="false">IF($B530="","",$D$9)</f>
        <v/>
      </c>
      <c r="D530" s="42" t="str">
        <f aca="false">IF($B530="","",IPMT($D$5/12,$B530,$D$7*12,$D$4))</f>
        <v/>
      </c>
      <c r="E530" s="42" t="str">
        <f aca="false">IF($B530="","",PPMT($D$5/12,$B530,$D$7*12,$D$4))</f>
        <v/>
      </c>
      <c r="F530" s="42" t="str">
        <f aca="false">IF($B530="","",F529-E530)</f>
        <v/>
      </c>
    </row>
    <row r="531" customFormat="false" ht="13.8" hidden="false" customHeight="false" outlineLevel="0" collapsed="false">
      <c r="B531" s="0" t="str">
        <f aca="false">IF(OR(B530="",B530&gt;=$D$8),"",B530+1)</f>
        <v/>
      </c>
      <c r="C531" s="42" t="str">
        <f aca="false">IF($B531="","",$D$9)</f>
        <v/>
      </c>
      <c r="D531" s="42" t="str">
        <f aca="false">IF($B531="","",IPMT($D$5/12,$B531,$D$7*12,$D$4))</f>
        <v/>
      </c>
      <c r="E531" s="42" t="str">
        <f aca="false">IF($B531="","",PPMT($D$5/12,$B531,$D$7*12,$D$4))</f>
        <v/>
      </c>
      <c r="F531" s="42" t="str">
        <f aca="false">IF($B531="","",F530-E531)</f>
        <v/>
      </c>
    </row>
    <row r="532" customFormat="false" ht="13.8" hidden="false" customHeight="false" outlineLevel="0" collapsed="false">
      <c r="B532" s="0" t="str">
        <f aca="false">IF(OR(B531="",B531&gt;=$D$8),"",B531+1)</f>
        <v/>
      </c>
      <c r="C532" s="42" t="str">
        <f aca="false">IF($B532="","",$D$9)</f>
        <v/>
      </c>
      <c r="D532" s="42" t="str">
        <f aca="false">IF($B532="","",IPMT($D$5/12,$B532,$D$7*12,$D$4))</f>
        <v/>
      </c>
      <c r="E532" s="42" t="str">
        <f aca="false">IF($B532="","",PPMT($D$5/12,$B532,$D$7*12,$D$4))</f>
        <v/>
      </c>
      <c r="F532" s="42" t="str">
        <f aca="false">IF($B532="","",F531-E532)</f>
        <v/>
      </c>
    </row>
    <row r="533" customFormat="false" ht="13.8" hidden="false" customHeight="false" outlineLevel="0" collapsed="false">
      <c r="B533" s="0" t="str">
        <f aca="false">IF(OR(B532="",B532&gt;=$D$8),"",B532+1)</f>
        <v/>
      </c>
      <c r="C533" s="42" t="str">
        <f aca="false">IF($B533="","",$D$9)</f>
        <v/>
      </c>
      <c r="D533" s="42" t="str">
        <f aca="false">IF($B533="","",IPMT($D$5/12,$B533,$D$7*12,$D$4))</f>
        <v/>
      </c>
      <c r="E533" s="42" t="str">
        <f aca="false">IF($B533="","",PPMT($D$5/12,$B533,$D$7*12,$D$4))</f>
        <v/>
      </c>
      <c r="F533" s="42" t="str">
        <f aca="false">IF($B533="","",F532-E533)</f>
        <v/>
      </c>
    </row>
    <row r="534" customFormat="false" ht="13.8" hidden="false" customHeight="false" outlineLevel="0" collapsed="false">
      <c r="B534" s="0" t="str">
        <f aca="false">IF(OR(B533="",B533&gt;=$D$8),"",B533+1)</f>
        <v/>
      </c>
      <c r="C534" s="42" t="str">
        <f aca="false">IF($B534="","",$D$9)</f>
        <v/>
      </c>
      <c r="D534" s="42" t="str">
        <f aca="false">IF($B534="","",IPMT($D$5/12,$B534,$D$7*12,$D$4))</f>
        <v/>
      </c>
      <c r="E534" s="42" t="str">
        <f aca="false">IF($B534="","",PPMT($D$5/12,$B534,$D$7*12,$D$4))</f>
        <v/>
      </c>
      <c r="F534" s="42" t="str">
        <f aca="false">IF($B534="","",F533-E534)</f>
        <v/>
      </c>
    </row>
    <row r="535" customFormat="false" ht="13.8" hidden="false" customHeight="false" outlineLevel="0" collapsed="false">
      <c r="B535" s="0" t="str">
        <f aca="false">IF(OR(B534="",B534&gt;=$D$8),"",B534+1)</f>
        <v/>
      </c>
      <c r="C535" s="42" t="str">
        <f aca="false">IF($B535="","",$D$9)</f>
        <v/>
      </c>
      <c r="D535" s="42" t="str">
        <f aca="false">IF($B535="","",IPMT($D$5/12,$B535,$D$7*12,$D$4))</f>
        <v/>
      </c>
      <c r="E535" s="42" t="str">
        <f aca="false">IF($B535="","",PPMT($D$5/12,$B535,$D$7*12,$D$4))</f>
        <v/>
      </c>
      <c r="F535" s="42" t="str">
        <f aca="false">IF($B535="","",F534-E535)</f>
        <v/>
      </c>
    </row>
    <row r="536" customFormat="false" ht="13.8" hidden="false" customHeight="false" outlineLevel="0" collapsed="false">
      <c r="B536" s="0" t="str">
        <f aca="false">IF(OR(B535="",B535&gt;=$D$8),"",B535+1)</f>
        <v/>
      </c>
      <c r="C536" s="42" t="str">
        <f aca="false">IF($B536="","",$D$9)</f>
        <v/>
      </c>
      <c r="D536" s="42" t="str">
        <f aca="false">IF($B536="","",IPMT($D$5/12,$B536,$D$7*12,$D$4))</f>
        <v/>
      </c>
      <c r="E536" s="42" t="str">
        <f aca="false">IF($B536="","",PPMT($D$5/12,$B536,$D$7*12,$D$4))</f>
        <v/>
      </c>
      <c r="F536" s="42" t="str">
        <f aca="false">IF($B536="","",F535-E536)</f>
        <v/>
      </c>
    </row>
    <row r="537" customFormat="false" ht="13.8" hidden="false" customHeight="false" outlineLevel="0" collapsed="false">
      <c r="B537" s="0" t="str">
        <f aca="false">IF(OR(B536="",B536&gt;=$D$8),"",B536+1)</f>
        <v/>
      </c>
      <c r="C537" s="42" t="str">
        <f aca="false">IF($B537="","",$D$9)</f>
        <v/>
      </c>
      <c r="D537" s="42" t="str">
        <f aca="false">IF($B537="","",IPMT($D$5/12,$B537,$D$7*12,$D$4))</f>
        <v/>
      </c>
      <c r="E537" s="42" t="str">
        <f aca="false">IF($B537="","",PPMT($D$5/12,$B537,$D$7*12,$D$4))</f>
        <v/>
      </c>
      <c r="F537" s="42" t="str">
        <f aca="false">IF($B537="","",F536-E537)</f>
        <v/>
      </c>
    </row>
    <row r="538" customFormat="false" ht="13.8" hidden="false" customHeight="false" outlineLevel="0" collapsed="false">
      <c r="B538" s="0" t="str">
        <f aca="false">IF(OR(B537="",B537&gt;=$D$8),"",B537+1)</f>
        <v/>
      </c>
      <c r="C538" s="42" t="str">
        <f aca="false">IF($B538="","",$D$9)</f>
        <v/>
      </c>
      <c r="D538" s="42" t="str">
        <f aca="false">IF($B538="","",IPMT($D$5/12,$B538,$D$7*12,$D$4))</f>
        <v/>
      </c>
      <c r="E538" s="42" t="str">
        <f aca="false">IF($B538="","",PPMT($D$5/12,$B538,$D$7*12,$D$4))</f>
        <v/>
      </c>
      <c r="F538" s="42" t="str">
        <f aca="false">IF($B538="","",F537-E538)</f>
        <v/>
      </c>
    </row>
    <row r="539" customFormat="false" ht="13.8" hidden="false" customHeight="false" outlineLevel="0" collapsed="false">
      <c r="B539" s="0" t="str">
        <f aca="false">IF(OR(B538="",B538&gt;=$D$8),"",B538+1)</f>
        <v/>
      </c>
      <c r="C539" s="42" t="str">
        <f aca="false">IF($B539="","",$D$9)</f>
        <v/>
      </c>
      <c r="D539" s="42" t="str">
        <f aca="false">IF($B539="","",IPMT($D$5/12,$B539,$D$7*12,$D$4))</f>
        <v/>
      </c>
      <c r="E539" s="42" t="str">
        <f aca="false">IF($B539="","",PPMT($D$5/12,$B539,$D$7*12,$D$4))</f>
        <v/>
      </c>
      <c r="F539" s="42" t="str">
        <f aca="false">IF($B539="","",F538-E539)</f>
        <v/>
      </c>
    </row>
    <row r="540" customFormat="false" ht="13.8" hidden="false" customHeight="false" outlineLevel="0" collapsed="false">
      <c r="B540" s="0" t="str">
        <f aca="false">IF(OR(B539="",B539&gt;=$D$8),"",B539+1)</f>
        <v/>
      </c>
      <c r="C540" s="42" t="str">
        <f aca="false">IF($B540="","",$D$9)</f>
        <v/>
      </c>
      <c r="D540" s="42" t="str">
        <f aca="false">IF($B540="","",IPMT($D$5/12,$B540,$D$7*12,$D$4))</f>
        <v/>
      </c>
      <c r="E540" s="42" t="str">
        <f aca="false">IF($B540="","",PPMT($D$5/12,$B540,$D$7*12,$D$4))</f>
        <v/>
      </c>
      <c r="F540" s="42" t="str">
        <f aca="false">IF($B540="","",F539-E540)</f>
        <v/>
      </c>
    </row>
    <row r="541" customFormat="false" ht="13.8" hidden="false" customHeight="false" outlineLevel="0" collapsed="false">
      <c r="B541" s="0" t="str">
        <f aca="false">IF(OR(B540="",B540&gt;=$D$8),"",B540+1)</f>
        <v/>
      </c>
      <c r="C541" s="42" t="str">
        <f aca="false">IF($B541="","",$D$9)</f>
        <v/>
      </c>
      <c r="D541" s="42" t="str">
        <f aca="false">IF($B541="","",IPMT($D$5/12,$B541,$D$7*12,$D$4))</f>
        <v/>
      </c>
      <c r="E541" s="42" t="str">
        <f aca="false">IF($B541="","",PPMT($D$5/12,$B541,$D$7*12,$D$4))</f>
        <v/>
      </c>
      <c r="F541" s="42" t="str">
        <f aca="false">IF($B541="","",F540-E541)</f>
        <v/>
      </c>
    </row>
    <row r="542" customFormat="false" ht="13.8" hidden="false" customHeight="false" outlineLevel="0" collapsed="false">
      <c r="B542" s="0" t="str">
        <f aca="false">IF(OR(B541="",B541&gt;=$D$8),"",B541+1)</f>
        <v/>
      </c>
      <c r="C542" s="42" t="str">
        <f aca="false">IF($B542="","",$D$9)</f>
        <v/>
      </c>
      <c r="D542" s="42" t="str">
        <f aca="false">IF($B542="","",IPMT($D$5/12,$B542,$D$7*12,$D$4))</f>
        <v/>
      </c>
      <c r="E542" s="42" t="str">
        <f aca="false">IF($B542="","",PPMT($D$5/12,$B542,$D$7*12,$D$4))</f>
        <v/>
      </c>
      <c r="F542" s="42" t="str">
        <f aca="false">IF($B542="","",F541-E542)</f>
        <v/>
      </c>
    </row>
    <row r="543" customFormat="false" ht="13.8" hidden="false" customHeight="false" outlineLevel="0" collapsed="false">
      <c r="B543" s="0" t="str">
        <f aca="false">IF(OR(B542="",B542&gt;=$D$8),"",B542+1)</f>
        <v/>
      </c>
      <c r="C543" s="42" t="str">
        <f aca="false">IF($B543="","",$D$9)</f>
        <v/>
      </c>
      <c r="D543" s="42" t="str">
        <f aca="false">IF($B543="","",IPMT($D$5/12,$B543,$D$7*12,$D$4))</f>
        <v/>
      </c>
      <c r="E543" s="42" t="str">
        <f aca="false">IF($B543="","",PPMT($D$5/12,$B543,$D$7*12,$D$4))</f>
        <v/>
      </c>
      <c r="F543" s="42" t="str">
        <f aca="false">IF($B543="","",F542-E543)</f>
        <v/>
      </c>
    </row>
    <row r="544" customFormat="false" ht="13.8" hidden="false" customHeight="false" outlineLevel="0" collapsed="false">
      <c r="B544" s="0" t="str">
        <f aca="false">IF(OR(B543="",B543&gt;=$D$8),"",B543+1)</f>
        <v/>
      </c>
      <c r="C544" s="42" t="str">
        <f aca="false">IF($B544="","",$D$9)</f>
        <v/>
      </c>
      <c r="D544" s="42" t="str">
        <f aca="false">IF($B544="","",IPMT($D$5/12,$B544,$D$7*12,$D$4))</f>
        <v/>
      </c>
      <c r="E544" s="42" t="str">
        <f aca="false">IF($B544="","",PPMT($D$5/12,$B544,$D$7*12,$D$4))</f>
        <v/>
      </c>
      <c r="F544" s="42" t="str">
        <f aca="false">IF($B544="","",F543-E544)</f>
        <v/>
      </c>
    </row>
    <row r="545" customFormat="false" ht="13.8" hidden="false" customHeight="false" outlineLevel="0" collapsed="false">
      <c r="B545" s="0" t="str">
        <f aca="false">IF(OR(B544="",B544&gt;=$D$8),"",B544+1)</f>
        <v/>
      </c>
      <c r="C545" s="42" t="str">
        <f aca="false">IF($B545="","",$D$9)</f>
        <v/>
      </c>
      <c r="D545" s="42" t="str">
        <f aca="false">IF($B545="","",IPMT($D$5/12,$B545,$D$7*12,$D$4))</f>
        <v/>
      </c>
      <c r="E545" s="42" t="str">
        <f aca="false">IF($B545="","",PPMT($D$5/12,$B545,$D$7*12,$D$4))</f>
        <v/>
      </c>
      <c r="F545" s="42" t="str">
        <f aca="false">IF($B545="","",F544-E545)</f>
        <v/>
      </c>
    </row>
    <row r="546" customFormat="false" ht="13.8" hidden="false" customHeight="false" outlineLevel="0" collapsed="false">
      <c r="B546" s="0" t="str">
        <f aca="false">IF(OR(B545="",B545&gt;=$D$8),"",B545+1)</f>
        <v/>
      </c>
      <c r="C546" s="42" t="str">
        <f aca="false">IF($B546="","",$D$9)</f>
        <v/>
      </c>
      <c r="D546" s="42" t="str">
        <f aca="false">IF($B546="","",IPMT($D$5/12,$B546,$D$7*12,$D$4))</f>
        <v/>
      </c>
      <c r="E546" s="42" t="str">
        <f aca="false">IF($B546="","",PPMT($D$5/12,$B546,$D$7*12,$D$4))</f>
        <v/>
      </c>
      <c r="F546" s="42" t="str">
        <f aca="false">IF($B546="","",F545-E546)</f>
        <v/>
      </c>
    </row>
    <row r="547" customFormat="false" ht="13.8" hidden="false" customHeight="false" outlineLevel="0" collapsed="false">
      <c r="B547" s="0" t="str">
        <f aca="false">IF(OR(B546="",B546&gt;=$D$8),"",B546+1)</f>
        <v/>
      </c>
      <c r="C547" s="42" t="str">
        <f aca="false">IF($B547="","",$D$9)</f>
        <v/>
      </c>
      <c r="D547" s="42" t="str">
        <f aca="false">IF($B547="","",IPMT($D$5/12,$B547,$D$7*12,$D$4))</f>
        <v/>
      </c>
      <c r="E547" s="42" t="str">
        <f aca="false">IF($B547="","",PPMT($D$5/12,$B547,$D$7*12,$D$4))</f>
        <v/>
      </c>
      <c r="F547" s="42" t="str">
        <f aca="false">IF($B547="","",F546-E547)</f>
        <v/>
      </c>
    </row>
    <row r="548" customFormat="false" ht="13.8" hidden="false" customHeight="false" outlineLevel="0" collapsed="false">
      <c r="B548" s="0" t="str">
        <f aca="false">IF(OR(B547="",B547&gt;=$D$8),"",B547+1)</f>
        <v/>
      </c>
      <c r="C548" s="42" t="str">
        <f aca="false">IF($B548="","",$D$9)</f>
        <v/>
      </c>
      <c r="D548" s="42" t="str">
        <f aca="false">IF($B548="","",IPMT($D$5/12,$B548,$D$7*12,$D$4))</f>
        <v/>
      </c>
      <c r="E548" s="42" t="str">
        <f aca="false">IF($B548="","",PPMT($D$5/12,$B548,$D$7*12,$D$4))</f>
        <v/>
      </c>
      <c r="F548" s="42" t="str">
        <f aca="false">IF($B548="","",F547-E548)</f>
        <v/>
      </c>
    </row>
    <row r="549" customFormat="false" ht="13.8" hidden="false" customHeight="false" outlineLevel="0" collapsed="false">
      <c r="B549" s="0" t="str">
        <f aca="false">IF(OR(B548="",B548&gt;=$D$8),"",B548+1)</f>
        <v/>
      </c>
      <c r="C549" s="42" t="str">
        <f aca="false">IF($B549="","",$D$9)</f>
        <v/>
      </c>
      <c r="D549" s="42" t="str">
        <f aca="false">IF($B549="","",IPMT($D$5/12,$B549,$D$7*12,$D$4))</f>
        <v/>
      </c>
      <c r="E549" s="42" t="str">
        <f aca="false">IF($B549="","",PPMT($D$5/12,$B549,$D$7*12,$D$4))</f>
        <v/>
      </c>
      <c r="F549" s="42" t="str">
        <f aca="false">IF($B549="","",F548-E549)</f>
        <v/>
      </c>
    </row>
    <row r="550" customFormat="false" ht="13.8" hidden="false" customHeight="false" outlineLevel="0" collapsed="false">
      <c r="B550" s="0" t="str">
        <f aca="false">IF(OR(B549="",B549&gt;=$D$8),"",B549+1)</f>
        <v/>
      </c>
      <c r="C550" s="42" t="str">
        <f aca="false">IF($B550="","",$D$9)</f>
        <v/>
      </c>
      <c r="D550" s="42" t="str">
        <f aca="false">IF($B550="","",IPMT($D$5/12,$B550,$D$7*12,$D$4))</f>
        <v/>
      </c>
      <c r="E550" s="42" t="str">
        <f aca="false">IF($B550="","",PPMT($D$5/12,$B550,$D$7*12,$D$4))</f>
        <v/>
      </c>
      <c r="F550" s="42" t="str">
        <f aca="false">IF($B550="","",F549-E550)</f>
        <v/>
      </c>
    </row>
    <row r="551" customFormat="false" ht="13.8" hidden="false" customHeight="false" outlineLevel="0" collapsed="false">
      <c r="B551" s="0" t="str">
        <f aca="false">IF(OR(B550="",B550&gt;=$D$8),"",B550+1)</f>
        <v/>
      </c>
      <c r="C551" s="42" t="str">
        <f aca="false">IF($B551="","",$D$9)</f>
        <v/>
      </c>
      <c r="D551" s="42" t="str">
        <f aca="false">IF($B551="","",IPMT($D$5/12,$B551,$D$7*12,$D$4))</f>
        <v/>
      </c>
      <c r="E551" s="42" t="str">
        <f aca="false">IF($B551="","",PPMT($D$5/12,$B551,$D$7*12,$D$4))</f>
        <v/>
      </c>
      <c r="F551" s="42" t="str">
        <f aca="false">IF($B551="","",F550-E551)</f>
        <v/>
      </c>
    </row>
    <row r="552" customFormat="false" ht="13.8" hidden="false" customHeight="false" outlineLevel="0" collapsed="false">
      <c r="B552" s="0" t="str">
        <f aca="false">IF(OR(B551="",B551&gt;=$D$8),"",B551+1)</f>
        <v/>
      </c>
      <c r="C552" s="42" t="str">
        <f aca="false">IF($B552="","",$D$9)</f>
        <v/>
      </c>
      <c r="D552" s="42" t="str">
        <f aca="false">IF($B552="","",IPMT($D$5/12,$B552,$D$7*12,$D$4))</f>
        <v/>
      </c>
      <c r="E552" s="42" t="str">
        <f aca="false">IF($B552="","",PPMT($D$5/12,$B552,$D$7*12,$D$4))</f>
        <v/>
      </c>
      <c r="F552" s="42" t="str">
        <f aca="false">IF($B552="","",F551-E552)</f>
        <v/>
      </c>
    </row>
    <row r="553" customFormat="false" ht="13.8" hidden="false" customHeight="false" outlineLevel="0" collapsed="false">
      <c r="B553" s="0" t="str">
        <f aca="false">IF(OR(B552="",B552&gt;=$D$8),"",B552+1)</f>
        <v/>
      </c>
      <c r="C553" s="42" t="str">
        <f aca="false">IF($B553="","",$D$9)</f>
        <v/>
      </c>
      <c r="D553" s="42" t="str">
        <f aca="false">IF($B553="","",IPMT($D$5/12,$B553,$D$7*12,$D$4))</f>
        <v/>
      </c>
      <c r="E553" s="42" t="str">
        <f aca="false">IF($B553="","",PPMT($D$5/12,$B553,$D$7*12,$D$4))</f>
        <v/>
      </c>
      <c r="F553" s="42" t="str">
        <f aca="false">IF($B553="","",F552-E553)</f>
        <v/>
      </c>
    </row>
    <row r="554" customFormat="false" ht="13.8" hidden="false" customHeight="false" outlineLevel="0" collapsed="false">
      <c r="B554" s="0" t="str">
        <f aca="false">IF(OR(B553="",B553&gt;=$D$8),"",B553+1)</f>
        <v/>
      </c>
      <c r="C554" s="42" t="str">
        <f aca="false">IF($B554="","",$D$9)</f>
        <v/>
      </c>
      <c r="D554" s="42" t="str">
        <f aca="false">IF($B554="","",IPMT($D$5/12,$B554,$D$7*12,$D$4))</f>
        <v/>
      </c>
      <c r="E554" s="42" t="str">
        <f aca="false">IF($B554="","",PPMT($D$5/12,$B554,$D$7*12,$D$4))</f>
        <v/>
      </c>
      <c r="F554" s="42" t="str">
        <f aca="false">IF($B554="","",F553-E554)</f>
        <v/>
      </c>
    </row>
    <row r="555" customFormat="false" ht="13.8" hidden="false" customHeight="false" outlineLevel="0" collapsed="false">
      <c r="B555" s="0" t="str">
        <f aca="false">IF(OR(B554="",B554&gt;=$D$8),"",B554+1)</f>
        <v/>
      </c>
      <c r="C555" s="42" t="str">
        <f aca="false">IF($B555="","",$D$9)</f>
        <v/>
      </c>
      <c r="D555" s="42" t="str">
        <f aca="false">IF($B555="","",IPMT($D$5/12,$B555,$D$7*12,$D$4))</f>
        <v/>
      </c>
      <c r="E555" s="42" t="str">
        <f aca="false">IF($B555="","",PPMT($D$5/12,$B555,$D$7*12,$D$4))</f>
        <v/>
      </c>
      <c r="F555" s="42" t="str">
        <f aca="false">IF($B555="","",F554-E555)</f>
        <v/>
      </c>
    </row>
    <row r="556" customFormat="false" ht="13.8" hidden="false" customHeight="false" outlineLevel="0" collapsed="false">
      <c r="B556" s="0" t="str">
        <f aca="false">IF(OR(B555="",B555&gt;=$D$8),"",B555+1)</f>
        <v/>
      </c>
      <c r="C556" s="42" t="str">
        <f aca="false">IF($B556="","",$D$9)</f>
        <v/>
      </c>
      <c r="D556" s="42" t="str">
        <f aca="false">IF($B556="","",IPMT($D$5/12,$B556,$D$7*12,$D$4))</f>
        <v/>
      </c>
      <c r="E556" s="42" t="str">
        <f aca="false">IF($B556="","",PPMT($D$5/12,$B556,$D$7*12,$D$4))</f>
        <v/>
      </c>
      <c r="F556" s="42" t="str">
        <f aca="false">IF($B556="","",F555-E556)</f>
        <v/>
      </c>
    </row>
    <row r="557" customFormat="false" ht="13.8" hidden="false" customHeight="false" outlineLevel="0" collapsed="false">
      <c r="B557" s="0" t="str">
        <f aca="false">IF(OR(B556="",B556&gt;=$D$8),"",B556+1)</f>
        <v/>
      </c>
      <c r="C557" s="42" t="str">
        <f aca="false">IF($B557="","",$D$9)</f>
        <v/>
      </c>
      <c r="D557" s="42" t="str">
        <f aca="false">IF($B557="","",IPMT($D$5/12,$B557,$D$7*12,$D$4))</f>
        <v/>
      </c>
      <c r="E557" s="42" t="str">
        <f aca="false">IF($B557="","",PPMT($D$5/12,$B557,$D$7*12,$D$4))</f>
        <v/>
      </c>
      <c r="F557" s="42" t="str">
        <f aca="false">IF($B557="","",F556-E557)</f>
        <v/>
      </c>
    </row>
    <row r="558" customFormat="false" ht="13.8" hidden="false" customHeight="false" outlineLevel="0" collapsed="false">
      <c r="B558" s="0" t="str">
        <f aca="false">IF(OR(B557="",B557&gt;=$D$8),"",B557+1)</f>
        <v/>
      </c>
      <c r="C558" s="42" t="str">
        <f aca="false">IF($B558="","",$D$9)</f>
        <v/>
      </c>
      <c r="D558" s="42" t="str">
        <f aca="false">IF($B558="","",IPMT($D$5/12,$B558,$D$7*12,$D$4))</f>
        <v/>
      </c>
      <c r="E558" s="42" t="str">
        <f aca="false">IF($B558="","",PPMT($D$5/12,$B558,$D$7*12,$D$4))</f>
        <v/>
      </c>
      <c r="F558" s="42" t="str">
        <f aca="false">IF($B558="","",F557-E558)</f>
        <v/>
      </c>
    </row>
    <row r="559" customFormat="false" ht="13.8" hidden="false" customHeight="false" outlineLevel="0" collapsed="false">
      <c r="B559" s="0" t="str">
        <f aca="false">IF(OR(B558="",B558&gt;=$D$8),"",B558+1)</f>
        <v/>
      </c>
      <c r="C559" s="42" t="str">
        <f aca="false">IF($B559="","",$D$9)</f>
        <v/>
      </c>
      <c r="D559" s="42" t="str">
        <f aca="false">IF($B559="","",IPMT($D$5/12,$B559,$D$7*12,$D$4))</f>
        <v/>
      </c>
      <c r="E559" s="42" t="str">
        <f aca="false">IF($B559="","",PPMT($D$5/12,$B559,$D$7*12,$D$4))</f>
        <v/>
      </c>
      <c r="F559" s="42" t="str">
        <f aca="false">IF($B559="","",F558-E559)</f>
        <v/>
      </c>
    </row>
    <row r="560" customFormat="false" ht="13.8" hidden="false" customHeight="false" outlineLevel="0" collapsed="false">
      <c r="B560" s="0" t="str">
        <f aca="false">IF(OR(B559="",B559&gt;=$D$8),"",B559+1)</f>
        <v/>
      </c>
      <c r="C560" s="42" t="str">
        <f aca="false">IF($B560="","",$D$9)</f>
        <v/>
      </c>
      <c r="D560" s="42" t="str">
        <f aca="false">IF($B560="","",IPMT($D$5/12,$B560,$D$7*12,$D$4))</f>
        <v/>
      </c>
      <c r="E560" s="42" t="str">
        <f aca="false">IF($B560="","",PPMT($D$5/12,$B560,$D$7*12,$D$4))</f>
        <v/>
      </c>
      <c r="F560" s="42" t="str">
        <f aca="false">IF($B560="","",F559-E560)</f>
        <v/>
      </c>
    </row>
    <row r="561" customFormat="false" ht="13.8" hidden="false" customHeight="false" outlineLevel="0" collapsed="false">
      <c r="B561" s="0" t="str">
        <f aca="false">IF(OR(B560="",B560&gt;=$D$8),"",B560+1)</f>
        <v/>
      </c>
      <c r="C561" s="42" t="str">
        <f aca="false">IF($B561="","",$D$9)</f>
        <v/>
      </c>
      <c r="D561" s="42" t="str">
        <f aca="false">IF($B561="","",IPMT($D$5/12,$B561,$D$7*12,$D$4))</f>
        <v/>
      </c>
      <c r="E561" s="42" t="str">
        <f aca="false">IF($B561="","",PPMT($D$5/12,$B561,$D$7*12,$D$4))</f>
        <v/>
      </c>
      <c r="F561" s="42" t="str">
        <f aca="false">IF($B561="","",F560-E561)</f>
        <v/>
      </c>
    </row>
    <row r="562" customFormat="false" ht="13.8" hidden="false" customHeight="false" outlineLevel="0" collapsed="false">
      <c r="B562" s="0" t="str">
        <f aca="false">IF(OR(B561="",B561&gt;=$D$8),"",B561+1)</f>
        <v/>
      </c>
      <c r="C562" s="42" t="str">
        <f aca="false">IF($B562="","",$D$9)</f>
        <v/>
      </c>
      <c r="D562" s="42" t="str">
        <f aca="false">IF($B562="","",IPMT($D$5/12,$B562,$D$7*12,$D$4))</f>
        <v/>
      </c>
      <c r="E562" s="42" t="str">
        <f aca="false">IF($B562="","",PPMT($D$5/12,$B562,$D$7*12,$D$4))</f>
        <v/>
      </c>
      <c r="F562" s="42" t="str">
        <f aca="false">IF($B562="","",F561-E562)</f>
        <v/>
      </c>
    </row>
    <row r="563" customFormat="false" ht="13.8" hidden="false" customHeight="false" outlineLevel="0" collapsed="false">
      <c r="B563" s="0" t="str">
        <f aca="false">IF(OR(B562="",B562&gt;=$D$8),"",B562+1)</f>
        <v/>
      </c>
      <c r="C563" s="42" t="str">
        <f aca="false">IF($B563="","",$D$9)</f>
        <v/>
      </c>
      <c r="D563" s="42" t="str">
        <f aca="false">IF($B563="","",IPMT($D$5/12,$B563,$D$7*12,$D$4))</f>
        <v/>
      </c>
      <c r="E563" s="42" t="str">
        <f aca="false">IF($B563="","",PPMT($D$5/12,$B563,$D$7*12,$D$4))</f>
        <v/>
      </c>
      <c r="F563" s="42" t="str">
        <f aca="false">IF($B563="","",F562-E563)</f>
        <v/>
      </c>
    </row>
    <row r="564" customFormat="false" ht="13.8" hidden="false" customHeight="false" outlineLevel="0" collapsed="false">
      <c r="B564" s="0" t="str">
        <f aca="false">IF(OR(B563="",B563&gt;=$D$8),"",B563+1)</f>
        <v/>
      </c>
      <c r="C564" s="42" t="str">
        <f aca="false">IF($B564="","",$D$9)</f>
        <v/>
      </c>
      <c r="D564" s="42" t="str">
        <f aca="false">IF($B564="","",IPMT($D$5/12,$B564,$D$7*12,$D$4))</f>
        <v/>
      </c>
      <c r="E564" s="42" t="str">
        <f aca="false">IF($B564="","",PPMT($D$5/12,$B564,$D$7*12,$D$4))</f>
        <v/>
      </c>
      <c r="F564" s="42" t="str">
        <f aca="false">IF($B564="","",F563-E564)</f>
        <v/>
      </c>
    </row>
    <row r="565" customFormat="false" ht="13.8" hidden="false" customHeight="false" outlineLevel="0" collapsed="false">
      <c r="B565" s="0" t="str">
        <f aca="false">IF(OR(B564="",B564&gt;=$D$8),"",B564+1)</f>
        <v/>
      </c>
      <c r="C565" s="42" t="str">
        <f aca="false">IF($B565="","",$D$9)</f>
        <v/>
      </c>
      <c r="D565" s="42" t="str">
        <f aca="false">IF($B565="","",IPMT($D$5/12,$B565,$D$7*12,$D$4))</f>
        <v/>
      </c>
      <c r="E565" s="42" t="str">
        <f aca="false">IF($B565="","",PPMT($D$5/12,$B565,$D$7*12,$D$4))</f>
        <v/>
      </c>
      <c r="F565" s="42" t="str">
        <f aca="false">IF($B565="","",F564-E565)</f>
        <v/>
      </c>
    </row>
    <row r="566" customFormat="false" ht="13.8" hidden="false" customHeight="false" outlineLevel="0" collapsed="false">
      <c r="B566" s="0" t="str">
        <f aca="false">IF(OR(B565="",B565&gt;=$D$8),"",B565+1)</f>
        <v/>
      </c>
      <c r="C566" s="42" t="str">
        <f aca="false">IF($B566="","",$D$9)</f>
        <v/>
      </c>
      <c r="D566" s="42" t="str">
        <f aca="false">IF($B566="","",IPMT($D$5/12,$B566,$D$7*12,$D$4))</f>
        <v/>
      </c>
      <c r="E566" s="42" t="str">
        <f aca="false">IF($B566="","",PPMT($D$5/12,$B566,$D$7*12,$D$4))</f>
        <v/>
      </c>
      <c r="F566" s="42" t="str">
        <f aca="false">IF($B566="","",F565-E566)</f>
        <v/>
      </c>
    </row>
    <row r="567" customFormat="false" ht="13.8" hidden="false" customHeight="false" outlineLevel="0" collapsed="false">
      <c r="B567" s="0" t="str">
        <f aca="false">IF(OR(B566="",B566&gt;=$D$8),"",B566+1)</f>
        <v/>
      </c>
      <c r="C567" s="42" t="str">
        <f aca="false">IF($B567="","",$D$9)</f>
        <v/>
      </c>
      <c r="D567" s="42" t="str">
        <f aca="false">IF($B567="","",IPMT($D$5/12,$B567,$D$7*12,$D$4))</f>
        <v/>
      </c>
      <c r="E567" s="42" t="str">
        <f aca="false">IF($B567="","",PPMT($D$5/12,$B567,$D$7*12,$D$4))</f>
        <v/>
      </c>
      <c r="F567" s="42" t="str">
        <f aca="false">IF($B567="","",F566-E567)</f>
        <v/>
      </c>
    </row>
    <row r="568" customFormat="false" ht="13.8" hidden="false" customHeight="false" outlineLevel="0" collapsed="false">
      <c r="B568" s="0" t="str">
        <f aca="false">IF(OR(B567="",B567&gt;=$D$8),"",B567+1)</f>
        <v/>
      </c>
      <c r="C568" s="42" t="str">
        <f aca="false">IF($B568="","",$D$9)</f>
        <v/>
      </c>
      <c r="D568" s="42" t="str">
        <f aca="false">IF($B568="","",IPMT($D$5/12,$B568,$D$7*12,$D$4))</f>
        <v/>
      </c>
      <c r="E568" s="42" t="str">
        <f aca="false">IF($B568="","",PPMT($D$5/12,$B568,$D$7*12,$D$4))</f>
        <v/>
      </c>
      <c r="F568" s="42" t="str">
        <f aca="false">IF($B568="","",F567-E568)</f>
        <v/>
      </c>
    </row>
    <row r="569" customFormat="false" ht="13.8" hidden="false" customHeight="false" outlineLevel="0" collapsed="false">
      <c r="B569" s="0" t="str">
        <f aca="false">IF(OR(B568="",B568&gt;=$D$8),"",B568+1)</f>
        <v/>
      </c>
      <c r="C569" s="42" t="str">
        <f aca="false">IF($B569="","",$D$9)</f>
        <v/>
      </c>
      <c r="D569" s="42" t="str">
        <f aca="false">IF($B569="","",IPMT($D$5/12,$B569,$D$7*12,$D$4))</f>
        <v/>
      </c>
      <c r="E569" s="42" t="str">
        <f aca="false">IF($B569="","",PPMT($D$5/12,$B569,$D$7*12,$D$4))</f>
        <v/>
      </c>
      <c r="F569" s="42" t="str">
        <f aca="false">IF($B569="","",F568-E569)</f>
        <v/>
      </c>
    </row>
    <row r="570" customFormat="false" ht="13.8" hidden="false" customHeight="false" outlineLevel="0" collapsed="false">
      <c r="B570" s="0" t="str">
        <f aca="false">IF(OR(B569="",B569&gt;=$D$8),"",B569+1)</f>
        <v/>
      </c>
      <c r="C570" s="42" t="str">
        <f aca="false">IF($B570="","",$D$9)</f>
        <v/>
      </c>
      <c r="D570" s="42" t="str">
        <f aca="false">IF($B570="","",IPMT($D$5/12,$B570,$D$7*12,$D$4))</f>
        <v/>
      </c>
      <c r="E570" s="42" t="str">
        <f aca="false">IF($B570="","",PPMT($D$5/12,$B570,$D$7*12,$D$4))</f>
        <v/>
      </c>
      <c r="F570" s="42" t="str">
        <f aca="false">IF($B570="","",F569-E570)</f>
        <v/>
      </c>
    </row>
    <row r="571" customFormat="false" ht="13.8" hidden="false" customHeight="false" outlineLevel="0" collapsed="false">
      <c r="B571" s="0" t="str">
        <f aca="false">IF(OR(B570="",B570&gt;=$D$8),"",B570+1)</f>
        <v/>
      </c>
      <c r="C571" s="42" t="str">
        <f aca="false">IF($B571="","",$D$9)</f>
        <v/>
      </c>
      <c r="D571" s="42" t="str">
        <f aca="false">IF($B571="","",IPMT($D$5/12,$B571,$D$7*12,$D$4))</f>
        <v/>
      </c>
      <c r="E571" s="42" t="str">
        <f aca="false">IF($B571="","",PPMT($D$5/12,$B571,$D$7*12,$D$4))</f>
        <v/>
      </c>
      <c r="F571" s="42" t="str">
        <f aca="false">IF($B571="","",F570-E571)</f>
        <v/>
      </c>
    </row>
    <row r="572" customFormat="false" ht="13.8" hidden="false" customHeight="false" outlineLevel="0" collapsed="false">
      <c r="B572" s="0" t="str">
        <f aca="false">IF(OR(B571="",B571&gt;=$D$8),"",B571+1)</f>
        <v/>
      </c>
      <c r="C572" s="42" t="str">
        <f aca="false">IF($B572="","",$D$9)</f>
        <v/>
      </c>
      <c r="D572" s="42" t="str">
        <f aca="false">IF($B572="","",IPMT($D$5/12,$B572,$D$7*12,$D$4))</f>
        <v/>
      </c>
      <c r="E572" s="42" t="str">
        <f aca="false">IF($B572="","",PPMT($D$5/12,$B572,$D$7*12,$D$4))</f>
        <v/>
      </c>
      <c r="F572" s="42" t="str">
        <f aca="false">IF($B572="","",F571-E572)</f>
        <v/>
      </c>
    </row>
    <row r="573" customFormat="false" ht="13.8" hidden="false" customHeight="false" outlineLevel="0" collapsed="false">
      <c r="B573" s="0" t="str">
        <f aca="false">IF(OR(B572="",B572&gt;=$D$8),"",B572+1)</f>
        <v/>
      </c>
      <c r="C573" s="42" t="str">
        <f aca="false">IF($B573="","",$D$9)</f>
        <v/>
      </c>
      <c r="D573" s="42" t="str">
        <f aca="false">IF($B573="","",IPMT($D$5/12,$B573,$D$7*12,$D$4))</f>
        <v/>
      </c>
      <c r="E573" s="42" t="str">
        <f aca="false">IF($B573="","",PPMT($D$5/12,$B573,$D$7*12,$D$4))</f>
        <v/>
      </c>
      <c r="F573" s="42" t="str">
        <f aca="false">IF($B573="","",F572-E573)</f>
        <v/>
      </c>
    </row>
    <row r="574" customFormat="false" ht="13.8" hidden="false" customHeight="false" outlineLevel="0" collapsed="false">
      <c r="B574" s="0" t="str">
        <f aca="false">IF(OR(B573="",B573&gt;=$D$8),"",B573+1)</f>
        <v/>
      </c>
      <c r="C574" s="42" t="str">
        <f aca="false">IF($B574="","",$D$9)</f>
        <v/>
      </c>
      <c r="D574" s="42" t="str">
        <f aca="false">IF($B574="","",IPMT($D$5/12,$B574,$D$7*12,$D$4))</f>
        <v/>
      </c>
      <c r="E574" s="42" t="str">
        <f aca="false">IF($B574="","",PPMT($D$5/12,$B574,$D$7*12,$D$4))</f>
        <v/>
      </c>
      <c r="F574" s="42" t="str">
        <f aca="false">IF($B574="","",F573-E574)</f>
        <v/>
      </c>
    </row>
    <row r="575" customFormat="false" ht="13.8" hidden="false" customHeight="false" outlineLevel="0" collapsed="false">
      <c r="B575" s="0" t="str">
        <f aca="false">IF(OR(B574="",B574&gt;=$D$8),"",B574+1)</f>
        <v/>
      </c>
      <c r="C575" s="42" t="str">
        <f aca="false">IF($B575="","",$D$9)</f>
        <v/>
      </c>
      <c r="D575" s="42" t="str">
        <f aca="false">IF($B575="","",IPMT($D$5/12,$B575,$D$7*12,$D$4))</f>
        <v/>
      </c>
      <c r="E575" s="42" t="str">
        <f aca="false">IF($B575="","",PPMT($D$5/12,$B575,$D$7*12,$D$4))</f>
        <v/>
      </c>
      <c r="F575" s="42" t="str">
        <f aca="false">IF($B575="","",F574-E575)</f>
        <v/>
      </c>
    </row>
    <row r="576" customFormat="false" ht="13.8" hidden="false" customHeight="false" outlineLevel="0" collapsed="false">
      <c r="B576" s="0" t="str">
        <f aca="false">IF(OR(B575="",B575&gt;=$D$8),"",B575+1)</f>
        <v/>
      </c>
      <c r="C576" s="42" t="str">
        <f aca="false">IF($B576="","",$D$9)</f>
        <v/>
      </c>
      <c r="D576" s="42" t="str">
        <f aca="false">IF($B576="","",IPMT($D$5/12,$B576,$D$7*12,$D$4))</f>
        <v/>
      </c>
      <c r="E576" s="42" t="str">
        <f aca="false">IF($B576="","",PPMT($D$5/12,$B576,$D$7*12,$D$4))</f>
        <v/>
      </c>
      <c r="F576" s="42" t="str">
        <f aca="false">IF($B576="","",F575-E576)</f>
        <v/>
      </c>
    </row>
    <row r="577" customFormat="false" ht="13.8" hidden="false" customHeight="false" outlineLevel="0" collapsed="false">
      <c r="B577" s="0" t="str">
        <f aca="false">IF(OR(B576="",B576&gt;=$D$8),"",B576+1)</f>
        <v/>
      </c>
      <c r="C577" s="42" t="str">
        <f aca="false">IF($B577="","",$D$9)</f>
        <v/>
      </c>
      <c r="D577" s="42" t="str">
        <f aca="false">IF($B577="","",IPMT($D$5/12,$B577,$D$7*12,$D$4))</f>
        <v/>
      </c>
      <c r="E577" s="42" t="str">
        <f aca="false">IF($B577="","",PPMT($D$5/12,$B577,$D$7*12,$D$4))</f>
        <v/>
      </c>
      <c r="F577" s="42" t="str">
        <f aca="false">IF($B577="","",F576-E577)</f>
        <v/>
      </c>
    </row>
    <row r="578" customFormat="false" ht="13.8" hidden="false" customHeight="false" outlineLevel="0" collapsed="false">
      <c r="B578" s="0" t="str">
        <f aca="false">IF(OR(B577="",B577&gt;=$D$8),"",B577+1)</f>
        <v/>
      </c>
      <c r="C578" s="42" t="str">
        <f aca="false">IF($B578="","",$D$9)</f>
        <v/>
      </c>
      <c r="D578" s="42" t="str">
        <f aca="false">IF($B578="","",IPMT($D$5/12,$B578,$D$7*12,$D$4))</f>
        <v/>
      </c>
      <c r="E578" s="42" t="str">
        <f aca="false">IF($B578="","",PPMT($D$5/12,$B578,$D$7*12,$D$4))</f>
        <v/>
      </c>
      <c r="F578" s="42" t="str">
        <f aca="false">IF($B578="","",F577-E578)</f>
        <v/>
      </c>
    </row>
    <row r="579" customFormat="false" ht="13.8" hidden="false" customHeight="false" outlineLevel="0" collapsed="false">
      <c r="B579" s="0" t="str">
        <f aca="false">IF(OR(B578="",B578&gt;=$D$8),"",B578+1)</f>
        <v/>
      </c>
      <c r="C579" s="42" t="str">
        <f aca="false">IF($B579="","",$D$9)</f>
        <v/>
      </c>
      <c r="D579" s="42" t="str">
        <f aca="false">IF($B579="","",IPMT($D$5/12,$B579,$D$7*12,$D$4))</f>
        <v/>
      </c>
      <c r="E579" s="42" t="str">
        <f aca="false">IF($B579="","",PPMT($D$5/12,$B579,$D$7*12,$D$4))</f>
        <v/>
      </c>
      <c r="F579" s="42" t="str">
        <f aca="false">IF($B579="","",F578-E579)</f>
        <v/>
      </c>
    </row>
    <row r="580" customFormat="false" ht="13.8" hidden="false" customHeight="false" outlineLevel="0" collapsed="false">
      <c r="B580" s="0" t="str">
        <f aca="false">IF(OR(B579="",B579&gt;=$D$8),"",B579+1)</f>
        <v/>
      </c>
      <c r="C580" s="42" t="str">
        <f aca="false">IF($B580="","",$D$9)</f>
        <v/>
      </c>
      <c r="D580" s="42" t="str">
        <f aca="false">IF($B580="","",IPMT($D$5/12,$B580,$D$7*12,$D$4))</f>
        <v/>
      </c>
      <c r="E580" s="42" t="str">
        <f aca="false">IF($B580="","",PPMT($D$5/12,$B580,$D$7*12,$D$4))</f>
        <v/>
      </c>
      <c r="F580" s="42" t="str">
        <f aca="false">IF($B580="","",F579-E580)</f>
        <v/>
      </c>
    </row>
    <row r="581" customFormat="false" ht="13.8" hidden="false" customHeight="false" outlineLevel="0" collapsed="false">
      <c r="B581" s="0" t="str">
        <f aca="false">IF(OR(B580="",B580&gt;=$D$8),"",B580+1)</f>
        <v/>
      </c>
      <c r="C581" s="42" t="str">
        <f aca="false">IF($B581="","",$D$9)</f>
        <v/>
      </c>
      <c r="D581" s="42" t="str">
        <f aca="false">IF($B581="","",IPMT($D$5/12,$B581,$D$7*12,$D$4))</f>
        <v/>
      </c>
      <c r="E581" s="42" t="str">
        <f aca="false">IF($B581="","",PPMT($D$5/12,$B581,$D$7*12,$D$4))</f>
        <v/>
      </c>
      <c r="F581" s="42" t="str">
        <f aca="false">IF($B581="","",F580-E581)</f>
        <v/>
      </c>
    </row>
    <row r="582" customFormat="false" ht="13.8" hidden="false" customHeight="false" outlineLevel="0" collapsed="false">
      <c r="B582" s="0" t="str">
        <f aca="false">IF(OR(B581="",B581&gt;=$D$8),"",B581+1)</f>
        <v/>
      </c>
      <c r="C582" s="42" t="str">
        <f aca="false">IF($B582="","",$D$9)</f>
        <v/>
      </c>
      <c r="D582" s="42" t="str">
        <f aca="false">IF($B582="","",IPMT($D$5/12,$B582,$D$7*12,$D$4))</f>
        <v/>
      </c>
      <c r="E582" s="42" t="str">
        <f aca="false">IF($B582="","",PPMT($D$5/12,$B582,$D$7*12,$D$4))</f>
        <v/>
      </c>
      <c r="F582" s="42" t="str">
        <f aca="false">IF($B582="","",F581-E582)</f>
        <v/>
      </c>
    </row>
    <row r="583" customFormat="false" ht="13.8" hidden="false" customHeight="false" outlineLevel="0" collapsed="false">
      <c r="B583" s="0" t="str">
        <f aca="false">IF(OR(B582="",B582&gt;=$D$8),"",B582+1)</f>
        <v/>
      </c>
      <c r="C583" s="42" t="str">
        <f aca="false">IF($B583="","",$D$9)</f>
        <v/>
      </c>
      <c r="D583" s="42" t="str">
        <f aca="false">IF($B583="","",IPMT($D$5/12,$B583,$D$7*12,$D$4))</f>
        <v/>
      </c>
      <c r="E583" s="42" t="str">
        <f aca="false">IF($B583="","",PPMT($D$5/12,$B583,$D$7*12,$D$4))</f>
        <v/>
      </c>
      <c r="F583" s="42" t="str">
        <f aca="false">IF($B583="","",F582-E583)</f>
        <v/>
      </c>
    </row>
    <row r="584" customFormat="false" ht="13.8" hidden="false" customHeight="false" outlineLevel="0" collapsed="false">
      <c r="B584" s="0" t="str">
        <f aca="false">IF(OR(B583="",B583&gt;=$D$8),"",B583+1)</f>
        <v/>
      </c>
      <c r="C584" s="42" t="str">
        <f aca="false">IF($B584="","",$D$9)</f>
        <v/>
      </c>
      <c r="D584" s="42" t="str">
        <f aca="false">IF($B584="","",IPMT($D$5/12,$B584,$D$7*12,$D$4))</f>
        <v/>
      </c>
      <c r="E584" s="42" t="str">
        <f aca="false">IF($B584="","",PPMT($D$5/12,$B584,$D$7*12,$D$4))</f>
        <v/>
      </c>
      <c r="F584" s="42" t="str">
        <f aca="false">IF($B584="","",F583-E584)</f>
        <v/>
      </c>
    </row>
    <row r="585" customFormat="false" ht="13.8" hidden="false" customHeight="false" outlineLevel="0" collapsed="false">
      <c r="B585" s="0" t="str">
        <f aca="false">IF(OR(B584="",B584&gt;=$D$8),"",B584+1)</f>
        <v/>
      </c>
      <c r="C585" s="42" t="str">
        <f aca="false">IF($B585="","",$D$9)</f>
        <v/>
      </c>
      <c r="D585" s="42" t="str">
        <f aca="false">IF($B585="","",IPMT($D$5/12,$B585,$D$7*12,$D$4))</f>
        <v/>
      </c>
      <c r="E585" s="42" t="str">
        <f aca="false">IF($B585="","",PPMT($D$5/12,$B585,$D$7*12,$D$4))</f>
        <v/>
      </c>
      <c r="F585" s="42" t="str">
        <f aca="false">IF($B585="","",F584-E585)</f>
        <v/>
      </c>
    </row>
    <row r="586" customFormat="false" ht="13.8" hidden="false" customHeight="false" outlineLevel="0" collapsed="false">
      <c r="B586" s="0" t="str">
        <f aca="false">IF(OR(B585="",B585&gt;=$D$8),"",B585+1)</f>
        <v/>
      </c>
      <c r="C586" s="42" t="str">
        <f aca="false">IF($B586="","",$D$9)</f>
        <v/>
      </c>
      <c r="D586" s="42" t="str">
        <f aca="false">IF($B586="","",IPMT($D$5/12,$B586,$D$7*12,$D$4))</f>
        <v/>
      </c>
      <c r="E586" s="42" t="str">
        <f aca="false">IF($B586="","",PPMT($D$5/12,$B586,$D$7*12,$D$4))</f>
        <v/>
      </c>
      <c r="F586" s="42" t="str">
        <f aca="false">IF($B586="","",F585-E586)</f>
        <v/>
      </c>
    </row>
    <row r="587" customFormat="false" ht="13.8" hidden="false" customHeight="false" outlineLevel="0" collapsed="false">
      <c r="B587" s="0" t="str">
        <f aca="false">IF(OR(B586="",B586&gt;=$D$8),"",B586+1)</f>
        <v/>
      </c>
      <c r="C587" s="42" t="str">
        <f aca="false">IF($B587="","",$D$9)</f>
        <v/>
      </c>
      <c r="D587" s="42" t="str">
        <f aca="false">IF($B587="","",IPMT($D$5/12,$B587,$D$7*12,$D$4))</f>
        <v/>
      </c>
      <c r="E587" s="42" t="str">
        <f aca="false">IF($B587="","",PPMT($D$5/12,$B587,$D$7*12,$D$4))</f>
        <v/>
      </c>
      <c r="F587" s="42" t="str">
        <f aca="false">IF($B587="","",F586-E587)</f>
        <v/>
      </c>
    </row>
    <row r="588" customFormat="false" ht="13.8" hidden="false" customHeight="false" outlineLevel="0" collapsed="false">
      <c r="B588" s="0" t="str">
        <f aca="false">IF(OR(B587="",B587&gt;=$D$8),"",B587+1)</f>
        <v/>
      </c>
      <c r="C588" s="42" t="str">
        <f aca="false">IF($B588="","",$D$9)</f>
        <v/>
      </c>
      <c r="D588" s="42" t="str">
        <f aca="false">IF($B588="","",IPMT($D$5/12,$B588,$D$7*12,$D$4))</f>
        <v/>
      </c>
      <c r="E588" s="42" t="str">
        <f aca="false">IF($B588="","",PPMT($D$5/12,$B588,$D$7*12,$D$4))</f>
        <v/>
      </c>
      <c r="F588" s="42" t="str">
        <f aca="false">IF($B588="","",F587-E588)</f>
        <v/>
      </c>
    </row>
    <row r="589" customFormat="false" ht="13.8" hidden="false" customHeight="false" outlineLevel="0" collapsed="false">
      <c r="B589" s="0" t="str">
        <f aca="false">IF(OR(B588="",B588&gt;=$D$8),"",B588+1)</f>
        <v/>
      </c>
      <c r="C589" s="42" t="str">
        <f aca="false">IF($B589="","",$D$9)</f>
        <v/>
      </c>
      <c r="D589" s="42" t="str">
        <f aca="false">IF($B589="","",IPMT($D$5/12,$B589,$D$7*12,$D$4))</f>
        <v/>
      </c>
      <c r="E589" s="42" t="str">
        <f aca="false">IF($B589="","",PPMT($D$5/12,$B589,$D$7*12,$D$4))</f>
        <v/>
      </c>
      <c r="F589" s="42" t="str">
        <f aca="false">IF($B589="","",F588-E589)</f>
        <v/>
      </c>
    </row>
    <row r="590" customFormat="false" ht="13.8" hidden="false" customHeight="false" outlineLevel="0" collapsed="false">
      <c r="B590" s="0" t="str">
        <f aca="false">IF(OR(B589="",B589&gt;=$D$8),"",B589+1)</f>
        <v/>
      </c>
      <c r="C590" s="42" t="str">
        <f aca="false">IF($B590="","",$D$9)</f>
        <v/>
      </c>
      <c r="D590" s="42" t="str">
        <f aca="false">IF($B590="","",IPMT($D$5/12,$B590,$D$7*12,$D$4))</f>
        <v/>
      </c>
      <c r="E590" s="42" t="str">
        <f aca="false">IF($B590="","",PPMT($D$5/12,$B590,$D$7*12,$D$4))</f>
        <v/>
      </c>
      <c r="F590" s="42" t="str">
        <f aca="false">IF($B590="","",F589-E590)</f>
        <v/>
      </c>
    </row>
    <row r="591" customFormat="false" ht="13.8" hidden="false" customHeight="false" outlineLevel="0" collapsed="false">
      <c r="B591" s="0" t="str">
        <f aca="false">IF(OR(B590="",B590&gt;=$D$8),"",B590+1)</f>
        <v/>
      </c>
      <c r="C591" s="42" t="str">
        <f aca="false">IF($B591="","",$D$9)</f>
        <v/>
      </c>
      <c r="D591" s="42" t="str">
        <f aca="false">IF($B591="","",IPMT($D$5/12,$B591,$D$7*12,$D$4))</f>
        <v/>
      </c>
      <c r="E591" s="42" t="str">
        <f aca="false">IF($B591="","",PPMT($D$5/12,$B591,$D$7*12,$D$4))</f>
        <v/>
      </c>
      <c r="F591" s="42" t="str">
        <f aca="false">IF($B591="","",F590-E591)</f>
        <v/>
      </c>
    </row>
    <row r="592" customFormat="false" ht="13.8" hidden="false" customHeight="false" outlineLevel="0" collapsed="false">
      <c r="B592" s="0" t="str">
        <f aca="false">IF(OR(B591="",B591&gt;=$D$8),"",B591+1)</f>
        <v/>
      </c>
      <c r="C592" s="42" t="str">
        <f aca="false">IF($B592="","",$D$9)</f>
        <v/>
      </c>
      <c r="D592" s="42" t="str">
        <f aca="false">IF($B592="","",IPMT($D$5/12,$B592,$D$7*12,$D$4))</f>
        <v/>
      </c>
      <c r="E592" s="42" t="str">
        <f aca="false">IF($B592="","",PPMT($D$5/12,$B592,$D$7*12,$D$4))</f>
        <v/>
      </c>
      <c r="F592" s="42" t="str">
        <f aca="false">IF($B592="","",F591-E592)</f>
        <v/>
      </c>
    </row>
    <row r="593" customFormat="false" ht="13.8" hidden="false" customHeight="false" outlineLevel="0" collapsed="false">
      <c r="B593" s="0" t="str">
        <f aca="false">IF(OR(B592="",B592&gt;=$D$8),"",B592+1)</f>
        <v/>
      </c>
      <c r="C593" s="42" t="str">
        <f aca="false">IF($B593="","",$D$9)</f>
        <v/>
      </c>
      <c r="D593" s="42" t="str">
        <f aca="false">IF($B593="","",IPMT($D$5/12,$B593,$D$7*12,$D$4))</f>
        <v/>
      </c>
      <c r="E593" s="42" t="str">
        <f aca="false">IF($B593="","",PPMT($D$5/12,$B593,$D$7*12,$D$4))</f>
        <v/>
      </c>
      <c r="F593" s="42" t="str">
        <f aca="false">IF($B593="","",F592-E593)</f>
        <v/>
      </c>
    </row>
    <row r="594" customFormat="false" ht="13.8" hidden="false" customHeight="false" outlineLevel="0" collapsed="false">
      <c r="B594" s="0" t="str">
        <f aca="false">IF(OR(B593="",B593&gt;=$D$8),"",B593+1)</f>
        <v/>
      </c>
      <c r="C594" s="42" t="str">
        <f aca="false">IF($B594="","",$D$9)</f>
        <v/>
      </c>
      <c r="D594" s="42" t="str">
        <f aca="false">IF($B594="","",IPMT($D$5/12,$B594,$D$7*12,$D$4))</f>
        <v/>
      </c>
      <c r="E594" s="42" t="str">
        <f aca="false">IF($B594="","",PPMT($D$5/12,$B594,$D$7*12,$D$4))</f>
        <v/>
      </c>
      <c r="F594" s="42" t="str">
        <f aca="false">IF($B594="","",F593-E594)</f>
        <v/>
      </c>
    </row>
    <row r="595" customFormat="false" ht="13.8" hidden="false" customHeight="false" outlineLevel="0" collapsed="false">
      <c r="B595" s="0" t="str">
        <f aca="false">IF(OR(B594="",B594&gt;=$D$8),"",B594+1)</f>
        <v/>
      </c>
      <c r="C595" s="42" t="str">
        <f aca="false">IF($B595="","",$D$9)</f>
        <v/>
      </c>
      <c r="D595" s="42" t="str">
        <f aca="false">IF($B595="","",IPMT($D$5/12,$B595,$D$7*12,$D$4))</f>
        <v/>
      </c>
      <c r="E595" s="42" t="str">
        <f aca="false">IF($B595="","",PPMT($D$5/12,$B595,$D$7*12,$D$4))</f>
        <v/>
      </c>
      <c r="F595" s="42" t="str">
        <f aca="false">IF($B595="","",F594-E595)</f>
        <v/>
      </c>
    </row>
    <row r="596" customFormat="false" ht="13.8" hidden="false" customHeight="false" outlineLevel="0" collapsed="false">
      <c r="B596" s="0" t="str">
        <f aca="false">IF(OR(B595="",B595&gt;=$D$8),"",B595+1)</f>
        <v/>
      </c>
      <c r="C596" s="42" t="str">
        <f aca="false">IF($B596="","",$D$9)</f>
        <v/>
      </c>
      <c r="D596" s="42" t="str">
        <f aca="false">IF($B596="","",IPMT($D$5/12,$B596,$D$7*12,$D$4))</f>
        <v/>
      </c>
      <c r="E596" s="42" t="str">
        <f aca="false">IF($B596="","",PPMT($D$5/12,$B596,$D$7*12,$D$4))</f>
        <v/>
      </c>
      <c r="F596" s="42" t="str">
        <f aca="false">IF($B596="","",F595-E596)</f>
        <v/>
      </c>
    </row>
    <row r="597" customFormat="false" ht="13.8" hidden="false" customHeight="false" outlineLevel="0" collapsed="false">
      <c r="B597" s="0" t="str">
        <f aca="false">IF(OR(B596="",B596&gt;=$D$8),"",B596+1)</f>
        <v/>
      </c>
      <c r="C597" s="42" t="str">
        <f aca="false">IF($B597="","",$D$9)</f>
        <v/>
      </c>
      <c r="D597" s="42" t="str">
        <f aca="false">IF($B597="","",IPMT($D$5/12,$B597,$D$7*12,$D$4))</f>
        <v/>
      </c>
      <c r="E597" s="42" t="str">
        <f aca="false">IF($B597="","",PPMT($D$5/12,$B597,$D$7*12,$D$4))</f>
        <v/>
      </c>
      <c r="F597" s="42" t="str">
        <f aca="false">IF($B597="","",F596-E597)</f>
        <v/>
      </c>
    </row>
    <row r="598" customFormat="false" ht="13.8" hidden="false" customHeight="false" outlineLevel="0" collapsed="false">
      <c r="B598" s="0" t="str">
        <f aca="false">IF(OR(B597="",B597&gt;=$D$8),"",B597+1)</f>
        <v/>
      </c>
      <c r="C598" s="42" t="str">
        <f aca="false">IF($B598="","",$D$9)</f>
        <v/>
      </c>
      <c r="D598" s="42" t="str">
        <f aca="false">IF($B598="","",IPMT($D$5/12,$B598,$D$7*12,$D$4))</f>
        <v/>
      </c>
      <c r="E598" s="42" t="str">
        <f aca="false">IF($B598="","",PPMT($D$5/12,$B598,$D$7*12,$D$4))</f>
        <v/>
      </c>
      <c r="F598" s="42" t="str">
        <f aca="false">IF($B598="","",F597-E598)</f>
        <v/>
      </c>
    </row>
    <row r="599" customFormat="false" ht="13.8" hidden="false" customHeight="false" outlineLevel="0" collapsed="false">
      <c r="B599" s="0" t="str">
        <f aca="false">IF(OR(B598="",B598&gt;=$D$8),"",B598+1)</f>
        <v/>
      </c>
      <c r="C599" s="42" t="str">
        <f aca="false">IF($B599="","",$D$9)</f>
        <v/>
      </c>
      <c r="D599" s="42" t="str">
        <f aca="false">IF($B599="","",IPMT($D$5/12,$B599,$D$7*12,$D$4))</f>
        <v/>
      </c>
      <c r="E599" s="42" t="str">
        <f aca="false">IF($B599="","",PPMT($D$5/12,$B599,$D$7*12,$D$4))</f>
        <v/>
      </c>
      <c r="F599" s="42" t="str">
        <f aca="false">IF($B599="","",F598-E599)</f>
        <v/>
      </c>
    </row>
    <row r="600" customFormat="false" ht="13.8" hidden="false" customHeight="false" outlineLevel="0" collapsed="false">
      <c r="B600" s="0" t="str">
        <f aca="false">IF(OR(B599="",B599&gt;=$D$8),"",B599+1)</f>
        <v/>
      </c>
      <c r="C600" s="42" t="str">
        <f aca="false">IF($B600="","",$D$9)</f>
        <v/>
      </c>
      <c r="D600" s="42" t="str">
        <f aca="false">IF($B600="","",IPMT($D$5/12,$B600,$D$7*12,$D$4))</f>
        <v/>
      </c>
      <c r="E600" s="42" t="str">
        <f aca="false">IF($B600="","",PPMT($D$5/12,$B600,$D$7*12,$D$4))</f>
        <v/>
      </c>
      <c r="F600" s="42" t="str">
        <f aca="false">IF($B600="","",F599-E600)</f>
        <v/>
      </c>
    </row>
    <row r="601" customFormat="false" ht="13.8" hidden="false" customHeight="false" outlineLevel="0" collapsed="false">
      <c r="B601" s="0" t="str">
        <f aca="false">IF(OR(B600="",B600&gt;=$D$8),"",B600+1)</f>
        <v/>
      </c>
      <c r="C601" s="42" t="str">
        <f aca="false">IF($B601="","",$D$9)</f>
        <v/>
      </c>
      <c r="D601" s="42" t="str">
        <f aca="false">IF($B601="","",IPMT($D$5/12,$B601,$D$7*12,$D$4))</f>
        <v/>
      </c>
      <c r="E601" s="42" t="str">
        <f aca="false">IF($B601="","",PPMT($D$5/12,$B601,$D$7*12,$D$4))</f>
        <v/>
      </c>
      <c r="F601" s="42" t="str">
        <f aca="false">IF($B601="","",F600-E601)</f>
        <v/>
      </c>
    </row>
    <row r="602" customFormat="false" ht="13.8" hidden="false" customHeight="false" outlineLevel="0" collapsed="false">
      <c r="B602" s="0" t="str">
        <f aca="false">IF(OR(B601="",B601&gt;=$D$8),"",B601+1)</f>
        <v/>
      </c>
      <c r="C602" s="42" t="str">
        <f aca="false">IF($B602="","",$D$9)</f>
        <v/>
      </c>
      <c r="D602" s="42" t="str">
        <f aca="false">IF($B602="","",IPMT($D$5/12,$B602,$D$7*12,$D$4))</f>
        <v/>
      </c>
      <c r="E602" s="42" t="str">
        <f aca="false">IF($B602="","",PPMT($D$5/12,$B602,$D$7*12,$D$4))</f>
        <v/>
      </c>
      <c r="F602" s="42" t="str">
        <f aca="false">IF($B602="","",F601-E602)</f>
        <v/>
      </c>
    </row>
    <row r="603" customFormat="false" ht="13.8" hidden="false" customHeight="false" outlineLevel="0" collapsed="false">
      <c r="B603" s="0" t="str">
        <f aca="false">IF(OR(B602="",B602&gt;=$D$8),"",B602+1)</f>
        <v/>
      </c>
      <c r="C603" s="42" t="str">
        <f aca="false">IF($B603="","",$D$9)</f>
        <v/>
      </c>
      <c r="D603" s="42" t="str">
        <f aca="false">IF($B603="","",IPMT($D$5/12,$B603,$D$7*12,$D$4))</f>
        <v/>
      </c>
      <c r="E603" s="42" t="str">
        <f aca="false">IF($B603="","",PPMT($D$5/12,$B603,$D$7*12,$D$4))</f>
        <v/>
      </c>
      <c r="F603" s="42" t="str">
        <f aca="false">IF($B603="","",F602-E603)</f>
        <v/>
      </c>
    </row>
    <row r="604" customFormat="false" ht="13.8" hidden="false" customHeight="false" outlineLevel="0" collapsed="false">
      <c r="B604" s="0" t="str">
        <f aca="false">IF(OR(B603="",B603&gt;=$D$8),"",B603+1)</f>
        <v/>
      </c>
      <c r="C604" s="42" t="str">
        <f aca="false">IF($B604="","",$D$9)</f>
        <v/>
      </c>
      <c r="D604" s="42" t="str">
        <f aca="false">IF($B604="","",IPMT($D$5/12,$B604,$D$7*12,$D$4))</f>
        <v/>
      </c>
      <c r="E604" s="42" t="str">
        <f aca="false">IF($B604="","",PPMT($D$5/12,$B604,$D$7*12,$D$4))</f>
        <v/>
      </c>
      <c r="F604" s="42" t="str">
        <f aca="false">IF($B604="","",F603-E604)</f>
        <v/>
      </c>
    </row>
    <row r="605" customFormat="false" ht="13.8" hidden="false" customHeight="false" outlineLevel="0" collapsed="false">
      <c r="B605" s="0" t="str">
        <f aca="false">IF(OR(B604="",B604&gt;=$D$8),"",B604+1)</f>
        <v/>
      </c>
      <c r="C605" s="42" t="str">
        <f aca="false">IF($B605="","",$D$9)</f>
        <v/>
      </c>
      <c r="D605" s="42" t="str">
        <f aca="false">IF($B605="","",IPMT($D$5/12,$B605,$D$7*12,$D$4))</f>
        <v/>
      </c>
      <c r="E605" s="42" t="str">
        <f aca="false">IF($B605="","",PPMT($D$5/12,$B605,$D$7*12,$D$4))</f>
        <v/>
      </c>
      <c r="F605" s="42" t="str">
        <f aca="false">IF($B605="","",F604-E605)</f>
        <v/>
      </c>
    </row>
    <row r="606" customFormat="false" ht="13.8" hidden="false" customHeight="false" outlineLevel="0" collapsed="false">
      <c r="B606" s="0" t="str">
        <f aca="false">IF(OR(B605="",B605&gt;=$D$8),"",B605+1)</f>
        <v/>
      </c>
      <c r="C606" s="42" t="str">
        <f aca="false">IF($B606="","",$D$9)</f>
        <v/>
      </c>
      <c r="D606" s="42" t="str">
        <f aca="false">IF($B606="","",IPMT($D$5/12,$B606,$D$7*12,$D$4))</f>
        <v/>
      </c>
      <c r="E606" s="42" t="str">
        <f aca="false">IF($B606="","",PPMT($D$5/12,$B606,$D$7*12,$D$4))</f>
        <v/>
      </c>
      <c r="F606" s="42" t="str">
        <f aca="false">IF($B606="","",F605-E606)</f>
        <v/>
      </c>
    </row>
    <row r="607" customFormat="false" ht="13.8" hidden="false" customHeight="false" outlineLevel="0" collapsed="false">
      <c r="B607" s="0" t="str">
        <f aca="false">IF(OR(B606="",B606&gt;=$D$8),"",B606+1)</f>
        <v/>
      </c>
      <c r="C607" s="42" t="str">
        <f aca="false">IF($B607="","",$D$9)</f>
        <v/>
      </c>
      <c r="D607" s="42" t="str">
        <f aca="false">IF($B607="","",IPMT($D$5/12,$B607,$D$7*12,$D$4))</f>
        <v/>
      </c>
      <c r="E607" s="42" t="str">
        <f aca="false">IF($B607="","",PPMT($D$5/12,$B607,$D$7*12,$D$4))</f>
        <v/>
      </c>
      <c r="F607" s="42" t="str">
        <f aca="false">IF($B607="","",F606-E607)</f>
        <v/>
      </c>
    </row>
    <row r="608" customFormat="false" ht="13.8" hidden="false" customHeight="false" outlineLevel="0" collapsed="false">
      <c r="B608" s="0" t="str">
        <f aca="false">IF(OR(B607="",B607&gt;=$D$8),"",B607+1)</f>
        <v/>
      </c>
      <c r="C608" s="42" t="str">
        <f aca="false">IF($B608="","",$D$9)</f>
        <v/>
      </c>
      <c r="D608" s="42" t="str">
        <f aca="false">IF($B608="","",IPMT($D$5/12,$B608,$D$7*12,$D$4))</f>
        <v/>
      </c>
      <c r="E608" s="42" t="str">
        <f aca="false">IF($B608="","",PPMT($D$5/12,$B608,$D$7*12,$D$4))</f>
        <v/>
      </c>
      <c r="F608" s="42" t="str">
        <f aca="false">IF($B608="","",F607-E608)</f>
        <v/>
      </c>
    </row>
    <row r="609" customFormat="false" ht="13.8" hidden="false" customHeight="false" outlineLevel="0" collapsed="false">
      <c r="B609" s="0" t="str">
        <f aca="false">IF(OR(B608="",B608&gt;=$D$8),"",B608+1)</f>
        <v/>
      </c>
      <c r="C609" s="42" t="str">
        <f aca="false">IF($B609="","",$D$9)</f>
        <v/>
      </c>
      <c r="D609" s="42" t="str">
        <f aca="false">IF($B609="","",IPMT($D$5/12,$B609,$D$7*12,$D$4))</f>
        <v/>
      </c>
      <c r="E609" s="42" t="str">
        <f aca="false">IF($B609="","",PPMT($D$5/12,$B609,$D$7*12,$D$4))</f>
        <v/>
      </c>
      <c r="F609" s="42" t="str">
        <f aca="false">IF($B609="","",F608-E609)</f>
        <v/>
      </c>
    </row>
    <row r="610" customFormat="false" ht="13.8" hidden="false" customHeight="false" outlineLevel="0" collapsed="false">
      <c r="B610" s="0" t="str">
        <f aca="false">IF(OR(B609="",B609&gt;=$D$8),"",B609+1)</f>
        <v/>
      </c>
      <c r="C610" s="42" t="str">
        <f aca="false">IF($B610="","",$D$9)</f>
        <v/>
      </c>
      <c r="D610" s="42" t="str">
        <f aca="false">IF($B610="","",IPMT($D$5/12,$B610,$D$7*12,$D$4))</f>
        <v/>
      </c>
      <c r="E610" s="42" t="str">
        <f aca="false">IF($B610="","",PPMT($D$5/12,$B610,$D$7*12,$D$4))</f>
        <v/>
      </c>
      <c r="F610" s="42" t="str">
        <f aca="false">IF($B610="","",F609-E610)</f>
        <v/>
      </c>
    </row>
    <row r="611" customFormat="false" ht="13.8" hidden="false" customHeight="false" outlineLevel="0" collapsed="false">
      <c r="B611" s="0" t="str">
        <f aca="false">IF(OR(B610="",B610&gt;=$D$8),"",B610+1)</f>
        <v/>
      </c>
      <c r="C611" s="42" t="str">
        <f aca="false">IF($B611="","",$D$9)</f>
        <v/>
      </c>
      <c r="D611" s="42" t="str">
        <f aca="false">IF($B611="","",IPMT($D$5/12,$B611,$D$7*12,$D$4))</f>
        <v/>
      </c>
      <c r="E611" s="42" t="str">
        <f aca="false">IF($B611="","",PPMT($D$5/12,$B611,$D$7*12,$D$4))</f>
        <v/>
      </c>
      <c r="F611" s="42" t="str">
        <f aca="false">IF($B611="","",F610-E611)</f>
        <v/>
      </c>
    </row>
    <row r="612" customFormat="false" ht="13.8" hidden="false" customHeight="false" outlineLevel="0" collapsed="false">
      <c r="B612" s="0" t="str">
        <f aca="false">IF(OR(B611="",B611&gt;=$D$8),"",B611+1)</f>
        <v/>
      </c>
      <c r="C612" s="42" t="str">
        <f aca="false">IF($B612="","",$D$9)</f>
        <v/>
      </c>
      <c r="D612" s="42" t="str">
        <f aca="false">IF($B612="","",IPMT($D$5/12,$B612,$D$7*12,$D$4))</f>
        <v/>
      </c>
      <c r="E612" s="42" t="str">
        <f aca="false">IF($B612="","",PPMT($D$5/12,$B612,$D$7*12,$D$4))</f>
        <v/>
      </c>
      <c r="F612" s="42" t="str">
        <f aca="false">IF($B612="","",F611-E612)</f>
        <v/>
      </c>
    </row>
    <row r="613" customFormat="false" ht="13.8" hidden="false" customHeight="false" outlineLevel="0" collapsed="false">
      <c r="B613" s="0" t="str">
        <f aca="false">IF(OR(B612="",B612&gt;=$D$8),"",B612+1)</f>
        <v/>
      </c>
      <c r="C613" s="42" t="str">
        <f aca="false">IF($B613="","",$D$9)</f>
        <v/>
      </c>
      <c r="D613" s="42" t="str">
        <f aca="false">IF($B613="","",IPMT($D$5/12,$B613,$D$7*12,$D$4))</f>
        <v/>
      </c>
      <c r="E613" s="42" t="str">
        <f aca="false">IF($B613="","",PPMT($D$5/12,$B613,$D$7*12,$D$4))</f>
        <v/>
      </c>
      <c r="F613" s="42" t="str">
        <f aca="false">IF($B613="","",F612-E613)</f>
        <v/>
      </c>
    </row>
    <row r="614" customFormat="false" ht="13.8" hidden="false" customHeight="false" outlineLevel="0" collapsed="false">
      <c r="B614" s="0" t="str">
        <f aca="false">IF(OR(B613="",B613&gt;=$D$8),"",B613+1)</f>
        <v/>
      </c>
      <c r="C614" s="42" t="str">
        <f aca="false">IF($B614="","",$D$9)</f>
        <v/>
      </c>
      <c r="D614" s="42" t="str">
        <f aca="false">IF($B614="","",IPMT($D$5/12,$B614,$D$7*12,$D$4))</f>
        <v/>
      </c>
      <c r="E614" s="42" t="str">
        <f aca="false">IF($B614="","",PPMT($D$5/12,$B614,$D$7*12,$D$4))</f>
        <v/>
      </c>
      <c r="F614" s="42" t="str">
        <f aca="false">IF($B614="","",F613-E614)</f>
        <v/>
      </c>
    </row>
    <row r="615" customFormat="false" ht="13.8" hidden="false" customHeight="false" outlineLevel="0" collapsed="false">
      <c r="B615" s="0" t="str">
        <f aca="false">IF(OR(B614="",B614&gt;=$D$8),"",B614+1)</f>
        <v/>
      </c>
      <c r="C615" s="42" t="str">
        <f aca="false">IF($B615="","",$D$9)</f>
        <v/>
      </c>
      <c r="D615" s="42" t="str">
        <f aca="false">IF($B615="","",IPMT($D$5/12,$B615,$D$7*12,$D$4))</f>
        <v/>
      </c>
      <c r="E615" s="42" t="str">
        <f aca="false">IF($B615="","",PPMT($D$5/12,$B615,$D$7*12,$D$4))</f>
        <v/>
      </c>
      <c r="F615" s="42" t="str">
        <f aca="false">IF($B615="","",F614-E615)</f>
        <v/>
      </c>
    </row>
    <row r="616" customFormat="false" ht="13.8" hidden="false" customHeight="false" outlineLevel="0" collapsed="false">
      <c r="B616" s="0" t="str">
        <f aca="false">IF(OR(B615="",B615&gt;=$D$8),"",B615+1)</f>
        <v/>
      </c>
      <c r="C616" s="42" t="str">
        <f aca="false">IF($B616="","",$D$9)</f>
        <v/>
      </c>
      <c r="D616" s="42" t="str">
        <f aca="false">IF($B616="","",IPMT($D$5/12,$B616,$D$7*12,$D$4))</f>
        <v/>
      </c>
      <c r="E616" s="42" t="str">
        <f aca="false">IF($B616="","",PPMT($D$5/12,$B616,$D$7*12,$D$4))</f>
        <v/>
      </c>
      <c r="F616" s="42" t="str">
        <f aca="false">IF($B616="","",F615-E616)</f>
        <v/>
      </c>
    </row>
    <row r="617" customFormat="false" ht="13.8" hidden="false" customHeight="false" outlineLevel="0" collapsed="false">
      <c r="B617" s="0" t="str">
        <f aca="false">IF(OR(B616="",B616&gt;=$D$8),"",B616+1)</f>
        <v/>
      </c>
      <c r="C617" s="42" t="str">
        <f aca="false">IF($B617="","",$D$9)</f>
        <v/>
      </c>
      <c r="D617" s="42" t="str">
        <f aca="false">IF($B617="","",IPMT($D$5/12,$B617,$D$7*12,$D$4))</f>
        <v/>
      </c>
      <c r="E617" s="42" t="str">
        <f aca="false">IF($B617="","",PPMT($D$5/12,$B617,$D$7*12,$D$4))</f>
        <v/>
      </c>
      <c r="F617" s="42" t="str">
        <f aca="false">IF($B617="","",F616-E617)</f>
        <v/>
      </c>
    </row>
    <row r="618" customFormat="false" ht="13.8" hidden="false" customHeight="false" outlineLevel="0" collapsed="false">
      <c r="B618" s="0" t="str">
        <f aca="false">IF(OR(B617="",B617&gt;=$D$8),"",B617+1)</f>
        <v/>
      </c>
      <c r="C618" s="42" t="str">
        <f aca="false">IF($B618="","",$D$9)</f>
        <v/>
      </c>
      <c r="D618" s="42" t="str">
        <f aca="false">IF($B618="","",IPMT($D$5/12,$B618,$D$7*12,$D$4))</f>
        <v/>
      </c>
      <c r="E618" s="42" t="str">
        <f aca="false">IF($B618="","",PPMT($D$5/12,$B618,$D$7*12,$D$4))</f>
        <v/>
      </c>
      <c r="F618" s="42" t="str">
        <f aca="false">IF($B618="","",F617-E618)</f>
        <v/>
      </c>
    </row>
    <row r="619" customFormat="false" ht="13.8" hidden="false" customHeight="false" outlineLevel="0" collapsed="false">
      <c r="B619" s="0" t="str">
        <f aca="false">IF(OR(B618="",B618&gt;=$D$8),"",B618+1)</f>
        <v/>
      </c>
      <c r="C619" s="42" t="str">
        <f aca="false">IF($B619="","",$D$9)</f>
        <v/>
      </c>
      <c r="D619" s="42" t="str">
        <f aca="false">IF($B619="","",IPMT($D$5/12,$B619,$D$7*12,$D$4))</f>
        <v/>
      </c>
      <c r="E619" s="42" t="str">
        <f aca="false">IF($B619="","",PPMT($D$5/12,$B619,$D$7*12,$D$4))</f>
        <v/>
      </c>
      <c r="F619" s="42" t="str">
        <f aca="false">IF($B619="","",F618-E619)</f>
        <v/>
      </c>
    </row>
    <row r="620" customFormat="false" ht="13.8" hidden="false" customHeight="false" outlineLevel="0" collapsed="false">
      <c r="B620" s="0" t="str">
        <f aca="false">IF(OR(B619="",B619&gt;=$D$8),"",B619+1)</f>
        <v/>
      </c>
      <c r="C620" s="42" t="str">
        <f aca="false">IF($B620="","",$D$9)</f>
        <v/>
      </c>
      <c r="D620" s="42" t="str">
        <f aca="false">IF($B620="","",IPMT($D$5/12,$B620,$D$7*12,$D$4))</f>
        <v/>
      </c>
      <c r="E620" s="42" t="str">
        <f aca="false">IF($B620="","",PPMT($D$5/12,$B620,$D$7*12,$D$4))</f>
        <v/>
      </c>
      <c r="F620" s="42" t="str">
        <f aca="false">IF($B620="","",F619-E620)</f>
        <v/>
      </c>
    </row>
    <row r="621" customFormat="false" ht="13.8" hidden="false" customHeight="false" outlineLevel="0" collapsed="false">
      <c r="B621" s="0" t="str">
        <f aca="false">IF(OR(B620="",B620&gt;=$D$8),"",B620+1)</f>
        <v/>
      </c>
      <c r="C621" s="42" t="str">
        <f aca="false">IF($B621="","",$D$9)</f>
        <v/>
      </c>
      <c r="D621" s="42" t="str">
        <f aca="false">IF($B621="","",IPMT($D$5/12,$B621,$D$7*12,$D$4))</f>
        <v/>
      </c>
      <c r="E621" s="42" t="str">
        <f aca="false">IF($B621="","",PPMT($D$5/12,$B621,$D$7*12,$D$4))</f>
        <v/>
      </c>
      <c r="F621" s="42" t="str">
        <f aca="false">IF($B621="","",F620-E621)</f>
        <v/>
      </c>
    </row>
    <row r="622" customFormat="false" ht="13.8" hidden="false" customHeight="false" outlineLevel="0" collapsed="false">
      <c r="B622" s="0" t="str">
        <f aca="false">IF(OR(B621="",B621&gt;=$D$8),"",B621+1)</f>
        <v/>
      </c>
      <c r="C622" s="42" t="str">
        <f aca="false">IF($B622="","",$D$9)</f>
        <v/>
      </c>
      <c r="D622" s="42" t="str">
        <f aca="false">IF($B622="","",IPMT($D$5/12,$B622,$D$7*12,$D$4))</f>
        <v/>
      </c>
      <c r="E622" s="42" t="str">
        <f aca="false">IF($B622="","",PPMT($D$5/12,$B622,$D$7*12,$D$4))</f>
        <v/>
      </c>
      <c r="F622" s="42" t="str">
        <f aca="false">IF($B622="","",F621-E622)</f>
        <v/>
      </c>
    </row>
    <row r="623" customFormat="false" ht="13.8" hidden="false" customHeight="false" outlineLevel="0" collapsed="false">
      <c r="B623" s="0" t="str">
        <f aca="false">IF(OR(B622="",B622&gt;=$D$8),"",B622+1)</f>
        <v/>
      </c>
      <c r="C623" s="42" t="str">
        <f aca="false">IF($B623="","",$D$9)</f>
        <v/>
      </c>
      <c r="D623" s="42" t="str">
        <f aca="false">IF($B623="","",IPMT($D$5/12,$B623,$D$7*12,$D$4))</f>
        <v/>
      </c>
      <c r="E623" s="42" t="str">
        <f aca="false">IF($B623="","",PPMT($D$5/12,$B623,$D$7*12,$D$4))</f>
        <v/>
      </c>
      <c r="F623" s="42" t="str">
        <f aca="false">IF($B623="","",F622-E623)</f>
        <v/>
      </c>
    </row>
    <row r="624" customFormat="false" ht="13.8" hidden="false" customHeight="false" outlineLevel="0" collapsed="false">
      <c r="B624" s="0" t="str">
        <f aca="false">IF(OR(B623="",B623&gt;=$D$8),"",B623+1)</f>
        <v/>
      </c>
      <c r="C624" s="42" t="str">
        <f aca="false">IF($B624="","",$D$9)</f>
        <v/>
      </c>
      <c r="D624" s="42" t="str">
        <f aca="false">IF($B624="","",IPMT($D$5/12,$B624,$D$7*12,$D$4))</f>
        <v/>
      </c>
      <c r="E624" s="42" t="str">
        <f aca="false">IF($B624="","",PPMT($D$5/12,$B624,$D$7*12,$D$4))</f>
        <v/>
      </c>
      <c r="F624" s="42" t="str">
        <f aca="false">IF($B624="","",F623-E624)</f>
        <v/>
      </c>
    </row>
    <row r="625" customFormat="false" ht="13.8" hidden="false" customHeight="false" outlineLevel="0" collapsed="false">
      <c r="B625" s="0" t="str">
        <f aca="false">IF(OR(B624="",B624&gt;=$D$8),"",B624+1)</f>
        <v/>
      </c>
      <c r="C625" s="42" t="str">
        <f aca="false">IF($B625="","",$D$9)</f>
        <v/>
      </c>
      <c r="D625" s="42" t="str">
        <f aca="false">IF($B625="","",IPMT($D$5/12,$B625,$D$7*12,$D$4))</f>
        <v/>
      </c>
      <c r="E625" s="42" t="str">
        <f aca="false">IF($B625="","",PPMT($D$5/12,$B625,$D$7*12,$D$4))</f>
        <v/>
      </c>
      <c r="F625" s="42" t="str">
        <f aca="false">IF($B625="","",F624-E625)</f>
        <v/>
      </c>
    </row>
    <row r="626" customFormat="false" ht="13.8" hidden="false" customHeight="false" outlineLevel="0" collapsed="false">
      <c r="B626" s="0" t="str">
        <f aca="false">IF(OR(B625="",B625&gt;=$D$8),"",B625+1)</f>
        <v/>
      </c>
      <c r="C626" s="42" t="str">
        <f aca="false">IF($B626="","",$D$9)</f>
        <v/>
      </c>
      <c r="D626" s="42" t="str">
        <f aca="false">IF($B626="","",IPMT($D$5/12,$B626,$D$7*12,$D$4))</f>
        <v/>
      </c>
      <c r="E626" s="42" t="str">
        <f aca="false">IF($B626="","",PPMT($D$5/12,$B626,$D$7*12,$D$4))</f>
        <v/>
      </c>
      <c r="F626" s="42" t="str">
        <f aca="false">IF($B626="","",F625-E626)</f>
        <v/>
      </c>
    </row>
    <row r="627" customFormat="false" ht="13.8" hidden="false" customHeight="false" outlineLevel="0" collapsed="false">
      <c r="B627" s="0" t="str">
        <f aca="false">IF(OR(B626="",B626&gt;=$D$8),"",B626+1)</f>
        <v/>
      </c>
      <c r="C627" s="42" t="str">
        <f aca="false">IF($B627="","",$D$9)</f>
        <v/>
      </c>
      <c r="D627" s="42" t="str">
        <f aca="false">IF($B627="","",IPMT($D$5/12,$B627,$D$7*12,$D$4))</f>
        <v/>
      </c>
      <c r="E627" s="42" t="str">
        <f aca="false">IF($B627="","",PPMT($D$5/12,$B627,$D$7*12,$D$4))</f>
        <v/>
      </c>
      <c r="F627" s="42" t="str">
        <f aca="false">IF($B627="","",F626-E627)</f>
        <v/>
      </c>
    </row>
    <row r="628" customFormat="false" ht="13.8" hidden="false" customHeight="false" outlineLevel="0" collapsed="false">
      <c r="B628" s="0" t="str">
        <f aca="false">IF(OR(B627="",B627&gt;=$D$8),"",B627+1)</f>
        <v/>
      </c>
      <c r="C628" s="42" t="str">
        <f aca="false">IF($B628="","",$D$9)</f>
        <v/>
      </c>
      <c r="D628" s="42" t="str">
        <f aca="false">IF($B628="","",IPMT($D$5/12,$B628,$D$7*12,$D$4))</f>
        <v/>
      </c>
      <c r="E628" s="42" t="str">
        <f aca="false">IF($B628="","",PPMT($D$5/12,$B628,$D$7*12,$D$4))</f>
        <v/>
      </c>
      <c r="F628" s="42" t="str">
        <f aca="false">IF($B628="","",F627-E628)</f>
        <v/>
      </c>
    </row>
    <row r="629" customFormat="false" ht="13.8" hidden="false" customHeight="false" outlineLevel="0" collapsed="false">
      <c r="B629" s="0" t="str">
        <f aca="false">IF(OR(B628="",B628&gt;=$D$8),"",B628+1)</f>
        <v/>
      </c>
      <c r="C629" s="42" t="str">
        <f aca="false">IF($B629="","",$D$9)</f>
        <v/>
      </c>
      <c r="D629" s="42" t="str">
        <f aca="false">IF($B629="","",IPMT($D$5/12,$B629,$D$7*12,$D$4))</f>
        <v/>
      </c>
      <c r="E629" s="42" t="str">
        <f aca="false">IF($B629="","",PPMT($D$5/12,$B629,$D$7*12,$D$4))</f>
        <v/>
      </c>
      <c r="F629" s="42" t="str">
        <f aca="false">IF($B629="","",F628-E629)</f>
        <v/>
      </c>
    </row>
    <row r="630" customFormat="false" ht="13.8" hidden="false" customHeight="false" outlineLevel="0" collapsed="false">
      <c r="B630" s="0" t="str">
        <f aca="false">IF(OR(B629="",B629&gt;=$D$8),"",B629+1)</f>
        <v/>
      </c>
      <c r="C630" s="42" t="str">
        <f aca="false">IF($B630="","",$D$9)</f>
        <v/>
      </c>
      <c r="D630" s="42" t="str">
        <f aca="false">IF($B630="","",IPMT($D$5/12,$B630,$D$7*12,$D$4))</f>
        <v/>
      </c>
      <c r="E630" s="42" t="str">
        <f aca="false">IF($B630="","",PPMT($D$5/12,$B630,$D$7*12,$D$4))</f>
        <v/>
      </c>
      <c r="F630" s="42" t="str">
        <f aca="false">IF($B630="","",F629-E630)</f>
        <v/>
      </c>
    </row>
    <row r="631" customFormat="false" ht="13.8" hidden="false" customHeight="false" outlineLevel="0" collapsed="false">
      <c r="B631" s="0" t="str">
        <f aca="false">IF(OR(B630="",B630&gt;=$D$8),"",B630+1)</f>
        <v/>
      </c>
      <c r="C631" s="42" t="str">
        <f aca="false">IF($B631="","",$D$9)</f>
        <v/>
      </c>
      <c r="D631" s="42" t="str">
        <f aca="false">IF($B631="","",IPMT($D$5/12,$B631,$D$7*12,$D$4))</f>
        <v/>
      </c>
      <c r="E631" s="42" t="str">
        <f aca="false">IF($B631="","",PPMT($D$5/12,$B631,$D$7*12,$D$4))</f>
        <v/>
      </c>
      <c r="F631" s="42" t="str">
        <f aca="false">IF($B631="","",F630-E631)</f>
        <v/>
      </c>
    </row>
    <row r="632" customFormat="false" ht="13.8" hidden="false" customHeight="false" outlineLevel="0" collapsed="false">
      <c r="B632" s="0" t="str">
        <f aca="false">IF(OR(B631="",B631&gt;=$D$8),"",B631+1)</f>
        <v/>
      </c>
      <c r="C632" s="42" t="str">
        <f aca="false">IF($B632="","",$D$9)</f>
        <v/>
      </c>
      <c r="D632" s="42" t="str">
        <f aca="false">IF($B632="","",IPMT($D$5/12,$B632,$D$7*12,$D$4))</f>
        <v/>
      </c>
      <c r="E632" s="42" t="str">
        <f aca="false">IF($B632="","",PPMT($D$5/12,$B632,$D$7*12,$D$4))</f>
        <v/>
      </c>
      <c r="F632" s="42" t="str">
        <f aca="false">IF($B632="","",F631-E632)</f>
        <v/>
      </c>
    </row>
    <row r="633" customFormat="false" ht="13.8" hidden="false" customHeight="false" outlineLevel="0" collapsed="false">
      <c r="B633" s="0" t="str">
        <f aca="false">IF(OR(B632="",B632&gt;=$D$8),"",B632+1)</f>
        <v/>
      </c>
      <c r="C633" s="42" t="str">
        <f aca="false">IF($B633="","",$D$9)</f>
        <v/>
      </c>
      <c r="D633" s="42" t="str">
        <f aca="false">IF($B633="","",IPMT($D$5/12,$B633,$D$7*12,$D$4))</f>
        <v/>
      </c>
      <c r="E633" s="42" t="str">
        <f aca="false">IF($B633="","",PPMT($D$5/12,$B633,$D$7*12,$D$4))</f>
        <v/>
      </c>
      <c r="F633" s="42" t="str">
        <f aca="false">IF($B633="","",F632-E633)</f>
        <v/>
      </c>
    </row>
    <row r="634" customFormat="false" ht="13.8" hidden="false" customHeight="false" outlineLevel="0" collapsed="false">
      <c r="B634" s="0" t="str">
        <f aca="false">IF(OR(B633="",B633&gt;=$D$8),"",B633+1)</f>
        <v/>
      </c>
      <c r="C634" s="42" t="str">
        <f aca="false">IF($B634="","",$D$9)</f>
        <v/>
      </c>
      <c r="D634" s="42" t="str">
        <f aca="false">IF($B634="","",IPMT($D$5/12,$B634,$D$7*12,$D$4))</f>
        <v/>
      </c>
      <c r="E634" s="42" t="str">
        <f aca="false">IF($B634="","",PPMT($D$5/12,$B634,$D$7*12,$D$4))</f>
        <v/>
      </c>
      <c r="F634" s="42" t="str">
        <f aca="false">IF($B634="","",F633-E634)</f>
        <v/>
      </c>
    </row>
    <row r="635" customFormat="false" ht="13.8" hidden="false" customHeight="false" outlineLevel="0" collapsed="false">
      <c r="B635" s="0" t="str">
        <f aca="false">IF(OR(B634="",B634&gt;=$D$8),"",B634+1)</f>
        <v/>
      </c>
      <c r="C635" s="42" t="str">
        <f aca="false">IF($B635="","",$D$9)</f>
        <v/>
      </c>
      <c r="D635" s="42" t="str">
        <f aca="false">IF($B635="","",IPMT($D$5/12,$B635,$D$7*12,$D$4))</f>
        <v/>
      </c>
      <c r="E635" s="42" t="str">
        <f aca="false">IF($B635="","",PPMT($D$5/12,$B635,$D$7*12,$D$4))</f>
        <v/>
      </c>
      <c r="F635" s="42" t="str">
        <f aca="false">IF($B635="","",F634-E635)</f>
        <v/>
      </c>
    </row>
    <row r="636" customFormat="false" ht="13.8" hidden="false" customHeight="false" outlineLevel="0" collapsed="false">
      <c r="B636" s="0" t="str">
        <f aca="false">IF(OR(B635="",B635&gt;=$D$8),"",B635+1)</f>
        <v/>
      </c>
      <c r="C636" s="42" t="str">
        <f aca="false">IF($B636="","",$D$9)</f>
        <v/>
      </c>
      <c r="D636" s="42" t="str">
        <f aca="false">IF($B636="","",IPMT($D$5/12,$B636,$D$7*12,$D$4))</f>
        <v/>
      </c>
      <c r="E636" s="42" t="str">
        <f aca="false">IF($B636="","",PPMT($D$5/12,$B636,$D$7*12,$D$4))</f>
        <v/>
      </c>
      <c r="F636" s="42" t="str">
        <f aca="false">IF($B636="","",F635-E636)</f>
        <v/>
      </c>
    </row>
    <row r="637" customFormat="false" ht="13.8" hidden="false" customHeight="false" outlineLevel="0" collapsed="false">
      <c r="B637" s="0" t="str">
        <f aca="false">IF(OR(B636="",B636&gt;=$D$8),"",B636+1)</f>
        <v/>
      </c>
      <c r="C637" s="42" t="str">
        <f aca="false">IF($B637="","",$D$9)</f>
        <v/>
      </c>
      <c r="D637" s="42" t="str">
        <f aca="false">IF($B637="","",IPMT($D$5/12,$B637,$D$7*12,$D$4))</f>
        <v/>
      </c>
      <c r="E637" s="42" t="str">
        <f aca="false">IF($B637="","",PPMT($D$5/12,$B637,$D$7*12,$D$4))</f>
        <v/>
      </c>
      <c r="F637" s="42" t="str">
        <f aca="false">IF($B637="","",F636-E637)</f>
        <v/>
      </c>
    </row>
    <row r="638" customFormat="false" ht="13.8" hidden="false" customHeight="false" outlineLevel="0" collapsed="false">
      <c r="B638" s="0" t="str">
        <f aca="false">IF(OR(B637="",B637&gt;=$D$8),"",B637+1)</f>
        <v/>
      </c>
      <c r="C638" s="42" t="str">
        <f aca="false">IF($B638="","",$D$9)</f>
        <v/>
      </c>
      <c r="D638" s="42" t="str">
        <f aca="false">IF($B638="","",IPMT($D$5/12,$B638,$D$7*12,$D$4))</f>
        <v/>
      </c>
      <c r="E638" s="42" t="str">
        <f aca="false">IF($B638="","",PPMT($D$5/12,$B638,$D$7*12,$D$4))</f>
        <v/>
      </c>
      <c r="F638" s="42" t="str">
        <f aca="false">IF($B638="","",F637-E638)</f>
        <v/>
      </c>
    </row>
    <row r="639" customFormat="false" ht="13.8" hidden="false" customHeight="false" outlineLevel="0" collapsed="false">
      <c r="B639" s="0" t="str">
        <f aca="false">IF(OR(B638="",B638&gt;=$D$8),"",B638+1)</f>
        <v/>
      </c>
      <c r="C639" s="42" t="str">
        <f aca="false">IF($B639="","",$D$9)</f>
        <v/>
      </c>
      <c r="D639" s="42" t="str">
        <f aca="false">IF($B639="","",IPMT($D$5/12,$B639,$D$7*12,$D$4))</f>
        <v/>
      </c>
      <c r="E639" s="42" t="str">
        <f aca="false">IF($B639="","",PPMT($D$5/12,$B639,$D$7*12,$D$4))</f>
        <v/>
      </c>
      <c r="F639" s="42" t="str">
        <f aca="false">IF($B639="","",F638-E639)</f>
        <v/>
      </c>
    </row>
    <row r="640" customFormat="false" ht="13.8" hidden="false" customHeight="false" outlineLevel="0" collapsed="false">
      <c r="B640" s="0" t="str">
        <f aca="false">IF(OR(B639="",B639&gt;=$D$8),"",B639+1)</f>
        <v/>
      </c>
      <c r="C640" s="42" t="str">
        <f aca="false">IF($B640="","",$D$9)</f>
        <v/>
      </c>
      <c r="D640" s="42" t="str">
        <f aca="false">IF($B640="","",IPMT($D$5/12,$B640,$D$7*12,$D$4))</f>
        <v/>
      </c>
      <c r="E640" s="42" t="str">
        <f aca="false">IF($B640="","",PPMT($D$5/12,$B640,$D$7*12,$D$4))</f>
        <v/>
      </c>
      <c r="F640" s="42" t="str">
        <f aca="false">IF($B640="","",F639-E640)</f>
        <v/>
      </c>
    </row>
    <row r="641" customFormat="false" ht="13.8" hidden="false" customHeight="false" outlineLevel="0" collapsed="false">
      <c r="B641" s="0" t="str">
        <f aca="false">IF(OR(B640="",B640&gt;=$D$8),"",B640+1)</f>
        <v/>
      </c>
      <c r="C641" s="42" t="str">
        <f aca="false">IF($B641="","",$D$9)</f>
        <v/>
      </c>
      <c r="D641" s="42" t="str">
        <f aca="false">IF($B641="","",IPMT($D$5/12,$B641,$D$7*12,$D$4))</f>
        <v/>
      </c>
      <c r="E641" s="42" t="str">
        <f aca="false">IF($B641="","",PPMT($D$5/12,$B641,$D$7*12,$D$4))</f>
        <v/>
      </c>
      <c r="F641" s="42" t="str">
        <f aca="false">IF($B641="","",F640-E641)</f>
        <v/>
      </c>
    </row>
    <row r="642" customFormat="false" ht="13.8" hidden="false" customHeight="false" outlineLevel="0" collapsed="false">
      <c r="B642" s="0" t="str">
        <f aca="false">IF(OR(B641="",B641&gt;=$D$8),"",B641+1)</f>
        <v/>
      </c>
      <c r="C642" s="42" t="str">
        <f aca="false">IF($B642="","",$D$9)</f>
        <v/>
      </c>
      <c r="D642" s="42" t="str">
        <f aca="false">IF($B642="","",IPMT($D$5/12,$B642,$D$7*12,$D$4))</f>
        <v/>
      </c>
      <c r="E642" s="42" t="str">
        <f aca="false">IF($B642="","",PPMT($D$5/12,$B642,$D$7*12,$D$4))</f>
        <v/>
      </c>
      <c r="F642" s="42" t="str">
        <f aca="false">IF($B642="","",F641-E642)</f>
        <v/>
      </c>
    </row>
    <row r="643" customFormat="false" ht="13.8" hidden="false" customHeight="false" outlineLevel="0" collapsed="false">
      <c r="B643" s="0" t="str">
        <f aca="false">IF(OR(B642="",B642&gt;=$D$8),"",B642+1)</f>
        <v/>
      </c>
      <c r="C643" s="42" t="str">
        <f aca="false">IF($B643="","",$D$9)</f>
        <v/>
      </c>
      <c r="D643" s="42" t="str">
        <f aca="false">IF($B643="","",IPMT($D$5/12,$B643,$D$7*12,$D$4))</f>
        <v/>
      </c>
      <c r="E643" s="42" t="str">
        <f aca="false">IF($B643="","",PPMT($D$5/12,$B643,$D$7*12,$D$4))</f>
        <v/>
      </c>
      <c r="F643" s="42" t="str">
        <f aca="false">IF($B643="","",F642-E643)</f>
        <v/>
      </c>
    </row>
    <row r="644" customFormat="false" ht="13.8" hidden="false" customHeight="false" outlineLevel="0" collapsed="false">
      <c r="B644" s="0" t="str">
        <f aca="false">IF(OR(B643="",B643&gt;=$D$8),"",B643+1)</f>
        <v/>
      </c>
      <c r="C644" s="42" t="str">
        <f aca="false">IF($B644="","",$D$9)</f>
        <v/>
      </c>
      <c r="D644" s="42" t="str">
        <f aca="false">IF($B644="","",IPMT($D$5/12,$B644,$D$7*12,$D$4))</f>
        <v/>
      </c>
      <c r="E644" s="42" t="str">
        <f aca="false">IF($B644="","",PPMT($D$5/12,$B644,$D$7*12,$D$4))</f>
        <v/>
      </c>
      <c r="F644" s="42" t="str">
        <f aca="false">IF($B644="","",F643-E644)</f>
        <v/>
      </c>
    </row>
    <row r="645" customFormat="false" ht="13.8" hidden="false" customHeight="false" outlineLevel="0" collapsed="false">
      <c r="B645" s="0" t="str">
        <f aca="false">IF(OR(B644="",B644&gt;=$D$8),"",B644+1)</f>
        <v/>
      </c>
      <c r="C645" s="42" t="str">
        <f aca="false">IF($B645="","",$D$9)</f>
        <v/>
      </c>
      <c r="D645" s="42" t="str">
        <f aca="false">IF($B645="","",IPMT($D$5/12,$B645,$D$7*12,$D$4))</f>
        <v/>
      </c>
      <c r="E645" s="42" t="str">
        <f aca="false">IF($B645="","",PPMT($D$5/12,$B645,$D$7*12,$D$4))</f>
        <v/>
      </c>
      <c r="F645" s="42" t="str">
        <f aca="false">IF($B645="","",F644-E645)</f>
        <v/>
      </c>
    </row>
    <row r="646" customFormat="false" ht="13.8" hidden="false" customHeight="false" outlineLevel="0" collapsed="false">
      <c r="B646" s="0" t="str">
        <f aca="false">IF(OR(B645="",B645&gt;=$D$8),"",B645+1)</f>
        <v/>
      </c>
      <c r="C646" s="42" t="str">
        <f aca="false">IF($B646="","",$D$9)</f>
        <v/>
      </c>
      <c r="D646" s="42" t="str">
        <f aca="false">IF($B646="","",IPMT($D$5/12,$B646,$D$7*12,$D$4))</f>
        <v/>
      </c>
      <c r="E646" s="42" t="str">
        <f aca="false">IF($B646="","",PPMT($D$5/12,$B646,$D$7*12,$D$4))</f>
        <v/>
      </c>
      <c r="F646" s="42" t="str">
        <f aca="false">IF($B646="","",F645-E646)</f>
        <v/>
      </c>
    </row>
    <row r="647" customFormat="false" ht="13.8" hidden="false" customHeight="false" outlineLevel="0" collapsed="false">
      <c r="B647" s="0" t="str">
        <f aca="false">IF(OR(B646="",B646&gt;=$D$8),"",B646+1)</f>
        <v/>
      </c>
      <c r="C647" s="42" t="str">
        <f aca="false">IF($B647="","",$D$9)</f>
        <v/>
      </c>
      <c r="D647" s="42" t="str">
        <f aca="false">IF($B647="","",IPMT($D$5/12,$B647,$D$7*12,$D$4))</f>
        <v/>
      </c>
      <c r="E647" s="42" t="str">
        <f aca="false">IF($B647="","",PPMT($D$5/12,$B647,$D$7*12,$D$4))</f>
        <v/>
      </c>
      <c r="F647" s="42" t="str">
        <f aca="false">IF($B647="","",F646-E647)</f>
        <v/>
      </c>
    </row>
    <row r="648" customFormat="false" ht="13.8" hidden="false" customHeight="false" outlineLevel="0" collapsed="false">
      <c r="B648" s="0" t="str">
        <f aca="false">IF(OR(B647="",B647&gt;=$D$8),"",B647+1)</f>
        <v/>
      </c>
      <c r="C648" s="42" t="str">
        <f aca="false">IF($B648="","",$D$9)</f>
        <v/>
      </c>
      <c r="D648" s="42" t="str">
        <f aca="false">IF($B648="","",IPMT($D$5/12,$B648,$D$7*12,$D$4))</f>
        <v/>
      </c>
      <c r="E648" s="42" t="str">
        <f aca="false">IF($B648="","",PPMT($D$5/12,$B648,$D$7*12,$D$4))</f>
        <v/>
      </c>
      <c r="F648" s="42" t="str">
        <f aca="false">IF($B648="","",F647-E648)</f>
        <v/>
      </c>
    </row>
    <row r="649" customFormat="false" ht="13.8" hidden="false" customHeight="false" outlineLevel="0" collapsed="false">
      <c r="B649" s="0" t="str">
        <f aca="false">IF(OR(B648="",B648&gt;=$D$8),"",B648+1)</f>
        <v/>
      </c>
      <c r="C649" s="42" t="str">
        <f aca="false">IF($B649="","",$D$9)</f>
        <v/>
      </c>
      <c r="D649" s="42" t="str">
        <f aca="false">IF($B649="","",IPMT($D$5/12,$B649,$D$7*12,$D$4))</f>
        <v/>
      </c>
      <c r="E649" s="42" t="str">
        <f aca="false">IF($B649="","",PPMT($D$5/12,$B649,$D$7*12,$D$4))</f>
        <v/>
      </c>
      <c r="F649" s="42" t="str">
        <f aca="false">IF($B649="","",F648-E649)</f>
        <v/>
      </c>
    </row>
    <row r="650" customFormat="false" ht="13.8" hidden="false" customHeight="false" outlineLevel="0" collapsed="false">
      <c r="B650" s="0" t="str">
        <f aca="false">IF(OR(B649="",B649&gt;=$D$8),"",B649+1)</f>
        <v/>
      </c>
      <c r="C650" s="42" t="str">
        <f aca="false">IF($B650="","",$D$9)</f>
        <v/>
      </c>
      <c r="D650" s="42" t="str">
        <f aca="false">IF($B650="","",IPMT($D$5/12,$B650,$D$7*12,$D$4))</f>
        <v/>
      </c>
      <c r="E650" s="42" t="str">
        <f aca="false">IF($B650="","",PPMT($D$5/12,$B650,$D$7*12,$D$4))</f>
        <v/>
      </c>
      <c r="F650" s="42" t="str">
        <f aca="false">IF($B650="","",F649-E650)</f>
        <v/>
      </c>
    </row>
    <row r="651" customFormat="false" ht="13.8" hidden="false" customHeight="false" outlineLevel="0" collapsed="false">
      <c r="B651" s="0" t="str">
        <f aca="false">IF(OR(B650="",B650&gt;=$D$8),"",B650+1)</f>
        <v/>
      </c>
      <c r="C651" s="42" t="str">
        <f aca="false">IF($B651="","",$D$9)</f>
        <v/>
      </c>
      <c r="D651" s="42" t="str">
        <f aca="false">IF($B651="","",IPMT($D$5/12,$B651,$D$7*12,$D$4))</f>
        <v/>
      </c>
      <c r="E651" s="42" t="str">
        <f aca="false">IF($B651="","",PPMT($D$5/12,$B651,$D$7*12,$D$4))</f>
        <v/>
      </c>
      <c r="F651" s="42" t="str">
        <f aca="false">IF($B651="","",F650-E651)</f>
        <v/>
      </c>
    </row>
    <row r="652" customFormat="false" ht="13.8" hidden="false" customHeight="false" outlineLevel="0" collapsed="false">
      <c r="B652" s="0" t="str">
        <f aca="false">IF(OR(B651="",B651&gt;=$D$8),"",B651+1)</f>
        <v/>
      </c>
      <c r="C652" s="42" t="str">
        <f aca="false">IF($B652="","",$D$9)</f>
        <v/>
      </c>
      <c r="D652" s="42" t="str">
        <f aca="false">IF($B652="","",IPMT($D$5/12,$B652,$D$7*12,$D$4))</f>
        <v/>
      </c>
      <c r="E652" s="42" t="str">
        <f aca="false">IF($B652="","",PPMT($D$5/12,$B652,$D$7*12,$D$4))</f>
        <v/>
      </c>
      <c r="F652" s="42" t="str">
        <f aca="false">IF($B652="","",F651-E652)</f>
        <v/>
      </c>
    </row>
    <row r="653" customFormat="false" ht="13.8" hidden="false" customHeight="false" outlineLevel="0" collapsed="false">
      <c r="B653" s="0" t="str">
        <f aca="false">IF(OR(B652="",B652&gt;=$D$8),"",B652+1)</f>
        <v/>
      </c>
      <c r="C653" s="42" t="str">
        <f aca="false">IF($B653="","",$D$9)</f>
        <v/>
      </c>
      <c r="D653" s="42" t="str">
        <f aca="false">IF($B653="","",IPMT($D$5/12,$B653,$D$7*12,$D$4))</f>
        <v/>
      </c>
      <c r="E653" s="42" t="str">
        <f aca="false">IF($B653="","",PPMT($D$5/12,$B653,$D$7*12,$D$4))</f>
        <v/>
      </c>
      <c r="F653" s="42" t="str">
        <f aca="false">IF($B653="","",F652-E653)</f>
        <v/>
      </c>
    </row>
    <row r="654" customFormat="false" ht="13.8" hidden="false" customHeight="false" outlineLevel="0" collapsed="false">
      <c r="B654" s="0" t="str">
        <f aca="false">IF(OR(B653="",B653&gt;=$D$8),"",B653+1)</f>
        <v/>
      </c>
      <c r="C654" s="42" t="str">
        <f aca="false">IF($B654="","",$D$9)</f>
        <v/>
      </c>
      <c r="D654" s="42" t="str">
        <f aca="false">IF($B654="","",IPMT($D$5/12,$B654,$D$7*12,$D$4))</f>
        <v/>
      </c>
      <c r="E654" s="42" t="str">
        <f aca="false">IF($B654="","",PPMT($D$5/12,$B654,$D$7*12,$D$4))</f>
        <v/>
      </c>
      <c r="F654" s="42" t="str">
        <f aca="false">IF($B654="","",F653-E654)</f>
        <v/>
      </c>
    </row>
    <row r="655" customFormat="false" ht="13.8" hidden="false" customHeight="false" outlineLevel="0" collapsed="false">
      <c r="B655" s="0" t="str">
        <f aca="false">IF(OR(B654="",B654&gt;=$D$8),"",B654+1)</f>
        <v/>
      </c>
      <c r="C655" s="42" t="str">
        <f aca="false">IF($B655="","",$D$9)</f>
        <v/>
      </c>
      <c r="D655" s="42" t="str">
        <f aca="false">IF($B655="","",IPMT($D$5/12,$B655,$D$7*12,$D$4))</f>
        <v/>
      </c>
      <c r="E655" s="42" t="str">
        <f aca="false">IF($B655="","",PPMT($D$5/12,$B655,$D$7*12,$D$4))</f>
        <v/>
      </c>
      <c r="F655" s="42" t="str">
        <f aca="false">IF($B655="","",F654-E655)</f>
        <v/>
      </c>
    </row>
    <row r="656" customFormat="false" ht="13.8" hidden="false" customHeight="false" outlineLevel="0" collapsed="false">
      <c r="B656" s="0" t="str">
        <f aca="false">IF(OR(B655="",B655&gt;=$D$8),"",B655+1)</f>
        <v/>
      </c>
      <c r="C656" s="42" t="str">
        <f aca="false">IF($B656="","",$D$9)</f>
        <v/>
      </c>
      <c r="D656" s="42" t="str">
        <f aca="false">IF($B656="","",IPMT($D$5/12,$B656,$D$7*12,$D$4))</f>
        <v/>
      </c>
      <c r="E656" s="42" t="str">
        <f aca="false">IF($B656="","",PPMT($D$5/12,$B656,$D$7*12,$D$4))</f>
        <v/>
      </c>
      <c r="F656" s="42" t="str">
        <f aca="false">IF($B656="","",F655-E656)</f>
        <v/>
      </c>
    </row>
    <row r="657" customFormat="false" ht="13.8" hidden="false" customHeight="false" outlineLevel="0" collapsed="false">
      <c r="B657" s="0" t="str">
        <f aca="false">IF(OR(B656="",B656&gt;=$D$8),"",B656+1)</f>
        <v/>
      </c>
      <c r="C657" s="42" t="str">
        <f aca="false">IF($B657="","",$D$9)</f>
        <v/>
      </c>
      <c r="D657" s="42" t="str">
        <f aca="false">IF($B657="","",IPMT($D$5/12,$B657,$D$7*12,$D$4))</f>
        <v/>
      </c>
      <c r="E657" s="42" t="str">
        <f aca="false">IF($B657="","",PPMT($D$5/12,$B657,$D$7*12,$D$4))</f>
        <v/>
      </c>
      <c r="F657" s="42" t="str">
        <f aca="false">IF($B657="","",F656-E657)</f>
        <v/>
      </c>
    </row>
    <row r="658" customFormat="false" ht="13.8" hidden="false" customHeight="false" outlineLevel="0" collapsed="false">
      <c r="B658" s="0" t="str">
        <f aca="false">IF(OR(B657="",B657&gt;=$D$8),"",B657+1)</f>
        <v/>
      </c>
      <c r="C658" s="42" t="str">
        <f aca="false">IF($B658="","",$D$9)</f>
        <v/>
      </c>
      <c r="D658" s="42" t="str">
        <f aca="false">IF($B658="","",IPMT($D$5/12,$B658,$D$7*12,$D$4))</f>
        <v/>
      </c>
      <c r="E658" s="42" t="str">
        <f aca="false">IF($B658="","",PPMT($D$5/12,$B658,$D$7*12,$D$4))</f>
        <v/>
      </c>
      <c r="F658" s="42" t="str">
        <f aca="false">IF($B658="","",F657-E658)</f>
        <v/>
      </c>
    </row>
    <row r="659" customFormat="false" ht="13.8" hidden="false" customHeight="false" outlineLevel="0" collapsed="false">
      <c r="B659" s="0" t="str">
        <f aca="false">IF(OR(B658="",B658&gt;=$D$8),"",B658+1)</f>
        <v/>
      </c>
      <c r="C659" s="42" t="str">
        <f aca="false">IF($B659="","",$D$9)</f>
        <v/>
      </c>
      <c r="D659" s="42" t="str">
        <f aca="false">IF($B659="","",IPMT($D$5/12,$B659,$D$7*12,$D$4))</f>
        <v/>
      </c>
      <c r="E659" s="42" t="str">
        <f aca="false">IF($B659="","",PPMT($D$5/12,$B659,$D$7*12,$D$4))</f>
        <v/>
      </c>
      <c r="F659" s="42" t="str">
        <f aca="false">IF($B659="","",F658-E659)</f>
        <v/>
      </c>
    </row>
    <row r="660" customFormat="false" ht="13.8" hidden="false" customHeight="false" outlineLevel="0" collapsed="false">
      <c r="B660" s="0" t="str">
        <f aca="false">IF(OR(B659="",B659&gt;=$D$8),"",B659+1)</f>
        <v/>
      </c>
      <c r="C660" s="42" t="str">
        <f aca="false">IF($B660="","",$D$9)</f>
        <v/>
      </c>
      <c r="D660" s="42" t="str">
        <f aca="false">IF($B660="","",IPMT($D$5/12,$B660,$D$7*12,$D$4))</f>
        <v/>
      </c>
      <c r="E660" s="42" t="str">
        <f aca="false">IF($B660="","",PPMT($D$5/12,$B660,$D$7*12,$D$4))</f>
        <v/>
      </c>
      <c r="F660" s="42" t="str">
        <f aca="false">IF($B660="","",F659-E660)</f>
        <v/>
      </c>
    </row>
    <row r="661" customFormat="false" ht="13.8" hidden="false" customHeight="false" outlineLevel="0" collapsed="false">
      <c r="B661" s="0" t="str">
        <f aca="false">IF(OR(B660="",B660&gt;=$D$8),"",B660+1)</f>
        <v/>
      </c>
      <c r="C661" s="42" t="str">
        <f aca="false">IF($B661="","",$D$9)</f>
        <v/>
      </c>
      <c r="D661" s="42" t="str">
        <f aca="false">IF($B661="","",IPMT($D$5/12,$B661,$D$7*12,$D$4))</f>
        <v/>
      </c>
      <c r="E661" s="42" t="str">
        <f aca="false">IF($B661="","",PPMT($D$5/12,$B661,$D$7*12,$D$4))</f>
        <v/>
      </c>
      <c r="F661" s="42" t="str">
        <f aca="false">IF($B661="","",F660-E661)</f>
        <v/>
      </c>
    </row>
    <row r="662" customFormat="false" ht="13.8" hidden="false" customHeight="false" outlineLevel="0" collapsed="false">
      <c r="B662" s="0" t="str">
        <f aca="false">IF(OR(B661="",B661&gt;=$D$8),"",B661+1)</f>
        <v/>
      </c>
      <c r="C662" s="42" t="str">
        <f aca="false">IF($B662="","",$D$9)</f>
        <v/>
      </c>
      <c r="D662" s="42" t="str">
        <f aca="false">IF($B662="","",IPMT($D$5/12,$B662,$D$7*12,$D$4))</f>
        <v/>
      </c>
      <c r="E662" s="42" t="str">
        <f aca="false">IF($B662="","",PPMT($D$5/12,$B662,$D$7*12,$D$4))</f>
        <v/>
      </c>
      <c r="F662" s="42" t="str">
        <f aca="false">IF($B662="","",F661-E662)</f>
        <v/>
      </c>
    </row>
    <row r="663" customFormat="false" ht="13.8" hidden="false" customHeight="false" outlineLevel="0" collapsed="false">
      <c r="B663" s="0" t="str">
        <f aca="false">IF(OR(B662="",B662&gt;=$D$8),"",B662+1)</f>
        <v/>
      </c>
      <c r="C663" s="42" t="str">
        <f aca="false">IF($B663="","",$D$9)</f>
        <v/>
      </c>
      <c r="D663" s="42" t="str">
        <f aca="false">IF($B663="","",IPMT($D$5/12,$B663,$D$7*12,$D$4))</f>
        <v/>
      </c>
      <c r="E663" s="42" t="str">
        <f aca="false">IF($B663="","",PPMT($D$5/12,$B663,$D$7*12,$D$4))</f>
        <v/>
      </c>
      <c r="F663" s="42" t="str">
        <f aca="false">IF($B663="","",F662-E663)</f>
        <v/>
      </c>
    </row>
    <row r="664" customFormat="false" ht="13.8" hidden="false" customHeight="false" outlineLevel="0" collapsed="false">
      <c r="B664" s="0" t="str">
        <f aca="false">IF(OR(B663="",B663&gt;=$D$8),"",B663+1)</f>
        <v/>
      </c>
      <c r="C664" s="42" t="str">
        <f aca="false">IF($B664="","",$D$9)</f>
        <v/>
      </c>
      <c r="D664" s="42" t="str">
        <f aca="false">IF($B664="","",IPMT($D$5/12,$B664,$D$7*12,$D$4))</f>
        <v/>
      </c>
      <c r="E664" s="42" t="str">
        <f aca="false">IF($B664="","",PPMT($D$5/12,$B664,$D$7*12,$D$4))</f>
        <v/>
      </c>
      <c r="F664" s="42" t="str">
        <f aca="false">IF($B664="","",F663-E664)</f>
        <v/>
      </c>
    </row>
    <row r="665" customFormat="false" ht="13.8" hidden="false" customHeight="false" outlineLevel="0" collapsed="false">
      <c r="B665" s="0" t="str">
        <f aca="false">IF(OR(B664="",B664&gt;=$D$8),"",B664+1)</f>
        <v/>
      </c>
      <c r="C665" s="42" t="str">
        <f aca="false">IF($B665="","",$D$9)</f>
        <v/>
      </c>
      <c r="D665" s="42" t="str">
        <f aca="false">IF($B665="","",IPMT($D$5/12,$B665,$D$7*12,$D$4))</f>
        <v/>
      </c>
      <c r="E665" s="42" t="str">
        <f aca="false">IF($B665="","",PPMT($D$5/12,$B665,$D$7*12,$D$4))</f>
        <v/>
      </c>
      <c r="F665" s="42" t="str">
        <f aca="false">IF($B665="","",F664-E665)</f>
        <v/>
      </c>
    </row>
    <row r="666" customFormat="false" ht="13.8" hidden="false" customHeight="false" outlineLevel="0" collapsed="false">
      <c r="B666" s="0" t="str">
        <f aca="false">IF(OR(B665="",B665&gt;=$D$8),"",B665+1)</f>
        <v/>
      </c>
      <c r="C666" s="42" t="str">
        <f aca="false">IF($B666="","",$D$9)</f>
        <v/>
      </c>
      <c r="D666" s="42" t="str">
        <f aca="false">IF($B666="","",IPMT($D$5/12,$B666,$D$7*12,$D$4))</f>
        <v/>
      </c>
      <c r="E666" s="42" t="str">
        <f aca="false">IF($B666="","",PPMT($D$5/12,$B666,$D$7*12,$D$4))</f>
        <v/>
      </c>
      <c r="F666" s="42" t="str">
        <f aca="false">IF($B666="","",F665-E666)</f>
        <v/>
      </c>
    </row>
    <row r="667" customFormat="false" ht="13.8" hidden="false" customHeight="false" outlineLevel="0" collapsed="false">
      <c r="B667" s="0" t="str">
        <f aca="false">IF(OR(B666="",B666&gt;=$D$8),"",B666+1)</f>
        <v/>
      </c>
      <c r="C667" s="42" t="str">
        <f aca="false">IF($B667="","",$D$9)</f>
        <v/>
      </c>
      <c r="D667" s="42" t="str">
        <f aca="false">IF($B667="","",IPMT($D$5/12,$B667,$D$7*12,$D$4))</f>
        <v/>
      </c>
      <c r="E667" s="42" t="str">
        <f aca="false">IF($B667="","",PPMT($D$5/12,$B667,$D$7*12,$D$4))</f>
        <v/>
      </c>
      <c r="F667" s="42" t="str">
        <f aca="false">IF($B667="","",F666-E667)</f>
        <v/>
      </c>
    </row>
    <row r="668" customFormat="false" ht="13.8" hidden="false" customHeight="false" outlineLevel="0" collapsed="false">
      <c r="B668" s="0" t="str">
        <f aca="false">IF(OR(B667="",B667&gt;=$D$8),"",B667+1)</f>
        <v/>
      </c>
      <c r="C668" s="42" t="str">
        <f aca="false">IF($B668="","",$D$9)</f>
        <v/>
      </c>
      <c r="D668" s="42" t="str">
        <f aca="false">IF($B668="","",IPMT($D$5/12,$B668,$D$7*12,$D$4))</f>
        <v/>
      </c>
      <c r="E668" s="42" t="str">
        <f aca="false">IF($B668="","",PPMT($D$5/12,$B668,$D$7*12,$D$4))</f>
        <v/>
      </c>
      <c r="F668" s="42" t="str">
        <f aca="false">IF($B668="","",F667-E668)</f>
        <v/>
      </c>
    </row>
    <row r="669" customFormat="false" ht="13.8" hidden="false" customHeight="false" outlineLevel="0" collapsed="false">
      <c r="B669" s="0" t="str">
        <f aca="false">IF(OR(B668="",B668&gt;=$D$8),"",B668+1)</f>
        <v/>
      </c>
      <c r="C669" s="42" t="str">
        <f aca="false">IF($B669="","",$D$9)</f>
        <v/>
      </c>
      <c r="D669" s="42" t="str">
        <f aca="false">IF($B669="","",IPMT($D$5/12,$B669,$D$7*12,$D$4))</f>
        <v/>
      </c>
      <c r="E669" s="42" t="str">
        <f aca="false">IF($B669="","",PPMT($D$5/12,$B669,$D$7*12,$D$4))</f>
        <v/>
      </c>
      <c r="F669" s="42" t="str">
        <f aca="false">IF($B669="","",F668-E669)</f>
        <v/>
      </c>
    </row>
    <row r="670" customFormat="false" ht="13.8" hidden="false" customHeight="false" outlineLevel="0" collapsed="false">
      <c r="B670" s="0" t="str">
        <f aca="false">IF(OR(B669="",B669&gt;=$D$8),"",B669+1)</f>
        <v/>
      </c>
      <c r="C670" s="42" t="str">
        <f aca="false">IF($B670="","",$D$9)</f>
        <v/>
      </c>
      <c r="D670" s="42" t="str">
        <f aca="false">IF($B670="","",IPMT($D$5/12,$B670,$D$7*12,$D$4))</f>
        <v/>
      </c>
      <c r="E670" s="42" t="str">
        <f aca="false">IF($B670="","",PPMT($D$5/12,$B670,$D$7*12,$D$4))</f>
        <v/>
      </c>
      <c r="F670" s="42" t="str">
        <f aca="false">IF($B670="","",F669-E670)</f>
        <v/>
      </c>
    </row>
    <row r="671" customFormat="false" ht="13.8" hidden="false" customHeight="false" outlineLevel="0" collapsed="false">
      <c r="B671" s="0" t="str">
        <f aca="false">IF(OR(B670="",B670&gt;=$D$8),"",B670+1)</f>
        <v/>
      </c>
      <c r="C671" s="42" t="str">
        <f aca="false">IF($B671="","",$D$9)</f>
        <v/>
      </c>
      <c r="D671" s="42" t="str">
        <f aca="false">IF($B671="","",IPMT($D$5/12,$B671,$D$7*12,$D$4))</f>
        <v/>
      </c>
      <c r="E671" s="42" t="str">
        <f aca="false">IF($B671="","",PPMT($D$5/12,$B671,$D$7*12,$D$4))</f>
        <v/>
      </c>
      <c r="F671" s="42" t="str">
        <f aca="false">IF($B671="","",F670-E671)</f>
        <v/>
      </c>
    </row>
    <row r="672" customFormat="false" ht="13.8" hidden="false" customHeight="false" outlineLevel="0" collapsed="false">
      <c r="B672" s="0" t="str">
        <f aca="false">IF(OR(B671="",B671&gt;=$D$8),"",B671+1)</f>
        <v/>
      </c>
      <c r="C672" s="42" t="str">
        <f aca="false">IF($B672="","",$D$9)</f>
        <v/>
      </c>
      <c r="D672" s="42" t="str">
        <f aca="false">IF($B672="","",IPMT($D$5/12,$B672,$D$7*12,$D$4))</f>
        <v/>
      </c>
      <c r="E672" s="42" t="str">
        <f aca="false">IF($B672="","",PPMT($D$5/12,$B672,$D$7*12,$D$4))</f>
        <v/>
      </c>
      <c r="F672" s="42" t="str">
        <f aca="false">IF($B672="","",F671-E672)</f>
        <v/>
      </c>
    </row>
    <row r="673" customFormat="false" ht="13.8" hidden="false" customHeight="false" outlineLevel="0" collapsed="false">
      <c r="B673" s="0" t="str">
        <f aca="false">IF(OR(B672="",B672&gt;=$D$8),"",B672+1)</f>
        <v/>
      </c>
      <c r="C673" s="42" t="str">
        <f aca="false">IF($B673="","",$D$9)</f>
        <v/>
      </c>
      <c r="D673" s="42" t="str">
        <f aca="false">IF($B673="","",IPMT($D$5/12,$B673,$D$7*12,$D$4))</f>
        <v/>
      </c>
      <c r="E673" s="42" t="str">
        <f aca="false">IF($B673="","",PPMT($D$5/12,$B673,$D$7*12,$D$4))</f>
        <v/>
      </c>
      <c r="F673" s="42" t="str">
        <f aca="false">IF($B673="","",F672-E673)</f>
        <v/>
      </c>
    </row>
    <row r="674" customFormat="false" ht="13.8" hidden="false" customHeight="false" outlineLevel="0" collapsed="false">
      <c r="B674" s="0" t="str">
        <f aca="false">IF(OR(B673="",B673&gt;=$D$8),"",B673+1)</f>
        <v/>
      </c>
      <c r="C674" s="42" t="str">
        <f aca="false">IF($B674="","",$D$9)</f>
        <v/>
      </c>
      <c r="D674" s="42" t="str">
        <f aca="false">IF($B674="","",IPMT($D$5/12,$B674,$D$7*12,$D$4))</f>
        <v/>
      </c>
      <c r="E674" s="42" t="str">
        <f aca="false">IF($B674="","",PPMT($D$5/12,$B674,$D$7*12,$D$4))</f>
        <v/>
      </c>
      <c r="F674" s="42" t="str">
        <f aca="false">IF($B674="","",F673-E674)</f>
        <v/>
      </c>
    </row>
    <row r="675" customFormat="false" ht="13.8" hidden="false" customHeight="false" outlineLevel="0" collapsed="false">
      <c r="B675" s="0" t="str">
        <f aca="false">IF(OR(B674="",B674&gt;=$D$8),"",B674+1)</f>
        <v/>
      </c>
      <c r="C675" s="42" t="str">
        <f aca="false">IF($B675="","",$D$9)</f>
        <v/>
      </c>
      <c r="D675" s="42" t="str">
        <f aca="false">IF($B675="","",IPMT($D$5/12,$B675,$D$7*12,$D$4))</f>
        <v/>
      </c>
      <c r="E675" s="42" t="str">
        <f aca="false">IF($B675="","",PPMT($D$5/12,$B675,$D$7*12,$D$4))</f>
        <v/>
      </c>
      <c r="F675" s="42" t="str">
        <f aca="false">IF($B675="","",F674-E675)</f>
        <v/>
      </c>
    </row>
    <row r="676" customFormat="false" ht="13.8" hidden="false" customHeight="false" outlineLevel="0" collapsed="false">
      <c r="B676" s="0" t="str">
        <f aca="false">IF(OR(B675="",B675&gt;=$D$8),"",B675+1)</f>
        <v/>
      </c>
      <c r="C676" s="42" t="str">
        <f aca="false">IF($B676="","",$D$9)</f>
        <v/>
      </c>
      <c r="D676" s="42" t="str">
        <f aca="false">IF($B676="","",IPMT($D$5/12,$B676,$D$7*12,$D$4))</f>
        <v/>
      </c>
      <c r="E676" s="42" t="str">
        <f aca="false">IF($B676="","",PPMT($D$5/12,$B676,$D$7*12,$D$4))</f>
        <v/>
      </c>
      <c r="F676" s="42" t="str">
        <f aca="false">IF($B676="","",F675-E676)</f>
        <v/>
      </c>
    </row>
    <row r="677" customFormat="false" ht="13.8" hidden="false" customHeight="false" outlineLevel="0" collapsed="false">
      <c r="B677" s="0" t="str">
        <f aca="false">IF(OR(B676="",B676&gt;=$D$8),"",B676+1)</f>
        <v/>
      </c>
      <c r="C677" s="42" t="str">
        <f aca="false">IF($B677="","",$D$9)</f>
        <v/>
      </c>
      <c r="D677" s="42" t="str">
        <f aca="false">IF($B677="","",IPMT($D$5/12,$B677,$D$7*12,$D$4))</f>
        <v/>
      </c>
      <c r="E677" s="42" t="str">
        <f aca="false">IF($B677="","",PPMT($D$5/12,$B677,$D$7*12,$D$4))</f>
        <v/>
      </c>
      <c r="F677" s="42" t="str">
        <f aca="false">IF($B677="","",F676-E677)</f>
        <v/>
      </c>
    </row>
    <row r="678" customFormat="false" ht="13.8" hidden="false" customHeight="false" outlineLevel="0" collapsed="false">
      <c r="B678" s="0" t="str">
        <f aca="false">IF(OR(B677="",B677&gt;=$D$8),"",B677+1)</f>
        <v/>
      </c>
      <c r="C678" s="42" t="str">
        <f aca="false">IF($B678="","",$D$9)</f>
        <v/>
      </c>
      <c r="D678" s="42" t="str">
        <f aca="false">IF($B678="","",IPMT($D$5/12,$B678,$D$7*12,$D$4))</f>
        <v/>
      </c>
      <c r="E678" s="42" t="str">
        <f aca="false">IF($B678="","",PPMT($D$5/12,$B678,$D$7*12,$D$4))</f>
        <v/>
      </c>
      <c r="F678" s="42" t="str">
        <f aca="false">IF($B678="","",F677-E678)</f>
        <v/>
      </c>
    </row>
    <row r="679" customFormat="false" ht="13.8" hidden="false" customHeight="false" outlineLevel="0" collapsed="false">
      <c r="B679" s="0" t="str">
        <f aca="false">IF(OR(B678="",B678&gt;=$D$8),"",B678+1)</f>
        <v/>
      </c>
      <c r="C679" s="42" t="str">
        <f aca="false">IF($B679="","",$D$9)</f>
        <v/>
      </c>
      <c r="D679" s="42" t="str">
        <f aca="false">IF($B679="","",IPMT($D$5/12,$B679,$D$7*12,$D$4))</f>
        <v/>
      </c>
      <c r="E679" s="42" t="str">
        <f aca="false">IF($B679="","",PPMT($D$5/12,$B679,$D$7*12,$D$4))</f>
        <v/>
      </c>
      <c r="F679" s="42" t="str">
        <f aca="false">IF($B679="","",F678-E679)</f>
        <v/>
      </c>
    </row>
    <row r="680" customFormat="false" ht="13.8" hidden="false" customHeight="false" outlineLevel="0" collapsed="false">
      <c r="B680" s="0" t="str">
        <f aca="false">IF(OR(B679="",B679&gt;=$D$8),"",B679+1)</f>
        <v/>
      </c>
      <c r="C680" s="42" t="str">
        <f aca="false">IF($B680="","",$D$9)</f>
        <v/>
      </c>
      <c r="D680" s="42" t="str">
        <f aca="false">IF($B680="","",IPMT($D$5/12,$B680,$D$7*12,$D$4))</f>
        <v/>
      </c>
      <c r="E680" s="42" t="str">
        <f aca="false">IF($B680="","",PPMT($D$5/12,$B680,$D$7*12,$D$4))</f>
        <v/>
      </c>
      <c r="F680" s="42" t="str">
        <f aca="false">IF($B680="","",F679-E680)</f>
        <v/>
      </c>
    </row>
    <row r="681" customFormat="false" ht="13.8" hidden="false" customHeight="false" outlineLevel="0" collapsed="false">
      <c r="B681" s="0" t="str">
        <f aca="false">IF(OR(B680="",B680&gt;=$D$8),"",B680+1)</f>
        <v/>
      </c>
      <c r="C681" s="42" t="str">
        <f aca="false">IF($B681="","",$D$9)</f>
        <v/>
      </c>
      <c r="D681" s="42" t="str">
        <f aca="false">IF($B681="","",IPMT($D$5/12,$B681,$D$7*12,$D$4))</f>
        <v/>
      </c>
      <c r="E681" s="42" t="str">
        <f aca="false">IF($B681="","",PPMT($D$5/12,$B681,$D$7*12,$D$4))</f>
        <v/>
      </c>
      <c r="F681" s="42" t="str">
        <f aca="false">IF($B681="","",F680-E681)</f>
        <v/>
      </c>
    </row>
    <row r="682" customFormat="false" ht="13.8" hidden="false" customHeight="false" outlineLevel="0" collapsed="false">
      <c r="B682" s="0" t="str">
        <f aca="false">IF(OR(B681="",B681&gt;=$D$8),"",B681+1)</f>
        <v/>
      </c>
      <c r="C682" s="42" t="str">
        <f aca="false">IF($B682="","",$D$9)</f>
        <v/>
      </c>
      <c r="D682" s="42" t="str">
        <f aca="false">IF($B682="","",IPMT($D$5/12,$B682,$D$7*12,$D$4))</f>
        <v/>
      </c>
      <c r="E682" s="42" t="str">
        <f aca="false">IF($B682="","",PPMT($D$5/12,$B682,$D$7*12,$D$4))</f>
        <v/>
      </c>
      <c r="F682" s="42" t="str">
        <f aca="false">IF($B682="","",F681-E682)</f>
        <v/>
      </c>
    </row>
    <row r="683" customFormat="false" ht="13.8" hidden="false" customHeight="false" outlineLevel="0" collapsed="false">
      <c r="B683" s="0" t="str">
        <f aca="false">IF(OR(B682="",B682&gt;=$D$8),"",B682+1)</f>
        <v/>
      </c>
      <c r="C683" s="42" t="str">
        <f aca="false">IF($B683="","",$D$9)</f>
        <v/>
      </c>
      <c r="D683" s="42" t="str">
        <f aca="false">IF($B683="","",IPMT($D$5/12,$B683,$D$7*12,$D$4))</f>
        <v/>
      </c>
      <c r="E683" s="42" t="str">
        <f aca="false">IF($B683="","",PPMT($D$5/12,$B683,$D$7*12,$D$4))</f>
        <v/>
      </c>
      <c r="F683" s="42" t="str">
        <f aca="false">IF($B683="","",F682-E683)</f>
        <v/>
      </c>
    </row>
    <row r="684" customFormat="false" ht="13.8" hidden="false" customHeight="false" outlineLevel="0" collapsed="false">
      <c r="B684" s="0" t="str">
        <f aca="false">IF(OR(B683="",B683&gt;=$D$8),"",B683+1)</f>
        <v/>
      </c>
      <c r="C684" s="42" t="str">
        <f aca="false">IF($B684="","",$D$9)</f>
        <v/>
      </c>
      <c r="D684" s="42" t="str">
        <f aca="false">IF($B684="","",IPMT($D$5/12,$B684,$D$7*12,$D$4))</f>
        <v/>
      </c>
      <c r="E684" s="42" t="str">
        <f aca="false">IF($B684="","",PPMT($D$5/12,$B684,$D$7*12,$D$4))</f>
        <v/>
      </c>
      <c r="F684" s="42" t="str">
        <f aca="false">IF($B684="","",F683-E684)</f>
        <v/>
      </c>
    </row>
    <row r="685" customFormat="false" ht="13.8" hidden="false" customHeight="false" outlineLevel="0" collapsed="false">
      <c r="B685" s="0" t="str">
        <f aca="false">IF(OR(B684="",B684&gt;=$D$8),"",B684+1)</f>
        <v/>
      </c>
      <c r="C685" s="42" t="str">
        <f aca="false">IF($B685="","",$D$9)</f>
        <v/>
      </c>
      <c r="D685" s="42" t="str">
        <f aca="false">IF($B685="","",IPMT($D$5/12,$B685,$D$7*12,$D$4))</f>
        <v/>
      </c>
      <c r="E685" s="42" t="str">
        <f aca="false">IF($B685="","",PPMT($D$5/12,$B685,$D$7*12,$D$4))</f>
        <v/>
      </c>
      <c r="F685" s="42" t="str">
        <f aca="false">IF($B685="","",F684-E685)</f>
        <v/>
      </c>
    </row>
    <row r="686" customFormat="false" ht="13.8" hidden="false" customHeight="false" outlineLevel="0" collapsed="false">
      <c r="B686" s="0" t="str">
        <f aca="false">IF(OR(B685="",B685&gt;=$D$8),"",B685+1)</f>
        <v/>
      </c>
      <c r="C686" s="42" t="str">
        <f aca="false">IF($B686="","",$D$9)</f>
        <v/>
      </c>
      <c r="D686" s="42" t="str">
        <f aca="false">IF($B686="","",IPMT($D$5/12,$B686,$D$7*12,$D$4))</f>
        <v/>
      </c>
      <c r="E686" s="42" t="str">
        <f aca="false">IF($B686="","",PPMT($D$5/12,$B686,$D$7*12,$D$4))</f>
        <v/>
      </c>
      <c r="F686" s="42" t="str">
        <f aca="false">IF($B686="","",F685-E686)</f>
        <v/>
      </c>
    </row>
    <row r="687" customFormat="false" ht="13.8" hidden="false" customHeight="false" outlineLevel="0" collapsed="false">
      <c r="B687" s="0" t="str">
        <f aca="false">IF(OR(B686="",B686&gt;=$D$8),"",B686+1)</f>
        <v/>
      </c>
      <c r="C687" s="42" t="str">
        <f aca="false">IF($B687="","",$D$9)</f>
        <v/>
      </c>
      <c r="D687" s="42" t="str">
        <f aca="false">IF($B687="","",IPMT($D$5/12,$B687,$D$7*12,$D$4))</f>
        <v/>
      </c>
      <c r="E687" s="42" t="str">
        <f aca="false">IF($B687="","",PPMT($D$5/12,$B687,$D$7*12,$D$4))</f>
        <v/>
      </c>
      <c r="F687" s="42" t="str">
        <f aca="false">IF($B687="","",F686-E687)</f>
        <v/>
      </c>
    </row>
    <row r="688" customFormat="false" ht="13.8" hidden="false" customHeight="false" outlineLevel="0" collapsed="false">
      <c r="B688" s="0" t="str">
        <f aca="false">IF(OR(B687="",B687&gt;=$D$8),"",B687+1)</f>
        <v/>
      </c>
      <c r="C688" s="42" t="str">
        <f aca="false">IF($B688="","",$D$9)</f>
        <v/>
      </c>
      <c r="D688" s="42" t="str">
        <f aca="false">IF($B688="","",IPMT($D$5/12,$B688,$D$7*12,$D$4))</f>
        <v/>
      </c>
      <c r="E688" s="42" t="str">
        <f aca="false">IF($B688="","",PPMT($D$5/12,$B688,$D$7*12,$D$4))</f>
        <v/>
      </c>
      <c r="F688" s="42" t="str">
        <f aca="false">IF($B688="","",F687-E688)</f>
        <v/>
      </c>
    </row>
    <row r="689" customFormat="false" ht="13.8" hidden="false" customHeight="false" outlineLevel="0" collapsed="false">
      <c r="B689" s="0" t="str">
        <f aca="false">IF(OR(B688="",B688&gt;=$D$8),"",B688+1)</f>
        <v/>
      </c>
      <c r="C689" s="42" t="str">
        <f aca="false">IF($B689="","",$D$9)</f>
        <v/>
      </c>
      <c r="D689" s="42" t="str">
        <f aca="false">IF($B689="","",IPMT($D$5/12,$B689,$D$7*12,$D$4))</f>
        <v/>
      </c>
      <c r="E689" s="42" t="str">
        <f aca="false">IF($B689="","",PPMT($D$5/12,$B689,$D$7*12,$D$4))</f>
        <v/>
      </c>
      <c r="F689" s="42" t="str">
        <f aca="false">IF($B689="","",F688-E689)</f>
        <v/>
      </c>
    </row>
    <row r="690" customFormat="false" ht="13.8" hidden="false" customHeight="false" outlineLevel="0" collapsed="false">
      <c r="B690" s="0" t="str">
        <f aca="false">IF(OR(B689="",B689&gt;=$D$8),"",B689+1)</f>
        <v/>
      </c>
      <c r="C690" s="42" t="str">
        <f aca="false">IF($B690="","",$D$9)</f>
        <v/>
      </c>
      <c r="D690" s="42" t="str">
        <f aca="false">IF($B690="","",IPMT($D$5/12,$B690,$D$7*12,$D$4))</f>
        <v/>
      </c>
      <c r="E690" s="42" t="str">
        <f aca="false">IF($B690="","",PPMT($D$5/12,$B690,$D$7*12,$D$4))</f>
        <v/>
      </c>
      <c r="F690" s="42" t="str">
        <f aca="false">IF($B690="","",F689-E690)</f>
        <v/>
      </c>
    </row>
    <row r="691" customFormat="false" ht="13.8" hidden="false" customHeight="false" outlineLevel="0" collapsed="false">
      <c r="B691" s="0" t="str">
        <f aca="false">IF(OR(B690="",B690&gt;=$D$8),"",B690+1)</f>
        <v/>
      </c>
      <c r="C691" s="42" t="str">
        <f aca="false">IF($B691="","",$D$9)</f>
        <v/>
      </c>
      <c r="D691" s="42" t="str">
        <f aca="false">IF($B691="","",IPMT($D$5/12,$B691,$D$7*12,$D$4))</f>
        <v/>
      </c>
      <c r="E691" s="42" t="str">
        <f aca="false">IF($B691="","",PPMT($D$5/12,$B691,$D$7*12,$D$4))</f>
        <v/>
      </c>
      <c r="F691" s="42" t="str">
        <f aca="false">IF($B691="","",F690-E691)</f>
        <v/>
      </c>
    </row>
    <row r="692" customFormat="false" ht="13.8" hidden="false" customHeight="false" outlineLevel="0" collapsed="false">
      <c r="B692" s="0" t="str">
        <f aca="false">IF(OR(B691="",B691&gt;=$D$8),"",B691+1)</f>
        <v/>
      </c>
      <c r="C692" s="42" t="str">
        <f aca="false">IF($B692="","",$D$9)</f>
        <v/>
      </c>
      <c r="D692" s="42" t="str">
        <f aca="false">IF($B692="","",IPMT($D$5/12,$B692,$D$7*12,$D$4))</f>
        <v/>
      </c>
      <c r="E692" s="42" t="str">
        <f aca="false">IF($B692="","",PPMT($D$5/12,$B692,$D$7*12,$D$4))</f>
        <v/>
      </c>
      <c r="F692" s="42" t="str">
        <f aca="false">IF($B692="","",F691-E692)</f>
        <v/>
      </c>
    </row>
    <row r="693" customFormat="false" ht="13.8" hidden="false" customHeight="false" outlineLevel="0" collapsed="false">
      <c r="B693" s="0" t="str">
        <f aca="false">IF(OR(B692="",B692&gt;=$D$8),"",B692+1)</f>
        <v/>
      </c>
      <c r="C693" s="42" t="str">
        <f aca="false">IF($B693="","",$D$9)</f>
        <v/>
      </c>
      <c r="D693" s="42" t="str">
        <f aca="false">IF($B693="","",IPMT($D$5/12,$B693,$D$7*12,$D$4))</f>
        <v/>
      </c>
      <c r="E693" s="42" t="str">
        <f aca="false">IF($B693="","",PPMT($D$5/12,$B693,$D$7*12,$D$4))</f>
        <v/>
      </c>
      <c r="F693" s="42" t="str">
        <f aca="false">IF($B693="","",F692-E693)</f>
        <v/>
      </c>
    </row>
    <row r="694" customFormat="false" ht="13.8" hidden="false" customHeight="false" outlineLevel="0" collapsed="false">
      <c r="B694" s="0" t="str">
        <f aca="false">IF(OR(B693="",B693&gt;=$D$8),"",B693+1)</f>
        <v/>
      </c>
      <c r="C694" s="42" t="str">
        <f aca="false">IF($B694="","",$D$9)</f>
        <v/>
      </c>
      <c r="D694" s="42" t="str">
        <f aca="false">IF($B694="","",IPMT($D$5/12,$B694,$D$7*12,$D$4))</f>
        <v/>
      </c>
      <c r="E694" s="42" t="str">
        <f aca="false">IF($B694="","",PPMT($D$5/12,$B694,$D$7*12,$D$4))</f>
        <v/>
      </c>
      <c r="F694" s="42" t="str">
        <f aca="false">IF($B694="","",F693-E694)</f>
        <v/>
      </c>
    </row>
    <row r="695" customFormat="false" ht="13.8" hidden="false" customHeight="false" outlineLevel="0" collapsed="false">
      <c r="B695" s="0" t="str">
        <f aca="false">IF(OR(B694="",B694&gt;=$D$8),"",B694+1)</f>
        <v/>
      </c>
      <c r="C695" s="42" t="str">
        <f aca="false">IF($B695="","",$D$9)</f>
        <v/>
      </c>
      <c r="D695" s="42" t="str">
        <f aca="false">IF($B695="","",IPMT($D$5/12,$B695,$D$7*12,$D$4))</f>
        <v/>
      </c>
      <c r="E695" s="42" t="str">
        <f aca="false">IF($B695="","",PPMT($D$5/12,$B695,$D$7*12,$D$4))</f>
        <v/>
      </c>
      <c r="F695" s="42" t="str">
        <f aca="false">IF($B695="","",F694-E695)</f>
        <v/>
      </c>
    </row>
    <row r="696" customFormat="false" ht="13.8" hidden="false" customHeight="false" outlineLevel="0" collapsed="false">
      <c r="B696" s="0" t="str">
        <f aca="false">IF(OR(B695="",B695&gt;=$D$8),"",B695+1)</f>
        <v/>
      </c>
      <c r="C696" s="42" t="str">
        <f aca="false">IF($B696="","",$D$9)</f>
        <v/>
      </c>
      <c r="D696" s="42" t="str">
        <f aca="false">IF($B696="","",IPMT($D$5/12,$B696,$D$7*12,$D$4))</f>
        <v/>
      </c>
      <c r="E696" s="42" t="str">
        <f aca="false">IF($B696="","",PPMT($D$5/12,$B696,$D$7*12,$D$4))</f>
        <v/>
      </c>
      <c r="F696" s="42" t="str">
        <f aca="false">IF($B696="","",F695-E696)</f>
        <v/>
      </c>
    </row>
    <row r="697" customFormat="false" ht="13.8" hidden="false" customHeight="false" outlineLevel="0" collapsed="false">
      <c r="B697" s="0" t="str">
        <f aca="false">IF(OR(B696="",B696&gt;=$D$8),"",B696+1)</f>
        <v/>
      </c>
      <c r="C697" s="42" t="str">
        <f aca="false">IF($B697="","",$D$9)</f>
        <v/>
      </c>
      <c r="D697" s="42" t="str">
        <f aca="false">IF($B697="","",IPMT($D$5/12,$B697,$D$7*12,$D$4))</f>
        <v/>
      </c>
      <c r="E697" s="42" t="str">
        <f aca="false">IF($B697="","",PPMT($D$5/12,$B697,$D$7*12,$D$4))</f>
        <v/>
      </c>
      <c r="F697" s="42" t="str">
        <f aca="false">IF($B697="","",F696-E697)</f>
        <v/>
      </c>
    </row>
    <row r="698" customFormat="false" ht="13.8" hidden="false" customHeight="false" outlineLevel="0" collapsed="false">
      <c r="B698" s="0" t="str">
        <f aca="false">IF(OR(B697="",B697&gt;=$D$8),"",B697+1)</f>
        <v/>
      </c>
      <c r="C698" s="42" t="str">
        <f aca="false">IF($B698="","",$D$9)</f>
        <v/>
      </c>
      <c r="D698" s="42" t="str">
        <f aca="false">IF($B698="","",IPMT($D$5/12,$B698,$D$7*12,$D$4))</f>
        <v/>
      </c>
      <c r="E698" s="42" t="str">
        <f aca="false">IF($B698="","",PPMT($D$5/12,$B698,$D$7*12,$D$4))</f>
        <v/>
      </c>
      <c r="F698" s="42" t="str">
        <f aca="false">IF($B698="","",F697-E698)</f>
        <v/>
      </c>
    </row>
    <row r="699" customFormat="false" ht="13.8" hidden="false" customHeight="false" outlineLevel="0" collapsed="false">
      <c r="B699" s="0" t="str">
        <f aca="false">IF(OR(B698="",B698&gt;=$D$8),"",B698+1)</f>
        <v/>
      </c>
      <c r="C699" s="42" t="str">
        <f aca="false">IF($B699="","",$D$9)</f>
        <v/>
      </c>
      <c r="D699" s="42" t="str">
        <f aca="false">IF($B699="","",IPMT($D$5/12,$B699,$D$7*12,$D$4))</f>
        <v/>
      </c>
      <c r="E699" s="42" t="str">
        <f aca="false">IF($B699="","",PPMT($D$5/12,$B699,$D$7*12,$D$4))</f>
        <v/>
      </c>
      <c r="F699" s="42" t="str">
        <f aca="false">IF($B699="","",F698-E699)</f>
        <v/>
      </c>
    </row>
    <row r="700" customFormat="false" ht="13.8" hidden="false" customHeight="false" outlineLevel="0" collapsed="false">
      <c r="B700" s="0" t="str">
        <f aca="false">IF(OR(B699="",B699&gt;=$D$8),"",B699+1)</f>
        <v/>
      </c>
      <c r="C700" s="42" t="str">
        <f aca="false">IF($B700="","",$D$9)</f>
        <v/>
      </c>
      <c r="D700" s="42" t="str">
        <f aca="false">IF($B700="","",IPMT($D$5/12,$B700,$D$7*12,$D$4))</f>
        <v/>
      </c>
      <c r="E700" s="42" t="str">
        <f aca="false">IF($B700="","",PPMT($D$5/12,$B700,$D$7*12,$D$4))</f>
        <v/>
      </c>
      <c r="F700" s="42" t="str">
        <f aca="false">IF($B700="","",F699-E700)</f>
        <v/>
      </c>
    </row>
    <row r="701" customFormat="false" ht="13.8" hidden="false" customHeight="false" outlineLevel="0" collapsed="false">
      <c r="B701" s="0" t="str">
        <f aca="false">IF(OR(B700="",B700&gt;=$D$8),"",B700+1)</f>
        <v/>
      </c>
      <c r="C701" s="42" t="str">
        <f aca="false">IF($B701="","",$D$9)</f>
        <v/>
      </c>
      <c r="D701" s="42" t="str">
        <f aca="false">IF($B701="","",IPMT($D$5/12,$B701,$D$7*12,$D$4))</f>
        <v/>
      </c>
      <c r="E701" s="42" t="str">
        <f aca="false">IF($B701="","",PPMT($D$5/12,$B701,$D$7*12,$D$4))</f>
        <v/>
      </c>
      <c r="F701" s="42" t="str">
        <f aca="false">IF($B701="","",F700-E701)</f>
        <v/>
      </c>
    </row>
    <row r="702" customFormat="false" ht="13.8" hidden="false" customHeight="false" outlineLevel="0" collapsed="false">
      <c r="B702" s="0" t="str">
        <f aca="false">IF(OR(B701="",B701&gt;=$D$8),"",B701+1)</f>
        <v/>
      </c>
      <c r="C702" s="42" t="str">
        <f aca="false">IF($B702="","",$D$9)</f>
        <v/>
      </c>
      <c r="D702" s="42" t="str">
        <f aca="false">IF($B702="","",IPMT($D$5/12,$B702,$D$7*12,$D$4))</f>
        <v/>
      </c>
      <c r="E702" s="42" t="str">
        <f aca="false">IF($B702="","",PPMT($D$5/12,$B702,$D$7*12,$D$4))</f>
        <v/>
      </c>
      <c r="F702" s="42" t="str">
        <f aca="false">IF($B702="","",F701-E702)</f>
        <v/>
      </c>
    </row>
    <row r="703" customFormat="false" ht="13.8" hidden="false" customHeight="false" outlineLevel="0" collapsed="false">
      <c r="B703" s="0" t="str">
        <f aca="false">IF(OR(B702="",B702&gt;=$D$8),"",B702+1)</f>
        <v/>
      </c>
      <c r="C703" s="42" t="str">
        <f aca="false">IF($B703="","",$D$9)</f>
        <v/>
      </c>
      <c r="D703" s="42" t="str">
        <f aca="false">IF($B703="","",IPMT($D$5/12,$B703,$D$7*12,$D$4))</f>
        <v/>
      </c>
      <c r="E703" s="42" t="str">
        <f aca="false">IF($B703="","",PPMT($D$5/12,$B703,$D$7*12,$D$4))</f>
        <v/>
      </c>
      <c r="F703" s="42" t="str">
        <f aca="false">IF($B703="","",F702-E703)</f>
        <v/>
      </c>
    </row>
    <row r="704" customFormat="false" ht="13.8" hidden="false" customHeight="false" outlineLevel="0" collapsed="false">
      <c r="B704" s="0" t="str">
        <f aca="false">IF(OR(B703="",B703&gt;=$D$8),"",B703+1)</f>
        <v/>
      </c>
      <c r="C704" s="42" t="str">
        <f aca="false">IF($B704="","",$D$9)</f>
        <v/>
      </c>
      <c r="D704" s="42" t="str">
        <f aca="false">IF($B704="","",IPMT($D$5/12,$B704,$D$7*12,$D$4))</f>
        <v/>
      </c>
      <c r="E704" s="42" t="str">
        <f aca="false">IF($B704="","",PPMT($D$5/12,$B704,$D$7*12,$D$4))</f>
        <v/>
      </c>
      <c r="F704" s="42" t="str">
        <f aca="false">IF($B704="","",F703-E704)</f>
        <v/>
      </c>
    </row>
    <row r="705" customFormat="false" ht="13.8" hidden="false" customHeight="false" outlineLevel="0" collapsed="false">
      <c r="B705" s="0" t="str">
        <f aca="false">IF(OR(B704="",B704&gt;=$D$8),"",B704+1)</f>
        <v/>
      </c>
      <c r="C705" s="42" t="str">
        <f aca="false">IF($B705="","",$D$9)</f>
        <v/>
      </c>
      <c r="D705" s="42" t="str">
        <f aca="false">IF($B705="","",IPMT($D$5/12,$B705,$D$7*12,$D$4))</f>
        <v/>
      </c>
      <c r="E705" s="42" t="str">
        <f aca="false">IF($B705="","",PPMT($D$5/12,$B705,$D$7*12,$D$4))</f>
        <v/>
      </c>
      <c r="F705" s="42" t="str">
        <f aca="false">IF($B705="","",F704-E705)</f>
        <v/>
      </c>
    </row>
    <row r="706" customFormat="false" ht="13.8" hidden="false" customHeight="false" outlineLevel="0" collapsed="false">
      <c r="B706" s="0" t="str">
        <f aca="false">IF(OR(B705="",B705&gt;=$D$8),"",B705+1)</f>
        <v/>
      </c>
      <c r="C706" s="42" t="str">
        <f aca="false">IF($B706="","",$D$9)</f>
        <v/>
      </c>
      <c r="D706" s="42" t="str">
        <f aca="false">IF($B706="","",IPMT($D$5/12,$B706,$D$7*12,$D$4))</f>
        <v/>
      </c>
      <c r="E706" s="42" t="str">
        <f aca="false">IF($B706="","",PPMT($D$5/12,$B706,$D$7*12,$D$4))</f>
        <v/>
      </c>
      <c r="F706" s="42" t="str">
        <f aca="false">IF($B706="","",F705-E706)</f>
        <v/>
      </c>
    </row>
    <row r="707" customFormat="false" ht="13.8" hidden="false" customHeight="false" outlineLevel="0" collapsed="false">
      <c r="B707" s="0" t="str">
        <f aca="false">IF(OR(B706="",B706&gt;=$D$8),"",B706+1)</f>
        <v/>
      </c>
      <c r="C707" s="42" t="str">
        <f aca="false">IF($B707="","",$D$9)</f>
        <v/>
      </c>
      <c r="D707" s="42" t="str">
        <f aca="false">IF($B707="","",IPMT($D$5/12,$B707,$D$7*12,$D$4))</f>
        <v/>
      </c>
      <c r="E707" s="42" t="str">
        <f aca="false">IF($B707="","",PPMT($D$5/12,$B707,$D$7*12,$D$4))</f>
        <v/>
      </c>
      <c r="F707" s="42" t="str">
        <f aca="false">IF($B707="","",F706-E707)</f>
        <v/>
      </c>
    </row>
    <row r="708" customFormat="false" ht="13.8" hidden="false" customHeight="false" outlineLevel="0" collapsed="false">
      <c r="B708" s="0" t="str">
        <f aca="false">IF(OR(B707="",B707&gt;=$D$8),"",B707+1)</f>
        <v/>
      </c>
      <c r="C708" s="42" t="str">
        <f aca="false">IF($B708="","",$D$9)</f>
        <v/>
      </c>
      <c r="D708" s="42" t="str">
        <f aca="false">IF($B708="","",IPMT($D$5/12,$B708,$D$7*12,$D$4))</f>
        <v/>
      </c>
      <c r="E708" s="42" t="str">
        <f aca="false">IF($B708="","",PPMT($D$5/12,$B708,$D$7*12,$D$4))</f>
        <v/>
      </c>
      <c r="F708" s="42" t="str">
        <f aca="false">IF($B708="","",F707-E708)</f>
        <v/>
      </c>
    </row>
    <row r="709" customFormat="false" ht="13.8" hidden="false" customHeight="false" outlineLevel="0" collapsed="false">
      <c r="B709" s="0" t="str">
        <f aca="false">IF(OR(B708="",B708&gt;=$D$8),"",B708+1)</f>
        <v/>
      </c>
      <c r="C709" s="42" t="str">
        <f aca="false">IF($B709="","",$D$9)</f>
        <v/>
      </c>
      <c r="D709" s="42" t="str">
        <f aca="false">IF($B709="","",IPMT($D$5/12,$B709,$D$7*12,$D$4))</f>
        <v/>
      </c>
      <c r="E709" s="42" t="str">
        <f aca="false">IF($B709="","",PPMT($D$5/12,$B709,$D$7*12,$D$4))</f>
        <v/>
      </c>
      <c r="F709" s="42" t="str">
        <f aca="false">IF($B709="","",F708-E709)</f>
        <v/>
      </c>
    </row>
    <row r="710" customFormat="false" ht="13.8" hidden="false" customHeight="false" outlineLevel="0" collapsed="false">
      <c r="B710" s="0" t="str">
        <f aca="false">IF(OR(B709="",B709&gt;=$D$8),"",B709+1)</f>
        <v/>
      </c>
      <c r="C710" s="42" t="str">
        <f aca="false">IF($B710="","",$D$9)</f>
        <v/>
      </c>
      <c r="D710" s="42" t="str">
        <f aca="false">IF($B710="","",IPMT($D$5/12,$B710,$D$7*12,$D$4))</f>
        <v/>
      </c>
      <c r="E710" s="42" t="str">
        <f aca="false">IF($B710="","",PPMT($D$5/12,$B710,$D$7*12,$D$4))</f>
        <v/>
      </c>
      <c r="F710" s="42" t="str">
        <f aca="false">IF($B710="","",F709-E710)</f>
        <v/>
      </c>
    </row>
    <row r="711" customFormat="false" ht="13.8" hidden="false" customHeight="false" outlineLevel="0" collapsed="false">
      <c r="B711" s="0" t="str">
        <f aca="false">IF(OR(B710="",B710&gt;=$D$8),"",B710+1)</f>
        <v/>
      </c>
      <c r="C711" s="42" t="str">
        <f aca="false">IF($B711="","",$D$9)</f>
        <v/>
      </c>
      <c r="D711" s="42" t="str">
        <f aca="false">IF($B711="","",IPMT($D$5/12,$B711,$D$7*12,$D$4))</f>
        <v/>
      </c>
      <c r="E711" s="42" t="str">
        <f aca="false">IF($B711="","",PPMT($D$5/12,$B711,$D$7*12,$D$4))</f>
        <v/>
      </c>
      <c r="F711" s="42" t="str">
        <f aca="false">IF($B711="","",F710-E711)</f>
        <v/>
      </c>
    </row>
    <row r="712" customFormat="false" ht="13.8" hidden="false" customHeight="false" outlineLevel="0" collapsed="false">
      <c r="B712" s="0" t="str">
        <f aca="false">IF(OR(B711="",B711&gt;=$D$8),"",B711+1)</f>
        <v/>
      </c>
      <c r="C712" s="42" t="str">
        <f aca="false">IF($B712="","",$D$9)</f>
        <v/>
      </c>
      <c r="D712" s="42" t="str">
        <f aca="false">IF($B712="","",IPMT($D$5/12,$B712,$D$7*12,$D$4))</f>
        <v/>
      </c>
      <c r="E712" s="42" t="str">
        <f aca="false">IF($B712="","",PPMT($D$5/12,$B712,$D$7*12,$D$4))</f>
        <v/>
      </c>
      <c r="F712" s="42" t="str">
        <f aca="false">IF($B712="","",F711-E712)</f>
        <v/>
      </c>
    </row>
    <row r="713" customFormat="false" ht="13.8" hidden="false" customHeight="false" outlineLevel="0" collapsed="false">
      <c r="B713" s="0" t="str">
        <f aca="false">IF(OR(B712="",B712&gt;=$D$8),"",B712+1)</f>
        <v/>
      </c>
      <c r="C713" s="42" t="str">
        <f aca="false">IF($B713="","",$D$9)</f>
        <v/>
      </c>
      <c r="D713" s="42" t="str">
        <f aca="false">IF($B713="","",IPMT($D$5/12,$B713,$D$7*12,$D$4))</f>
        <v/>
      </c>
      <c r="E713" s="42" t="str">
        <f aca="false">IF($B713="","",PPMT($D$5/12,$B713,$D$7*12,$D$4))</f>
        <v/>
      </c>
      <c r="F713" s="42" t="str">
        <f aca="false">IF($B713="","",F712-E713)</f>
        <v/>
      </c>
    </row>
    <row r="714" customFormat="false" ht="13.8" hidden="false" customHeight="false" outlineLevel="0" collapsed="false">
      <c r="B714" s="0" t="str">
        <f aca="false">IF(OR(B713="",B713&gt;=$D$8),"",B713+1)</f>
        <v/>
      </c>
      <c r="C714" s="42" t="str">
        <f aca="false">IF($B714="","",$D$9)</f>
        <v/>
      </c>
      <c r="D714" s="42" t="str">
        <f aca="false">IF($B714="","",IPMT($D$5/12,$B714,$D$7*12,$D$4))</f>
        <v/>
      </c>
      <c r="E714" s="42" t="str">
        <f aca="false">IF($B714="","",PPMT($D$5/12,$B714,$D$7*12,$D$4))</f>
        <v/>
      </c>
      <c r="F714" s="42" t="str">
        <f aca="false">IF($B714="","",F713-E714)</f>
        <v/>
      </c>
    </row>
    <row r="715" customFormat="false" ht="13.8" hidden="false" customHeight="false" outlineLevel="0" collapsed="false">
      <c r="B715" s="0" t="str">
        <f aca="false">IF(OR(B714="",B714&gt;=$D$8),"",B714+1)</f>
        <v/>
      </c>
      <c r="C715" s="42" t="str">
        <f aca="false">IF($B715="","",$D$9)</f>
        <v/>
      </c>
      <c r="D715" s="42" t="str">
        <f aca="false">IF($B715="","",IPMT($D$5/12,$B715,$D$7*12,$D$4))</f>
        <v/>
      </c>
      <c r="E715" s="42" t="str">
        <f aca="false">IF($B715="","",PPMT($D$5/12,$B715,$D$7*12,$D$4))</f>
        <v/>
      </c>
      <c r="F715" s="42" t="str">
        <f aca="false">IF($B715="","",F714-E715)</f>
        <v/>
      </c>
    </row>
    <row r="716" customFormat="false" ht="13.8" hidden="false" customHeight="false" outlineLevel="0" collapsed="false">
      <c r="B716" s="0" t="str">
        <f aca="false">IF(OR(B715="",B715&gt;=$D$8),"",B715+1)</f>
        <v/>
      </c>
      <c r="C716" s="42" t="str">
        <f aca="false">IF($B716="","",$D$9)</f>
        <v/>
      </c>
      <c r="D716" s="42" t="str">
        <f aca="false">IF($B716="","",IPMT($D$5/12,$B716,$D$7*12,$D$4))</f>
        <v/>
      </c>
      <c r="E716" s="42" t="str">
        <f aca="false">IF($B716="","",PPMT($D$5/12,$B716,$D$7*12,$D$4))</f>
        <v/>
      </c>
      <c r="F716" s="42" t="str">
        <f aca="false">IF($B716="","",F715-E716)</f>
        <v/>
      </c>
    </row>
    <row r="717" customFormat="false" ht="13.8" hidden="false" customHeight="false" outlineLevel="0" collapsed="false">
      <c r="B717" s="0" t="str">
        <f aca="false">IF(OR(B716="",B716&gt;=$D$8),"",B716+1)</f>
        <v/>
      </c>
      <c r="C717" s="42" t="str">
        <f aca="false">IF($B717="","",$D$9)</f>
        <v/>
      </c>
      <c r="D717" s="42" t="str">
        <f aca="false">IF($B717="","",IPMT($D$5/12,$B717,$D$7*12,$D$4))</f>
        <v/>
      </c>
      <c r="E717" s="42" t="str">
        <f aca="false">IF($B717="","",PPMT($D$5/12,$B717,$D$7*12,$D$4))</f>
        <v/>
      </c>
      <c r="F717" s="42" t="str">
        <f aca="false">IF($B717="","",F716-E717)</f>
        <v/>
      </c>
    </row>
    <row r="718" customFormat="false" ht="13.8" hidden="false" customHeight="false" outlineLevel="0" collapsed="false">
      <c r="B718" s="0" t="str">
        <f aca="false">IF(OR(B717="",B717&gt;=$D$8),"",B717+1)</f>
        <v/>
      </c>
      <c r="C718" s="42" t="str">
        <f aca="false">IF($B718="","",$D$9)</f>
        <v/>
      </c>
      <c r="D718" s="42" t="str">
        <f aca="false">IF($B718="","",IPMT($D$5/12,$B718,$D$7*12,$D$4))</f>
        <v/>
      </c>
      <c r="E718" s="42" t="str">
        <f aca="false">IF($B718="","",PPMT($D$5/12,$B718,$D$7*12,$D$4))</f>
        <v/>
      </c>
      <c r="F718" s="42" t="str">
        <f aca="false">IF($B718="","",F717-E718)</f>
        <v/>
      </c>
    </row>
    <row r="719" customFormat="false" ht="13.8" hidden="false" customHeight="false" outlineLevel="0" collapsed="false">
      <c r="B719" s="0" t="str">
        <f aca="false">IF(OR(B718="",B718&gt;=$D$8),"",B718+1)</f>
        <v/>
      </c>
      <c r="C719" s="42" t="str">
        <f aca="false">IF($B719="","",$D$9)</f>
        <v/>
      </c>
      <c r="D719" s="42" t="str">
        <f aca="false">IF($B719="","",IPMT($D$5/12,$B719,$D$7*12,$D$4))</f>
        <v/>
      </c>
      <c r="E719" s="42" t="str">
        <f aca="false">IF($B719="","",PPMT($D$5/12,$B719,$D$7*12,$D$4))</f>
        <v/>
      </c>
      <c r="F719" s="42" t="str">
        <f aca="false">IF($B719="","",F718-E719)</f>
        <v/>
      </c>
    </row>
    <row r="720" customFormat="false" ht="13.8" hidden="false" customHeight="false" outlineLevel="0" collapsed="false">
      <c r="B720" s="0" t="str">
        <f aca="false">IF(OR(B719="",B719&gt;=$D$8),"",B719+1)</f>
        <v/>
      </c>
      <c r="C720" s="42" t="str">
        <f aca="false">IF($B720="","",$D$9)</f>
        <v/>
      </c>
      <c r="D720" s="42" t="str">
        <f aca="false">IF($B720="","",IPMT($D$5/12,$B720,$D$7*12,$D$4))</f>
        <v/>
      </c>
      <c r="E720" s="42" t="str">
        <f aca="false">IF($B720="","",PPMT($D$5/12,$B720,$D$7*12,$D$4))</f>
        <v/>
      </c>
      <c r="F720" s="42" t="str">
        <f aca="false">IF($B720="","",F719-E720)</f>
        <v/>
      </c>
    </row>
    <row r="721" customFormat="false" ht="13.8" hidden="false" customHeight="false" outlineLevel="0" collapsed="false">
      <c r="B721" s="0" t="str">
        <f aca="false">IF(OR(B720="",B720&gt;=$D$8),"",B720+1)</f>
        <v/>
      </c>
      <c r="C721" s="42" t="str">
        <f aca="false">IF($B721="","",$D$9)</f>
        <v/>
      </c>
      <c r="D721" s="42" t="str">
        <f aca="false">IF($B721="","",IPMT($D$5/12,$B721,$D$7*12,$D$4))</f>
        <v/>
      </c>
      <c r="E721" s="42" t="str">
        <f aca="false">IF($B721="","",PPMT($D$5/12,$B721,$D$7*12,$D$4))</f>
        <v/>
      </c>
      <c r="F721" s="42" t="str">
        <f aca="false">IF($B721="","",F720-E721)</f>
        <v/>
      </c>
    </row>
    <row r="722" customFormat="false" ht="13.8" hidden="false" customHeight="false" outlineLevel="0" collapsed="false">
      <c r="B722" s="0" t="str">
        <f aca="false">IF(OR(B721="",B721&gt;=$D$8),"",B721+1)</f>
        <v/>
      </c>
      <c r="C722" s="42" t="str">
        <f aca="false">IF($B722="","",$D$9)</f>
        <v/>
      </c>
      <c r="D722" s="42" t="str">
        <f aca="false">IF($B722="","",IPMT($D$5/12,$B722,$D$7*12,$D$4))</f>
        <v/>
      </c>
      <c r="E722" s="42" t="str">
        <f aca="false">IF($B722="","",PPMT($D$5/12,$B722,$D$7*12,$D$4))</f>
        <v/>
      </c>
      <c r="F722" s="42" t="str">
        <f aca="false">IF($B722="","",F721-E722)</f>
        <v/>
      </c>
    </row>
    <row r="723" customFormat="false" ht="13.8" hidden="false" customHeight="false" outlineLevel="0" collapsed="false">
      <c r="B723" s="0" t="str">
        <f aca="false">IF(OR(B722="",B722&gt;=$D$8),"",B722+1)</f>
        <v/>
      </c>
      <c r="C723" s="42" t="str">
        <f aca="false">IF($B723="","",$D$9)</f>
        <v/>
      </c>
      <c r="D723" s="42" t="str">
        <f aca="false">IF($B723="","",IPMT($D$5/12,$B723,$D$7*12,$D$4))</f>
        <v/>
      </c>
      <c r="E723" s="42" t="str">
        <f aca="false">IF($B723="","",PPMT($D$5/12,$B723,$D$7*12,$D$4))</f>
        <v/>
      </c>
      <c r="F723" s="42" t="str">
        <f aca="false">IF($B723="","",F722-E723)</f>
        <v/>
      </c>
    </row>
    <row r="724" customFormat="false" ht="13.8" hidden="false" customHeight="false" outlineLevel="0" collapsed="false">
      <c r="B724" s="0" t="str">
        <f aca="false">IF(OR(B723="",B723&gt;=$D$8),"",B723+1)</f>
        <v/>
      </c>
      <c r="C724" s="42" t="str">
        <f aca="false">IF($B724="","",$D$9)</f>
        <v/>
      </c>
      <c r="D724" s="42" t="str">
        <f aca="false">IF($B724="","",IPMT($D$5/12,$B724,$D$7*12,$D$4))</f>
        <v/>
      </c>
      <c r="E724" s="42" t="str">
        <f aca="false">IF($B724="","",PPMT($D$5/12,$B724,$D$7*12,$D$4))</f>
        <v/>
      </c>
      <c r="F724" s="42" t="str">
        <f aca="false">IF($B724="","",F723-E724)</f>
        <v/>
      </c>
    </row>
    <row r="725" customFormat="false" ht="13.8" hidden="false" customHeight="false" outlineLevel="0" collapsed="false">
      <c r="B725" s="0" t="str">
        <f aca="false">IF(OR(B724="",B724&gt;=$D$8),"",B724+1)</f>
        <v/>
      </c>
      <c r="C725" s="42" t="str">
        <f aca="false">IF($B725="","",$D$9)</f>
        <v/>
      </c>
      <c r="D725" s="42" t="str">
        <f aca="false">IF($B725="","",IPMT($D$5/12,$B725,$D$7*12,$D$4))</f>
        <v/>
      </c>
      <c r="E725" s="42" t="str">
        <f aca="false">IF($B725="","",PPMT($D$5/12,$B725,$D$7*12,$D$4))</f>
        <v/>
      </c>
      <c r="F725" s="42" t="str">
        <f aca="false">IF($B725="","",F724-E725)</f>
        <v/>
      </c>
    </row>
    <row r="726" customFormat="false" ht="13.8" hidden="false" customHeight="false" outlineLevel="0" collapsed="false">
      <c r="B726" s="0" t="str">
        <f aca="false">IF(OR(B725="",B725&gt;=$D$8),"",B725+1)</f>
        <v/>
      </c>
      <c r="C726" s="42" t="str">
        <f aca="false">IF($B726="","",$D$9)</f>
        <v/>
      </c>
      <c r="D726" s="42" t="str">
        <f aca="false">IF($B726="","",IPMT($D$5/12,$B726,$D$7*12,$D$4))</f>
        <v/>
      </c>
      <c r="E726" s="42" t="str">
        <f aca="false">IF($B726="","",PPMT($D$5/12,$B726,$D$7*12,$D$4))</f>
        <v/>
      </c>
      <c r="F726" s="42" t="str">
        <f aca="false">IF($B726="","",F725-E726)</f>
        <v/>
      </c>
    </row>
    <row r="727" customFormat="false" ht="13.8" hidden="false" customHeight="false" outlineLevel="0" collapsed="false">
      <c r="B727" s="0" t="str">
        <f aca="false">IF(OR(B726="",B726&gt;=$D$8),"",B726+1)</f>
        <v/>
      </c>
      <c r="C727" s="42" t="str">
        <f aca="false">IF($B727="","",$D$9)</f>
        <v/>
      </c>
      <c r="D727" s="42" t="str">
        <f aca="false">IF($B727="","",IPMT($D$5/12,$B727,$D$7*12,$D$4))</f>
        <v/>
      </c>
      <c r="E727" s="42" t="str">
        <f aca="false">IF($B727="","",PPMT($D$5/12,$B727,$D$7*12,$D$4))</f>
        <v/>
      </c>
      <c r="F727" s="42" t="str">
        <f aca="false">IF($B727="","",F726-E727)</f>
        <v/>
      </c>
    </row>
    <row r="728" customFormat="false" ht="13.8" hidden="false" customHeight="false" outlineLevel="0" collapsed="false">
      <c r="B728" s="0" t="str">
        <f aca="false">IF(OR(B727="",B727&gt;=$D$8),"",B727+1)</f>
        <v/>
      </c>
      <c r="C728" s="42" t="str">
        <f aca="false">IF($B728="","",$D$9)</f>
        <v/>
      </c>
      <c r="D728" s="42" t="str">
        <f aca="false">IF($B728="","",IPMT($D$5/12,$B728,$D$7*12,$D$4))</f>
        <v/>
      </c>
      <c r="E728" s="42" t="str">
        <f aca="false">IF($B728="","",PPMT($D$5/12,$B728,$D$7*12,$D$4))</f>
        <v/>
      </c>
      <c r="F728" s="42" t="str">
        <f aca="false">IF($B728="","",F727-E728)</f>
        <v/>
      </c>
    </row>
    <row r="729" customFormat="false" ht="13.8" hidden="false" customHeight="false" outlineLevel="0" collapsed="false">
      <c r="B729" s="0" t="str">
        <f aca="false">IF(OR(B728="",B728&gt;=$D$8),"",B728+1)</f>
        <v/>
      </c>
      <c r="C729" s="42" t="str">
        <f aca="false">IF($B729="","",$D$9)</f>
        <v/>
      </c>
      <c r="D729" s="42" t="str">
        <f aca="false">IF($B729="","",IPMT($D$5/12,$B729,$D$7*12,$D$4))</f>
        <v/>
      </c>
      <c r="E729" s="42" t="str">
        <f aca="false">IF($B729="","",PPMT($D$5/12,$B729,$D$7*12,$D$4))</f>
        <v/>
      </c>
      <c r="F729" s="42" t="str">
        <f aca="false">IF($B729="","",F728-E729)</f>
        <v/>
      </c>
    </row>
    <row r="730" customFormat="false" ht="13.8" hidden="false" customHeight="false" outlineLevel="0" collapsed="false">
      <c r="B730" s="0" t="str">
        <f aca="false">IF(OR(B729="",B729&gt;=$D$8),"",B729+1)</f>
        <v/>
      </c>
      <c r="C730" s="42" t="str">
        <f aca="false">IF($B730="","",$D$9)</f>
        <v/>
      </c>
      <c r="D730" s="42" t="str">
        <f aca="false">IF($B730="","",IPMT($D$5/12,$B730,$D$7*12,$D$4))</f>
        <v/>
      </c>
      <c r="E730" s="42" t="str">
        <f aca="false">IF($B730="","",PPMT($D$5/12,$B730,$D$7*12,$D$4))</f>
        <v/>
      </c>
      <c r="F730" s="42" t="str">
        <f aca="false">IF($B730="","",F729-E730)</f>
        <v/>
      </c>
    </row>
    <row r="731" customFormat="false" ht="13.8" hidden="false" customHeight="false" outlineLevel="0" collapsed="false">
      <c r="B731" s="0" t="str">
        <f aca="false">IF(OR(B730="",B730&gt;=$D$8),"",B730+1)</f>
        <v/>
      </c>
      <c r="C731" s="42" t="str">
        <f aca="false">IF($B731="","",$D$9)</f>
        <v/>
      </c>
      <c r="D731" s="42" t="str">
        <f aca="false">IF($B731="","",IPMT($D$5/12,$B731,$D$7*12,$D$4))</f>
        <v/>
      </c>
      <c r="E731" s="42" t="str">
        <f aca="false">IF($B731="","",PPMT($D$5/12,$B731,$D$7*12,$D$4))</f>
        <v/>
      </c>
      <c r="F731" s="42" t="str">
        <f aca="false">IF($B731="","",F730-E731)</f>
        <v/>
      </c>
    </row>
    <row r="732" customFormat="false" ht="13.8" hidden="false" customHeight="false" outlineLevel="0" collapsed="false">
      <c r="B732" s="0" t="str">
        <f aca="false">IF(OR(B731="",B731&gt;=$D$8),"",B731+1)</f>
        <v/>
      </c>
      <c r="C732" s="42" t="str">
        <f aca="false">IF($B732="","",$D$9)</f>
        <v/>
      </c>
      <c r="D732" s="42" t="str">
        <f aca="false">IF($B732="","",IPMT($D$5/12,$B732,$D$7*12,$D$4))</f>
        <v/>
      </c>
      <c r="E732" s="42" t="str">
        <f aca="false">IF($B732="","",PPMT($D$5/12,$B732,$D$7*12,$D$4))</f>
        <v/>
      </c>
      <c r="F732" s="42" t="str">
        <f aca="false">IF($B732="","",F731-E732)</f>
        <v/>
      </c>
    </row>
    <row r="733" customFormat="false" ht="13.8" hidden="false" customHeight="false" outlineLevel="0" collapsed="false">
      <c r="B733" s="0" t="str">
        <f aca="false">IF(OR(B732="",B732&gt;=$D$8),"",B732+1)</f>
        <v/>
      </c>
      <c r="C733" s="42" t="str">
        <f aca="false">IF($B733="","",$D$9)</f>
        <v/>
      </c>
      <c r="D733" s="42" t="str">
        <f aca="false">IF($B733="","",IPMT($D$5/12,$B733,$D$7*12,$D$4))</f>
        <v/>
      </c>
      <c r="E733" s="42" t="str">
        <f aca="false">IF($B733="","",PPMT($D$5/12,$B733,$D$7*12,$D$4))</f>
        <v/>
      </c>
      <c r="F733" s="42" t="str">
        <f aca="false">IF($B733="","",F732-E733)</f>
        <v/>
      </c>
    </row>
    <row r="734" customFormat="false" ht="13.8" hidden="false" customHeight="false" outlineLevel="0" collapsed="false">
      <c r="B734" s="0" t="str">
        <f aca="false">IF(OR(B733="",B733&gt;=$D$8),"",B733+1)</f>
        <v/>
      </c>
      <c r="C734" s="42" t="str">
        <f aca="false">IF($B734="","",$D$9)</f>
        <v/>
      </c>
      <c r="D734" s="42" t="str">
        <f aca="false">IF($B734="","",IPMT($D$5/12,$B734,$D$7*12,$D$4))</f>
        <v/>
      </c>
      <c r="E734" s="42" t="str">
        <f aca="false">IF($B734="","",PPMT($D$5/12,$B734,$D$7*12,$D$4))</f>
        <v/>
      </c>
      <c r="F734" s="42" t="str">
        <f aca="false">IF($B734="","",F733-E734)</f>
        <v/>
      </c>
    </row>
    <row r="735" customFormat="false" ht="13.8" hidden="false" customHeight="false" outlineLevel="0" collapsed="false">
      <c r="B735" s="0" t="str">
        <f aca="false">IF(OR(B734="",B734&gt;=$D$8),"",B734+1)</f>
        <v/>
      </c>
      <c r="C735" s="42" t="str">
        <f aca="false">IF($B735="","",$D$9)</f>
        <v/>
      </c>
      <c r="D735" s="42" t="str">
        <f aca="false">IF($B735="","",IPMT($D$5/12,$B735,$D$7*12,$D$4))</f>
        <v/>
      </c>
      <c r="E735" s="42" t="str">
        <f aca="false">IF($B735="","",PPMT($D$5/12,$B735,$D$7*12,$D$4))</f>
        <v/>
      </c>
      <c r="F735" s="42" t="str">
        <f aca="false">IF($B735="","",F734-E735)</f>
        <v/>
      </c>
    </row>
    <row r="736" customFormat="false" ht="13.8" hidden="false" customHeight="false" outlineLevel="0" collapsed="false">
      <c r="B736" s="0" t="str">
        <f aca="false">IF(OR(B735="",B735&gt;=$D$8),"",B735+1)</f>
        <v/>
      </c>
      <c r="C736" s="42" t="str">
        <f aca="false">IF($B736="","",$D$9)</f>
        <v/>
      </c>
      <c r="D736" s="42" t="str">
        <f aca="false">IF($B736="","",IPMT($D$5/12,$B736,$D$7*12,$D$4))</f>
        <v/>
      </c>
      <c r="E736" s="42" t="str">
        <f aca="false">IF($B736="","",PPMT($D$5/12,$B736,$D$7*12,$D$4))</f>
        <v/>
      </c>
      <c r="F736" s="42" t="str">
        <f aca="false">IF($B736="","",F735-E736)</f>
        <v/>
      </c>
    </row>
    <row r="737" customFormat="false" ht="13.8" hidden="false" customHeight="false" outlineLevel="0" collapsed="false">
      <c r="B737" s="0" t="str">
        <f aca="false">IF(OR(B736="",B736&gt;=$D$8),"",B736+1)</f>
        <v/>
      </c>
      <c r="C737" s="42" t="str">
        <f aca="false">IF($B737="","",$D$9)</f>
        <v/>
      </c>
      <c r="D737" s="42" t="str">
        <f aca="false">IF($B737="","",IPMT($D$5/12,$B737,$D$7*12,$D$4))</f>
        <v/>
      </c>
      <c r="E737" s="42" t="str">
        <f aca="false">IF($B737="","",PPMT($D$5/12,$B737,$D$7*12,$D$4))</f>
        <v/>
      </c>
      <c r="F737" s="42" t="str">
        <f aca="false">IF($B737="","",F736-E737)</f>
        <v/>
      </c>
    </row>
    <row r="738" customFormat="false" ht="13.8" hidden="false" customHeight="false" outlineLevel="0" collapsed="false">
      <c r="B738" s="0" t="str">
        <f aca="false">IF(OR(B737="",B737&gt;=$D$8),"",B737+1)</f>
        <v/>
      </c>
      <c r="C738" s="42" t="str">
        <f aca="false">IF($B738="","",$D$9)</f>
        <v/>
      </c>
      <c r="D738" s="42" t="str">
        <f aca="false">IF($B738="","",IPMT($D$5/12,$B738,$D$7*12,$D$4))</f>
        <v/>
      </c>
      <c r="E738" s="42" t="str">
        <f aca="false">IF($B738="","",PPMT($D$5/12,$B738,$D$7*12,$D$4))</f>
        <v/>
      </c>
      <c r="F738" s="42" t="str">
        <f aca="false">IF($B738="","",F737-E738)</f>
        <v/>
      </c>
    </row>
    <row r="739" customFormat="false" ht="13.8" hidden="false" customHeight="false" outlineLevel="0" collapsed="false">
      <c r="B739" s="0" t="str">
        <f aca="false">IF(OR(B738="",B738&gt;=$D$8),"",B738+1)</f>
        <v/>
      </c>
      <c r="C739" s="42" t="str">
        <f aca="false">IF($B739="","",$D$9)</f>
        <v/>
      </c>
      <c r="D739" s="42" t="str">
        <f aca="false">IF($B739="","",IPMT($D$5/12,$B739,$D$7*12,$D$4))</f>
        <v/>
      </c>
      <c r="E739" s="42" t="str">
        <f aca="false">IF($B739="","",PPMT($D$5/12,$B739,$D$7*12,$D$4))</f>
        <v/>
      </c>
      <c r="F739" s="42" t="str">
        <f aca="false">IF($B739="","",F738-E739)</f>
        <v/>
      </c>
    </row>
    <row r="740" customFormat="false" ht="13.8" hidden="false" customHeight="false" outlineLevel="0" collapsed="false">
      <c r="B740" s="0" t="str">
        <f aca="false">IF(OR(B739="",B739&gt;=$D$8),"",B739+1)</f>
        <v/>
      </c>
      <c r="C740" s="42" t="str">
        <f aca="false">IF($B740="","",$D$9)</f>
        <v/>
      </c>
      <c r="D740" s="42" t="str">
        <f aca="false">IF($B740="","",IPMT($D$5/12,$B740,$D$7*12,$D$4))</f>
        <v/>
      </c>
      <c r="E740" s="42" t="str">
        <f aca="false">IF($B740="","",PPMT($D$5/12,$B740,$D$7*12,$D$4))</f>
        <v/>
      </c>
      <c r="F740" s="42" t="str">
        <f aca="false">IF($B740="","",F739-E740)</f>
        <v/>
      </c>
    </row>
    <row r="741" customFormat="false" ht="13.8" hidden="false" customHeight="false" outlineLevel="0" collapsed="false">
      <c r="B741" s="0" t="str">
        <f aca="false">IF(OR(B740="",B740&gt;=$D$8),"",B740+1)</f>
        <v/>
      </c>
      <c r="C741" s="42" t="str">
        <f aca="false">IF($B741="","",$D$9)</f>
        <v/>
      </c>
      <c r="D741" s="42" t="str">
        <f aca="false">IF($B741="","",IPMT($D$5/12,$B741,$D$7*12,$D$4))</f>
        <v/>
      </c>
      <c r="E741" s="42" t="str">
        <f aca="false">IF($B741="","",PPMT($D$5/12,$B741,$D$7*12,$D$4))</f>
        <v/>
      </c>
      <c r="F741" s="42" t="str">
        <f aca="false">IF($B741="","",F740-E741)</f>
        <v/>
      </c>
    </row>
    <row r="742" customFormat="false" ht="13.8" hidden="false" customHeight="false" outlineLevel="0" collapsed="false">
      <c r="B742" s="0" t="str">
        <f aca="false">IF(OR(B741="",B741&gt;=$D$8),"",B741+1)</f>
        <v/>
      </c>
      <c r="C742" s="42" t="str">
        <f aca="false">IF($B742="","",$D$9)</f>
        <v/>
      </c>
      <c r="D742" s="42" t="str">
        <f aca="false">IF($B742="","",IPMT($D$5/12,$B742,$D$7*12,$D$4))</f>
        <v/>
      </c>
      <c r="E742" s="42" t="str">
        <f aca="false">IF($B742="","",PPMT($D$5/12,$B742,$D$7*12,$D$4))</f>
        <v/>
      </c>
      <c r="F742" s="42" t="str">
        <f aca="false">IF($B742="","",F741-E742)</f>
        <v/>
      </c>
    </row>
    <row r="743" customFormat="false" ht="13.8" hidden="false" customHeight="false" outlineLevel="0" collapsed="false">
      <c r="B743" s="0" t="str">
        <f aca="false">IF(OR(B742="",B742&gt;=$D$8),"",B742+1)</f>
        <v/>
      </c>
      <c r="C743" s="42" t="str">
        <f aca="false">IF($B743="","",$D$9)</f>
        <v/>
      </c>
      <c r="D743" s="42" t="str">
        <f aca="false">IF($B743="","",IPMT($D$5/12,$B743,$D$7*12,$D$4))</f>
        <v/>
      </c>
      <c r="E743" s="42" t="str">
        <f aca="false">IF($B743="","",PPMT($D$5/12,$B743,$D$7*12,$D$4))</f>
        <v/>
      </c>
      <c r="F743" s="42" t="str">
        <f aca="false">IF($B743="","",F742-E743)</f>
        <v/>
      </c>
    </row>
    <row r="744" customFormat="false" ht="13.8" hidden="false" customHeight="false" outlineLevel="0" collapsed="false">
      <c r="B744" s="0" t="str">
        <f aca="false">IF(OR(B743="",B743&gt;=$D$8),"",B743+1)</f>
        <v/>
      </c>
      <c r="C744" s="42" t="str">
        <f aca="false">IF($B744="","",$D$9)</f>
        <v/>
      </c>
      <c r="D744" s="42" t="str">
        <f aca="false">IF($B744="","",IPMT($D$5/12,$B744,$D$7*12,$D$4))</f>
        <v/>
      </c>
      <c r="E744" s="42" t="str">
        <f aca="false">IF($B744="","",PPMT($D$5/12,$B744,$D$7*12,$D$4))</f>
        <v/>
      </c>
      <c r="F744" s="42" t="str">
        <f aca="false">IF($B744="","",F743-E744)</f>
        <v/>
      </c>
    </row>
    <row r="745" customFormat="false" ht="13.8" hidden="false" customHeight="false" outlineLevel="0" collapsed="false">
      <c r="B745" s="0" t="str">
        <f aca="false">IF(OR(B744="",B744&gt;=$D$8),"",B744+1)</f>
        <v/>
      </c>
      <c r="C745" s="42" t="str">
        <f aca="false">IF($B745="","",$D$9)</f>
        <v/>
      </c>
      <c r="D745" s="42" t="str">
        <f aca="false">IF($B745="","",IPMT($D$5/12,$B745,$D$7*12,$D$4))</f>
        <v/>
      </c>
      <c r="E745" s="42" t="str">
        <f aca="false">IF($B745="","",PPMT($D$5/12,$B745,$D$7*12,$D$4))</f>
        <v/>
      </c>
      <c r="F745" s="42" t="str">
        <f aca="false">IF($B745="","",F744-E745)</f>
        <v/>
      </c>
    </row>
    <row r="746" customFormat="false" ht="13.8" hidden="false" customHeight="false" outlineLevel="0" collapsed="false">
      <c r="B746" s="0" t="str">
        <f aca="false">IF(OR(B745="",B745&gt;=$D$8),"",B745+1)</f>
        <v/>
      </c>
      <c r="C746" s="42" t="str">
        <f aca="false">IF($B746="","",$D$9)</f>
        <v/>
      </c>
      <c r="D746" s="42" t="str">
        <f aca="false">IF($B746="","",IPMT($D$5/12,$B746,$D$7*12,$D$4))</f>
        <v/>
      </c>
      <c r="E746" s="42" t="str">
        <f aca="false">IF($B746="","",PPMT($D$5/12,$B746,$D$7*12,$D$4))</f>
        <v/>
      </c>
      <c r="F746" s="42" t="str">
        <f aca="false">IF($B746="","",F745-E746)</f>
        <v/>
      </c>
    </row>
    <row r="747" customFormat="false" ht="13.8" hidden="false" customHeight="false" outlineLevel="0" collapsed="false">
      <c r="B747" s="0" t="str">
        <f aca="false">IF(OR(B746="",B746&gt;=$D$8),"",B746+1)</f>
        <v/>
      </c>
      <c r="C747" s="42" t="str">
        <f aca="false">IF($B747="","",$D$9)</f>
        <v/>
      </c>
      <c r="D747" s="42" t="str">
        <f aca="false">IF($B747="","",IPMT($D$5/12,$B747,$D$7*12,$D$4))</f>
        <v/>
      </c>
      <c r="E747" s="42" t="str">
        <f aca="false">IF($B747="","",PPMT($D$5/12,$B747,$D$7*12,$D$4))</f>
        <v/>
      </c>
      <c r="F747" s="42" t="str">
        <f aca="false">IF($B747="","",F746-E747)</f>
        <v/>
      </c>
    </row>
    <row r="748" customFormat="false" ht="13.8" hidden="false" customHeight="false" outlineLevel="0" collapsed="false">
      <c r="B748" s="0" t="str">
        <f aca="false">IF(OR(B747="",B747&gt;=$D$8),"",B747+1)</f>
        <v/>
      </c>
      <c r="C748" s="42" t="str">
        <f aca="false">IF($B748="","",$D$9)</f>
        <v/>
      </c>
      <c r="D748" s="42" t="str">
        <f aca="false">IF($B748="","",IPMT($D$5/12,$B748,$D$7*12,$D$4))</f>
        <v/>
      </c>
      <c r="E748" s="42" t="str">
        <f aca="false">IF($B748="","",PPMT($D$5/12,$B748,$D$7*12,$D$4))</f>
        <v/>
      </c>
      <c r="F748" s="42" t="str">
        <f aca="false">IF($B748="","",F747-E748)</f>
        <v/>
      </c>
    </row>
    <row r="749" customFormat="false" ht="13.8" hidden="false" customHeight="false" outlineLevel="0" collapsed="false">
      <c r="B749" s="0" t="str">
        <f aca="false">IF(OR(B748="",B748&gt;=$D$8),"",B748+1)</f>
        <v/>
      </c>
      <c r="C749" s="42" t="str">
        <f aca="false">IF($B749="","",$D$9)</f>
        <v/>
      </c>
      <c r="D749" s="42" t="str">
        <f aca="false">IF($B749="","",IPMT($D$5/12,$B749,$D$7*12,$D$4))</f>
        <v/>
      </c>
      <c r="E749" s="42" t="str">
        <f aca="false">IF($B749="","",PPMT($D$5/12,$B749,$D$7*12,$D$4))</f>
        <v/>
      </c>
      <c r="F749" s="42" t="str">
        <f aca="false">IF($B749="","",F748-E749)</f>
        <v/>
      </c>
    </row>
    <row r="750" customFormat="false" ht="13.8" hidden="false" customHeight="false" outlineLevel="0" collapsed="false">
      <c r="B750" s="0" t="str">
        <f aca="false">IF(OR(B749="",B749&gt;=$D$8),"",B749+1)</f>
        <v/>
      </c>
      <c r="C750" s="42" t="str">
        <f aca="false">IF($B750="","",$D$9)</f>
        <v/>
      </c>
      <c r="D750" s="42" t="str">
        <f aca="false">IF($B750="","",IPMT($D$5/12,$B750,$D$7*12,$D$4))</f>
        <v/>
      </c>
      <c r="E750" s="42" t="str">
        <f aca="false">IF($B750="","",PPMT($D$5/12,$B750,$D$7*12,$D$4))</f>
        <v/>
      </c>
      <c r="F750" s="42" t="str">
        <f aca="false">IF($B750="","",F749-E750)</f>
        <v/>
      </c>
    </row>
    <row r="751" customFormat="false" ht="13.8" hidden="false" customHeight="false" outlineLevel="0" collapsed="false">
      <c r="B751" s="0" t="str">
        <f aca="false">IF(OR(B750="",B750&gt;=$D$8),"",B750+1)</f>
        <v/>
      </c>
      <c r="C751" s="42" t="str">
        <f aca="false">IF($B751="","",$D$9)</f>
        <v/>
      </c>
      <c r="D751" s="42" t="str">
        <f aca="false">IF($B751="","",IPMT($D$5/12,$B751,$D$7*12,$D$4))</f>
        <v/>
      </c>
      <c r="E751" s="42" t="str">
        <f aca="false">IF($B751="","",PPMT($D$5/12,$B751,$D$7*12,$D$4))</f>
        <v/>
      </c>
      <c r="F751" s="42" t="str">
        <f aca="false">IF($B751="","",F750-E751)</f>
        <v/>
      </c>
    </row>
    <row r="752" customFormat="false" ht="13.8" hidden="false" customHeight="false" outlineLevel="0" collapsed="false">
      <c r="B752" s="0" t="str">
        <f aca="false">IF(OR(B751="",B751&gt;=$D$8),"",B751+1)</f>
        <v/>
      </c>
      <c r="C752" s="42" t="str">
        <f aca="false">IF($B752="","",$D$9)</f>
        <v/>
      </c>
      <c r="D752" s="42" t="str">
        <f aca="false">IF($B752="","",IPMT($D$5/12,$B752,$D$7*12,$D$4))</f>
        <v/>
      </c>
      <c r="E752" s="42" t="str">
        <f aca="false">IF($B752="","",PPMT($D$5/12,$B752,$D$7*12,$D$4))</f>
        <v/>
      </c>
      <c r="F752" s="42" t="str">
        <f aca="false">IF($B752="","",F751-E752)</f>
        <v/>
      </c>
    </row>
    <row r="753" customFormat="false" ht="13.8" hidden="false" customHeight="false" outlineLevel="0" collapsed="false">
      <c r="B753" s="0" t="str">
        <f aca="false">IF(OR(B752="",B752&gt;=$D$8),"",B752+1)</f>
        <v/>
      </c>
      <c r="C753" s="42" t="str">
        <f aca="false">IF($B753="","",$D$9)</f>
        <v/>
      </c>
      <c r="D753" s="42" t="str">
        <f aca="false">IF($B753="","",IPMT($D$5/12,$B753,$D$7*12,$D$4))</f>
        <v/>
      </c>
      <c r="E753" s="42" t="str">
        <f aca="false">IF($B753="","",PPMT($D$5/12,$B753,$D$7*12,$D$4))</f>
        <v/>
      </c>
      <c r="F753" s="42" t="str">
        <f aca="false">IF($B753="","",F752-E753)</f>
        <v/>
      </c>
    </row>
    <row r="754" customFormat="false" ht="13.8" hidden="false" customHeight="false" outlineLevel="0" collapsed="false">
      <c r="B754" s="0" t="str">
        <f aca="false">IF(OR(B753="",B753&gt;=$D$8),"",B753+1)</f>
        <v/>
      </c>
      <c r="C754" s="42" t="str">
        <f aca="false">IF($B754="","",$D$9)</f>
        <v/>
      </c>
      <c r="D754" s="42" t="str">
        <f aca="false">IF($B754="","",IPMT($D$5/12,$B754,$D$7*12,$D$4))</f>
        <v/>
      </c>
      <c r="E754" s="42" t="str">
        <f aca="false">IF($B754="","",PPMT($D$5/12,$B754,$D$7*12,$D$4))</f>
        <v/>
      </c>
      <c r="F754" s="42" t="str">
        <f aca="false">IF($B754="","",F753-E754)</f>
        <v/>
      </c>
    </row>
    <row r="755" customFormat="false" ht="13.8" hidden="false" customHeight="false" outlineLevel="0" collapsed="false">
      <c r="B755" s="0" t="str">
        <f aca="false">IF(OR(B754="",B754&gt;=$D$8),"",B754+1)</f>
        <v/>
      </c>
      <c r="C755" s="42" t="str">
        <f aca="false">IF($B755="","",$D$9)</f>
        <v/>
      </c>
      <c r="D755" s="42" t="str">
        <f aca="false">IF($B755="","",IPMT($D$5/12,$B755,$D$7*12,$D$4))</f>
        <v/>
      </c>
      <c r="E755" s="42" t="str">
        <f aca="false">IF($B755="","",PPMT($D$5/12,$B755,$D$7*12,$D$4))</f>
        <v/>
      </c>
      <c r="F755" s="42" t="str">
        <f aca="false">IF($B755="","",F754-E755)</f>
        <v/>
      </c>
    </row>
    <row r="756" customFormat="false" ht="13.8" hidden="false" customHeight="false" outlineLevel="0" collapsed="false">
      <c r="B756" s="0" t="str">
        <f aca="false">IF(OR(B755="",B755&gt;=$D$8),"",B755+1)</f>
        <v/>
      </c>
      <c r="C756" s="42" t="str">
        <f aca="false">IF($B756="","",$D$9)</f>
        <v/>
      </c>
      <c r="D756" s="42" t="str">
        <f aca="false">IF($B756="","",IPMT($D$5/12,$B756,$D$7*12,$D$4))</f>
        <v/>
      </c>
      <c r="E756" s="42" t="str">
        <f aca="false">IF($B756="","",PPMT($D$5/12,$B756,$D$7*12,$D$4))</f>
        <v/>
      </c>
      <c r="F756" s="42" t="str">
        <f aca="false">IF($B756="","",F755-E756)</f>
        <v/>
      </c>
    </row>
    <row r="757" customFormat="false" ht="13.8" hidden="false" customHeight="false" outlineLevel="0" collapsed="false">
      <c r="B757" s="0" t="str">
        <f aca="false">IF(OR(B756="",B756&gt;=$D$8),"",B756+1)</f>
        <v/>
      </c>
      <c r="C757" s="42" t="str">
        <f aca="false">IF($B757="","",$D$9)</f>
        <v/>
      </c>
      <c r="D757" s="42" t="str">
        <f aca="false">IF($B757="","",IPMT($D$5/12,$B757,$D$7*12,$D$4))</f>
        <v/>
      </c>
      <c r="E757" s="42" t="str">
        <f aca="false">IF($B757="","",PPMT($D$5/12,$B757,$D$7*12,$D$4))</f>
        <v/>
      </c>
      <c r="F757" s="42" t="str">
        <f aca="false">IF($B757="","",F756-E757)</f>
        <v/>
      </c>
    </row>
    <row r="758" customFormat="false" ht="13.8" hidden="false" customHeight="false" outlineLevel="0" collapsed="false">
      <c r="B758" s="0" t="str">
        <f aca="false">IF(OR(B757="",B757&gt;=$D$8),"",B757+1)</f>
        <v/>
      </c>
      <c r="C758" s="42" t="str">
        <f aca="false">IF($B758="","",$D$9)</f>
        <v/>
      </c>
      <c r="D758" s="42" t="str">
        <f aca="false">IF($B758="","",IPMT($D$5/12,$B758,$D$7*12,$D$4))</f>
        <v/>
      </c>
      <c r="E758" s="42" t="str">
        <f aca="false">IF($B758="","",PPMT($D$5/12,$B758,$D$7*12,$D$4))</f>
        <v/>
      </c>
      <c r="F758" s="42" t="str">
        <f aca="false">IF($B758="","",F757-E758)</f>
        <v/>
      </c>
    </row>
    <row r="759" customFormat="false" ht="13.8" hidden="false" customHeight="false" outlineLevel="0" collapsed="false">
      <c r="B759" s="0" t="str">
        <f aca="false">IF(OR(B758="",B758&gt;=$D$8),"",B758+1)</f>
        <v/>
      </c>
      <c r="C759" s="42" t="str">
        <f aca="false">IF($B759="","",$D$9)</f>
        <v/>
      </c>
      <c r="D759" s="42" t="str">
        <f aca="false">IF($B759="","",IPMT($D$5/12,$B759,$D$7*12,$D$4))</f>
        <v/>
      </c>
      <c r="E759" s="42" t="str">
        <f aca="false">IF($B759="","",PPMT($D$5/12,$B759,$D$7*12,$D$4))</f>
        <v/>
      </c>
      <c r="F759" s="42" t="str">
        <f aca="false">IF($B759="","",F758-E759)</f>
        <v/>
      </c>
    </row>
    <row r="760" customFormat="false" ht="13.8" hidden="false" customHeight="false" outlineLevel="0" collapsed="false">
      <c r="B760" s="0" t="str">
        <f aca="false">IF(OR(B759="",B759&gt;=$D$8),"",B759+1)</f>
        <v/>
      </c>
      <c r="C760" s="42" t="str">
        <f aca="false">IF($B760="","",$D$9)</f>
        <v/>
      </c>
      <c r="D760" s="42" t="str">
        <f aca="false">IF($B760="","",IPMT($D$5/12,$B760,$D$7*12,$D$4))</f>
        <v/>
      </c>
      <c r="E760" s="42" t="str">
        <f aca="false">IF($B760="","",PPMT($D$5/12,$B760,$D$7*12,$D$4))</f>
        <v/>
      </c>
      <c r="F760" s="42" t="str">
        <f aca="false">IF($B760="","",F759-E760)</f>
        <v/>
      </c>
    </row>
    <row r="761" customFormat="false" ht="13.8" hidden="false" customHeight="false" outlineLevel="0" collapsed="false">
      <c r="B761" s="0" t="str">
        <f aca="false">IF(OR(B760="",B760&gt;=$D$8),"",B760+1)</f>
        <v/>
      </c>
      <c r="C761" s="42" t="str">
        <f aca="false">IF($B761="","",$D$9)</f>
        <v/>
      </c>
      <c r="D761" s="42" t="str">
        <f aca="false">IF($B761="","",IPMT($D$5/12,$B761,$D$7*12,$D$4))</f>
        <v/>
      </c>
      <c r="E761" s="42" t="str">
        <f aca="false">IF($B761="","",PPMT($D$5/12,$B761,$D$7*12,$D$4))</f>
        <v/>
      </c>
      <c r="F761" s="42" t="str">
        <f aca="false">IF($B761="","",F760-E761)</f>
        <v/>
      </c>
    </row>
    <row r="762" customFormat="false" ht="13.8" hidden="false" customHeight="false" outlineLevel="0" collapsed="false">
      <c r="B762" s="0" t="str">
        <f aca="false">IF(OR(B761="",B761&gt;=$D$8),"",B761+1)</f>
        <v/>
      </c>
      <c r="C762" s="42" t="str">
        <f aca="false">IF($B762="","",$D$9)</f>
        <v/>
      </c>
      <c r="D762" s="42" t="str">
        <f aca="false">IF($B762="","",IPMT($D$5/12,$B762,$D$7*12,$D$4))</f>
        <v/>
      </c>
      <c r="E762" s="42" t="str">
        <f aca="false">IF($B762="","",PPMT($D$5/12,$B762,$D$7*12,$D$4))</f>
        <v/>
      </c>
      <c r="F762" s="42" t="str">
        <f aca="false">IF($B762="","",F761-E762)</f>
        <v/>
      </c>
    </row>
    <row r="763" customFormat="false" ht="13.8" hidden="false" customHeight="false" outlineLevel="0" collapsed="false">
      <c r="B763" s="0" t="str">
        <f aca="false">IF(OR(B762="",B762&gt;=$D$8),"",B762+1)</f>
        <v/>
      </c>
      <c r="C763" s="42" t="str">
        <f aca="false">IF($B763="","",$D$9)</f>
        <v/>
      </c>
      <c r="D763" s="42" t="str">
        <f aca="false">IF($B763="","",IPMT($D$5/12,$B763,$D$7*12,$D$4))</f>
        <v/>
      </c>
      <c r="E763" s="42" t="str">
        <f aca="false">IF($B763="","",PPMT($D$5/12,$B763,$D$7*12,$D$4))</f>
        <v/>
      </c>
      <c r="F763" s="42" t="str">
        <f aca="false">IF($B763="","",F762-E763)</f>
        <v/>
      </c>
    </row>
    <row r="764" customFormat="false" ht="13.8" hidden="false" customHeight="false" outlineLevel="0" collapsed="false">
      <c r="B764" s="0" t="str">
        <f aca="false">IF(OR(B763="",B763&gt;=$D$8),"",B763+1)</f>
        <v/>
      </c>
      <c r="C764" s="42" t="str">
        <f aca="false">IF($B764="","",$D$9)</f>
        <v/>
      </c>
      <c r="D764" s="42" t="str">
        <f aca="false">IF($B764="","",IPMT($D$5/12,$B764,$D$7*12,$D$4))</f>
        <v/>
      </c>
      <c r="E764" s="42" t="str">
        <f aca="false">IF($B764="","",PPMT($D$5/12,$B764,$D$7*12,$D$4))</f>
        <v/>
      </c>
      <c r="F764" s="42" t="str">
        <f aca="false">IF($B764="","",F763-E764)</f>
        <v/>
      </c>
    </row>
    <row r="765" customFormat="false" ht="13.8" hidden="false" customHeight="false" outlineLevel="0" collapsed="false">
      <c r="B765" s="0" t="str">
        <f aca="false">IF(OR(B764="",B764&gt;=$D$8),"",B764+1)</f>
        <v/>
      </c>
      <c r="C765" s="42" t="str">
        <f aca="false">IF($B765="","",$D$9)</f>
        <v/>
      </c>
      <c r="D765" s="42" t="str">
        <f aca="false">IF($B765="","",IPMT($D$5/12,$B765,$D$7*12,$D$4))</f>
        <v/>
      </c>
      <c r="E765" s="42" t="str">
        <f aca="false">IF($B765="","",PPMT($D$5/12,$B765,$D$7*12,$D$4))</f>
        <v/>
      </c>
      <c r="F765" s="42" t="str">
        <f aca="false">IF($B765="","",F764-E765)</f>
        <v/>
      </c>
    </row>
    <row r="766" customFormat="false" ht="13.8" hidden="false" customHeight="false" outlineLevel="0" collapsed="false">
      <c r="B766" s="0" t="str">
        <f aca="false">IF(OR(B765="",B765&gt;=$D$8),"",B765+1)</f>
        <v/>
      </c>
      <c r="C766" s="42" t="str">
        <f aca="false">IF($B766="","",$D$9)</f>
        <v/>
      </c>
      <c r="D766" s="42" t="str">
        <f aca="false">IF($B766="","",IPMT($D$5/12,$B766,$D$7*12,$D$4))</f>
        <v/>
      </c>
      <c r="E766" s="42" t="str">
        <f aca="false">IF($B766="","",PPMT($D$5/12,$B766,$D$7*12,$D$4))</f>
        <v/>
      </c>
      <c r="F766" s="42" t="str">
        <f aca="false">IF($B766="","",F765-E766)</f>
        <v/>
      </c>
    </row>
    <row r="767" customFormat="false" ht="13.8" hidden="false" customHeight="false" outlineLevel="0" collapsed="false">
      <c r="B767" s="0" t="str">
        <f aca="false">IF(OR(B766="",B766&gt;=$D$8),"",B766+1)</f>
        <v/>
      </c>
      <c r="C767" s="42" t="str">
        <f aca="false">IF($B767="","",$D$9)</f>
        <v/>
      </c>
      <c r="D767" s="42" t="str">
        <f aca="false">IF($B767="","",IPMT($D$5/12,$B767,$D$7*12,$D$4))</f>
        <v/>
      </c>
      <c r="E767" s="42" t="str">
        <f aca="false">IF($B767="","",PPMT($D$5/12,$B767,$D$7*12,$D$4))</f>
        <v/>
      </c>
      <c r="F767" s="42" t="str">
        <f aca="false">IF($B767="","",F766-E767)</f>
        <v/>
      </c>
    </row>
    <row r="768" customFormat="false" ht="13.8" hidden="false" customHeight="false" outlineLevel="0" collapsed="false">
      <c r="B768" s="0" t="str">
        <f aca="false">IF(OR(B767="",B767&gt;=$D$8),"",B767+1)</f>
        <v/>
      </c>
      <c r="C768" s="42" t="str">
        <f aca="false">IF($B768="","",$D$9)</f>
        <v/>
      </c>
      <c r="D768" s="42" t="str">
        <f aca="false">IF($B768="","",IPMT($D$5/12,$B768,$D$7*12,$D$4))</f>
        <v/>
      </c>
      <c r="E768" s="42" t="str">
        <f aca="false">IF($B768="","",PPMT($D$5/12,$B768,$D$7*12,$D$4))</f>
        <v/>
      </c>
      <c r="F768" s="42" t="str">
        <f aca="false">IF($B768="","",F767-E768)</f>
        <v/>
      </c>
    </row>
    <row r="769" customFormat="false" ht="13.8" hidden="false" customHeight="false" outlineLevel="0" collapsed="false">
      <c r="B769" s="0" t="str">
        <f aca="false">IF(OR(B768="",B768&gt;=$D$8),"",B768+1)</f>
        <v/>
      </c>
      <c r="C769" s="42" t="str">
        <f aca="false">IF($B769="","",$D$9)</f>
        <v/>
      </c>
      <c r="D769" s="42" t="str">
        <f aca="false">IF($B769="","",IPMT($D$5/12,$B769,$D$7*12,$D$4))</f>
        <v/>
      </c>
      <c r="E769" s="42" t="str">
        <f aca="false">IF($B769="","",PPMT($D$5/12,$B769,$D$7*12,$D$4))</f>
        <v/>
      </c>
      <c r="F769" s="42" t="str">
        <f aca="false">IF($B769="","",F768-E769)</f>
        <v/>
      </c>
    </row>
    <row r="770" customFormat="false" ht="13.8" hidden="false" customHeight="false" outlineLevel="0" collapsed="false">
      <c r="B770" s="0" t="str">
        <f aca="false">IF(OR(B769="",B769&gt;=$D$8),"",B769+1)</f>
        <v/>
      </c>
      <c r="C770" s="42" t="str">
        <f aca="false">IF($B770="","",$D$9)</f>
        <v/>
      </c>
      <c r="D770" s="42" t="str">
        <f aca="false">IF($B770="","",IPMT($D$5/12,$B770,$D$7*12,$D$4))</f>
        <v/>
      </c>
      <c r="E770" s="42" t="str">
        <f aca="false">IF($B770="","",PPMT($D$5/12,$B770,$D$7*12,$D$4))</f>
        <v/>
      </c>
      <c r="F770" s="42" t="str">
        <f aca="false">IF($B770="","",F769-E770)</f>
        <v/>
      </c>
    </row>
    <row r="771" customFormat="false" ht="13.8" hidden="false" customHeight="false" outlineLevel="0" collapsed="false">
      <c r="B771" s="0" t="str">
        <f aca="false">IF(OR(B770="",B770&gt;=$D$8),"",B770+1)</f>
        <v/>
      </c>
      <c r="C771" s="42" t="str">
        <f aca="false">IF($B771="","",$D$9)</f>
        <v/>
      </c>
      <c r="D771" s="42" t="str">
        <f aca="false">IF($B771="","",IPMT($D$5/12,$B771,$D$7*12,$D$4))</f>
        <v/>
      </c>
      <c r="E771" s="42" t="str">
        <f aca="false">IF($B771="","",PPMT($D$5/12,$B771,$D$7*12,$D$4))</f>
        <v/>
      </c>
      <c r="F771" s="42" t="str">
        <f aca="false">IF($B771="","",F770-E771)</f>
        <v/>
      </c>
    </row>
    <row r="772" customFormat="false" ht="13.8" hidden="false" customHeight="false" outlineLevel="0" collapsed="false">
      <c r="B772" s="0" t="str">
        <f aca="false">IF(OR(B771="",B771&gt;=$D$8),"",B771+1)</f>
        <v/>
      </c>
      <c r="C772" s="42" t="str">
        <f aca="false">IF($B772="","",$D$9)</f>
        <v/>
      </c>
      <c r="D772" s="42" t="str">
        <f aca="false">IF($B772="","",IPMT($D$5/12,$B772,$D$7*12,$D$4))</f>
        <v/>
      </c>
      <c r="E772" s="42" t="str">
        <f aca="false">IF($B772="","",PPMT($D$5/12,$B772,$D$7*12,$D$4))</f>
        <v/>
      </c>
      <c r="F772" s="42" t="str">
        <f aca="false">IF($B772="","",F771-E772)</f>
        <v/>
      </c>
    </row>
    <row r="773" customFormat="false" ht="13.8" hidden="false" customHeight="false" outlineLevel="0" collapsed="false">
      <c r="B773" s="0" t="str">
        <f aca="false">IF(OR(B772="",B772&gt;=$D$8),"",B772+1)</f>
        <v/>
      </c>
      <c r="C773" s="42" t="str">
        <f aca="false">IF($B773="","",$D$9)</f>
        <v/>
      </c>
      <c r="D773" s="42" t="str">
        <f aca="false">IF($B773="","",IPMT($D$5/12,$B773,$D$7*12,$D$4))</f>
        <v/>
      </c>
      <c r="E773" s="42" t="str">
        <f aca="false">IF($B773="","",PPMT($D$5/12,$B773,$D$7*12,$D$4))</f>
        <v/>
      </c>
      <c r="F773" s="42" t="str">
        <f aca="false">IF($B773="","",F772-E773)</f>
        <v/>
      </c>
    </row>
    <row r="774" customFormat="false" ht="13.8" hidden="false" customHeight="false" outlineLevel="0" collapsed="false">
      <c r="B774" s="0" t="str">
        <f aca="false">IF(OR(B773="",B773&gt;=$D$8),"",B773+1)</f>
        <v/>
      </c>
      <c r="C774" s="42" t="str">
        <f aca="false">IF($B774="","",$D$9)</f>
        <v/>
      </c>
      <c r="D774" s="42" t="str">
        <f aca="false">IF($B774="","",IPMT($D$5/12,$B774,$D$7*12,$D$4))</f>
        <v/>
      </c>
      <c r="E774" s="42" t="str">
        <f aca="false">IF($B774="","",PPMT($D$5/12,$B774,$D$7*12,$D$4))</f>
        <v/>
      </c>
      <c r="F774" s="42" t="str">
        <f aca="false">IF($B774="","",F773-E774)</f>
        <v/>
      </c>
    </row>
    <row r="775" customFormat="false" ht="13.8" hidden="false" customHeight="false" outlineLevel="0" collapsed="false">
      <c r="B775" s="0" t="str">
        <f aca="false">IF(OR(B774="",B774&gt;=$D$8),"",B774+1)</f>
        <v/>
      </c>
      <c r="C775" s="42" t="str">
        <f aca="false">IF($B775="","",$D$9)</f>
        <v/>
      </c>
      <c r="D775" s="42" t="str">
        <f aca="false">IF($B775="","",IPMT($D$5/12,$B775,$D$7*12,$D$4))</f>
        <v/>
      </c>
      <c r="E775" s="42" t="str">
        <f aca="false">IF($B775="","",PPMT($D$5/12,$B775,$D$7*12,$D$4))</f>
        <v/>
      </c>
      <c r="F775" s="42" t="str">
        <f aca="false">IF($B775="","",F774-E775)</f>
        <v/>
      </c>
    </row>
    <row r="776" customFormat="false" ht="13.8" hidden="false" customHeight="false" outlineLevel="0" collapsed="false">
      <c r="B776" s="0" t="str">
        <f aca="false">IF(OR(B775="",B775&gt;=$D$8),"",B775+1)</f>
        <v/>
      </c>
      <c r="C776" s="42" t="str">
        <f aca="false">IF($B776="","",$D$9)</f>
        <v/>
      </c>
      <c r="D776" s="42" t="str">
        <f aca="false">IF($B776="","",IPMT($D$5/12,$B776,$D$7*12,$D$4))</f>
        <v/>
      </c>
      <c r="E776" s="42" t="str">
        <f aca="false">IF($B776="","",PPMT($D$5/12,$B776,$D$7*12,$D$4))</f>
        <v/>
      </c>
      <c r="F776" s="42" t="str">
        <f aca="false">IF($B776="","",F775-E776)</f>
        <v/>
      </c>
    </row>
    <row r="777" customFormat="false" ht="13.8" hidden="false" customHeight="false" outlineLevel="0" collapsed="false">
      <c r="B777" s="0" t="str">
        <f aca="false">IF(OR(B776="",B776&gt;=$D$8),"",B776+1)</f>
        <v/>
      </c>
      <c r="C777" s="42" t="str">
        <f aca="false">IF($B777="","",$D$9)</f>
        <v/>
      </c>
      <c r="D777" s="42" t="str">
        <f aca="false">IF($B777="","",IPMT($D$5/12,$B777,$D$7*12,$D$4))</f>
        <v/>
      </c>
      <c r="E777" s="42" t="str">
        <f aca="false">IF($B777="","",PPMT($D$5/12,$B777,$D$7*12,$D$4))</f>
        <v/>
      </c>
      <c r="F777" s="42" t="str">
        <f aca="false">IF($B777="","",F776-E777)</f>
        <v/>
      </c>
    </row>
    <row r="778" customFormat="false" ht="13.8" hidden="false" customHeight="false" outlineLevel="0" collapsed="false">
      <c r="B778" s="0" t="str">
        <f aca="false">IF(OR(B777="",B777&gt;=$D$8),"",B777+1)</f>
        <v/>
      </c>
      <c r="C778" s="42" t="str">
        <f aca="false">IF($B778="","",$D$9)</f>
        <v/>
      </c>
      <c r="D778" s="42" t="str">
        <f aca="false">IF($B778="","",IPMT($D$5/12,$B778,$D$7*12,$D$4))</f>
        <v/>
      </c>
      <c r="E778" s="42" t="str">
        <f aca="false">IF($B778="","",PPMT($D$5/12,$B778,$D$7*12,$D$4))</f>
        <v/>
      </c>
      <c r="F778" s="42" t="str">
        <f aca="false">IF($B778="","",F777-E778)</f>
        <v/>
      </c>
    </row>
    <row r="779" customFormat="false" ht="13.8" hidden="false" customHeight="false" outlineLevel="0" collapsed="false">
      <c r="B779" s="0" t="str">
        <f aca="false">IF(OR(B778="",B778&gt;=$D$8),"",B778+1)</f>
        <v/>
      </c>
      <c r="C779" s="42" t="str">
        <f aca="false">IF($B779="","",$D$9)</f>
        <v/>
      </c>
      <c r="D779" s="42" t="str">
        <f aca="false">IF($B779="","",IPMT($D$5/12,$B779,$D$7*12,$D$4))</f>
        <v/>
      </c>
      <c r="E779" s="42" t="str">
        <f aca="false">IF($B779="","",PPMT($D$5/12,$B779,$D$7*12,$D$4))</f>
        <v/>
      </c>
      <c r="F779" s="42" t="str">
        <f aca="false">IF($B779="","",F778-E779)</f>
        <v/>
      </c>
    </row>
    <row r="780" customFormat="false" ht="13.8" hidden="false" customHeight="false" outlineLevel="0" collapsed="false">
      <c r="B780" s="0" t="str">
        <f aca="false">IF(OR(B779="",B779&gt;=$D$8),"",B779+1)</f>
        <v/>
      </c>
      <c r="C780" s="42" t="str">
        <f aca="false">IF($B780="","",$D$9)</f>
        <v/>
      </c>
      <c r="D780" s="42" t="str">
        <f aca="false">IF($B780="","",IPMT($D$5/12,$B780,$D$7*12,$D$4))</f>
        <v/>
      </c>
      <c r="E780" s="42" t="str">
        <f aca="false">IF($B780="","",PPMT($D$5/12,$B780,$D$7*12,$D$4))</f>
        <v/>
      </c>
      <c r="F780" s="42" t="str">
        <f aca="false">IF($B780="","",F779-E780)</f>
        <v/>
      </c>
    </row>
    <row r="781" customFormat="false" ht="13.8" hidden="false" customHeight="false" outlineLevel="0" collapsed="false">
      <c r="B781" s="0" t="str">
        <f aca="false">IF(OR(B780="",B780&gt;=$D$8),"",B780+1)</f>
        <v/>
      </c>
      <c r="C781" s="42" t="str">
        <f aca="false">IF($B781="","",$D$9)</f>
        <v/>
      </c>
      <c r="D781" s="42" t="str">
        <f aca="false">IF($B781="","",IPMT($D$5/12,$B781,$D$7*12,$D$4))</f>
        <v/>
      </c>
      <c r="E781" s="42" t="str">
        <f aca="false">IF($B781="","",PPMT($D$5/12,$B781,$D$7*12,$D$4))</f>
        <v/>
      </c>
      <c r="F781" s="42" t="str">
        <f aca="false">IF($B781="","",F780-E781)</f>
        <v/>
      </c>
    </row>
    <row r="782" customFormat="false" ht="13.8" hidden="false" customHeight="false" outlineLevel="0" collapsed="false">
      <c r="B782" s="0" t="str">
        <f aca="false">IF(OR(B781="",B781&gt;=$D$8),"",B781+1)</f>
        <v/>
      </c>
      <c r="C782" s="42" t="str">
        <f aca="false">IF($B782="","",$D$9)</f>
        <v/>
      </c>
      <c r="D782" s="42" t="str">
        <f aca="false">IF($B782="","",IPMT($D$5/12,$B782,$D$7*12,$D$4))</f>
        <v/>
      </c>
      <c r="E782" s="42" t="str">
        <f aca="false">IF($B782="","",PPMT($D$5/12,$B782,$D$7*12,$D$4))</f>
        <v/>
      </c>
      <c r="F782" s="42" t="str">
        <f aca="false">IF($B782="","",F781-E782)</f>
        <v/>
      </c>
    </row>
    <row r="783" customFormat="false" ht="13.8" hidden="false" customHeight="false" outlineLevel="0" collapsed="false">
      <c r="B783" s="0" t="str">
        <f aca="false">IF(OR(B782="",B782&gt;=$D$8),"",B782+1)</f>
        <v/>
      </c>
      <c r="C783" s="42" t="str">
        <f aca="false">IF($B783="","",$D$9)</f>
        <v/>
      </c>
      <c r="D783" s="42" t="str">
        <f aca="false">IF($B783="","",IPMT($D$5/12,$B783,$D$7*12,$D$4))</f>
        <v/>
      </c>
      <c r="E783" s="42" t="str">
        <f aca="false">IF($B783="","",PPMT($D$5/12,$B783,$D$7*12,$D$4))</f>
        <v/>
      </c>
      <c r="F783" s="42" t="str">
        <f aca="false">IF($B783="","",F782-E783)</f>
        <v/>
      </c>
    </row>
    <row r="784" customFormat="false" ht="13.8" hidden="false" customHeight="false" outlineLevel="0" collapsed="false">
      <c r="B784" s="0" t="str">
        <f aca="false">IF(OR(B783="",B783&gt;=$D$8),"",B783+1)</f>
        <v/>
      </c>
      <c r="C784" s="42" t="str">
        <f aca="false">IF($B784="","",$D$9)</f>
        <v/>
      </c>
      <c r="D784" s="42" t="str">
        <f aca="false">IF($B784="","",IPMT($D$5/12,$B784,$D$7*12,$D$4))</f>
        <v/>
      </c>
      <c r="E784" s="42" t="str">
        <f aca="false">IF($B784="","",PPMT($D$5/12,$B784,$D$7*12,$D$4))</f>
        <v/>
      </c>
      <c r="F784" s="42" t="str">
        <f aca="false">IF($B784="","",F783-E784)</f>
        <v/>
      </c>
    </row>
    <row r="785" customFormat="false" ht="13.8" hidden="false" customHeight="false" outlineLevel="0" collapsed="false">
      <c r="B785" s="0" t="str">
        <f aca="false">IF(OR(B784="",B784&gt;=$D$8),"",B784+1)</f>
        <v/>
      </c>
      <c r="C785" s="42" t="str">
        <f aca="false">IF($B785="","",$D$9)</f>
        <v/>
      </c>
      <c r="D785" s="42" t="str">
        <f aca="false">IF($B785="","",IPMT($D$5/12,$B785,$D$7*12,$D$4))</f>
        <v/>
      </c>
      <c r="E785" s="42" t="str">
        <f aca="false">IF($B785="","",PPMT($D$5/12,$B785,$D$7*12,$D$4))</f>
        <v/>
      </c>
      <c r="F785" s="42" t="str">
        <f aca="false">IF($B785="","",F784-E785)</f>
        <v/>
      </c>
    </row>
    <row r="786" customFormat="false" ht="13.8" hidden="false" customHeight="false" outlineLevel="0" collapsed="false">
      <c r="B786" s="0" t="str">
        <f aca="false">IF(OR(B785="",B785&gt;=$D$8),"",B785+1)</f>
        <v/>
      </c>
      <c r="C786" s="42" t="str">
        <f aca="false">IF($B786="","",$D$9)</f>
        <v/>
      </c>
      <c r="D786" s="42" t="str">
        <f aca="false">IF($B786="","",IPMT($D$5/12,$B786,$D$7*12,$D$4))</f>
        <v/>
      </c>
      <c r="E786" s="42" t="str">
        <f aca="false">IF($B786="","",PPMT($D$5/12,$B786,$D$7*12,$D$4))</f>
        <v/>
      </c>
      <c r="F786" s="42" t="str">
        <f aca="false">IF($B786="","",F785-E786)</f>
        <v/>
      </c>
    </row>
    <row r="787" customFormat="false" ht="13.8" hidden="false" customHeight="false" outlineLevel="0" collapsed="false">
      <c r="B787" s="0" t="str">
        <f aca="false">IF(OR(B786="",B786&gt;=$D$8),"",B786+1)</f>
        <v/>
      </c>
      <c r="C787" s="42" t="str">
        <f aca="false">IF($B787="","",$D$9)</f>
        <v/>
      </c>
      <c r="D787" s="42" t="str">
        <f aca="false">IF($B787="","",IPMT($D$5/12,$B787,$D$7*12,$D$4))</f>
        <v/>
      </c>
      <c r="E787" s="42" t="str">
        <f aca="false">IF($B787="","",PPMT($D$5/12,$B787,$D$7*12,$D$4))</f>
        <v/>
      </c>
      <c r="F787" s="42" t="str">
        <f aca="false">IF($B787="","",F786-E787)</f>
        <v/>
      </c>
    </row>
    <row r="788" customFormat="false" ht="13.8" hidden="false" customHeight="false" outlineLevel="0" collapsed="false">
      <c r="B788" s="0" t="str">
        <f aca="false">IF(OR(B787="",B787&gt;=$D$8),"",B787+1)</f>
        <v/>
      </c>
      <c r="C788" s="42" t="str">
        <f aca="false">IF($B788="","",$D$9)</f>
        <v/>
      </c>
      <c r="D788" s="42" t="str">
        <f aca="false">IF($B788="","",IPMT($D$5/12,$B788,$D$7*12,$D$4))</f>
        <v/>
      </c>
      <c r="E788" s="42" t="str">
        <f aca="false">IF($B788="","",PPMT($D$5/12,$B788,$D$7*12,$D$4))</f>
        <v/>
      </c>
      <c r="F788" s="42" t="str">
        <f aca="false">IF($B788="","",F787-E788)</f>
        <v/>
      </c>
    </row>
    <row r="789" customFormat="false" ht="13.8" hidden="false" customHeight="false" outlineLevel="0" collapsed="false">
      <c r="B789" s="0" t="str">
        <f aca="false">IF(OR(B788="",B788&gt;=$D$8),"",B788+1)</f>
        <v/>
      </c>
      <c r="C789" s="42" t="str">
        <f aca="false">IF($B789="","",$D$9)</f>
        <v/>
      </c>
      <c r="D789" s="42" t="str">
        <f aca="false">IF($B789="","",IPMT($D$5/12,$B789,$D$7*12,$D$4))</f>
        <v/>
      </c>
      <c r="E789" s="42" t="str">
        <f aca="false">IF($B789="","",PPMT($D$5/12,$B789,$D$7*12,$D$4))</f>
        <v/>
      </c>
      <c r="F789" s="42" t="str">
        <f aca="false">IF($B789="","",F788-E789)</f>
        <v/>
      </c>
    </row>
    <row r="790" customFormat="false" ht="13.8" hidden="false" customHeight="false" outlineLevel="0" collapsed="false">
      <c r="B790" s="0" t="str">
        <f aca="false">IF(OR(B789="",B789&gt;=$D$8),"",B789+1)</f>
        <v/>
      </c>
      <c r="C790" s="42" t="str">
        <f aca="false">IF($B790="","",$D$9)</f>
        <v/>
      </c>
      <c r="D790" s="42" t="str">
        <f aca="false">IF($B790="","",IPMT($D$5/12,$B790,$D$7*12,$D$4))</f>
        <v/>
      </c>
      <c r="E790" s="42" t="str">
        <f aca="false">IF($B790="","",PPMT($D$5/12,$B790,$D$7*12,$D$4))</f>
        <v/>
      </c>
      <c r="F790" s="42" t="str">
        <f aca="false">IF($B790="","",F789-E790)</f>
        <v/>
      </c>
    </row>
    <row r="791" customFormat="false" ht="13.8" hidden="false" customHeight="false" outlineLevel="0" collapsed="false">
      <c r="B791" s="0" t="str">
        <f aca="false">IF(OR(B790="",B790&gt;=$D$8),"",B790+1)</f>
        <v/>
      </c>
      <c r="C791" s="42" t="str">
        <f aca="false">IF($B791="","",$D$9)</f>
        <v/>
      </c>
      <c r="D791" s="42" t="str">
        <f aca="false">IF($B791="","",IPMT($D$5/12,$B791,$D$7*12,$D$4))</f>
        <v/>
      </c>
      <c r="E791" s="42" t="str">
        <f aca="false">IF($B791="","",PPMT($D$5/12,$B791,$D$7*12,$D$4))</f>
        <v/>
      </c>
      <c r="F791" s="42" t="str">
        <f aca="false">IF($B791="","",F790-E791)</f>
        <v/>
      </c>
    </row>
    <row r="792" customFormat="false" ht="13.8" hidden="false" customHeight="false" outlineLevel="0" collapsed="false">
      <c r="B792" s="0" t="str">
        <f aca="false">IF(OR(B791="",B791&gt;=$D$8),"",B791+1)</f>
        <v/>
      </c>
      <c r="C792" s="42" t="str">
        <f aca="false">IF($B792="","",$D$9)</f>
        <v/>
      </c>
      <c r="D792" s="42" t="str">
        <f aca="false">IF($B792="","",IPMT($D$5/12,$B792,$D$7*12,$D$4))</f>
        <v/>
      </c>
      <c r="E792" s="42" t="str">
        <f aca="false">IF($B792="","",PPMT($D$5/12,$B792,$D$7*12,$D$4))</f>
        <v/>
      </c>
      <c r="F792" s="42" t="str">
        <f aca="false">IF($B792="","",F791-E792)</f>
        <v/>
      </c>
    </row>
    <row r="793" customFormat="false" ht="13.8" hidden="false" customHeight="false" outlineLevel="0" collapsed="false">
      <c r="B793" s="0" t="str">
        <f aca="false">IF(OR(B792="",B792&gt;=$D$8),"",B792+1)</f>
        <v/>
      </c>
      <c r="C793" s="42" t="str">
        <f aca="false">IF($B793="","",$D$9)</f>
        <v/>
      </c>
      <c r="D793" s="42" t="str">
        <f aca="false">IF($B793="","",IPMT($D$5/12,$B793,$D$7*12,$D$4))</f>
        <v/>
      </c>
      <c r="E793" s="42" t="str">
        <f aca="false">IF($B793="","",PPMT($D$5/12,$B793,$D$7*12,$D$4))</f>
        <v/>
      </c>
      <c r="F793" s="42" t="str">
        <f aca="false">IF($B793="","",F792-E793)</f>
        <v/>
      </c>
    </row>
    <row r="794" customFormat="false" ht="13.8" hidden="false" customHeight="false" outlineLevel="0" collapsed="false">
      <c r="B794" s="0" t="str">
        <f aca="false">IF(OR(B793="",B793&gt;=$D$8),"",B793+1)</f>
        <v/>
      </c>
      <c r="C794" s="42" t="str">
        <f aca="false">IF($B794="","",$D$9)</f>
        <v/>
      </c>
      <c r="D794" s="42" t="str">
        <f aca="false">IF($B794="","",IPMT($D$5/12,$B794,$D$7*12,$D$4))</f>
        <v/>
      </c>
      <c r="E794" s="42" t="str">
        <f aca="false">IF($B794="","",PPMT($D$5/12,$B794,$D$7*12,$D$4))</f>
        <v/>
      </c>
      <c r="F794" s="42" t="str">
        <f aca="false">IF($B794="","",F793-E794)</f>
        <v/>
      </c>
    </row>
    <row r="795" customFormat="false" ht="13.8" hidden="false" customHeight="false" outlineLevel="0" collapsed="false">
      <c r="B795" s="0" t="str">
        <f aca="false">IF(OR(B794="",B794&gt;=$D$8),"",B794+1)</f>
        <v/>
      </c>
      <c r="C795" s="42" t="str">
        <f aca="false">IF($B795="","",$D$9)</f>
        <v/>
      </c>
      <c r="D795" s="42" t="str">
        <f aca="false">IF($B795="","",IPMT($D$5/12,$B795,$D$7*12,$D$4))</f>
        <v/>
      </c>
      <c r="E795" s="42" t="str">
        <f aca="false">IF($B795="","",PPMT($D$5/12,$B795,$D$7*12,$D$4))</f>
        <v/>
      </c>
      <c r="F795" s="42" t="str">
        <f aca="false">IF($B795="","",F794-E795)</f>
        <v/>
      </c>
    </row>
    <row r="796" customFormat="false" ht="13.8" hidden="false" customHeight="false" outlineLevel="0" collapsed="false">
      <c r="B796" s="0" t="str">
        <f aca="false">IF(OR(B795="",B795&gt;=$D$8),"",B795+1)</f>
        <v/>
      </c>
      <c r="C796" s="42" t="str">
        <f aca="false">IF($B796="","",$D$9)</f>
        <v/>
      </c>
      <c r="D796" s="42" t="str">
        <f aca="false">IF($B796="","",IPMT($D$5/12,$B796,$D$7*12,$D$4))</f>
        <v/>
      </c>
      <c r="E796" s="42" t="str">
        <f aca="false">IF($B796="","",PPMT($D$5/12,$B796,$D$7*12,$D$4))</f>
        <v/>
      </c>
      <c r="F796" s="42" t="str">
        <f aca="false">IF($B796="","",F795-E796)</f>
        <v/>
      </c>
    </row>
    <row r="797" customFormat="false" ht="13.8" hidden="false" customHeight="false" outlineLevel="0" collapsed="false">
      <c r="B797" s="0" t="str">
        <f aca="false">IF(OR(B796="",B796&gt;=$D$8),"",B796+1)</f>
        <v/>
      </c>
      <c r="C797" s="42" t="str">
        <f aca="false">IF($B797="","",$D$9)</f>
        <v/>
      </c>
      <c r="D797" s="42" t="str">
        <f aca="false">IF($B797="","",IPMT($D$5/12,$B797,$D$7*12,$D$4))</f>
        <v/>
      </c>
      <c r="E797" s="42" t="str">
        <f aca="false">IF($B797="","",PPMT($D$5/12,$B797,$D$7*12,$D$4))</f>
        <v/>
      </c>
      <c r="F797" s="42" t="str">
        <f aca="false">IF($B797="","",F796-E797)</f>
        <v/>
      </c>
    </row>
    <row r="798" customFormat="false" ht="13.8" hidden="false" customHeight="false" outlineLevel="0" collapsed="false">
      <c r="B798" s="0" t="str">
        <f aca="false">IF(OR(B797="",B797&gt;=$D$8),"",B797+1)</f>
        <v/>
      </c>
      <c r="C798" s="42" t="str">
        <f aca="false">IF($B798="","",$D$9)</f>
        <v/>
      </c>
      <c r="D798" s="42" t="str">
        <f aca="false">IF($B798="","",IPMT($D$5/12,$B798,$D$7*12,$D$4))</f>
        <v/>
      </c>
      <c r="E798" s="42" t="str">
        <f aca="false">IF($B798="","",PPMT($D$5/12,$B798,$D$7*12,$D$4))</f>
        <v/>
      </c>
      <c r="F798" s="42" t="str">
        <f aca="false">IF($B798="","",F797-E798)</f>
        <v/>
      </c>
    </row>
    <row r="799" customFormat="false" ht="13.8" hidden="false" customHeight="false" outlineLevel="0" collapsed="false">
      <c r="B799" s="0" t="str">
        <f aca="false">IF(OR(B798="",B798&gt;=$D$8),"",B798+1)</f>
        <v/>
      </c>
      <c r="C799" s="42" t="str">
        <f aca="false">IF($B799="","",$D$9)</f>
        <v/>
      </c>
      <c r="D799" s="42" t="str">
        <f aca="false">IF($B799="","",IPMT($D$5/12,$B799,$D$7*12,$D$4))</f>
        <v/>
      </c>
      <c r="E799" s="42" t="str">
        <f aca="false">IF($B799="","",PPMT($D$5/12,$B799,$D$7*12,$D$4))</f>
        <v/>
      </c>
      <c r="F799" s="42" t="str">
        <f aca="false">IF($B799="","",F798-E799)</f>
        <v/>
      </c>
    </row>
    <row r="800" customFormat="false" ht="13.8" hidden="false" customHeight="false" outlineLevel="0" collapsed="false">
      <c r="B800" s="0" t="str">
        <f aca="false">IF(OR(B799="",B799&gt;=$D$8),"",B799+1)</f>
        <v/>
      </c>
      <c r="C800" s="42" t="str">
        <f aca="false">IF($B800="","",$D$9)</f>
        <v/>
      </c>
      <c r="D800" s="42" t="str">
        <f aca="false">IF($B800="","",IPMT($D$5/12,$B800,$D$7*12,$D$4))</f>
        <v/>
      </c>
      <c r="E800" s="42" t="str">
        <f aca="false">IF($B800="","",PPMT($D$5/12,$B800,$D$7*12,$D$4))</f>
        <v/>
      </c>
      <c r="F800" s="42" t="str">
        <f aca="false">IF($B800="","",F799-E800)</f>
        <v/>
      </c>
    </row>
    <row r="801" customFormat="false" ht="13.8" hidden="false" customHeight="false" outlineLevel="0" collapsed="false">
      <c r="B801" s="0" t="str">
        <f aca="false">IF(OR(B800="",B800&gt;=$D$8),"",B800+1)</f>
        <v/>
      </c>
      <c r="C801" s="42" t="str">
        <f aca="false">IF($B801="","",$D$9)</f>
        <v/>
      </c>
      <c r="D801" s="42" t="str">
        <f aca="false">IF($B801="","",IPMT($D$5/12,$B801,$D$7*12,$D$4))</f>
        <v/>
      </c>
      <c r="E801" s="42" t="str">
        <f aca="false">IF($B801="","",PPMT($D$5/12,$B801,$D$7*12,$D$4))</f>
        <v/>
      </c>
      <c r="F801" s="42" t="str">
        <f aca="false">IF($B801="","",F800-E801)</f>
        <v/>
      </c>
    </row>
    <row r="802" customFormat="false" ht="13.8" hidden="false" customHeight="false" outlineLevel="0" collapsed="false">
      <c r="B802" s="0" t="str">
        <f aca="false">IF(OR(B801="",B801&gt;=$D$8),"",B801+1)</f>
        <v/>
      </c>
      <c r="C802" s="42" t="str">
        <f aca="false">IF($B802="","",$D$9)</f>
        <v/>
      </c>
      <c r="D802" s="42" t="str">
        <f aca="false">IF($B802="","",IPMT($D$5/12,$B802,$D$7*12,$D$4))</f>
        <v/>
      </c>
      <c r="E802" s="42" t="str">
        <f aca="false">IF($B802="","",PPMT($D$5/12,$B802,$D$7*12,$D$4))</f>
        <v/>
      </c>
      <c r="F802" s="42" t="str">
        <f aca="false">IF($B802="","",F801-E802)</f>
        <v/>
      </c>
    </row>
    <row r="803" customFormat="false" ht="13.8" hidden="false" customHeight="false" outlineLevel="0" collapsed="false">
      <c r="B803" s="0" t="str">
        <f aca="false">IF(OR(B802="",B802&gt;=$D$8),"",B802+1)</f>
        <v/>
      </c>
      <c r="C803" s="42" t="str">
        <f aca="false">IF($B803="","",$D$9)</f>
        <v/>
      </c>
      <c r="D803" s="42" t="str">
        <f aca="false">IF($B803="","",IPMT($D$5/12,$B803,$D$7*12,$D$4))</f>
        <v/>
      </c>
      <c r="E803" s="42" t="str">
        <f aca="false">IF($B803="","",PPMT($D$5/12,$B803,$D$7*12,$D$4))</f>
        <v/>
      </c>
      <c r="F803" s="42" t="str">
        <f aca="false">IF($B803="","",F802-E803)</f>
        <v/>
      </c>
    </row>
    <row r="804" customFormat="false" ht="13.8" hidden="false" customHeight="false" outlineLevel="0" collapsed="false">
      <c r="B804" s="0" t="str">
        <f aca="false">IF(OR(B803="",B803&gt;=$D$8),"",B803+1)</f>
        <v/>
      </c>
      <c r="C804" s="42" t="str">
        <f aca="false">IF($B804="","",$D$9)</f>
        <v/>
      </c>
      <c r="D804" s="42" t="str">
        <f aca="false">IF($B804="","",IPMT($D$5/12,$B804,$D$7*12,$D$4))</f>
        <v/>
      </c>
      <c r="E804" s="42" t="str">
        <f aca="false">IF($B804="","",PPMT($D$5/12,$B804,$D$7*12,$D$4))</f>
        <v/>
      </c>
      <c r="F804" s="42" t="str">
        <f aca="false">IF($B804="","",F803-E804)</f>
        <v/>
      </c>
    </row>
    <row r="805" customFormat="false" ht="13.8" hidden="false" customHeight="false" outlineLevel="0" collapsed="false">
      <c r="B805" s="0" t="str">
        <f aca="false">IF(OR(B804="",B804&gt;=$D$8),"",B804+1)</f>
        <v/>
      </c>
      <c r="C805" s="42" t="str">
        <f aca="false">IF($B805="","",$D$9)</f>
        <v/>
      </c>
      <c r="D805" s="42" t="str">
        <f aca="false">IF($B805="","",IPMT($D$5/12,$B805,$D$7*12,$D$4))</f>
        <v/>
      </c>
      <c r="E805" s="42" t="str">
        <f aca="false">IF($B805="","",PPMT($D$5/12,$B805,$D$7*12,$D$4))</f>
        <v/>
      </c>
      <c r="F805" s="42" t="str">
        <f aca="false">IF($B805="","",F804-E805)</f>
        <v/>
      </c>
    </row>
    <row r="806" customFormat="false" ht="13.8" hidden="false" customHeight="false" outlineLevel="0" collapsed="false">
      <c r="B806" s="0" t="str">
        <f aca="false">IF(OR(B805="",B805&gt;=$D$8),"",B805+1)</f>
        <v/>
      </c>
      <c r="C806" s="42" t="str">
        <f aca="false">IF($B806="","",$D$9)</f>
        <v/>
      </c>
      <c r="D806" s="42" t="str">
        <f aca="false">IF($B806="","",IPMT($D$5/12,$B806,$D$7*12,$D$4))</f>
        <v/>
      </c>
      <c r="E806" s="42" t="str">
        <f aca="false">IF($B806="","",PPMT($D$5/12,$B806,$D$7*12,$D$4))</f>
        <v/>
      </c>
      <c r="F806" s="42" t="str">
        <f aca="false">IF($B806="","",F805-E806)</f>
        <v/>
      </c>
    </row>
    <row r="807" customFormat="false" ht="13.8" hidden="false" customHeight="false" outlineLevel="0" collapsed="false">
      <c r="B807" s="0" t="str">
        <f aca="false">IF(OR(B806="",B806&gt;=$D$8),"",B806+1)</f>
        <v/>
      </c>
      <c r="C807" s="42" t="str">
        <f aca="false">IF($B807="","",$D$9)</f>
        <v/>
      </c>
      <c r="D807" s="42" t="str">
        <f aca="false">IF($B807="","",IPMT($D$5/12,$B807,$D$7*12,$D$4))</f>
        <v/>
      </c>
      <c r="E807" s="42" t="str">
        <f aca="false">IF($B807="","",PPMT($D$5/12,$B807,$D$7*12,$D$4))</f>
        <v/>
      </c>
      <c r="F807" s="42" t="str">
        <f aca="false">IF($B807="","",F806-E807)</f>
        <v/>
      </c>
    </row>
    <row r="808" customFormat="false" ht="13.8" hidden="false" customHeight="false" outlineLevel="0" collapsed="false">
      <c r="B808" s="0" t="str">
        <f aca="false">IF(OR(B807="",B807&gt;=$D$8),"",B807+1)</f>
        <v/>
      </c>
      <c r="C808" s="42" t="str">
        <f aca="false">IF($B808="","",$D$9)</f>
        <v/>
      </c>
      <c r="D808" s="42" t="str">
        <f aca="false">IF($B808="","",IPMT($D$5/12,$B808,$D$7*12,$D$4))</f>
        <v/>
      </c>
      <c r="E808" s="42" t="str">
        <f aca="false">IF($B808="","",PPMT($D$5/12,$B808,$D$7*12,$D$4))</f>
        <v/>
      </c>
      <c r="F808" s="42" t="str">
        <f aca="false">IF($B808="","",F807-E808)</f>
        <v/>
      </c>
    </row>
    <row r="809" customFormat="false" ht="13.8" hidden="false" customHeight="false" outlineLevel="0" collapsed="false">
      <c r="B809" s="0" t="str">
        <f aca="false">IF(OR(B808="",B808&gt;=$D$8),"",B808+1)</f>
        <v/>
      </c>
      <c r="C809" s="42" t="str">
        <f aca="false">IF($B809="","",$D$9)</f>
        <v/>
      </c>
      <c r="D809" s="42" t="str">
        <f aca="false">IF($B809="","",IPMT($D$5/12,$B809,$D$7*12,$D$4))</f>
        <v/>
      </c>
      <c r="E809" s="42" t="str">
        <f aca="false">IF($B809="","",PPMT($D$5/12,$B809,$D$7*12,$D$4))</f>
        <v/>
      </c>
      <c r="F809" s="42" t="str">
        <f aca="false">IF($B809="","",F808-E809)</f>
        <v/>
      </c>
    </row>
    <row r="810" customFormat="false" ht="13.8" hidden="false" customHeight="false" outlineLevel="0" collapsed="false">
      <c r="B810" s="0" t="str">
        <f aca="false">IF(OR(B809="",B809&gt;=$D$8),"",B809+1)</f>
        <v/>
      </c>
      <c r="C810" s="42" t="str">
        <f aca="false">IF($B810="","",$D$9)</f>
        <v/>
      </c>
      <c r="D810" s="42" t="str">
        <f aca="false">IF($B810="","",IPMT($D$5/12,$B810,$D$7*12,$D$4))</f>
        <v/>
      </c>
      <c r="E810" s="42" t="str">
        <f aca="false">IF($B810="","",PPMT($D$5/12,$B810,$D$7*12,$D$4))</f>
        <v/>
      </c>
      <c r="F810" s="42" t="str">
        <f aca="false">IF($B810="","",F809-E810)</f>
        <v/>
      </c>
    </row>
    <row r="811" customFormat="false" ht="13.8" hidden="false" customHeight="false" outlineLevel="0" collapsed="false">
      <c r="B811" s="0" t="str">
        <f aca="false">IF(OR(B810="",B810&gt;=$D$8),"",B810+1)</f>
        <v/>
      </c>
      <c r="C811" s="42" t="str">
        <f aca="false">IF($B811="","",$D$9)</f>
        <v/>
      </c>
      <c r="D811" s="42" t="str">
        <f aca="false">IF($B811="","",IPMT($D$5/12,$B811,$D$7*12,$D$4))</f>
        <v/>
      </c>
      <c r="E811" s="42" t="str">
        <f aca="false">IF($B811="","",PPMT($D$5/12,$B811,$D$7*12,$D$4))</f>
        <v/>
      </c>
      <c r="F811" s="42" t="str">
        <f aca="false">IF($B811="","",F810-E811)</f>
        <v/>
      </c>
    </row>
    <row r="812" customFormat="false" ht="13.8" hidden="false" customHeight="false" outlineLevel="0" collapsed="false">
      <c r="B812" s="0" t="str">
        <f aca="false">IF(OR(B811="",B811&gt;=$D$8),"",B811+1)</f>
        <v/>
      </c>
      <c r="C812" s="42" t="str">
        <f aca="false">IF($B812="","",$D$9)</f>
        <v/>
      </c>
      <c r="D812" s="42" t="str">
        <f aca="false">IF($B812="","",IPMT($D$5/12,$B812,$D$7*12,$D$4))</f>
        <v/>
      </c>
      <c r="E812" s="42" t="str">
        <f aca="false">IF($B812="","",PPMT($D$5/12,$B812,$D$7*12,$D$4))</f>
        <v/>
      </c>
      <c r="F812" s="42" t="str">
        <f aca="false">IF($B812="","",F811-E812)</f>
        <v/>
      </c>
    </row>
    <row r="813" customFormat="false" ht="13.8" hidden="false" customHeight="false" outlineLevel="0" collapsed="false">
      <c r="B813" s="0" t="str">
        <f aca="false">IF(OR(B812="",B812&gt;=$D$8),"",B812+1)</f>
        <v/>
      </c>
      <c r="C813" s="42" t="str">
        <f aca="false">IF($B813="","",$D$9)</f>
        <v/>
      </c>
      <c r="D813" s="42" t="str">
        <f aca="false">IF($B813="","",IPMT($D$5/12,$B813,$D$7*12,$D$4))</f>
        <v/>
      </c>
      <c r="E813" s="42" t="str">
        <f aca="false">IF($B813="","",PPMT($D$5/12,$B813,$D$7*12,$D$4))</f>
        <v/>
      </c>
      <c r="F813" s="42" t="str">
        <f aca="false">IF($B813="","",F812-E813)</f>
        <v/>
      </c>
    </row>
    <row r="814" customFormat="false" ht="13.8" hidden="false" customHeight="false" outlineLevel="0" collapsed="false">
      <c r="B814" s="0" t="str">
        <f aca="false">IF(OR(B813="",B813&gt;=$D$8),"",B813+1)</f>
        <v/>
      </c>
      <c r="C814" s="42" t="str">
        <f aca="false">IF($B814="","",$D$9)</f>
        <v/>
      </c>
      <c r="D814" s="42" t="str">
        <f aca="false">IF($B814="","",IPMT($D$5/12,$B814,$D$7*12,$D$4))</f>
        <v/>
      </c>
      <c r="E814" s="42" t="str">
        <f aca="false">IF($B814="","",PPMT($D$5/12,$B814,$D$7*12,$D$4))</f>
        <v/>
      </c>
      <c r="F814" s="42" t="str">
        <f aca="false">IF($B814="","",F813-E814)</f>
        <v/>
      </c>
    </row>
    <row r="815" customFormat="false" ht="13.8" hidden="false" customHeight="false" outlineLevel="0" collapsed="false">
      <c r="B815" s="0" t="str">
        <f aca="false">IF(OR(B814="",B814&gt;=$D$8),"",B814+1)</f>
        <v/>
      </c>
      <c r="C815" s="42" t="str">
        <f aca="false">IF($B815="","",$D$9)</f>
        <v/>
      </c>
      <c r="D815" s="42" t="str">
        <f aca="false">IF($B815="","",IPMT($D$5/12,$B815,$D$7*12,$D$4))</f>
        <v/>
      </c>
      <c r="E815" s="42" t="str">
        <f aca="false">IF($B815="","",PPMT($D$5/12,$B815,$D$7*12,$D$4))</f>
        <v/>
      </c>
      <c r="F815" s="42" t="str">
        <f aca="false">IF($B815="","",F814-E815)</f>
        <v/>
      </c>
    </row>
    <row r="816" customFormat="false" ht="13.8" hidden="false" customHeight="false" outlineLevel="0" collapsed="false">
      <c r="B816" s="0" t="str">
        <f aca="false">IF(OR(B815="",B815&gt;=$D$8),"",B815+1)</f>
        <v/>
      </c>
      <c r="C816" s="42" t="str">
        <f aca="false">IF($B816="","",$D$9)</f>
        <v/>
      </c>
      <c r="D816" s="42" t="str">
        <f aca="false">IF($B816="","",IPMT($D$5/12,$B816,$D$7*12,$D$4))</f>
        <v/>
      </c>
      <c r="E816" s="42" t="str">
        <f aca="false">IF($B816="","",PPMT($D$5/12,$B816,$D$7*12,$D$4))</f>
        <v/>
      </c>
      <c r="F816" s="42" t="str">
        <f aca="false">IF($B816="","",F815-E816)</f>
        <v/>
      </c>
    </row>
    <row r="817" customFormat="false" ht="13.8" hidden="false" customHeight="false" outlineLevel="0" collapsed="false">
      <c r="B817" s="0" t="str">
        <f aca="false">IF(OR(B816="",B816&gt;=$D$8),"",B816+1)</f>
        <v/>
      </c>
      <c r="C817" s="42" t="str">
        <f aca="false">IF($B817="","",$D$9)</f>
        <v/>
      </c>
      <c r="D817" s="42" t="str">
        <f aca="false">IF($B817="","",IPMT($D$5/12,$B817,$D$7*12,$D$4))</f>
        <v/>
      </c>
      <c r="E817" s="42" t="str">
        <f aca="false">IF($B817="","",PPMT($D$5/12,$B817,$D$7*12,$D$4))</f>
        <v/>
      </c>
      <c r="F817" s="42" t="str">
        <f aca="false">IF($B817="","",F816-E817)</f>
        <v/>
      </c>
    </row>
    <row r="818" customFormat="false" ht="13.8" hidden="false" customHeight="false" outlineLevel="0" collapsed="false">
      <c r="B818" s="0" t="str">
        <f aca="false">IF(OR(B817="",B817&gt;=$D$8),"",B817+1)</f>
        <v/>
      </c>
      <c r="C818" s="42" t="str">
        <f aca="false">IF($B818="","",$D$9)</f>
        <v/>
      </c>
      <c r="D818" s="42" t="str">
        <f aca="false">IF($B818="","",IPMT($D$5/12,$B818,$D$7*12,$D$4))</f>
        <v/>
      </c>
      <c r="E818" s="42" t="str">
        <f aca="false">IF($B818="","",PPMT($D$5/12,$B818,$D$7*12,$D$4))</f>
        <v/>
      </c>
      <c r="F818" s="42" t="str">
        <f aca="false">IF($B818="","",F817-E818)</f>
        <v/>
      </c>
    </row>
    <row r="819" customFormat="false" ht="13.8" hidden="false" customHeight="false" outlineLevel="0" collapsed="false">
      <c r="B819" s="0" t="str">
        <f aca="false">IF(OR(B818="",B818&gt;=$D$8),"",B818+1)</f>
        <v/>
      </c>
      <c r="C819" s="42" t="str">
        <f aca="false">IF($B819="","",$D$9)</f>
        <v/>
      </c>
      <c r="D819" s="42" t="str">
        <f aca="false">IF($B819="","",IPMT($D$5/12,$B819,$D$7*12,$D$4))</f>
        <v/>
      </c>
      <c r="E819" s="42" t="str">
        <f aca="false">IF($B819="","",PPMT($D$5/12,$B819,$D$7*12,$D$4))</f>
        <v/>
      </c>
      <c r="F819" s="42" t="str">
        <f aca="false">IF($B819="","",F818-E819)</f>
        <v/>
      </c>
    </row>
    <row r="820" customFormat="false" ht="13.8" hidden="false" customHeight="false" outlineLevel="0" collapsed="false">
      <c r="B820" s="0" t="str">
        <f aca="false">IF(OR(B819="",B819&gt;=$D$8),"",B819+1)</f>
        <v/>
      </c>
      <c r="C820" s="42" t="str">
        <f aca="false">IF($B820="","",$D$9)</f>
        <v/>
      </c>
      <c r="D820" s="42" t="str">
        <f aca="false">IF($B820="","",IPMT($D$5/12,$B820,$D$7*12,$D$4))</f>
        <v/>
      </c>
      <c r="E820" s="42" t="str">
        <f aca="false">IF($B820="","",PPMT($D$5/12,$B820,$D$7*12,$D$4))</f>
        <v/>
      </c>
      <c r="F820" s="42" t="str">
        <f aca="false">IF($B820="","",F819-E820)</f>
        <v/>
      </c>
    </row>
    <row r="821" customFormat="false" ht="13.8" hidden="false" customHeight="false" outlineLevel="0" collapsed="false">
      <c r="B821" s="0" t="str">
        <f aca="false">IF(OR(B820="",B820&gt;=$D$8),"",B820+1)</f>
        <v/>
      </c>
      <c r="C821" s="42" t="str">
        <f aca="false">IF($B821="","",$D$9)</f>
        <v/>
      </c>
      <c r="D821" s="42" t="str">
        <f aca="false">IF($B821="","",IPMT($D$5/12,$B821,$D$7*12,$D$4))</f>
        <v/>
      </c>
      <c r="E821" s="42" t="str">
        <f aca="false">IF($B821="","",PPMT($D$5/12,$B821,$D$7*12,$D$4))</f>
        <v/>
      </c>
      <c r="F821" s="42" t="str">
        <f aca="false">IF($B821="","",F820-E821)</f>
        <v/>
      </c>
    </row>
    <row r="822" customFormat="false" ht="13.8" hidden="false" customHeight="false" outlineLevel="0" collapsed="false">
      <c r="B822" s="0" t="str">
        <f aca="false">IF(OR(B821="",B821&gt;=$D$8),"",B821+1)</f>
        <v/>
      </c>
      <c r="C822" s="42" t="str">
        <f aca="false">IF($B822="","",$D$9)</f>
        <v/>
      </c>
      <c r="D822" s="42" t="str">
        <f aca="false">IF($B822="","",IPMT($D$5/12,$B822,$D$7*12,$D$4))</f>
        <v/>
      </c>
      <c r="E822" s="42" t="str">
        <f aca="false">IF($B822="","",PPMT($D$5/12,$B822,$D$7*12,$D$4))</f>
        <v/>
      </c>
      <c r="F822" s="42" t="str">
        <f aca="false">IF($B822="","",F821-E822)</f>
        <v/>
      </c>
    </row>
    <row r="823" customFormat="false" ht="13.8" hidden="false" customHeight="false" outlineLevel="0" collapsed="false">
      <c r="B823" s="0" t="str">
        <f aca="false">IF(OR(B822="",B822&gt;=$D$8),"",B822+1)</f>
        <v/>
      </c>
      <c r="C823" s="42" t="str">
        <f aca="false">IF($B823="","",$D$9)</f>
        <v/>
      </c>
      <c r="D823" s="42" t="str">
        <f aca="false">IF($B823="","",IPMT($D$5/12,$B823,$D$7*12,$D$4))</f>
        <v/>
      </c>
      <c r="E823" s="42" t="str">
        <f aca="false">IF($B823="","",PPMT($D$5/12,$B823,$D$7*12,$D$4))</f>
        <v/>
      </c>
      <c r="F823" s="42" t="str">
        <f aca="false">IF($B823="","",F822-E823)</f>
        <v/>
      </c>
    </row>
    <row r="824" customFormat="false" ht="13.8" hidden="false" customHeight="false" outlineLevel="0" collapsed="false">
      <c r="B824" s="0" t="str">
        <f aca="false">IF(OR(B823="",B823&gt;=$D$8),"",B823+1)</f>
        <v/>
      </c>
      <c r="C824" s="42" t="str">
        <f aca="false">IF($B824="","",$D$9)</f>
        <v/>
      </c>
      <c r="D824" s="42" t="str">
        <f aca="false">IF($B824="","",IPMT($D$5/12,$B824,$D$7*12,$D$4))</f>
        <v/>
      </c>
      <c r="E824" s="42" t="str">
        <f aca="false">IF($B824="","",PPMT($D$5/12,$B824,$D$7*12,$D$4))</f>
        <v/>
      </c>
      <c r="F824" s="42" t="str">
        <f aca="false">IF($B824="","",F823-E824)</f>
        <v/>
      </c>
    </row>
    <row r="825" customFormat="false" ht="13.8" hidden="false" customHeight="false" outlineLevel="0" collapsed="false">
      <c r="B825" s="0" t="str">
        <f aca="false">IF(OR(B824="",B824&gt;=$D$8),"",B824+1)</f>
        <v/>
      </c>
      <c r="C825" s="42" t="str">
        <f aca="false">IF($B825="","",$D$9)</f>
        <v/>
      </c>
      <c r="D825" s="42" t="str">
        <f aca="false">IF($B825="","",IPMT($D$5/12,$B825,$D$7*12,$D$4))</f>
        <v/>
      </c>
      <c r="E825" s="42" t="str">
        <f aca="false">IF($B825="","",PPMT($D$5/12,$B825,$D$7*12,$D$4))</f>
        <v/>
      </c>
      <c r="F825" s="42" t="str">
        <f aca="false">IF($B825="","",F824-E825)</f>
        <v/>
      </c>
    </row>
    <row r="826" customFormat="false" ht="13.8" hidden="false" customHeight="false" outlineLevel="0" collapsed="false">
      <c r="B826" s="0" t="str">
        <f aca="false">IF(OR(B825="",B825&gt;=$D$8),"",B825+1)</f>
        <v/>
      </c>
      <c r="C826" s="42" t="str">
        <f aca="false">IF($B826="","",$D$9)</f>
        <v/>
      </c>
      <c r="D826" s="42" t="str">
        <f aca="false">IF($B826="","",IPMT($D$5/12,$B826,$D$7*12,$D$4))</f>
        <v/>
      </c>
      <c r="E826" s="42" t="str">
        <f aca="false">IF($B826="","",PPMT($D$5/12,$B826,$D$7*12,$D$4))</f>
        <v/>
      </c>
      <c r="F826" s="42" t="str">
        <f aca="false">IF($B826="","",F825-E826)</f>
        <v/>
      </c>
    </row>
    <row r="827" customFormat="false" ht="13.8" hidden="false" customHeight="false" outlineLevel="0" collapsed="false">
      <c r="B827" s="0" t="str">
        <f aca="false">IF(OR(B826="",B826&gt;=$D$8),"",B826+1)</f>
        <v/>
      </c>
      <c r="C827" s="42" t="str">
        <f aca="false">IF($B827="","",$D$9)</f>
        <v/>
      </c>
      <c r="D827" s="42" t="str">
        <f aca="false">IF($B827="","",IPMT($D$5/12,$B827,$D$7*12,$D$4))</f>
        <v/>
      </c>
      <c r="E827" s="42" t="str">
        <f aca="false">IF($B827="","",PPMT($D$5/12,$B827,$D$7*12,$D$4))</f>
        <v/>
      </c>
      <c r="F827" s="42" t="str">
        <f aca="false">IF($B827="","",F826-E827)</f>
        <v/>
      </c>
    </row>
    <row r="828" customFormat="false" ht="13.8" hidden="false" customHeight="false" outlineLevel="0" collapsed="false">
      <c r="B828" s="0" t="str">
        <f aca="false">IF(OR(B827="",B827&gt;=$D$8),"",B827+1)</f>
        <v/>
      </c>
      <c r="C828" s="42" t="str">
        <f aca="false">IF($B828="","",$D$9)</f>
        <v/>
      </c>
      <c r="D828" s="42" t="str">
        <f aca="false">IF($B828="","",IPMT($D$5/12,$B828,$D$7*12,$D$4))</f>
        <v/>
      </c>
      <c r="E828" s="42" t="str">
        <f aca="false">IF($B828="","",PPMT($D$5/12,$B828,$D$7*12,$D$4))</f>
        <v/>
      </c>
      <c r="F828" s="42" t="str">
        <f aca="false">IF($B828="","",F827-E828)</f>
        <v/>
      </c>
    </row>
    <row r="829" customFormat="false" ht="13.8" hidden="false" customHeight="false" outlineLevel="0" collapsed="false">
      <c r="B829" s="0" t="str">
        <f aca="false">IF(OR(B828="",B828&gt;=$D$8),"",B828+1)</f>
        <v/>
      </c>
      <c r="C829" s="42" t="str">
        <f aca="false">IF($B829="","",$D$9)</f>
        <v/>
      </c>
      <c r="D829" s="42" t="str">
        <f aca="false">IF($B829="","",IPMT($D$5/12,$B829,$D$7*12,$D$4))</f>
        <v/>
      </c>
      <c r="E829" s="42" t="str">
        <f aca="false">IF($B829="","",PPMT($D$5/12,$B829,$D$7*12,$D$4))</f>
        <v/>
      </c>
      <c r="F829" s="42" t="str">
        <f aca="false">IF($B829="","",F828-E829)</f>
        <v/>
      </c>
    </row>
    <row r="830" customFormat="false" ht="13.8" hidden="false" customHeight="false" outlineLevel="0" collapsed="false">
      <c r="B830" s="0" t="str">
        <f aca="false">IF(OR(B829="",B829&gt;=$D$8),"",B829+1)</f>
        <v/>
      </c>
      <c r="C830" s="42" t="str">
        <f aca="false">IF($B830="","",$D$9)</f>
        <v/>
      </c>
      <c r="D830" s="42" t="str">
        <f aca="false">IF($B830="","",IPMT($D$5/12,$B830,$D$7*12,$D$4))</f>
        <v/>
      </c>
      <c r="E830" s="42" t="str">
        <f aca="false">IF($B830="","",PPMT($D$5/12,$B830,$D$7*12,$D$4))</f>
        <v/>
      </c>
      <c r="F830" s="42" t="str">
        <f aca="false">IF($B830="","",F829-E830)</f>
        <v/>
      </c>
    </row>
    <row r="831" customFormat="false" ht="13.8" hidden="false" customHeight="false" outlineLevel="0" collapsed="false">
      <c r="B831" s="0" t="str">
        <f aca="false">IF(OR(B830="",B830&gt;=$D$8),"",B830+1)</f>
        <v/>
      </c>
      <c r="C831" s="42" t="str">
        <f aca="false">IF($B831="","",$D$9)</f>
        <v/>
      </c>
      <c r="D831" s="42" t="str">
        <f aca="false">IF($B831="","",IPMT($D$5/12,$B831,$D$7*12,$D$4))</f>
        <v/>
      </c>
      <c r="E831" s="42" t="str">
        <f aca="false">IF($B831="","",PPMT($D$5/12,$B831,$D$7*12,$D$4))</f>
        <v/>
      </c>
      <c r="F831" s="42" t="str">
        <f aca="false">IF($B831="","",F830-E831)</f>
        <v/>
      </c>
    </row>
    <row r="832" customFormat="false" ht="13.8" hidden="false" customHeight="false" outlineLevel="0" collapsed="false">
      <c r="B832" s="0" t="str">
        <f aca="false">IF(OR(B831="",B831&gt;=$D$8),"",B831+1)</f>
        <v/>
      </c>
      <c r="C832" s="42" t="str">
        <f aca="false">IF($B832="","",$D$9)</f>
        <v/>
      </c>
      <c r="D832" s="42" t="str">
        <f aca="false">IF($B832="","",IPMT($D$5/12,$B832,$D$7*12,$D$4))</f>
        <v/>
      </c>
      <c r="E832" s="42" t="str">
        <f aca="false">IF($B832="","",PPMT($D$5/12,$B832,$D$7*12,$D$4))</f>
        <v/>
      </c>
      <c r="F832" s="42" t="str">
        <f aca="false">IF($B832="","",F831-E832)</f>
        <v/>
      </c>
    </row>
    <row r="833" customFormat="false" ht="13.8" hidden="false" customHeight="false" outlineLevel="0" collapsed="false">
      <c r="B833" s="0" t="str">
        <f aca="false">IF(OR(B832="",B832&gt;=$D$8),"",B832+1)</f>
        <v/>
      </c>
      <c r="C833" s="42" t="str">
        <f aca="false">IF($B833="","",$D$9)</f>
        <v/>
      </c>
      <c r="D833" s="42" t="str">
        <f aca="false">IF($B833="","",IPMT($D$5/12,$B833,$D$7*12,$D$4))</f>
        <v/>
      </c>
      <c r="E833" s="42" t="str">
        <f aca="false">IF($B833="","",PPMT($D$5/12,$B833,$D$7*12,$D$4))</f>
        <v/>
      </c>
      <c r="F833" s="42" t="str">
        <f aca="false">IF($B833="","",F832-E833)</f>
        <v/>
      </c>
    </row>
    <row r="834" customFormat="false" ht="13.8" hidden="false" customHeight="false" outlineLevel="0" collapsed="false">
      <c r="B834" s="0" t="str">
        <f aca="false">IF(OR(B833="",B833&gt;=$D$8),"",B833+1)</f>
        <v/>
      </c>
      <c r="C834" s="42" t="str">
        <f aca="false">IF($B834="","",$D$9)</f>
        <v/>
      </c>
      <c r="D834" s="42" t="str">
        <f aca="false">IF($B834="","",IPMT($D$5/12,$B834,$D$7*12,$D$4))</f>
        <v/>
      </c>
      <c r="E834" s="42" t="str">
        <f aca="false">IF($B834="","",PPMT($D$5/12,$B834,$D$7*12,$D$4))</f>
        <v/>
      </c>
      <c r="F834" s="42" t="str">
        <f aca="false">IF($B834="","",F833-E834)</f>
        <v/>
      </c>
    </row>
    <row r="835" customFormat="false" ht="13.8" hidden="false" customHeight="false" outlineLevel="0" collapsed="false">
      <c r="B835" s="0" t="str">
        <f aca="false">IF(OR(B834="",B834&gt;=$D$8),"",B834+1)</f>
        <v/>
      </c>
      <c r="C835" s="42" t="str">
        <f aca="false">IF($B835="","",$D$9)</f>
        <v/>
      </c>
      <c r="D835" s="42" t="str">
        <f aca="false">IF($B835="","",IPMT($D$5/12,$B835,$D$7*12,$D$4))</f>
        <v/>
      </c>
      <c r="E835" s="42" t="str">
        <f aca="false">IF($B835="","",PPMT($D$5/12,$B835,$D$7*12,$D$4))</f>
        <v/>
      </c>
      <c r="F835" s="42" t="str">
        <f aca="false">IF($B835="","",F834-E835)</f>
        <v/>
      </c>
    </row>
    <row r="836" customFormat="false" ht="13.8" hidden="false" customHeight="false" outlineLevel="0" collapsed="false">
      <c r="B836" s="0" t="str">
        <f aca="false">IF(OR(B835="",B835&gt;=$D$8),"",B835+1)</f>
        <v/>
      </c>
      <c r="C836" s="42" t="str">
        <f aca="false">IF($B836="","",$D$9)</f>
        <v/>
      </c>
      <c r="D836" s="42" t="str">
        <f aca="false">IF($B836="","",IPMT($D$5/12,$B836,$D$7*12,$D$4))</f>
        <v/>
      </c>
      <c r="E836" s="42" t="str">
        <f aca="false">IF($B836="","",PPMT($D$5/12,$B836,$D$7*12,$D$4))</f>
        <v/>
      </c>
      <c r="F836" s="42" t="str">
        <f aca="false">IF($B836="","",F835-E836)</f>
        <v/>
      </c>
    </row>
    <row r="837" customFormat="false" ht="13.8" hidden="false" customHeight="false" outlineLevel="0" collapsed="false">
      <c r="B837" s="0" t="str">
        <f aca="false">IF(OR(B836="",B836&gt;=$D$8),"",B836+1)</f>
        <v/>
      </c>
      <c r="C837" s="42" t="str">
        <f aca="false">IF($B837="","",$D$9)</f>
        <v/>
      </c>
      <c r="D837" s="42" t="str">
        <f aca="false">IF($B837="","",IPMT($D$5/12,$B837,$D$7*12,$D$4))</f>
        <v/>
      </c>
      <c r="E837" s="42" t="str">
        <f aca="false">IF($B837="","",PPMT($D$5/12,$B837,$D$7*12,$D$4))</f>
        <v/>
      </c>
      <c r="F837" s="42" t="str">
        <f aca="false">IF($B837="","",F836-E837)</f>
        <v/>
      </c>
    </row>
    <row r="838" customFormat="false" ht="13.8" hidden="false" customHeight="false" outlineLevel="0" collapsed="false">
      <c r="B838" s="0" t="str">
        <f aca="false">IF(OR(B837="",B837&gt;=$D$8),"",B837+1)</f>
        <v/>
      </c>
      <c r="C838" s="42" t="str">
        <f aca="false">IF($B838="","",$D$9)</f>
        <v/>
      </c>
      <c r="D838" s="42" t="str">
        <f aca="false">IF($B838="","",IPMT($D$5/12,$B838,$D$7*12,$D$4))</f>
        <v/>
      </c>
      <c r="E838" s="42" t="str">
        <f aca="false">IF($B838="","",PPMT($D$5/12,$B838,$D$7*12,$D$4))</f>
        <v/>
      </c>
      <c r="F838" s="42" t="str">
        <f aca="false">IF($B838="","",F837-E838)</f>
        <v/>
      </c>
    </row>
    <row r="839" customFormat="false" ht="13.8" hidden="false" customHeight="false" outlineLevel="0" collapsed="false">
      <c r="B839" s="0" t="str">
        <f aca="false">IF(OR(B838="",B838&gt;=$D$8),"",B838+1)</f>
        <v/>
      </c>
      <c r="C839" s="42" t="str">
        <f aca="false">IF($B839="","",$D$9)</f>
        <v/>
      </c>
      <c r="D839" s="42" t="str">
        <f aca="false">IF($B839="","",IPMT($D$5/12,$B839,$D$7*12,$D$4))</f>
        <v/>
      </c>
      <c r="E839" s="42" t="str">
        <f aca="false">IF($B839="","",PPMT($D$5/12,$B839,$D$7*12,$D$4))</f>
        <v/>
      </c>
      <c r="F839" s="42" t="str">
        <f aca="false">IF($B839="","",F838-E839)</f>
        <v/>
      </c>
    </row>
    <row r="840" customFormat="false" ht="13.8" hidden="false" customHeight="false" outlineLevel="0" collapsed="false">
      <c r="B840" s="0" t="str">
        <f aca="false">IF(OR(B839="",B839&gt;=$D$8),"",B839+1)</f>
        <v/>
      </c>
      <c r="C840" s="42" t="str">
        <f aca="false">IF($B840="","",$D$9)</f>
        <v/>
      </c>
      <c r="D840" s="42" t="str">
        <f aca="false">IF($B840="","",IPMT($D$5/12,$B840,$D$7*12,$D$4))</f>
        <v/>
      </c>
      <c r="E840" s="42" t="str">
        <f aca="false">IF($B840="","",PPMT($D$5/12,$B840,$D$7*12,$D$4))</f>
        <v/>
      </c>
      <c r="F840" s="42" t="str">
        <f aca="false">IF($B840="","",F839-E840)</f>
        <v/>
      </c>
    </row>
    <row r="841" customFormat="false" ht="13.8" hidden="false" customHeight="false" outlineLevel="0" collapsed="false">
      <c r="B841" s="0" t="str">
        <f aca="false">IF(OR(B840="",B840&gt;=$D$8),"",B840+1)</f>
        <v/>
      </c>
      <c r="C841" s="42" t="str">
        <f aca="false">IF($B841="","",$D$9)</f>
        <v/>
      </c>
      <c r="D841" s="42" t="str">
        <f aca="false">IF($B841="","",IPMT($D$5/12,$B841,$D$7*12,$D$4))</f>
        <v/>
      </c>
      <c r="E841" s="42" t="str">
        <f aca="false">IF($B841="","",PPMT($D$5/12,$B841,$D$7*12,$D$4))</f>
        <v/>
      </c>
      <c r="F841" s="42" t="str">
        <f aca="false">IF($B841="","",F840-E841)</f>
        <v/>
      </c>
    </row>
    <row r="842" customFormat="false" ht="13.8" hidden="false" customHeight="false" outlineLevel="0" collapsed="false">
      <c r="B842" s="0" t="str">
        <f aca="false">IF(OR(B841="",B841&gt;=$D$8),"",B841+1)</f>
        <v/>
      </c>
      <c r="C842" s="42" t="str">
        <f aca="false">IF($B842="","",$D$9)</f>
        <v/>
      </c>
      <c r="D842" s="42" t="str">
        <f aca="false">IF($B842="","",IPMT($D$5/12,$B842,$D$7*12,$D$4))</f>
        <v/>
      </c>
      <c r="E842" s="42" t="str">
        <f aca="false">IF($B842="","",PPMT($D$5/12,$B842,$D$7*12,$D$4))</f>
        <v/>
      </c>
      <c r="F842" s="42" t="str">
        <f aca="false">IF($B842="","",F841-E842)</f>
        <v/>
      </c>
    </row>
    <row r="843" customFormat="false" ht="13.8" hidden="false" customHeight="false" outlineLevel="0" collapsed="false">
      <c r="B843" s="0" t="str">
        <f aca="false">IF(OR(B842="",B842&gt;=$D$8),"",B842+1)</f>
        <v/>
      </c>
      <c r="C843" s="42" t="str">
        <f aca="false">IF($B843="","",$D$9)</f>
        <v/>
      </c>
      <c r="D843" s="42" t="str">
        <f aca="false">IF($B843="","",IPMT($D$5/12,$B843,$D$7*12,$D$4))</f>
        <v/>
      </c>
      <c r="E843" s="42" t="str">
        <f aca="false">IF($B843="","",PPMT($D$5/12,$B843,$D$7*12,$D$4))</f>
        <v/>
      </c>
      <c r="F843" s="42" t="str">
        <f aca="false">IF($B843="","",F842-E843)</f>
        <v/>
      </c>
    </row>
    <row r="844" customFormat="false" ht="13.8" hidden="false" customHeight="false" outlineLevel="0" collapsed="false">
      <c r="B844" s="0" t="str">
        <f aca="false">IF(OR(B843="",B843&gt;=$D$8),"",B843+1)</f>
        <v/>
      </c>
      <c r="C844" s="42" t="str">
        <f aca="false">IF($B844="","",$D$9)</f>
        <v/>
      </c>
      <c r="D844" s="42" t="str">
        <f aca="false">IF($B844="","",IPMT($D$5/12,$B844,$D$7*12,$D$4))</f>
        <v/>
      </c>
      <c r="E844" s="42" t="str">
        <f aca="false">IF($B844="","",PPMT($D$5/12,$B844,$D$7*12,$D$4))</f>
        <v/>
      </c>
      <c r="F844" s="42" t="str">
        <f aca="false">IF($B844="","",F843-E844)</f>
        <v/>
      </c>
    </row>
    <row r="845" customFormat="false" ht="13.8" hidden="false" customHeight="false" outlineLevel="0" collapsed="false">
      <c r="B845" s="0" t="str">
        <f aca="false">IF(OR(B844="",B844&gt;=$D$8),"",B844+1)</f>
        <v/>
      </c>
      <c r="C845" s="42" t="str">
        <f aca="false">IF($B845="","",$D$9)</f>
        <v/>
      </c>
      <c r="D845" s="42" t="str">
        <f aca="false">IF($B845="","",IPMT($D$5/12,$B845,$D$7*12,$D$4))</f>
        <v/>
      </c>
      <c r="E845" s="42" t="str">
        <f aca="false">IF($B845="","",PPMT($D$5/12,$B845,$D$7*12,$D$4))</f>
        <v/>
      </c>
      <c r="F845" s="42" t="str">
        <f aca="false">IF($B845="","",F844-E845)</f>
        <v/>
      </c>
    </row>
    <row r="846" customFormat="false" ht="13.8" hidden="false" customHeight="false" outlineLevel="0" collapsed="false">
      <c r="B846" s="0" t="str">
        <f aca="false">IF(OR(B845="",B845&gt;=$D$8),"",B845+1)</f>
        <v/>
      </c>
      <c r="C846" s="42" t="str">
        <f aca="false">IF($B846="","",$D$9)</f>
        <v/>
      </c>
      <c r="D846" s="42" t="str">
        <f aca="false">IF($B846="","",IPMT($D$5/12,$B846,$D$7*12,$D$4))</f>
        <v/>
      </c>
      <c r="E846" s="42" t="str">
        <f aca="false">IF($B846="","",PPMT($D$5/12,$B846,$D$7*12,$D$4))</f>
        <v/>
      </c>
      <c r="F846" s="42" t="str">
        <f aca="false">IF($B846="","",F845-E846)</f>
        <v/>
      </c>
    </row>
    <row r="847" customFormat="false" ht="13.8" hidden="false" customHeight="false" outlineLevel="0" collapsed="false">
      <c r="B847" s="0" t="str">
        <f aca="false">IF(OR(B846="",B846&gt;=$D$8),"",B846+1)</f>
        <v/>
      </c>
      <c r="C847" s="42" t="str">
        <f aca="false">IF($B847="","",$D$9)</f>
        <v/>
      </c>
      <c r="D847" s="42" t="str">
        <f aca="false">IF($B847="","",IPMT($D$5/12,$B847,$D$7*12,$D$4))</f>
        <v/>
      </c>
      <c r="E847" s="42" t="str">
        <f aca="false">IF($B847="","",PPMT($D$5/12,$B847,$D$7*12,$D$4))</f>
        <v/>
      </c>
      <c r="F847" s="42" t="str">
        <f aca="false">IF($B847="","",F846-E847)</f>
        <v/>
      </c>
    </row>
    <row r="848" customFormat="false" ht="13.8" hidden="false" customHeight="false" outlineLevel="0" collapsed="false">
      <c r="B848" s="0" t="str">
        <f aca="false">IF(OR(B847="",B847&gt;=$D$8),"",B847+1)</f>
        <v/>
      </c>
      <c r="C848" s="42" t="str">
        <f aca="false">IF($B848="","",$D$9)</f>
        <v/>
      </c>
      <c r="D848" s="42" t="str">
        <f aca="false">IF($B848="","",IPMT($D$5/12,$B848,$D$7*12,$D$4))</f>
        <v/>
      </c>
      <c r="E848" s="42" t="str">
        <f aca="false">IF($B848="","",PPMT($D$5/12,$B848,$D$7*12,$D$4))</f>
        <v/>
      </c>
      <c r="F848" s="42" t="str">
        <f aca="false">IF($B848="","",F847-E848)</f>
        <v/>
      </c>
    </row>
    <row r="849" customFormat="false" ht="13.8" hidden="false" customHeight="false" outlineLevel="0" collapsed="false">
      <c r="B849" s="0" t="str">
        <f aca="false">IF(OR(B848="",B848&gt;=$D$8),"",B848+1)</f>
        <v/>
      </c>
      <c r="C849" s="42" t="str">
        <f aca="false">IF($B849="","",$D$9)</f>
        <v/>
      </c>
      <c r="D849" s="42" t="str">
        <f aca="false">IF($B849="","",IPMT($D$5/12,$B849,$D$7*12,$D$4))</f>
        <v/>
      </c>
      <c r="E849" s="42" t="str">
        <f aca="false">IF($B849="","",PPMT($D$5/12,$B849,$D$7*12,$D$4))</f>
        <v/>
      </c>
      <c r="F849" s="42" t="str">
        <f aca="false">IF($B849="","",F848-E849)</f>
        <v/>
      </c>
    </row>
    <row r="850" customFormat="false" ht="13.8" hidden="false" customHeight="false" outlineLevel="0" collapsed="false">
      <c r="B850" s="0" t="str">
        <f aca="false">IF(OR(B849="",B849&gt;=$D$8),"",B849+1)</f>
        <v/>
      </c>
      <c r="C850" s="42" t="str">
        <f aca="false">IF($B850="","",$D$9)</f>
        <v/>
      </c>
      <c r="D850" s="42" t="str">
        <f aca="false">IF($B850="","",IPMT($D$5/12,$B850,$D$7*12,$D$4))</f>
        <v/>
      </c>
      <c r="E850" s="42" t="str">
        <f aca="false">IF($B850="","",PPMT($D$5/12,$B850,$D$7*12,$D$4))</f>
        <v/>
      </c>
      <c r="F850" s="42" t="str">
        <f aca="false">IF($B850="","",F849-E850)</f>
        <v/>
      </c>
    </row>
    <row r="851" customFormat="false" ht="13.8" hidden="false" customHeight="false" outlineLevel="0" collapsed="false">
      <c r="B851" s="0" t="str">
        <f aca="false">IF(OR(B850="",B850&gt;=$D$8),"",B850+1)</f>
        <v/>
      </c>
      <c r="C851" s="42" t="str">
        <f aca="false">IF($B851="","",$D$9)</f>
        <v/>
      </c>
      <c r="D851" s="42" t="str">
        <f aca="false">IF($B851="","",IPMT($D$5/12,$B851,$D$7*12,$D$4))</f>
        <v/>
      </c>
      <c r="E851" s="42" t="str">
        <f aca="false">IF($B851="","",PPMT($D$5/12,$B851,$D$7*12,$D$4))</f>
        <v/>
      </c>
      <c r="F851" s="42" t="str">
        <f aca="false">IF($B851="","",F850-E851)</f>
        <v/>
      </c>
    </row>
    <row r="852" customFormat="false" ht="13.8" hidden="false" customHeight="false" outlineLevel="0" collapsed="false">
      <c r="B852" s="0" t="str">
        <f aca="false">IF(OR(B851="",B851&gt;=$D$8),"",B851+1)</f>
        <v/>
      </c>
      <c r="C852" s="42" t="str">
        <f aca="false">IF($B852="","",$D$9)</f>
        <v/>
      </c>
      <c r="D852" s="42" t="str">
        <f aca="false">IF($B852="","",IPMT($D$5/12,$B852,$D$7*12,$D$4))</f>
        <v/>
      </c>
      <c r="E852" s="42" t="str">
        <f aca="false">IF($B852="","",PPMT($D$5/12,$B852,$D$7*12,$D$4))</f>
        <v/>
      </c>
      <c r="F852" s="42" t="str">
        <f aca="false">IF($B852="","",F851-E852)</f>
        <v/>
      </c>
    </row>
    <row r="853" customFormat="false" ht="13.8" hidden="false" customHeight="false" outlineLevel="0" collapsed="false">
      <c r="B853" s="0" t="str">
        <f aca="false">IF(OR(B852="",B852&gt;=$D$8),"",B852+1)</f>
        <v/>
      </c>
      <c r="C853" s="42" t="str">
        <f aca="false">IF($B853="","",$D$9)</f>
        <v/>
      </c>
      <c r="D853" s="42" t="str">
        <f aca="false">IF($B853="","",IPMT($D$5/12,$B853,$D$7*12,$D$4))</f>
        <v/>
      </c>
      <c r="E853" s="42" t="str">
        <f aca="false">IF($B853="","",PPMT($D$5/12,$B853,$D$7*12,$D$4))</f>
        <v/>
      </c>
      <c r="F853" s="42" t="str">
        <f aca="false">IF($B853="","",F852-E853)</f>
        <v/>
      </c>
    </row>
    <row r="854" customFormat="false" ht="13.8" hidden="false" customHeight="false" outlineLevel="0" collapsed="false">
      <c r="B854" s="0" t="str">
        <f aca="false">IF(OR(B853="",B853&gt;=$D$8),"",B853+1)</f>
        <v/>
      </c>
      <c r="C854" s="42" t="str">
        <f aca="false">IF($B854="","",$D$9)</f>
        <v/>
      </c>
      <c r="D854" s="42" t="str">
        <f aca="false">IF($B854="","",IPMT($D$5/12,$B854,$D$7*12,$D$4))</f>
        <v/>
      </c>
      <c r="E854" s="42" t="str">
        <f aca="false">IF($B854="","",PPMT($D$5/12,$B854,$D$7*12,$D$4))</f>
        <v/>
      </c>
      <c r="F854" s="42" t="str">
        <f aca="false">IF($B854="","",F853-E854)</f>
        <v/>
      </c>
    </row>
    <row r="855" customFormat="false" ht="13.8" hidden="false" customHeight="false" outlineLevel="0" collapsed="false">
      <c r="B855" s="0" t="str">
        <f aca="false">IF(OR(B854="",B854&gt;=$D$8),"",B854+1)</f>
        <v/>
      </c>
      <c r="C855" s="42" t="str">
        <f aca="false">IF($B855="","",$D$9)</f>
        <v/>
      </c>
      <c r="D855" s="42" t="str">
        <f aca="false">IF($B855="","",IPMT($D$5/12,$B855,$D$7*12,$D$4))</f>
        <v/>
      </c>
      <c r="E855" s="42" t="str">
        <f aca="false">IF($B855="","",PPMT($D$5/12,$B855,$D$7*12,$D$4))</f>
        <v/>
      </c>
      <c r="F855" s="42" t="str">
        <f aca="false">IF($B855="","",F854-E855)</f>
        <v/>
      </c>
    </row>
    <row r="856" customFormat="false" ht="13.8" hidden="false" customHeight="false" outlineLevel="0" collapsed="false">
      <c r="B856" s="0" t="str">
        <f aca="false">IF(OR(B855="",B855&gt;=$D$8),"",B855+1)</f>
        <v/>
      </c>
      <c r="C856" s="42" t="str">
        <f aca="false">IF($B856="","",$D$9)</f>
        <v/>
      </c>
      <c r="D856" s="42" t="str">
        <f aca="false">IF($B856="","",IPMT($D$5/12,$B856,$D$7*12,$D$4))</f>
        <v/>
      </c>
      <c r="E856" s="42" t="str">
        <f aca="false">IF($B856="","",PPMT($D$5/12,$B856,$D$7*12,$D$4))</f>
        <v/>
      </c>
      <c r="F856" s="42" t="str">
        <f aca="false">IF($B856="","",F855-E856)</f>
        <v/>
      </c>
    </row>
    <row r="857" customFormat="false" ht="13.8" hidden="false" customHeight="false" outlineLevel="0" collapsed="false">
      <c r="B857" s="0" t="str">
        <f aca="false">IF(OR(B856="",B856&gt;=$D$8),"",B856+1)</f>
        <v/>
      </c>
      <c r="C857" s="42" t="str">
        <f aca="false">IF($B857="","",$D$9)</f>
        <v/>
      </c>
      <c r="D857" s="42" t="str">
        <f aca="false">IF($B857="","",IPMT($D$5/12,$B857,$D$7*12,$D$4))</f>
        <v/>
      </c>
      <c r="E857" s="42" t="str">
        <f aca="false">IF($B857="","",PPMT($D$5/12,$B857,$D$7*12,$D$4))</f>
        <v/>
      </c>
      <c r="F857" s="42" t="str">
        <f aca="false">IF($B857="","",F856-E857)</f>
        <v/>
      </c>
    </row>
    <row r="858" customFormat="false" ht="13.8" hidden="false" customHeight="false" outlineLevel="0" collapsed="false">
      <c r="B858" s="0" t="str">
        <f aca="false">IF(OR(B857="",B857&gt;=$D$8),"",B857+1)</f>
        <v/>
      </c>
      <c r="C858" s="42" t="str">
        <f aca="false">IF($B858="","",$D$9)</f>
        <v/>
      </c>
      <c r="D858" s="42" t="str">
        <f aca="false">IF($B858="","",IPMT($D$5/12,$B858,$D$7*12,$D$4))</f>
        <v/>
      </c>
      <c r="E858" s="42" t="str">
        <f aca="false">IF($B858="","",PPMT($D$5/12,$B858,$D$7*12,$D$4))</f>
        <v/>
      </c>
      <c r="F858" s="42" t="str">
        <f aca="false">IF($B858="","",F857-E858)</f>
        <v/>
      </c>
    </row>
    <row r="859" customFormat="false" ht="13.8" hidden="false" customHeight="false" outlineLevel="0" collapsed="false">
      <c r="B859" s="0" t="str">
        <f aca="false">IF(OR(B858="",B858&gt;=$D$8),"",B858+1)</f>
        <v/>
      </c>
      <c r="C859" s="42" t="str">
        <f aca="false">IF($B859="","",$D$9)</f>
        <v/>
      </c>
      <c r="D859" s="42" t="str">
        <f aca="false">IF($B859="","",IPMT($D$5/12,$B859,$D$7*12,$D$4))</f>
        <v/>
      </c>
      <c r="E859" s="42" t="str">
        <f aca="false">IF($B859="","",PPMT($D$5/12,$B859,$D$7*12,$D$4))</f>
        <v/>
      </c>
      <c r="F859" s="42" t="str">
        <f aca="false">IF($B859="","",F858-E859)</f>
        <v/>
      </c>
    </row>
    <row r="860" customFormat="false" ht="13.8" hidden="false" customHeight="false" outlineLevel="0" collapsed="false">
      <c r="B860" s="0" t="str">
        <f aca="false">IF(OR(B859="",B859&gt;=$D$8),"",B859+1)</f>
        <v/>
      </c>
      <c r="C860" s="42" t="str">
        <f aca="false">IF($B860="","",$D$9)</f>
        <v/>
      </c>
      <c r="D860" s="42" t="str">
        <f aca="false">IF($B860="","",IPMT($D$5/12,$B860,$D$7*12,$D$4))</f>
        <v/>
      </c>
      <c r="E860" s="42" t="str">
        <f aca="false">IF($B860="","",PPMT($D$5/12,$B860,$D$7*12,$D$4))</f>
        <v/>
      </c>
      <c r="F860" s="42" t="str">
        <f aca="false">IF($B860="","",F859-E860)</f>
        <v/>
      </c>
    </row>
    <row r="861" customFormat="false" ht="13.8" hidden="false" customHeight="false" outlineLevel="0" collapsed="false">
      <c r="B861" s="0" t="str">
        <f aca="false">IF(OR(B860="",B860&gt;=$D$8),"",B860+1)</f>
        <v/>
      </c>
      <c r="C861" s="42" t="str">
        <f aca="false">IF($B861="","",$D$9)</f>
        <v/>
      </c>
      <c r="D861" s="42" t="str">
        <f aca="false">IF($B861="","",IPMT($D$5/12,$B861,$D$7*12,$D$4))</f>
        <v/>
      </c>
      <c r="E861" s="42" t="str">
        <f aca="false">IF($B861="","",PPMT($D$5/12,$B861,$D$7*12,$D$4))</f>
        <v/>
      </c>
      <c r="F861" s="42" t="str">
        <f aca="false">IF($B861="","",F860-E861)</f>
        <v/>
      </c>
    </row>
    <row r="862" customFormat="false" ht="13.8" hidden="false" customHeight="false" outlineLevel="0" collapsed="false">
      <c r="B862" s="0" t="str">
        <f aca="false">IF(OR(B861="",B861&gt;=$D$8),"",B861+1)</f>
        <v/>
      </c>
      <c r="C862" s="42" t="str">
        <f aca="false">IF($B862="","",$D$9)</f>
        <v/>
      </c>
      <c r="D862" s="42" t="str">
        <f aca="false">IF($B862="","",IPMT($D$5/12,$B862,$D$7*12,$D$4))</f>
        <v/>
      </c>
      <c r="E862" s="42" t="str">
        <f aca="false">IF($B862="","",PPMT($D$5/12,$B862,$D$7*12,$D$4))</f>
        <v/>
      </c>
      <c r="F862" s="42" t="str">
        <f aca="false">IF($B862="","",F861-E862)</f>
        <v/>
      </c>
    </row>
    <row r="863" customFormat="false" ht="13.8" hidden="false" customHeight="false" outlineLevel="0" collapsed="false">
      <c r="B863" s="0" t="str">
        <f aca="false">IF(OR(B862="",B862&gt;=$D$8),"",B862+1)</f>
        <v/>
      </c>
      <c r="C863" s="42" t="str">
        <f aca="false">IF($B863="","",$D$9)</f>
        <v/>
      </c>
      <c r="D863" s="42" t="str">
        <f aca="false">IF($B863="","",IPMT($D$5/12,$B863,$D$7*12,$D$4))</f>
        <v/>
      </c>
      <c r="E863" s="42" t="str">
        <f aca="false">IF($B863="","",PPMT($D$5/12,$B863,$D$7*12,$D$4))</f>
        <v/>
      </c>
      <c r="F863" s="42" t="str">
        <f aca="false">IF($B863="","",F862-E863)</f>
        <v/>
      </c>
    </row>
    <row r="864" customFormat="false" ht="13.8" hidden="false" customHeight="false" outlineLevel="0" collapsed="false">
      <c r="B864" s="0" t="str">
        <f aca="false">IF(OR(B863="",B863&gt;=$D$8),"",B863+1)</f>
        <v/>
      </c>
      <c r="C864" s="42" t="str">
        <f aca="false">IF($B864="","",$D$9)</f>
        <v/>
      </c>
      <c r="D864" s="42" t="str">
        <f aca="false">IF($B864="","",IPMT($D$5/12,$B864,$D$7*12,$D$4))</f>
        <v/>
      </c>
      <c r="E864" s="42" t="str">
        <f aca="false">IF($B864="","",PPMT($D$5/12,$B864,$D$7*12,$D$4))</f>
        <v/>
      </c>
      <c r="F864" s="42" t="str">
        <f aca="false">IF($B864="","",F863-E864)</f>
        <v/>
      </c>
    </row>
    <row r="865" customFormat="false" ht="13.8" hidden="false" customHeight="false" outlineLevel="0" collapsed="false">
      <c r="B865" s="0" t="str">
        <f aca="false">IF(OR(B864="",B864&gt;=$D$8),"",B864+1)</f>
        <v/>
      </c>
      <c r="C865" s="42" t="str">
        <f aca="false">IF($B865="","",$D$9)</f>
        <v/>
      </c>
      <c r="D865" s="42" t="str">
        <f aca="false">IF($B865="","",IPMT($D$5/12,$B865,$D$7*12,$D$4))</f>
        <v/>
      </c>
      <c r="E865" s="42" t="str">
        <f aca="false">IF($B865="","",PPMT($D$5/12,$B865,$D$7*12,$D$4))</f>
        <v/>
      </c>
      <c r="F865" s="42" t="str">
        <f aca="false">IF($B865="","",F864-E865)</f>
        <v/>
      </c>
    </row>
    <row r="866" customFormat="false" ht="13.8" hidden="false" customHeight="false" outlineLevel="0" collapsed="false">
      <c r="B866" s="0" t="str">
        <f aca="false">IF(OR(B865="",B865&gt;=$D$8),"",B865+1)</f>
        <v/>
      </c>
      <c r="C866" s="42" t="str">
        <f aca="false">IF($B866="","",$D$9)</f>
        <v/>
      </c>
      <c r="D866" s="42" t="str">
        <f aca="false">IF($B866="","",IPMT($D$5/12,$B866,$D$7*12,$D$4))</f>
        <v/>
      </c>
      <c r="E866" s="42" t="str">
        <f aca="false">IF($B866="","",PPMT($D$5/12,$B866,$D$7*12,$D$4))</f>
        <v/>
      </c>
      <c r="F866" s="42" t="str">
        <f aca="false">IF($B866="","",F865-E866)</f>
        <v/>
      </c>
    </row>
    <row r="867" customFormat="false" ht="13.8" hidden="false" customHeight="false" outlineLevel="0" collapsed="false">
      <c r="B867" s="0" t="str">
        <f aca="false">IF(OR(B866="",B866&gt;=$D$8),"",B866+1)</f>
        <v/>
      </c>
      <c r="C867" s="42" t="str">
        <f aca="false">IF($B867="","",$D$9)</f>
        <v/>
      </c>
      <c r="D867" s="42" t="str">
        <f aca="false">IF($B867="","",IPMT($D$5/12,$B867,$D$7*12,$D$4))</f>
        <v/>
      </c>
      <c r="E867" s="42" t="str">
        <f aca="false">IF($B867="","",PPMT($D$5/12,$B867,$D$7*12,$D$4))</f>
        <v/>
      </c>
      <c r="F867" s="42" t="str">
        <f aca="false">IF($B867="","",F866-E867)</f>
        <v/>
      </c>
    </row>
    <row r="868" customFormat="false" ht="13.8" hidden="false" customHeight="false" outlineLevel="0" collapsed="false">
      <c r="B868" s="0" t="str">
        <f aca="false">IF(OR(B867="",B867&gt;=$D$8),"",B867+1)</f>
        <v/>
      </c>
      <c r="C868" s="42" t="str">
        <f aca="false">IF($B868="","",$D$9)</f>
        <v/>
      </c>
      <c r="D868" s="42" t="str">
        <f aca="false">IF($B868="","",IPMT($D$5/12,$B868,$D$7*12,$D$4))</f>
        <v/>
      </c>
      <c r="E868" s="42" t="str">
        <f aca="false">IF($B868="","",PPMT($D$5/12,$B868,$D$7*12,$D$4))</f>
        <v/>
      </c>
      <c r="F868" s="42" t="str">
        <f aca="false">IF($B868="","",F867-E868)</f>
        <v/>
      </c>
    </row>
    <row r="869" customFormat="false" ht="13.8" hidden="false" customHeight="false" outlineLevel="0" collapsed="false">
      <c r="B869" s="0" t="str">
        <f aca="false">IF(OR(B868="",B868&gt;=$D$8),"",B868+1)</f>
        <v/>
      </c>
      <c r="C869" s="42" t="str">
        <f aca="false">IF($B869="","",$D$9)</f>
        <v/>
      </c>
      <c r="D869" s="42" t="str">
        <f aca="false">IF($B869="","",IPMT($D$5/12,$B869,$D$7*12,$D$4))</f>
        <v/>
      </c>
      <c r="E869" s="42" t="str">
        <f aca="false">IF($B869="","",PPMT($D$5/12,$B869,$D$7*12,$D$4))</f>
        <v/>
      </c>
      <c r="F869" s="42" t="str">
        <f aca="false">IF($B869="","",F868-E869)</f>
        <v/>
      </c>
    </row>
    <row r="870" customFormat="false" ht="13.8" hidden="false" customHeight="false" outlineLevel="0" collapsed="false">
      <c r="B870" s="0" t="str">
        <f aca="false">IF(OR(B869="",B869&gt;=$D$8),"",B869+1)</f>
        <v/>
      </c>
      <c r="C870" s="42" t="str">
        <f aca="false">IF($B870="","",$D$9)</f>
        <v/>
      </c>
      <c r="D870" s="42" t="str">
        <f aca="false">IF($B870="","",IPMT($D$5/12,$B870,$D$7*12,$D$4))</f>
        <v/>
      </c>
      <c r="E870" s="42" t="str">
        <f aca="false">IF($B870="","",PPMT($D$5/12,$B870,$D$7*12,$D$4))</f>
        <v/>
      </c>
      <c r="F870" s="42" t="str">
        <f aca="false">IF($B870="","",F869-E870)</f>
        <v/>
      </c>
    </row>
    <row r="871" customFormat="false" ht="13.8" hidden="false" customHeight="false" outlineLevel="0" collapsed="false">
      <c r="B871" s="0" t="str">
        <f aca="false">IF(OR(B870="",B870&gt;=$D$8),"",B870+1)</f>
        <v/>
      </c>
      <c r="C871" s="42" t="str">
        <f aca="false">IF($B871="","",$D$9)</f>
        <v/>
      </c>
      <c r="D871" s="42" t="str">
        <f aca="false">IF($B871="","",IPMT($D$5/12,$B871,$D$7*12,$D$4))</f>
        <v/>
      </c>
      <c r="E871" s="42" t="str">
        <f aca="false">IF($B871="","",PPMT($D$5/12,$B871,$D$7*12,$D$4))</f>
        <v/>
      </c>
      <c r="F871" s="42" t="str">
        <f aca="false">IF($B871="","",F870-E871)</f>
        <v/>
      </c>
    </row>
    <row r="872" customFormat="false" ht="13.8" hidden="false" customHeight="false" outlineLevel="0" collapsed="false">
      <c r="B872" s="0" t="str">
        <f aca="false">IF(OR(B871="",B871&gt;=$D$8),"",B871+1)</f>
        <v/>
      </c>
      <c r="C872" s="42" t="str">
        <f aca="false">IF($B872="","",$D$9)</f>
        <v/>
      </c>
      <c r="D872" s="42" t="str">
        <f aca="false">IF($B872="","",IPMT($D$5/12,$B872,$D$7*12,$D$4))</f>
        <v/>
      </c>
      <c r="E872" s="42" t="str">
        <f aca="false">IF($B872="","",PPMT($D$5/12,$B872,$D$7*12,$D$4))</f>
        <v/>
      </c>
      <c r="F872" s="42" t="str">
        <f aca="false">IF($B872="","",F871-E872)</f>
        <v/>
      </c>
    </row>
    <row r="873" customFormat="false" ht="13.8" hidden="false" customHeight="false" outlineLevel="0" collapsed="false">
      <c r="B873" s="0" t="str">
        <f aca="false">IF(OR(B872="",B872&gt;=$D$8),"",B872+1)</f>
        <v/>
      </c>
      <c r="C873" s="42" t="str">
        <f aca="false">IF($B873="","",$D$9)</f>
        <v/>
      </c>
      <c r="D873" s="42" t="str">
        <f aca="false">IF($B873="","",IPMT($D$5/12,$B873,$D$7*12,$D$4))</f>
        <v/>
      </c>
      <c r="E873" s="42" t="str">
        <f aca="false">IF($B873="","",PPMT($D$5/12,$B873,$D$7*12,$D$4))</f>
        <v/>
      </c>
      <c r="F873" s="42" t="str">
        <f aca="false">IF($B873="","",F872-E873)</f>
        <v/>
      </c>
    </row>
    <row r="874" customFormat="false" ht="13.8" hidden="false" customHeight="false" outlineLevel="0" collapsed="false">
      <c r="B874" s="0" t="str">
        <f aca="false">IF(OR(B873="",B873&gt;=$D$8),"",B873+1)</f>
        <v/>
      </c>
      <c r="C874" s="42" t="str">
        <f aca="false">IF($B874="","",$D$9)</f>
        <v/>
      </c>
      <c r="D874" s="42" t="str">
        <f aca="false">IF($B874="","",IPMT($D$5/12,$B874,$D$7*12,$D$4))</f>
        <v/>
      </c>
      <c r="E874" s="42" t="str">
        <f aca="false">IF($B874="","",PPMT($D$5/12,$B874,$D$7*12,$D$4))</f>
        <v/>
      </c>
      <c r="F874" s="42" t="str">
        <f aca="false">IF($B874="","",F873-E874)</f>
        <v/>
      </c>
    </row>
    <row r="875" customFormat="false" ht="13.8" hidden="false" customHeight="false" outlineLevel="0" collapsed="false">
      <c r="B875" s="0" t="str">
        <f aca="false">IF(OR(B874="",B874&gt;=$D$8),"",B874+1)</f>
        <v/>
      </c>
      <c r="C875" s="42" t="str">
        <f aca="false">IF($B875="","",$D$9)</f>
        <v/>
      </c>
      <c r="D875" s="42" t="str">
        <f aca="false">IF($B875="","",IPMT($D$5/12,$B875,$D$7*12,$D$4))</f>
        <v/>
      </c>
      <c r="E875" s="42" t="str">
        <f aca="false">IF($B875="","",PPMT($D$5/12,$B875,$D$7*12,$D$4))</f>
        <v/>
      </c>
      <c r="F875" s="42" t="str">
        <f aca="false">IF($B875="","",F874-E875)</f>
        <v/>
      </c>
    </row>
    <row r="876" customFormat="false" ht="13.8" hidden="false" customHeight="false" outlineLevel="0" collapsed="false">
      <c r="B876" s="0" t="str">
        <f aca="false">IF(OR(B875="",B875&gt;=$D$8),"",B875+1)</f>
        <v/>
      </c>
      <c r="C876" s="42" t="str">
        <f aca="false">IF($B876="","",$D$9)</f>
        <v/>
      </c>
      <c r="D876" s="42" t="str">
        <f aca="false">IF($B876="","",IPMT($D$5/12,$B876,$D$7*12,$D$4))</f>
        <v/>
      </c>
      <c r="E876" s="42" t="str">
        <f aca="false">IF($B876="","",PPMT($D$5/12,$B876,$D$7*12,$D$4))</f>
        <v/>
      </c>
      <c r="F876" s="42" t="str">
        <f aca="false">IF($B876="","",F875-E876)</f>
        <v/>
      </c>
    </row>
    <row r="877" customFormat="false" ht="13.8" hidden="false" customHeight="false" outlineLevel="0" collapsed="false">
      <c r="B877" s="0" t="str">
        <f aca="false">IF(OR(B876="",B876&gt;=$D$8),"",B876+1)</f>
        <v/>
      </c>
      <c r="C877" s="42" t="str">
        <f aca="false">IF($B877="","",$D$9)</f>
        <v/>
      </c>
      <c r="D877" s="42" t="str">
        <f aca="false">IF($B877="","",IPMT($D$5/12,$B877,$D$7*12,$D$4))</f>
        <v/>
      </c>
      <c r="E877" s="42" t="str">
        <f aca="false">IF($B877="","",PPMT($D$5/12,$B877,$D$7*12,$D$4))</f>
        <v/>
      </c>
      <c r="F877" s="42" t="str">
        <f aca="false">IF($B877="","",F876-E877)</f>
        <v/>
      </c>
    </row>
    <row r="878" customFormat="false" ht="13.8" hidden="false" customHeight="false" outlineLevel="0" collapsed="false">
      <c r="B878" s="0" t="str">
        <f aca="false">IF(OR(B877="",B877&gt;=$D$8),"",B877+1)</f>
        <v/>
      </c>
      <c r="C878" s="42" t="str">
        <f aca="false">IF($B878="","",$D$9)</f>
        <v/>
      </c>
      <c r="D878" s="42" t="str">
        <f aca="false">IF($B878="","",IPMT($D$5/12,$B878,$D$7*12,$D$4))</f>
        <v/>
      </c>
      <c r="E878" s="42" t="str">
        <f aca="false">IF($B878="","",PPMT($D$5/12,$B878,$D$7*12,$D$4))</f>
        <v/>
      </c>
      <c r="F878" s="42" t="str">
        <f aca="false">IF($B878="","",F877-E878)</f>
        <v/>
      </c>
    </row>
    <row r="879" customFormat="false" ht="13.8" hidden="false" customHeight="false" outlineLevel="0" collapsed="false">
      <c r="B879" s="0" t="str">
        <f aca="false">IF(OR(B878="",B878&gt;=$D$8),"",B878+1)</f>
        <v/>
      </c>
      <c r="C879" s="42" t="str">
        <f aca="false">IF($B879="","",$D$9)</f>
        <v/>
      </c>
      <c r="D879" s="42" t="str">
        <f aca="false">IF($B879="","",IPMT($D$5/12,$B879,$D$7*12,$D$4))</f>
        <v/>
      </c>
      <c r="E879" s="42" t="str">
        <f aca="false">IF($B879="","",PPMT($D$5/12,$B879,$D$7*12,$D$4))</f>
        <v/>
      </c>
      <c r="F879" s="42" t="str">
        <f aca="false">IF($B879="","",F878-E879)</f>
        <v/>
      </c>
    </row>
    <row r="880" customFormat="false" ht="13.8" hidden="false" customHeight="false" outlineLevel="0" collapsed="false">
      <c r="B880" s="0" t="str">
        <f aca="false">IF(OR(B879="",B879&gt;=$D$8),"",B879+1)</f>
        <v/>
      </c>
      <c r="C880" s="42" t="str">
        <f aca="false">IF($B880="","",$D$9)</f>
        <v/>
      </c>
      <c r="D880" s="42" t="str">
        <f aca="false">IF($B880="","",IPMT($D$5/12,$B880,$D$7*12,$D$4))</f>
        <v/>
      </c>
      <c r="E880" s="42" t="str">
        <f aca="false">IF($B880="","",PPMT($D$5/12,$B880,$D$7*12,$D$4))</f>
        <v/>
      </c>
      <c r="F880" s="42" t="str">
        <f aca="false">IF($B880="","",F879-E880)</f>
        <v/>
      </c>
    </row>
    <row r="881" customFormat="false" ht="13.8" hidden="false" customHeight="false" outlineLevel="0" collapsed="false">
      <c r="B881" s="0" t="str">
        <f aca="false">IF(OR(B880="",B880&gt;=$D$8),"",B880+1)</f>
        <v/>
      </c>
      <c r="C881" s="42" t="str">
        <f aca="false">IF($B881="","",$D$9)</f>
        <v/>
      </c>
      <c r="D881" s="42" t="str">
        <f aca="false">IF($B881="","",IPMT($D$5/12,$B881,$D$7*12,$D$4))</f>
        <v/>
      </c>
      <c r="E881" s="42" t="str">
        <f aca="false">IF($B881="","",PPMT($D$5/12,$B881,$D$7*12,$D$4))</f>
        <v/>
      </c>
      <c r="F881" s="42" t="str">
        <f aca="false">IF($B881="","",F880-E881)</f>
        <v/>
      </c>
    </row>
    <row r="882" customFormat="false" ht="13.8" hidden="false" customHeight="false" outlineLevel="0" collapsed="false">
      <c r="B882" s="0" t="str">
        <f aca="false">IF(OR(B881="",B881&gt;=$D$8),"",B881+1)</f>
        <v/>
      </c>
      <c r="C882" s="42" t="str">
        <f aca="false">IF($B882="","",$D$9)</f>
        <v/>
      </c>
      <c r="D882" s="42" t="str">
        <f aca="false">IF($B882="","",IPMT($D$5/12,$B882,$D$7*12,$D$4))</f>
        <v/>
      </c>
      <c r="E882" s="42" t="str">
        <f aca="false">IF($B882="","",PPMT($D$5/12,$B882,$D$7*12,$D$4))</f>
        <v/>
      </c>
      <c r="F882" s="42" t="str">
        <f aca="false">IF($B882="","",F881-E882)</f>
        <v/>
      </c>
    </row>
    <row r="883" customFormat="false" ht="13.8" hidden="false" customHeight="false" outlineLevel="0" collapsed="false">
      <c r="B883" s="0" t="str">
        <f aca="false">IF(OR(B882="",B882&gt;=$D$8),"",B882+1)</f>
        <v/>
      </c>
      <c r="C883" s="42" t="str">
        <f aca="false">IF($B883="","",$D$9)</f>
        <v/>
      </c>
      <c r="D883" s="42" t="str">
        <f aca="false">IF($B883="","",IPMT($D$5/12,$B883,$D$7*12,$D$4))</f>
        <v/>
      </c>
      <c r="E883" s="42" t="str">
        <f aca="false">IF($B883="","",PPMT($D$5/12,$B883,$D$7*12,$D$4))</f>
        <v/>
      </c>
      <c r="F883" s="42" t="str">
        <f aca="false">IF($B883="","",F882-E883)</f>
        <v/>
      </c>
    </row>
    <row r="884" customFormat="false" ht="13.8" hidden="false" customHeight="false" outlineLevel="0" collapsed="false">
      <c r="B884" s="0" t="str">
        <f aca="false">IF(OR(B883="",B883&gt;=$D$8),"",B883+1)</f>
        <v/>
      </c>
      <c r="C884" s="42" t="str">
        <f aca="false">IF($B884="","",$D$9)</f>
        <v/>
      </c>
      <c r="D884" s="42" t="str">
        <f aca="false">IF($B884="","",IPMT($D$5/12,$B884,$D$7*12,$D$4))</f>
        <v/>
      </c>
      <c r="E884" s="42" t="str">
        <f aca="false">IF($B884="","",PPMT($D$5/12,$B884,$D$7*12,$D$4))</f>
        <v/>
      </c>
      <c r="F884" s="42" t="str">
        <f aca="false">IF($B884="","",F883-E884)</f>
        <v/>
      </c>
    </row>
    <row r="885" customFormat="false" ht="13.8" hidden="false" customHeight="false" outlineLevel="0" collapsed="false">
      <c r="B885" s="0" t="str">
        <f aca="false">IF(OR(B884="",B884&gt;=$D$8),"",B884+1)</f>
        <v/>
      </c>
      <c r="C885" s="42" t="str">
        <f aca="false">IF($B885="","",$D$9)</f>
        <v/>
      </c>
      <c r="D885" s="42" t="str">
        <f aca="false">IF($B885="","",IPMT($D$5/12,$B885,$D$7*12,$D$4))</f>
        <v/>
      </c>
      <c r="E885" s="42" t="str">
        <f aca="false">IF($B885="","",PPMT($D$5/12,$B885,$D$7*12,$D$4))</f>
        <v/>
      </c>
      <c r="F885" s="42" t="str">
        <f aca="false">IF($B885="","",F884-E885)</f>
        <v/>
      </c>
    </row>
    <row r="886" customFormat="false" ht="13.8" hidden="false" customHeight="false" outlineLevel="0" collapsed="false">
      <c r="B886" s="0" t="str">
        <f aca="false">IF(OR(B885="",B885&gt;=$D$8),"",B885+1)</f>
        <v/>
      </c>
      <c r="C886" s="42" t="str">
        <f aca="false">IF($B886="","",$D$9)</f>
        <v/>
      </c>
      <c r="D886" s="42" t="str">
        <f aca="false">IF($B886="","",IPMT($D$5/12,$B886,$D$7*12,$D$4))</f>
        <v/>
      </c>
      <c r="E886" s="42" t="str">
        <f aca="false">IF($B886="","",PPMT($D$5/12,$B886,$D$7*12,$D$4))</f>
        <v/>
      </c>
      <c r="F886" s="42" t="str">
        <f aca="false">IF($B886="","",F885-E886)</f>
        <v/>
      </c>
    </row>
    <row r="887" customFormat="false" ht="13.8" hidden="false" customHeight="false" outlineLevel="0" collapsed="false">
      <c r="B887" s="0" t="str">
        <f aca="false">IF(OR(B886="",B886&gt;=$D$8),"",B886+1)</f>
        <v/>
      </c>
      <c r="C887" s="42" t="str">
        <f aca="false">IF($B887="","",$D$9)</f>
        <v/>
      </c>
      <c r="D887" s="42" t="str">
        <f aca="false">IF($B887="","",IPMT($D$5/12,$B887,$D$7*12,$D$4))</f>
        <v/>
      </c>
      <c r="E887" s="42" t="str">
        <f aca="false">IF($B887="","",PPMT($D$5/12,$B887,$D$7*12,$D$4))</f>
        <v/>
      </c>
      <c r="F887" s="42" t="str">
        <f aca="false">IF($B887="","",F886-E887)</f>
        <v/>
      </c>
    </row>
    <row r="888" customFormat="false" ht="13.8" hidden="false" customHeight="false" outlineLevel="0" collapsed="false">
      <c r="B888" s="0" t="str">
        <f aca="false">IF(OR(B887="",B887&gt;=$D$8),"",B887+1)</f>
        <v/>
      </c>
      <c r="C888" s="42" t="str">
        <f aca="false">IF($B888="","",$D$9)</f>
        <v/>
      </c>
      <c r="D888" s="42" t="str">
        <f aca="false">IF($B888="","",IPMT($D$5/12,$B888,$D$7*12,$D$4))</f>
        <v/>
      </c>
      <c r="E888" s="42" t="str">
        <f aca="false">IF($B888="","",PPMT($D$5/12,$B888,$D$7*12,$D$4))</f>
        <v/>
      </c>
      <c r="F888" s="42" t="str">
        <f aca="false">IF($B888="","",F887-E888)</f>
        <v/>
      </c>
    </row>
    <row r="889" customFormat="false" ht="13.8" hidden="false" customHeight="false" outlineLevel="0" collapsed="false">
      <c r="B889" s="0" t="str">
        <f aca="false">IF(OR(B888="",B888&gt;=$D$8),"",B888+1)</f>
        <v/>
      </c>
      <c r="C889" s="42" t="str">
        <f aca="false">IF($B889="","",$D$9)</f>
        <v/>
      </c>
      <c r="D889" s="42" t="str">
        <f aca="false">IF($B889="","",IPMT($D$5/12,$B889,$D$7*12,$D$4))</f>
        <v/>
      </c>
      <c r="E889" s="42" t="str">
        <f aca="false">IF($B889="","",PPMT($D$5/12,$B889,$D$7*12,$D$4))</f>
        <v/>
      </c>
      <c r="F889" s="42" t="str">
        <f aca="false">IF($B889="","",F888-E889)</f>
        <v/>
      </c>
    </row>
    <row r="890" customFormat="false" ht="13.8" hidden="false" customHeight="false" outlineLevel="0" collapsed="false">
      <c r="B890" s="0" t="str">
        <f aca="false">IF(OR(B889="",B889&gt;=$D$8),"",B889+1)</f>
        <v/>
      </c>
      <c r="C890" s="42" t="str">
        <f aca="false">IF($B890="","",$D$9)</f>
        <v/>
      </c>
      <c r="D890" s="42" t="str">
        <f aca="false">IF($B890="","",IPMT($D$5/12,$B890,$D$7*12,$D$4))</f>
        <v/>
      </c>
      <c r="E890" s="42" t="str">
        <f aca="false">IF($B890="","",PPMT($D$5/12,$B890,$D$7*12,$D$4))</f>
        <v/>
      </c>
      <c r="F890" s="42" t="str">
        <f aca="false">IF($B890="","",F889-E890)</f>
        <v/>
      </c>
    </row>
    <row r="891" customFormat="false" ht="13.8" hidden="false" customHeight="false" outlineLevel="0" collapsed="false">
      <c r="B891" s="0" t="str">
        <f aca="false">IF(OR(B890="",B890&gt;=$D$8),"",B890+1)</f>
        <v/>
      </c>
      <c r="C891" s="42" t="str">
        <f aca="false">IF($B891="","",$D$9)</f>
        <v/>
      </c>
      <c r="D891" s="42" t="str">
        <f aca="false">IF($B891="","",IPMT($D$5/12,$B891,$D$7*12,$D$4))</f>
        <v/>
      </c>
      <c r="E891" s="42" t="str">
        <f aca="false">IF($B891="","",PPMT($D$5/12,$B891,$D$7*12,$D$4))</f>
        <v/>
      </c>
      <c r="F891" s="42" t="str">
        <f aca="false">IF($B891="","",F890-E891)</f>
        <v/>
      </c>
    </row>
    <row r="892" customFormat="false" ht="13.8" hidden="false" customHeight="false" outlineLevel="0" collapsed="false">
      <c r="B892" s="0" t="str">
        <f aca="false">IF(OR(B891="",B891&gt;=$D$8),"",B891+1)</f>
        <v/>
      </c>
      <c r="C892" s="42" t="str">
        <f aca="false">IF($B892="","",$D$9)</f>
        <v/>
      </c>
      <c r="D892" s="42" t="str">
        <f aca="false">IF($B892="","",IPMT($D$5/12,$B892,$D$7*12,$D$4))</f>
        <v/>
      </c>
      <c r="E892" s="42" t="str">
        <f aca="false">IF($B892="","",PPMT($D$5/12,$B892,$D$7*12,$D$4))</f>
        <v/>
      </c>
      <c r="F892" s="42" t="str">
        <f aca="false">IF($B892="","",F891-E892)</f>
        <v/>
      </c>
    </row>
    <row r="893" customFormat="false" ht="13.8" hidden="false" customHeight="false" outlineLevel="0" collapsed="false">
      <c r="B893" s="0" t="str">
        <f aca="false">IF(OR(B892="",B892&gt;=$D$8),"",B892+1)</f>
        <v/>
      </c>
      <c r="C893" s="42" t="str">
        <f aca="false">IF($B893="","",$D$9)</f>
        <v/>
      </c>
      <c r="D893" s="42" t="str">
        <f aca="false">IF($B893="","",IPMT($D$5/12,$B893,$D$7*12,$D$4))</f>
        <v/>
      </c>
      <c r="E893" s="42" t="str">
        <f aca="false">IF($B893="","",PPMT($D$5/12,$B893,$D$7*12,$D$4))</f>
        <v/>
      </c>
      <c r="F893" s="42" t="str">
        <f aca="false">IF($B893="","",F892-E893)</f>
        <v/>
      </c>
    </row>
    <row r="894" customFormat="false" ht="13.8" hidden="false" customHeight="false" outlineLevel="0" collapsed="false">
      <c r="B894" s="0" t="str">
        <f aca="false">IF(OR(B893="",B893&gt;=$D$8),"",B893+1)</f>
        <v/>
      </c>
      <c r="C894" s="42" t="str">
        <f aca="false">IF($B894="","",$D$9)</f>
        <v/>
      </c>
      <c r="D894" s="42" t="str">
        <f aca="false">IF($B894="","",IPMT($D$5/12,$B894,$D$7*12,$D$4))</f>
        <v/>
      </c>
      <c r="E894" s="42" t="str">
        <f aca="false">IF($B894="","",PPMT($D$5/12,$B894,$D$7*12,$D$4))</f>
        <v/>
      </c>
      <c r="F894" s="42" t="str">
        <f aca="false">IF($B894="","",F893-E894)</f>
        <v/>
      </c>
    </row>
    <row r="895" customFormat="false" ht="13.8" hidden="false" customHeight="false" outlineLevel="0" collapsed="false">
      <c r="B895" s="0" t="str">
        <f aca="false">IF(OR(B894="",B894&gt;=$D$8),"",B894+1)</f>
        <v/>
      </c>
      <c r="C895" s="42" t="str">
        <f aca="false">IF($B895="","",$D$9)</f>
        <v/>
      </c>
      <c r="D895" s="42" t="str">
        <f aca="false">IF($B895="","",IPMT($D$5/12,$B895,$D$7*12,$D$4))</f>
        <v/>
      </c>
      <c r="E895" s="42" t="str">
        <f aca="false">IF($B895="","",PPMT($D$5/12,$B895,$D$7*12,$D$4))</f>
        <v/>
      </c>
      <c r="F895" s="42" t="str">
        <f aca="false">IF($B895="","",F894-E895)</f>
        <v/>
      </c>
    </row>
    <row r="896" customFormat="false" ht="13.8" hidden="false" customHeight="false" outlineLevel="0" collapsed="false">
      <c r="B896" s="0" t="str">
        <f aca="false">IF(OR(B895="",B895&gt;=$D$8),"",B895+1)</f>
        <v/>
      </c>
      <c r="C896" s="42" t="str">
        <f aca="false">IF($B896="","",$D$9)</f>
        <v/>
      </c>
      <c r="D896" s="42" t="str">
        <f aca="false">IF($B896="","",IPMT($D$5/12,$B896,$D$7*12,$D$4))</f>
        <v/>
      </c>
      <c r="E896" s="42" t="str">
        <f aca="false">IF($B896="","",PPMT($D$5/12,$B896,$D$7*12,$D$4))</f>
        <v/>
      </c>
      <c r="F896" s="42" t="str">
        <f aca="false">IF($B896="","",F895-E896)</f>
        <v/>
      </c>
    </row>
    <row r="897" customFormat="false" ht="13.8" hidden="false" customHeight="false" outlineLevel="0" collapsed="false">
      <c r="B897" s="0" t="str">
        <f aca="false">IF(OR(B896="",B896&gt;=$D$8),"",B896+1)</f>
        <v/>
      </c>
      <c r="C897" s="42" t="str">
        <f aca="false">IF($B897="","",$D$9)</f>
        <v/>
      </c>
      <c r="D897" s="42" t="str">
        <f aca="false">IF($B897="","",IPMT($D$5/12,$B897,$D$7*12,$D$4))</f>
        <v/>
      </c>
      <c r="E897" s="42" t="str">
        <f aca="false">IF($B897="","",PPMT($D$5/12,$B897,$D$7*12,$D$4))</f>
        <v/>
      </c>
      <c r="F897" s="42" t="str">
        <f aca="false">IF($B897="","",F896-E897)</f>
        <v/>
      </c>
    </row>
    <row r="898" customFormat="false" ht="13.8" hidden="false" customHeight="false" outlineLevel="0" collapsed="false">
      <c r="B898" s="0" t="str">
        <f aca="false">IF(OR(B897="",B897&gt;=$D$8),"",B897+1)</f>
        <v/>
      </c>
      <c r="C898" s="42" t="str">
        <f aca="false">IF($B898="","",$D$9)</f>
        <v/>
      </c>
      <c r="D898" s="42" t="str">
        <f aca="false">IF($B898="","",IPMT($D$5/12,$B898,$D$7*12,$D$4))</f>
        <v/>
      </c>
      <c r="E898" s="42" t="str">
        <f aca="false">IF($B898="","",PPMT($D$5/12,$B898,$D$7*12,$D$4))</f>
        <v/>
      </c>
      <c r="F898" s="42" t="str">
        <f aca="false">IF($B898="","",F897-E898)</f>
        <v/>
      </c>
    </row>
    <row r="899" customFormat="false" ht="13.8" hidden="false" customHeight="false" outlineLevel="0" collapsed="false">
      <c r="B899" s="0" t="str">
        <f aca="false">IF(OR(B898="",B898&gt;=$D$8),"",B898+1)</f>
        <v/>
      </c>
      <c r="C899" s="42" t="str">
        <f aca="false">IF($B899="","",$D$9)</f>
        <v/>
      </c>
      <c r="D899" s="42" t="str">
        <f aca="false">IF($B899="","",IPMT($D$5/12,$B899,$D$7*12,$D$4))</f>
        <v/>
      </c>
      <c r="E899" s="42" t="str">
        <f aca="false">IF($B899="","",PPMT($D$5/12,$B899,$D$7*12,$D$4))</f>
        <v/>
      </c>
      <c r="F899" s="42" t="str">
        <f aca="false">IF($B899="","",F898-E899)</f>
        <v/>
      </c>
    </row>
    <row r="900" customFormat="false" ht="13.8" hidden="false" customHeight="false" outlineLevel="0" collapsed="false">
      <c r="B900" s="0" t="str">
        <f aca="false">IF(OR(B899="",B899&gt;=$D$8),"",B899+1)</f>
        <v/>
      </c>
      <c r="C900" s="42" t="str">
        <f aca="false">IF($B900="","",$D$9)</f>
        <v/>
      </c>
      <c r="D900" s="42" t="str">
        <f aca="false">IF($B900="","",IPMT($D$5/12,$B900,$D$7*12,$D$4))</f>
        <v/>
      </c>
      <c r="E900" s="42" t="str">
        <f aca="false">IF($B900="","",PPMT($D$5/12,$B900,$D$7*12,$D$4))</f>
        <v/>
      </c>
      <c r="F900" s="42" t="str">
        <f aca="false">IF($B900="","",F899-E900)</f>
        <v/>
      </c>
    </row>
    <row r="901" customFormat="false" ht="13.8" hidden="false" customHeight="false" outlineLevel="0" collapsed="false">
      <c r="B901" s="0" t="str">
        <f aca="false">IF(OR(B900="",B900&gt;=$D$8),"",B900+1)</f>
        <v/>
      </c>
      <c r="C901" s="42" t="str">
        <f aca="false">IF($B901="","",$D$9)</f>
        <v/>
      </c>
      <c r="D901" s="42" t="str">
        <f aca="false">IF($B901="","",IPMT($D$5/12,$B901,$D$7*12,$D$4))</f>
        <v/>
      </c>
      <c r="E901" s="42" t="str">
        <f aca="false">IF($B901="","",PPMT($D$5/12,$B901,$D$7*12,$D$4))</f>
        <v/>
      </c>
      <c r="F901" s="42" t="str">
        <f aca="false">IF($B901="","",F900-E901)</f>
        <v/>
      </c>
    </row>
    <row r="902" customFormat="false" ht="13.8" hidden="false" customHeight="false" outlineLevel="0" collapsed="false">
      <c r="B902" s="0" t="str">
        <f aca="false">IF(OR(B901="",B901&gt;=$D$8),"",B901+1)</f>
        <v/>
      </c>
      <c r="C902" s="42" t="str">
        <f aca="false">IF($B902="","",$D$9)</f>
        <v/>
      </c>
      <c r="D902" s="42" t="str">
        <f aca="false">IF($B902="","",IPMT($D$5/12,$B902,$D$7*12,$D$4))</f>
        <v/>
      </c>
      <c r="E902" s="42" t="str">
        <f aca="false">IF($B902="","",PPMT($D$5/12,$B902,$D$7*12,$D$4))</f>
        <v/>
      </c>
      <c r="F902" s="42" t="str">
        <f aca="false">IF($B902="","",F901-E902)</f>
        <v/>
      </c>
    </row>
    <row r="903" customFormat="false" ht="13.8" hidden="false" customHeight="false" outlineLevel="0" collapsed="false">
      <c r="B903" s="0" t="str">
        <f aca="false">IF(OR(B902="",B902&gt;=$D$8),"",B902+1)</f>
        <v/>
      </c>
      <c r="C903" s="42" t="str">
        <f aca="false">IF($B903="","",$D$9)</f>
        <v/>
      </c>
      <c r="D903" s="42" t="str">
        <f aca="false">IF($B903="","",IPMT($D$5/12,$B903,$D$7*12,$D$4))</f>
        <v/>
      </c>
      <c r="E903" s="42" t="str">
        <f aca="false">IF($B903="","",PPMT($D$5/12,$B903,$D$7*12,$D$4))</f>
        <v/>
      </c>
      <c r="F903" s="42" t="str">
        <f aca="false">IF($B903="","",F902-E903)</f>
        <v/>
      </c>
    </row>
    <row r="904" customFormat="false" ht="13.8" hidden="false" customHeight="false" outlineLevel="0" collapsed="false">
      <c r="B904" s="0" t="str">
        <f aca="false">IF(OR(B903="",B903&gt;=$D$8),"",B903+1)</f>
        <v/>
      </c>
      <c r="C904" s="42" t="str">
        <f aca="false">IF($B904="","",$D$9)</f>
        <v/>
      </c>
      <c r="D904" s="42" t="str">
        <f aca="false">IF($B904="","",IPMT($D$5/12,$B904,$D$7*12,$D$4))</f>
        <v/>
      </c>
      <c r="E904" s="42" t="str">
        <f aca="false">IF($B904="","",PPMT($D$5/12,$B904,$D$7*12,$D$4))</f>
        <v/>
      </c>
      <c r="F904" s="42" t="str">
        <f aca="false">IF($B904="","",F903-E904)</f>
        <v/>
      </c>
    </row>
    <row r="905" customFormat="false" ht="13.8" hidden="false" customHeight="false" outlineLevel="0" collapsed="false">
      <c r="B905" s="0" t="str">
        <f aca="false">IF(OR(B904="",B904&gt;=$D$8),"",B904+1)</f>
        <v/>
      </c>
      <c r="C905" s="42" t="str">
        <f aca="false">IF($B905="","",$D$9)</f>
        <v/>
      </c>
      <c r="D905" s="42" t="str">
        <f aca="false">IF($B905="","",IPMT($D$5/12,$B905,$D$7*12,$D$4))</f>
        <v/>
      </c>
      <c r="E905" s="42" t="str">
        <f aca="false">IF($B905="","",PPMT($D$5/12,$B905,$D$7*12,$D$4))</f>
        <v/>
      </c>
      <c r="F905" s="42" t="str">
        <f aca="false">IF($B905="","",F904-E905)</f>
        <v/>
      </c>
    </row>
    <row r="906" customFormat="false" ht="13.8" hidden="false" customHeight="false" outlineLevel="0" collapsed="false">
      <c r="B906" s="0" t="str">
        <f aca="false">IF(OR(B905="",B905&gt;=$D$8),"",B905+1)</f>
        <v/>
      </c>
      <c r="C906" s="42" t="str">
        <f aca="false">IF($B906="","",$D$9)</f>
        <v/>
      </c>
      <c r="D906" s="42" t="str">
        <f aca="false">IF($B906="","",IPMT($D$5/12,$B906,$D$7*12,$D$4))</f>
        <v/>
      </c>
      <c r="E906" s="42" t="str">
        <f aca="false">IF($B906="","",PPMT($D$5/12,$B906,$D$7*12,$D$4))</f>
        <v/>
      </c>
      <c r="F906" s="42" t="str">
        <f aca="false">IF($B906="","",F905-E906)</f>
        <v/>
      </c>
    </row>
    <row r="907" customFormat="false" ht="13.8" hidden="false" customHeight="false" outlineLevel="0" collapsed="false">
      <c r="B907" s="0" t="str">
        <f aca="false">IF(OR(B906="",B906&gt;=$D$8),"",B906+1)</f>
        <v/>
      </c>
      <c r="C907" s="42" t="str">
        <f aca="false">IF($B907="","",$D$9)</f>
        <v/>
      </c>
      <c r="D907" s="42" t="str">
        <f aca="false">IF($B907="","",IPMT($D$5/12,$B907,$D$7*12,$D$4))</f>
        <v/>
      </c>
      <c r="E907" s="42" t="str">
        <f aca="false">IF($B907="","",PPMT($D$5/12,$B907,$D$7*12,$D$4))</f>
        <v/>
      </c>
      <c r="F907" s="42" t="str">
        <f aca="false">IF($B907="","",F906-E907)</f>
        <v/>
      </c>
    </row>
    <row r="908" customFormat="false" ht="13.8" hidden="false" customHeight="false" outlineLevel="0" collapsed="false">
      <c r="B908" s="0" t="str">
        <f aca="false">IF(OR(B907="",B907&gt;=$D$8),"",B907+1)</f>
        <v/>
      </c>
      <c r="C908" s="42" t="str">
        <f aca="false">IF($B908="","",$D$9)</f>
        <v/>
      </c>
      <c r="D908" s="42" t="str">
        <f aca="false">IF($B908="","",IPMT($D$5/12,$B908,$D$7*12,$D$4))</f>
        <v/>
      </c>
      <c r="E908" s="42" t="str">
        <f aca="false">IF($B908="","",PPMT($D$5/12,$B908,$D$7*12,$D$4))</f>
        <v/>
      </c>
      <c r="F908" s="42" t="str">
        <f aca="false">IF($B908="","",F907-E908)</f>
        <v/>
      </c>
    </row>
    <row r="909" customFormat="false" ht="13.8" hidden="false" customHeight="false" outlineLevel="0" collapsed="false">
      <c r="B909" s="0" t="str">
        <f aca="false">IF(OR(B908="",B908&gt;=$D$8),"",B908+1)</f>
        <v/>
      </c>
      <c r="C909" s="42" t="str">
        <f aca="false">IF($B909="","",$D$9)</f>
        <v/>
      </c>
      <c r="D909" s="42" t="str">
        <f aca="false">IF($B909="","",IPMT($D$5/12,$B909,$D$7*12,$D$4))</f>
        <v/>
      </c>
      <c r="E909" s="42" t="str">
        <f aca="false">IF($B909="","",PPMT($D$5/12,$B909,$D$7*12,$D$4))</f>
        <v/>
      </c>
      <c r="F909" s="42" t="str">
        <f aca="false">IF($B909="","",F908-E909)</f>
        <v/>
      </c>
    </row>
    <row r="910" customFormat="false" ht="13.8" hidden="false" customHeight="false" outlineLevel="0" collapsed="false">
      <c r="B910" s="0" t="str">
        <f aca="false">IF(OR(B909="",B909&gt;=$D$8),"",B909+1)</f>
        <v/>
      </c>
      <c r="C910" s="42" t="str">
        <f aca="false">IF($B910="","",$D$9)</f>
        <v/>
      </c>
      <c r="D910" s="42" t="str">
        <f aca="false">IF($B910="","",IPMT($D$5/12,$B910,$D$7*12,$D$4))</f>
        <v/>
      </c>
      <c r="E910" s="42" t="str">
        <f aca="false">IF($B910="","",PPMT($D$5/12,$B910,$D$7*12,$D$4))</f>
        <v/>
      </c>
      <c r="F910" s="42" t="str">
        <f aca="false">IF($B910="","",F909-E910)</f>
        <v/>
      </c>
    </row>
    <row r="911" customFormat="false" ht="13.8" hidden="false" customHeight="false" outlineLevel="0" collapsed="false">
      <c r="B911" s="0" t="str">
        <f aca="false">IF(OR(B910="",B910&gt;=$D$8),"",B910+1)</f>
        <v/>
      </c>
      <c r="C911" s="42" t="str">
        <f aca="false">IF($B911="","",$D$9)</f>
        <v/>
      </c>
      <c r="D911" s="42" t="str">
        <f aca="false">IF($B911="","",IPMT($D$5/12,$B911,$D$7*12,$D$4))</f>
        <v/>
      </c>
      <c r="E911" s="42" t="str">
        <f aca="false">IF($B911="","",PPMT($D$5/12,$B911,$D$7*12,$D$4))</f>
        <v/>
      </c>
      <c r="F911" s="42" t="str">
        <f aca="false">IF($B911="","",F910-E911)</f>
        <v/>
      </c>
    </row>
    <row r="912" customFormat="false" ht="13.8" hidden="false" customHeight="false" outlineLevel="0" collapsed="false">
      <c r="B912" s="0" t="str">
        <f aca="false">IF(OR(B911="",B911&gt;=$D$8),"",B911+1)</f>
        <v/>
      </c>
      <c r="C912" s="42" t="str">
        <f aca="false">IF($B912="","",$D$9)</f>
        <v/>
      </c>
      <c r="D912" s="42" t="str">
        <f aca="false">IF($B912="","",IPMT($D$5/12,$B912,$D$7*12,$D$4))</f>
        <v/>
      </c>
      <c r="E912" s="42" t="str">
        <f aca="false">IF($B912="","",PPMT($D$5/12,$B912,$D$7*12,$D$4))</f>
        <v/>
      </c>
      <c r="F912" s="42" t="str">
        <f aca="false">IF($B912="","",F911-E912)</f>
        <v/>
      </c>
    </row>
    <row r="913" customFormat="false" ht="13.8" hidden="false" customHeight="false" outlineLevel="0" collapsed="false">
      <c r="B913" s="0" t="str">
        <f aca="false">IF(OR(B912="",B912&gt;=$D$8),"",B912+1)</f>
        <v/>
      </c>
      <c r="C913" s="42" t="str">
        <f aca="false">IF($B913="","",$D$9)</f>
        <v/>
      </c>
      <c r="D913" s="42" t="str">
        <f aca="false">IF($B913="","",IPMT($D$5/12,$B913,$D$7*12,$D$4))</f>
        <v/>
      </c>
      <c r="E913" s="42" t="str">
        <f aca="false">IF($B913="","",PPMT($D$5/12,$B913,$D$7*12,$D$4))</f>
        <v/>
      </c>
      <c r="F913" s="42" t="str">
        <f aca="false">IF($B913="","",F912-E913)</f>
        <v/>
      </c>
    </row>
    <row r="914" customFormat="false" ht="13.8" hidden="false" customHeight="false" outlineLevel="0" collapsed="false">
      <c r="B914" s="0" t="str">
        <f aca="false">IF(OR(B913="",B913&gt;=$D$8),"",B913+1)</f>
        <v/>
      </c>
      <c r="C914" s="42" t="str">
        <f aca="false">IF($B914="","",$D$9)</f>
        <v/>
      </c>
      <c r="D914" s="42" t="str">
        <f aca="false">IF($B914="","",IPMT($D$5/12,$B914,$D$7*12,$D$4))</f>
        <v/>
      </c>
      <c r="E914" s="42" t="str">
        <f aca="false">IF($B914="","",PPMT($D$5/12,$B914,$D$7*12,$D$4))</f>
        <v/>
      </c>
      <c r="F914" s="42" t="str">
        <f aca="false">IF($B914="","",F913-E914)</f>
        <v/>
      </c>
    </row>
    <row r="915" customFormat="false" ht="13.8" hidden="false" customHeight="false" outlineLevel="0" collapsed="false">
      <c r="B915" s="0" t="str">
        <f aca="false">IF(OR(B914="",B914&gt;=$D$8),"",B914+1)</f>
        <v/>
      </c>
      <c r="C915" s="42" t="str">
        <f aca="false">IF($B915="","",$D$9)</f>
        <v/>
      </c>
      <c r="D915" s="42" t="str">
        <f aca="false">IF($B915="","",IPMT($D$5/12,$B915,$D$7*12,$D$4))</f>
        <v/>
      </c>
      <c r="E915" s="42" t="str">
        <f aca="false">IF($B915="","",PPMT($D$5/12,$B915,$D$7*12,$D$4))</f>
        <v/>
      </c>
      <c r="F915" s="42" t="str">
        <f aca="false">IF($B915="","",F914-E915)</f>
        <v/>
      </c>
    </row>
    <row r="916" customFormat="false" ht="13.8" hidden="false" customHeight="false" outlineLevel="0" collapsed="false">
      <c r="B916" s="0" t="str">
        <f aca="false">IF(OR(B915="",B915&gt;=$D$8),"",B915+1)</f>
        <v/>
      </c>
      <c r="C916" s="42" t="str">
        <f aca="false">IF($B916="","",$D$9)</f>
        <v/>
      </c>
      <c r="D916" s="42" t="str">
        <f aca="false">IF($B916="","",IPMT($D$5/12,$B916,$D$7*12,$D$4))</f>
        <v/>
      </c>
      <c r="E916" s="42" t="str">
        <f aca="false">IF($B916="","",PPMT($D$5/12,$B916,$D$7*12,$D$4))</f>
        <v/>
      </c>
      <c r="F916" s="42" t="str">
        <f aca="false">IF($B916="","",F915-E916)</f>
        <v/>
      </c>
    </row>
    <row r="917" customFormat="false" ht="13.8" hidden="false" customHeight="false" outlineLevel="0" collapsed="false">
      <c r="B917" s="0" t="str">
        <f aca="false">IF(OR(B916="",B916&gt;=$D$8),"",B916+1)</f>
        <v/>
      </c>
      <c r="C917" s="42" t="str">
        <f aca="false">IF($B917="","",$D$9)</f>
        <v/>
      </c>
      <c r="D917" s="42" t="str">
        <f aca="false">IF($B917="","",IPMT($D$5/12,$B917,$D$7*12,$D$4))</f>
        <v/>
      </c>
      <c r="E917" s="42" t="str">
        <f aca="false">IF($B917="","",PPMT($D$5/12,$B917,$D$7*12,$D$4))</f>
        <v/>
      </c>
      <c r="F917" s="42" t="str">
        <f aca="false">IF($B917="","",F916-E917)</f>
        <v/>
      </c>
    </row>
    <row r="918" customFormat="false" ht="13.8" hidden="false" customHeight="false" outlineLevel="0" collapsed="false">
      <c r="B918" s="0" t="str">
        <f aca="false">IF(OR(B917="",B917&gt;=$D$8),"",B917+1)</f>
        <v/>
      </c>
      <c r="C918" s="42" t="str">
        <f aca="false">IF($B918="","",$D$9)</f>
        <v/>
      </c>
      <c r="D918" s="42" t="str">
        <f aca="false">IF($B918="","",IPMT($D$5/12,$B918,$D$7*12,$D$4))</f>
        <v/>
      </c>
      <c r="E918" s="42" t="str">
        <f aca="false">IF($B918="","",PPMT($D$5/12,$B918,$D$7*12,$D$4))</f>
        <v/>
      </c>
      <c r="F918" s="42" t="str">
        <f aca="false">IF($B918="","",F917-E918)</f>
        <v/>
      </c>
    </row>
    <row r="919" customFormat="false" ht="13.8" hidden="false" customHeight="false" outlineLevel="0" collapsed="false">
      <c r="B919" s="0" t="str">
        <f aca="false">IF(OR(B918="",B918&gt;=$D$8),"",B918+1)</f>
        <v/>
      </c>
      <c r="C919" s="42" t="str">
        <f aca="false">IF($B919="","",$D$9)</f>
        <v/>
      </c>
      <c r="D919" s="42" t="str">
        <f aca="false">IF($B919="","",IPMT($D$5/12,$B919,$D$7*12,$D$4))</f>
        <v/>
      </c>
      <c r="E919" s="42" t="str">
        <f aca="false">IF($B919="","",PPMT($D$5/12,$B919,$D$7*12,$D$4))</f>
        <v/>
      </c>
      <c r="F919" s="42" t="str">
        <f aca="false">IF($B919="","",F918-E919)</f>
        <v/>
      </c>
    </row>
    <row r="920" customFormat="false" ht="13.8" hidden="false" customHeight="false" outlineLevel="0" collapsed="false">
      <c r="B920" s="0" t="str">
        <f aca="false">IF(OR(B919="",B919&gt;=$D$8),"",B919+1)</f>
        <v/>
      </c>
      <c r="C920" s="42" t="str">
        <f aca="false">IF($B920="","",$D$9)</f>
        <v/>
      </c>
      <c r="D920" s="42" t="str">
        <f aca="false">IF($B920="","",IPMT($D$5/12,$B920,$D$7*12,$D$4))</f>
        <v/>
      </c>
      <c r="E920" s="42" t="str">
        <f aca="false">IF($B920="","",PPMT($D$5/12,$B920,$D$7*12,$D$4))</f>
        <v/>
      </c>
      <c r="F920" s="42" t="str">
        <f aca="false">IF($B920="","",F919-E920)</f>
        <v/>
      </c>
    </row>
    <row r="921" customFormat="false" ht="13.8" hidden="false" customHeight="false" outlineLevel="0" collapsed="false">
      <c r="B921" s="0" t="str">
        <f aca="false">IF(OR(B920="",B920&gt;=$D$8),"",B920+1)</f>
        <v/>
      </c>
      <c r="C921" s="42" t="str">
        <f aca="false">IF($B921="","",$D$9)</f>
        <v/>
      </c>
      <c r="D921" s="42" t="str">
        <f aca="false">IF($B921="","",IPMT($D$5/12,$B921,$D$7*12,$D$4))</f>
        <v/>
      </c>
      <c r="E921" s="42" t="str">
        <f aca="false">IF($B921="","",PPMT($D$5/12,$B921,$D$7*12,$D$4))</f>
        <v/>
      </c>
      <c r="F921" s="42" t="str">
        <f aca="false">IF($B921="","",F920-E921)</f>
        <v/>
      </c>
    </row>
    <row r="922" customFormat="false" ht="13.8" hidden="false" customHeight="false" outlineLevel="0" collapsed="false">
      <c r="B922" s="0" t="str">
        <f aca="false">IF(OR(B921="",B921&gt;=$D$8),"",B921+1)</f>
        <v/>
      </c>
      <c r="C922" s="42" t="str">
        <f aca="false">IF($B922="","",$D$9)</f>
        <v/>
      </c>
      <c r="D922" s="42" t="str">
        <f aca="false">IF($B922="","",IPMT($D$5/12,$B922,$D$7*12,$D$4))</f>
        <v/>
      </c>
      <c r="E922" s="42" t="str">
        <f aca="false">IF($B922="","",PPMT($D$5/12,$B922,$D$7*12,$D$4))</f>
        <v/>
      </c>
      <c r="F922" s="42" t="str">
        <f aca="false">IF($B922="","",F921-E922)</f>
        <v/>
      </c>
    </row>
    <row r="923" customFormat="false" ht="13.8" hidden="false" customHeight="false" outlineLevel="0" collapsed="false">
      <c r="B923" s="0" t="str">
        <f aca="false">IF(OR(B922="",B922&gt;=$D$8),"",B922+1)</f>
        <v/>
      </c>
      <c r="C923" s="42" t="str">
        <f aca="false">IF($B923="","",$D$9)</f>
        <v/>
      </c>
      <c r="D923" s="42" t="str">
        <f aca="false">IF($B923="","",IPMT($D$5/12,$B923,$D$7*12,$D$4))</f>
        <v/>
      </c>
      <c r="E923" s="42" t="str">
        <f aca="false">IF($B923="","",PPMT($D$5/12,$B923,$D$7*12,$D$4))</f>
        <v/>
      </c>
      <c r="F923" s="42" t="str">
        <f aca="false">IF($B923="","",F922-E923)</f>
        <v/>
      </c>
    </row>
    <row r="924" customFormat="false" ht="13.8" hidden="false" customHeight="false" outlineLevel="0" collapsed="false">
      <c r="B924" s="0" t="str">
        <f aca="false">IF(OR(B923="",B923&gt;=$D$8),"",B923+1)</f>
        <v/>
      </c>
      <c r="C924" s="42" t="str">
        <f aca="false">IF($B924="","",$D$9)</f>
        <v/>
      </c>
      <c r="D924" s="42" t="str">
        <f aca="false">IF($B924="","",IPMT($D$5/12,$B924,$D$7*12,$D$4))</f>
        <v/>
      </c>
      <c r="E924" s="42" t="str">
        <f aca="false">IF($B924="","",PPMT($D$5/12,$B924,$D$7*12,$D$4))</f>
        <v/>
      </c>
      <c r="F924" s="42" t="str">
        <f aca="false">IF($B924="","",F923-E924)</f>
        <v/>
      </c>
    </row>
    <row r="925" customFormat="false" ht="13.8" hidden="false" customHeight="false" outlineLevel="0" collapsed="false">
      <c r="B925" s="0" t="str">
        <f aca="false">IF(OR(B924="",B924&gt;=$D$8),"",B924+1)</f>
        <v/>
      </c>
      <c r="C925" s="42" t="str">
        <f aca="false">IF($B925="","",$D$9)</f>
        <v/>
      </c>
      <c r="D925" s="42" t="str">
        <f aca="false">IF($B925="","",IPMT($D$5/12,$B925,$D$7*12,$D$4))</f>
        <v/>
      </c>
      <c r="E925" s="42" t="str">
        <f aca="false">IF($B925="","",PPMT($D$5/12,$B925,$D$7*12,$D$4))</f>
        <v/>
      </c>
      <c r="F925" s="42" t="str">
        <f aca="false">IF($B925="","",F924-E925)</f>
        <v/>
      </c>
    </row>
    <row r="926" customFormat="false" ht="13.8" hidden="false" customHeight="false" outlineLevel="0" collapsed="false">
      <c r="B926" s="0" t="str">
        <f aca="false">IF(OR(B925="",B925&gt;=$D$8),"",B925+1)</f>
        <v/>
      </c>
      <c r="C926" s="42" t="str">
        <f aca="false">IF($B926="","",$D$9)</f>
        <v/>
      </c>
      <c r="D926" s="42" t="str">
        <f aca="false">IF($B926="","",IPMT($D$5/12,$B926,$D$7*12,$D$4))</f>
        <v/>
      </c>
      <c r="E926" s="42" t="str">
        <f aca="false">IF($B926="","",PPMT($D$5/12,$B926,$D$7*12,$D$4))</f>
        <v/>
      </c>
      <c r="F926" s="42" t="str">
        <f aca="false">IF($B926="","",F925-E926)</f>
        <v/>
      </c>
    </row>
    <row r="927" customFormat="false" ht="13.8" hidden="false" customHeight="false" outlineLevel="0" collapsed="false">
      <c r="B927" s="0" t="str">
        <f aca="false">IF(OR(B926="",B926&gt;=$D$8),"",B926+1)</f>
        <v/>
      </c>
      <c r="C927" s="42" t="str">
        <f aca="false">IF($B927="","",$D$9)</f>
        <v/>
      </c>
      <c r="D927" s="42" t="str">
        <f aca="false">IF($B927="","",IPMT($D$5/12,$B927,$D$7*12,$D$4))</f>
        <v/>
      </c>
      <c r="E927" s="42" t="str">
        <f aca="false">IF($B927="","",PPMT($D$5/12,$B927,$D$7*12,$D$4))</f>
        <v/>
      </c>
      <c r="F927" s="42" t="str">
        <f aca="false">IF($B927="","",F926-E927)</f>
        <v/>
      </c>
    </row>
    <row r="928" customFormat="false" ht="13.8" hidden="false" customHeight="false" outlineLevel="0" collapsed="false">
      <c r="B928" s="0" t="str">
        <f aca="false">IF(OR(B927="",B927&gt;=$D$8),"",B927+1)</f>
        <v/>
      </c>
      <c r="C928" s="42" t="str">
        <f aca="false">IF($B928="","",$D$9)</f>
        <v/>
      </c>
      <c r="D928" s="42" t="str">
        <f aca="false">IF($B928="","",IPMT($D$5/12,$B928,$D$7*12,$D$4))</f>
        <v/>
      </c>
      <c r="E928" s="42" t="str">
        <f aca="false">IF($B928="","",PPMT($D$5/12,$B928,$D$7*12,$D$4))</f>
        <v/>
      </c>
      <c r="F928" s="42" t="str">
        <f aca="false">IF($B928="","",F927-E928)</f>
        <v/>
      </c>
    </row>
    <row r="929" customFormat="false" ht="13.8" hidden="false" customHeight="false" outlineLevel="0" collapsed="false">
      <c r="B929" s="0" t="str">
        <f aca="false">IF(OR(B928="",B928&gt;=$D$8),"",B928+1)</f>
        <v/>
      </c>
      <c r="C929" s="42" t="str">
        <f aca="false">IF($B929="","",$D$9)</f>
        <v/>
      </c>
      <c r="D929" s="42" t="str">
        <f aca="false">IF($B929="","",IPMT($D$5/12,$B929,$D$7*12,$D$4))</f>
        <v/>
      </c>
      <c r="E929" s="42" t="str">
        <f aca="false">IF($B929="","",PPMT($D$5/12,$B929,$D$7*12,$D$4))</f>
        <v/>
      </c>
      <c r="F929" s="42" t="str">
        <f aca="false">IF($B929="","",F928-E929)</f>
        <v/>
      </c>
    </row>
    <row r="930" customFormat="false" ht="13.8" hidden="false" customHeight="false" outlineLevel="0" collapsed="false">
      <c r="B930" s="0" t="str">
        <f aca="false">IF(OR(B929="",B929&gt;=$D$8),"",B929+1)</f>
        <v/>
      </c>
      <c r="C930" s="42" t="str">
        <f aca="false">IF($B930="","",$D$9)</f>
        <v/>
      </c>
      <c r="D930" s="42" t="str">
        <f aca="false">IF($B930="","",IPMT($D$5/12,$B930,$D$7*12,$D$4))</f>
        <v/>
      </c>
      <c r="E930" s="42" t="str">
        <f aca="false">IF($B930="","",PPMT($D$5/12,$B930,$D$7*12,$D$4))</f>
        <v/>
      </c>
      <c r="F930" s="42" t="str">
        <f aca="false">IF($B930="","",F929-E930)</f>
        <v/>
      </c>
    </row>
    <row r="931" customFormat="false" ht="13.8" hidden="false" customHeight="false" outlineLevel="0" collapsed="false">
      <c r="B931" s="0" t="str">
        <f aca="false">IF(OR(B930="",B930&gt;=$D$8),"",B930+1)</f>
        <v/>
      </c>
      <c r="C931" s="42" t="str">
        <f aca="false">IF($B931="","",$D$9)</f>
        <v/>
      </c>
      <c r="D931" s="42" t="str">
        <f aca="false">IF($B931="","",IPMT($D$5/12,$B931,$D$7*12,$D$4))</f>
        <v/>
      </c>
      <c r="E931" s="42" t="str">
        <f aca="false">IF($B931="","",PPMT($D$5/12,$B931,$D$7*12,$D$4))</f>
        <v/>
      </c>
      <c r="F931" s="42" t="str">
        <f aca="false">IF($B931="","",F930-E931)</f>
        <v/>
      </c>
    </row>
    <row r="932" customFormat="false" ht="13.8" hidden="false" customHeight="false" outlineLevel="0" collapsed="false">
      <c r="B932" s="0" t="str">
        <f aca="false">IF(OR(B931="",B931&gt;=$D$8),"",B931+1)</f>
        <v/>
      </c>
      <c r="C932" s="42" t="str">
        <f aca="false">IF($B932="","",$D$9)</f>
        <v/>
      </c>
      <c r="D932" s="42" t="str">
        <f aca="false">IF($B932="","",IPMT($D$5/12,$B932,$D$7*12,$D$4))</f>
        <v/>
      </c>
      <c r="E932" s="42" t="str">
        <f aca="false">IF($B932="","",PPMT($D$5/12,$B932,$D$7*12,$D$4))</f>
        <v/>
      </c>
      <c r="F932" s="42" t="str">
        <f aca="false">IF($B932="","",F931-E932)</f>
        <v/>
      </c>
    </row>
    <row r="933" customFormat="false" ht="13.8" hidden="false" customHeight="false" outlineLevel="0" collapsed="false">
      <c r="B933" s="0" t="str">
        <f aca="false">IF(OR(B932="",B932&gt;=$D$8),"",B932+1)</f>
        <v/>
      </c>
      <c r="C933" s="42" t="str">
        <f aca="false">IF($B933="","",$D$9)</f>
        <v/>
      </c>
      <c r="D933" s="42" t="str">
        <f aca="false">IF($B933="","",IPMT($D$5/12,$B933,$D$7*12,$D$4))</f>
        <v/>
      </c>
      <c r="E933" s="42" t="str">
        <f aca="false">IF($B933="","",PPMT($D$5/12,$B933,$D$7*12,$D$4))</f>
        <v/>
      </c>
      <c r="F933" s="42" t="str">
        <f aca="false">IF($B933="","",F932-E933)</f>
        <v/>
      </c>
    </row>
    <row r="934" customFormat="false" ht="13.8" hidden="false" customHeight="false" outlineLevel="0" collapsed="false">
      <c r="B934" s="0" t="str">
        <f aca="false">IF(OR(B933="",B933&gt;=$D$8),"",B933+1)</f>
        <v/>
      </c>
      <c r="C934" s="42" t="str">
        <f aca="false">IF($B934="","",$D$9)</f>
        <v/>
      </c>
      <c r="D934" s="42" t="str">
        <f aca="false">IF($B934="","",IPMT($D$5/12,$B934,$D$7*12,$D$4))</f>
        <v/>
      </c>
      <c r="E934" s="42" t="str">
        <f aca="false">IF($B934="","",PPMT($D$5/12,$B934,$D$7*12,$D$4))</f>
        <v/>
      </c>
      <c r="F934" s="42" t="str">
        <f aca="false">IF($B934="","",F933-E934)</f>
        <v/>
      </c>
    </row>
    <row r="935" customFormat="false" ht="13.8" hidden="false" customHeight="false" outlineLevel="0" collapsed="false">
      <c r="B935" s="0" t="str">
        <f aca="false">IF(OR(B934="",B934&gt;=$D$8),"",B934+1)</f>
        <v/>
      </c>
      <c r="C935" s="42" t="str">
        <f aca="false">IF($B935="","",$D$9)</f>
        <v/>
      </c>
      <c r="D935" s="42" t="str">
        <f aca="false">IF($B935="","",IPMT($D$5/12,$B935,$D$7*12,$D$4))</f>
        <v/>
      </c>
      <c r="E935" s="42" t="str">
        <f aca="false">IF($B935="","",PPMT($D$5/12,$B935,$D$7*12,$D$4))</f>
        <v/>
      </c>
      <c r="F935" s="42" t="str">
        <f aca="false">IF($B935="","",F934-E935)</f>
        <v/>
      </c>
    </row>
    <row r="936" customFormat="false" ht="13.8" hidden="false" customHeight="false" outlineLevel="0" collapsed="false">
      <c r="B936" s="0" t="str">
        <f aca="false">IF(OR(B935="",B935&gt;=$D$8),"",B935+1)</f>
        <v/>
      </c>
      <c r="C936" s="42" t="str">
        <f aca="false">IF($B936="","",$D$9)</f>
        <v/>
      </c>
      <c r="D936" s="42" t="str">
        <f aca="false">IF($B936="","",IPMT($D$5/12,$B936,$D$7*12,$D$4))</f>
        <v/>
      </c>
      <c r="E936" s="42" t="str">
        <f aca="false">IF($B936="","",PPMT($D$5/12,$B936,$D$7*12,$D$4))</f>
        <v/>
      </c>
      <c r="F936" s="42" t="str">
        <f aca="false">IF($B936="","",F935-E936)</f>
        <v/>
      </c>
    </row>
    <row r="937" customFormat="false" ht="13.8" hidden="false" customHeight="false" outlineLevel="0" collapsed="false">
      <c r="B937" s="0" t="str">
        <f aca="false">IF(OR(B936="",B936&gt;=$D$8),"",B936+1)</f>
        <v/>
      </c>
      <c r="C937" s="42" t="str">
        <f aca="false">IF($B937="","",$D$9)</f>
        <v/>
      </c>
      <c r="D937" s="42" t="str">
        <f aca="false">IF($B937="","",IPMT($D$5/12,$B937,$D$7*12,$D$4))</f>
        <v/>
      </c>
      <c r="E937" s="42" t="str">
        <f aca="false">IF($B937="","",PPMT($D$5/12,$B937,$D$7*12,$D$4))</f>
        <v/>
      </c>
      <c r="F937" s="42" t="str">
        <f aca="false">IF($B937="","",F936-E937)</f>
        <v/>
      </c>
    </row>
    <row r="938" customFormat="false" ht="13.8" hidden="false" customHeight="false" outlineLevel="0" collapsed="false">
      <c r="B938" s="0" t="str">
        <f aca="false">IF(OR(B937="",B937&gt;=$D$8),"",B937+1)</f>
        <v/>
      </c>
      <c r="C938" s="42" t="str">
        <f aca="false">IF($B938="","",$D$9)</f>
        <v/>
      </c>
      <c r="D938" s="42" t="str">
        <f aca="false">IF($B938="","",IPMT($D$5/12,$B938,$D$7*12,$D$4))</f>
        <v/>
      </c>
      <c r="E938" s="42" t="str">
        <f aca="false">IF($B938="","",PPMT($D$5/12,$B938,$D$7*12,$D$4))</f>
        <v/>
      </c>
      <c r="F938" s="42" t="str">
        <f aca="false">IF($B938="","",F937-E938)</f>
        <v/>
      </c>
    </row>
    <row r="939" customFormat="false" ht="13.8" hidden="false" customHeight="false" outlineLevel="0" collapsed="false">
      <c r="B939" s="0" t="str">
        <f aca="false">IF(OR(B938="",B938&gt;=$D$8),"",B938+1)</f>
        <v/>
      </c>
      <c r="C939" s="42" t="str">
        <f aca="false">IF($B939="","",$D$9)</f>
        <v/>
      </c>
      <c r="D939" s="42" t="str">
        <f aca="false">IF($B939="","",IPMT($D$5/12,$B939,$D$7*12,$D$4))</f>
        <v/>
      </c>
      <c r="E939" s="42" t="str">
        <f aca="false">IF($B939="","",PPMT($D$5/12,$B939,$D$7*12,$D$4))</f>
        <v/>
      </c>
      <c r="F939" s="42" t="str">
        <f aca="false">IF($B939="","",F938-E939)</f>
        <v/>
      </c>
    </row>
    <row r="940" customFormat="false" ht="13.8" hidden="false" customHeight="false" outlineLevel="0" collapsed="false">
      <c r="B940" s="0" t="str">
        <f aca="false">IF(OR(B939="",B939&gt;=$D$8),"",B939+1)</f>
        <v/>
      </c>
      <c r="C940" s="42" t="str">
        <f aca="false">IF($B940="","",$D$9)</f>
        <v/>
      </c>
      <c r="D940" s="42" t="str">
        <f aca="false">IF($B940="","",IPMT($D$5/12,$B940,$D$7*12,$D$4))</f>
        <v/>
      </c>
      <c r="E940" s="42" t="str">
        <f aca="false">IF($B940="","",PPMT($D$5/12,$B940,$D$7*12,$D$4))</f>
        <v/>
      </c>
      <c r="F940" s="42" t="str">
        <f aca="false">IF($B940="","",F939-E940)</f>
        <v/>
      </c>
    </row>
    <row r="941" customFormat="false" ht="13.8" hidden="false" customHeight="false" outlineLevel="0" collapsed="false">
      <c r="B941" s="0" t="str">
        <f aca="false">IF(OR(B940="",B940&gt;=$D$8),"",B940+1)</f>
        <v/>
      </c>
      <c r="C941" s="42" t="str">
        <f aca="false">IF($B941="","",$D$9)</f>
        <v/>
      </c>
      <c r="D941" s="42" t="str">
        <f aca="false">IF($B941="","",IPMT($D$5/12,$B941,$D$7*12,$D$4))</f>
        <v/>
      </c>
      <c r="E941" s="42" t="str">
        <f aca="false">IF($B941="","",PPMT($D$5/12,$B941,$D$7*12,$D$4))</f>
        <v/>
      </c>
      <c r="F941" s="42" t="str">
        <f aca="false">IF($B941="","",F940-E941)</f>
        <v/>
      </c>
    </row>
    <row r="942" customFormat="false" ht="13.8" hidden="false" customHeight="false" outlineLevel="0" collapsed="false">
      <c r="B942" s="0" t="str">
        <f aca="false">IF(OR(B941="",B941&gt;=$D$8),"",B941+1)</f>
        <v/>
      </c>
      <c r="C942" s="42" t="str">
        <f aca="false">IF($B942="","",$D$9)</f>
        <v/>
      </c>
      <c r="D942" s="42" t="str">
        <f aca="false">IF($B942="","",IPMT($D$5/12,$B942,$D$7*12,$D$4))</f>
        <v/>
      </c>
      <c r="E942" s="42" t="str">
        <f aca="false">IF($B942="","",PPMT($D$5/12,$B942,$D$7*12,$D$4))</f>
        <v/>
      </c>
      <c r="F942" s="42" t="str">
        <f aca="false">IF($B942="","",F941-E942)</f>
        <v/>
      </c>
    </row>
    <row r="943" customFormat="false" ht="13.8" hidden="false" customHeight="false" outlineLevel="0" collapsed="false">
      <c r="B943" s="0" t="str">
        <f aca="false">IF(OR(B942="",B942&gt;=$D$8),"",B942+1)</f>
        <v/>
      </c>
      <c r="C943" s="42" t="str">
        <f aca="false">IF($B943="","",$D$9)</f>
        <v/>
      </c>
      <c r="D943" s="42" t="str">
        <f aca="false">IF($B943="","",IPMT($D$5/12,$B943,$D$7*12,$D$4))</f>
        <v/>
      </c>
      <c r="E943" s="42" t="str">
        <f aca="false">IF($B943="","",PPMT($D$5/12,$B943,$D$7*12,$D$4))</f>
        <v/>
      </c>
      <c r="F943" s="42" t="str">
        <f aca="false">IF($B943="","",F942-E943)</f>
        <v/>
      </c>
    </row>
    <row r="944" customFormat="false" ht="13.8" hidden="false" customHeight="false" outlineLevel="0" collapsed="false">
      <c r="B944" s="0" t="str">
        <f aca="false">IF(OR(B943="",B943&gt;=$D$8),"",B943+1)</f>
        <v/>
      </c>
      <c r="C944" s="42" t="str">
        <f aca="false">IF($B944="","",$D$9)</f>
        <v/>
      </c>
      <c r="D944" s="42" t="str">
        <f aca="false">IF($B944="","",IPMT($D$5/12,$B944,$D$7*12,$D$4))</f>
        <v/>
      </c>
      <c r="E944" s="42" t="str">
        <f aca="false">IF($B944="","",PPMT($D$5/12,$B944,$D$7*12,$D$4))</f>
        <v/>
      </c>
      <c r="F944" s="42" t="str">
        <f aca="false">IF($B944="","",F943-E944)</f>
        <v/>
      </c>
    </row>
    <row r="945" customFormat="false" ht="13.8" hidden="false" customHeight="false" outlineLevel="0" collapsed="false">
      <c r="B945" s="0" t="str">
        <f aca="false">IF(OR(B944="",B944&gt;=$D$8),"",B944+1)</f>
        <v/>
      </c>
      <c r="C945" s="42" t="str">
        <f aca="false">IF($B945="","",$D$9)</f>
        <v/>
      </c>
      <c r="D945" s="42" t="str">
        <f aca="false">IF($B945="","",IPMT($D$5/12,$B945,$D$7*12,$D$4))</f>
        <v/>
      </c>
      <c r="E945" s="42" t="str">
        <f aca="false">IF($B945="","",PPMT($D$5/12,$B945,$D$7*12,$D$4))</f>
        <v/>
      </c>
      <c r="F945" s="42" t="str">
        <f aca="false">IF($B945="","",F944-E945)</f>
        <v/>
      </c>
    </row>
    <row r="946" customFormat="false" ht="13.8" hidden="false" customHeight="false" outlineLevel="0" collapsed="false">
      <c r="B946" s="0" t="str">
        <f aca="false">IF(OR(B945="",B945&gt;=$D$8),"",B945+1)</f>
        <v/>
      </c>
      <c r="C946" s="42" t="str">
        <f aca="false">IF($B946="","",$D$9)</f>
        <v/>
      </c>
      <c r="D946" s="42" t="str">
        <f aca="false">IF($B946="","",IPMT($D$5/12,$B946,$D$7*12,$D$4))</f>
        <v/>
      </c>
      <c r="E946" s="42" t="str">
        <f aca="false">IF($B946="","",PPMT($D$5/12,$B946,$D$7*12,$D$4))</f>
        <v/>
      </c>
      <c r="F946" s="42" t="str">
        <f aca="false">IF($B946="","",F945-E946)</f>
        <v/>
      </c>
    </row>
    <row r="947" customFormat="false" ht="13.8" hidden="false" customHeight="false" outlineLevel="0" collapsed="false">
      <c r="B947" s="0" t="str">
        <f aca="false">IF(OR(B946="",B946&gt;=$D$8),"",B946+1)</f>
        <v/>
      </c>
      <c r="C947" s="42" t="str">
        <f aca="false">IF($B947="","",$D$9)</f>
        <v/>
      </c>
      <c r="D947" s="42" t="str">
        <f aca="false">IF($B947="","",IPMT($D$5/12,$B947,$D$7*12,$D$4))</f>
        <v/>
      </c>
      <c r="E947" s="42" t="str">
        <f aca="false">IF($B947="","",PPMT($D$5/12,$B947,$D$7*12,$D$4))</f>
        <v/>
      </c>
      <c r="F947" s="42" t="str">
        <f aca="false">IF($B947="","",F946-E947)</f>
        <v/>
      </c>
    </row>
    <row r="948" customFormat="false" ht="13.8" hidden="false" customHeight="false" outlineLevel="0" collapsed="false">
      <c r="B948" s="0" t="str">
        <f aca="false">IF(OR(B947="",B947&gt;=$D$8),"",B947+1)</f>
        <v/>
      </c>
      <c r="C948" s="42" t="str">
        <f aca="false">IF($B948="","",$D$9)</f>
        <v/>
      </c>
      <c r="D948" s="42" t="str">
        <f aca="false">IF($B948="","",IPMT($D$5/12,$B948,$D$7*12,$D$4))</f>
        <v/>
      </c>
      <c r="E948" s="42" t="str">
        <f aca="false">IF($B948="","",PPMT($D$5/12,$B948,$D$7*12,$D$4))</f>
        <v/>
      </c>
      <c r="F948" s="42" t="str">
        <f aca="false">IF($B948="","",F947-E948)</f>
        <v/>
      </c>
    </row>
    <row r="949" customFormat="false" ht="13.8" hidden="false" customHeight="false" outlineLevel="0" collapsed="false">
      <c r="B949" s="0" t="str">
        <f aca="false">IF(OR(B948="",B948&gt;=$D$8),"",B948+1)</f>
        <v/>
      </c>
      <c r="C949" s="42" t="str">
        <f aca="false">IF($B949="","",$D$9)</f>
        <v/>
      </c>
      <c r="D949" s="42" t="str">
        <f aca="false">IF($B949="","",IPMT($D$5/12,$B949,$D$7*12,$D$4))</f>
        <v/>
      </c>
      <c r="E949" s="42" t="str">
        <f aca="false">IF($B949="","",PPMT($D$5/12,$B949,$D$7*12,$D$4))</f>
        <v/>
      </c>
      <c r="F949" s="42" t="str">
        <f aca="false">IF($B949="","",F948-E949)</f>
        <v/>
      </c>
    </row>
    <row r="950" customFormat="false" ht="13.8" hidden="false" customHeight="false" outlineLevel="0" collapsed="false">
      <c r="B950" s="0" t="str">
        <f aca="false">IF(OR(B949="",B949&gt;=$D$8),"",B949+1)</f>
        <v/>
      </c>
      <c r="C950" s="42" t="str">
        <f aca="false">IF($B950="","",$D$9)</f>
        <v/>
      </c>
      <c r="D950" s="42" t="str">
        <f aca="false">IF($B950="","",IPMT($D$5/12,$B950,$D$7*12,$D$4))</f>
        <v/>
      </c>
      <c r="E950" s="42" t="str">
        <f aca="false">IF($B950="","",PPMT($D$5/12,$B950,$D$7*12,$D$4))</f>
        <v/>
      </c>
      <c r="F950" s="42" t="str">
        <f aca="false">IF($B950="","",F949-E950)</f>
        <v/>
      </c>
    </row>
    <row r="951" customFormat="false" ht="13.8" hidden="false" customHeight="false" outlineLevel="0" collapsed="false">
      <c r="B951" s="0" t="str">
        <f aca="false">IF(OR(B950="",B950&gt;=$D$8),"",B950+1)</f>
        <v/>
      </c>
      <c r="C951" s="42" t="str">
        <f aca="false">IF($B951="","",$D$9)</f>
        <v/>
      </c>
      <c r="D951" s="42" t="str">
        <f aca="false">IF($B951="","",IPMT($D$5/12,$B951,$D$7*12,$D$4))</f>
        <v/>
      </c>
      <c r="E951" s="42" t="str">
        <f aca="false">IF($B951="","",PPMT($D$5/12,$B951,$D$7*12,$D$4))</f>
        <v/>
      </c>
      <c r="F951" s="42" t="str">
        <f aca="false">IF($B951="","",F950-E951)</f>
        <v/>
      </c>
    </row>
    <row r="952" customFormat="false" ht="13.8" hidden="false" customHeight="false" outlineLevel="0" collapsed="false">
      <c r="B952" s="0" t="str">
        <f aca="false">IF(OR(B951="",B951&gt;=$D$8),"",B951+1)</f>
        <v/>
      </c>
      <c r="C952" s="42" t="str">
        <f aca="false">IF($B952="","",$D$9)</f>
        <v/>
      </c>
      <c r="D952" s="42" t="str">
        <f aca="false">IF($B952="","",IPMT($D$5/12,$B952,$D$7*12,$D$4))</f>
        <v/>
      </c>
      <c r="E952" s="42" t="str">
        <f aca="false">IF($B952="","",PPMT($D$5/12,$B952,$D$7*12,$D$4))</f>
        <v/>
      </c>
      <c r="F952" s="42" t="str">
        <f aca="false">IF($B952="","",F951-E952)</f>
        <v/>
      </c>
    </row>
    <row r="953" customFormat="false" ht="13.8" hidden="false" customHeight="false" outlineLevel="0" collapsed="false">
      <c r="B953" s="0" t="str">
        <f aca="false">IF(OR(B952="",B952&gt;=$D$8),"",B952+1)</f>
        <v/>
      </c>
      <c r="C953" s="42" t="str">
        <f aca="false">IF($B953="","",$D$9)</f>
        <v/>
      </c>
      <c r="D953" s="42" t="str">
        <f aca="false">IF($B953="","",IPMT($D$5/12,$B953,$D$7*12,$D$4))</f>
        <v/>
      </c>
      <c r="E953" s="42" t="str">
        <f aca="false">IF($B953="","",PPMT($D$5/12,$B953,$D$7*12,$D$4))</f>
        <v/>
      </c>
      <c r="F953" s="42" t="str">
        <f aca="false">IF($B953="","",F952-E953)</f>
        <v/>
      </c>
    </row>
    <row r="954" customFormat="false" ht="13.8" hidden="false" customHeight="false" outlineLevel="0" collapsed="false">
      <c r="B954" s="0" t="str">
        <f aca="false">IF(OR(B953="",B953&gt;=$D$8),"",B953+1)</f>
        <v/>
      </c>
      <c r="C954" s="42" t="str">
        <f aca="false">IF($B954="","",$D$9)</f>
        <v/>
      </c>
      <c r="D954" s="42" t="str">
        <f aca="false">IF($B954="","",IPMT($D$5/12,$B954,$D$7*12,$D$4))</f>
        <v/>
      </c>
      <c r="E954" s="42" t="str">
        <f aca="false">IF($B954="","",PPMT($D$5/12,$B954,$D$7*12,$D$4))</f>
        <v/>
      </c>
      <c r="F954" s="42" t="str">
        <f aca="false">IF($B954="","",F953-E954)</f>
        <v/>
      </c>
    </row>
    <row r="955" customFormat="false" ht="13.8" hidden="false" customHeight="false" outlineLevel="0" collapsed="false">
      <c r="B955" s="0" t="str">
        <f aca="false">IF(OR(B954="",B954&gt;=$D$8),"",B954+1)</f>
        <v/>
      </c>
      <c r="C955" s="42" t="str">
        <f aca="false">IF($B955="","",$D$9)</f>
        <v/>
      </c>
      <c r="D955" s="42" t="str">
        <f aca="false">IF($B955="","",IPMT($D$5/12,$B955,$D$7*12,$D$4))</f>
        <v/>
      </c>
      <c r="E955" s="42" t="str">
        <f aca="false">IF($B955="","",PPMT($D$5/12,$B955,$D$7*12,$D$4))</f>
        <v/>
      </c>
      <c r="F955" s="42" t="str">
        <f aca="false">IF($B955="","",F954-E955)</f>
        <v/>
      </c>
    </row>
    <row r="956" customFormat="false" ht="13.8" hidden="false" customHeight="false" outlineLevel="0" collapsed="false">
      <c r="B956" s="0" t="str">
        <f aca="false">IF(OR(B955="",B955&gt;=$D$8),"",B955+1)</f>
        <v/>
      </c>
      <c r="C956" s="42" t="str">
        <f aca="false">IF($B956="","",$D$9)</f>
        <v/>
      </c>
      <c r="D956" s="42" t="str">
        <f aca="false">IF($B956="","",IPMT($D$5/12,$B956,$D$7*12,$D$4))</f>
        <v/>
      </c>
      <c r="E956" s="42" t="str">
        <f aca="false">IF($B956="","",PPMT($D$5/12,$B956,$D$7*12,$D$4))</f>
        <v/>
      </c>
      <c r="F956" s="42" t="str">
        <f aca="false">IF($B956="","",F955-E956)</f>
        <v/>
      </c>
    </row>
    <row r="957" customFormat="false" ht="13.8" hidden="false" customHeight="false" outlineLevel="0" collapsed="false">
      <c r="B957" s="0" t="str">
        <f aca="false">IF(OR(B956="",B956&gt;=$D$8),"",B956+1)</f>
        <v/>
      </c>
      <c r="C957" s="42" t="str">
        <f aca="false">IF($B957="","",$D$9)</f>
        <v/>
      </c>
      <c r="D957" s="42" t="str">
        <f aca="false">IF($B957="","",IPMT($D$5/12,$B957,$D$7*12,$D$4))</f>
        <v/>
      </c>
      <c r="E957" s="42" t="str">
        <f aca="false">IF($B957="","",PPMT($D$5/12,$B957,$D$7*12,$D$4))</f>
        <v/>
      </c>
      <c r="F957" s="42" t="str">
        <f aca="false">IF($B957="","",F956-E957)</f>
        <v/>
      </c>
    </row>
    <row r="958" customFormat="false" ht="13.8" hidden="false" customHeight="false" outlineLevel="0" collapsed="false">
      <c r="B958" s="0" t="str">
        <f aca="false">IF(OR(B957="",B957&gt;=$D$8),"",B957+1)</f>
        <v/>
      </c>
      <c r="C958" s="42" t="str">
        <f aca="false">IF($B958="","",$D$9)</f>
        <v/>
      </c>
      <c r="D958" s="42" t="str">
        <f aca="false">IF($B958="","",IPMT($D$5/12,$B958,$D$7*12,$D$4))</f>
        <v/>
      </c>
      <c r="E958" s="42" t="str">
        <f aca="false">IF($B958="","",PPMT($D$5/12,$B958,$D$7*12,$D$4))</f>
        <v/>
      </c>
      <c r="F958" s="42" t="str">
        <f aca="false">IF($B958="","",F957-E958)</f>
        <v/>
      </c>
    </row>
    <row r="959" customFormat="false" ht="13.8" hidden="false" customHeight="false" outlineLevel="0" collapsed="false">
      <c r="B959" s="0" t="str">
        <f aca="false">IF(OR(B958="",B958&gt;=$D$8),"",B958+1)</f>
        <v/>
      </c>
      <c r="C959" s="42" t="str">
        <f aca="false">IF($B959="","",$D$9)</f>
        <v/>
      </c>
      <c r="D959" s="42" t="str">
        <f aca="false">IF($B959="","",IPMT($D$5/12,$B959,$D$7*12,$D$4))</f>
        <v/>
      </c>
      <c r="E959" s="42" t="str">
        <f aca="false">IF($B959="","",PPMT($D$5/12,$B959,$D$7*12,$D$4))</f>
        <v/>
      </c>
      <c r="F959" s="42" t="str">
        <f aca="false">IF($B959="","",F958-E959)</f>
        <v/>
      </c>
    </row>
    <row r="960" customFormat="false" ht="13.8" hidden="false" customHeight="false" outlineLevel="0" collapsed="false">
      <c r="B960" s="0" t="str">
        <f aca="false">IF(OR(B959="",B959&gt;=$D$8),"",B959+1)</f>
        <v/>
      </c>
      <c r="C960" s="42" t="str">
        <f aca="false">IF($B960="","",$D$9)</f>
        <v/>
      </c>
      <c r="D960" s="42" t="str">
        <f aca="false">IF($B960="","",IPMT($D$5/12,$B960,$D$7*12,$D$4))</f>
        <v/>
      </c>
      <c r="E960" s="42" t="str">
        <f aca="false">IF($B960="","",PPMT($D$5/12,$B960,$D$7*12,$D$4))</f>
        <v/>
      </c>
      <c r="F960" s="42" t="str">
        <f aca="false">IF($B960="","",F959-E960)</f>
        <v/>
      </c>
    </row>
    <row r="961" customFormat="false" ht="13.8" hidden="false" customHeight="false" outlineLevel="0" collapsed="false">
      <c r="B961" s="0" t="str">
        <f aca="false">IF(OR(B960="",B960&gt;=$D$8),"",B960+1)</f>
        <v/>
      </c>
      <c r="C961" s="42" t="str">
        <f aca="false">IF($B961="","",$D$9)</f>
        <v/>
      </c>
      <c r="D961" s="42" t="str">
        <f aca="false">IF($B961="","",IPMT($D$5/12,$B961,$D$7*12,$D$4))</f>
        <v/>
      </c>
      <c r="E961" s="42" t="str">
        <f aca="false">IF($B961="","",PPMT($D$5/12,$B961,$D$7*12,$D$4))</f>
        <v/>
      </c>
      <c r="F961" s="42" t="str">
        <f aca="false">IF($B961="","",F960-E961)</f>
        <v/>
      </c>
    </row>
    <row r="962" customFormat="false" ht="13.8" hidden="false" customHeight="false" outlineLevel="0" collapsed="false">
      <c r="B962" s="0" t="str">
        <f aca="false">IF(OR(B961="",B961&gt;=$D$8),"",B961+1)</f>
        <v/>
      </c>
      <c r="C962" s="42" t="str">
        <f aca="false">IF($B962="","",$D$9)</f>
        <v/>
      </c>
      <c r="D962" s="42" t="str">
        <f aca="false">IF($B962="","",IPMT($D$5/12,$B962,$D$7*12,$D$4))</f>
        <v/>
      </c>
      <c r="E962" s="42" t="str">
        <f aca="false">IF($B962="","",PPMT($D$5/12,$B962,$D$7*12,$D$4))</f>
        <v/>
      </c>
      <c r="F962" s="42" t="str">
        <f aca="false">IF($B962="","",F961-E962)</f>
        <v/>
      </c>
    </row>
    <row r="963" customFormat="false" ht="13.8" hidden="false" customHeight="false" outlineLevel="0" collapsed="false">
      <c r="B963" s="0" t="str">
        <f aca="false">IF(OR(B962="",B962&gt;=$D$8),"",B962+1)</f>
        <v/>
      </c>
      <c r="C963" s="42" t="str">
        <f aca="false">IF($B963="","",$D$9)</f>
        <v/>
      </c>
      <c r="D963" s="42" t="str">
        <f aca="false">IF($B963="","",IPMT($D$5/12,$B963,$D$7*12,$D$4))</f>
        <v/>
      </c>
      <c r="E963" s="42" t="str">
        <f aca="false">IF($B963="","",PPMT($D$5/12,$B963,$D$7*12,$D$4))</f>
        <v/>
      </c>
      <c r="F963" s="42" t="str">
        <f aca="false">IF($B963="","",F962-E963)</f>
        <v/>
      </c>
    </row>
    <row r="964" customFormat="false" ht="13.8" hidden="false" customHeight="false" outlineLevel="0" collapsed="false">
      <c r="B964" s="0" t="str">
        <f aca="false">IF(OR(B963="",B963&gt;=$D$8),"",B963+1)</f>
        <v/>
      </c>
      <c r="C964" s="42" t="str">
        <f aca="false">IF($B964="","",$D$9)</f>
        <v/>
      </c>
      <c r="D964" s="42" t="str">
        <f aca="false">IF($B964="","",IPMT($D$5/12,$B964,$D$7*12,$D$4))</f>
        <v/>
      </c>
      <c r="E964" s="42" t="str">
        <f aca="false">IF($B964="","",PPMT($D$5/12,$B964,$D$7*12,$D$4))</f>
        <v/>
      </c>
      <c r="F964" s="42" t="str">
        <f aca="false">IF($B964="","",F963-E964)</f>
        <v/>
      </c>
    </row>
    <row r="965" customFormat="false" ht="13.8" hidden="false" customHeight="false" outlineLevel="0" collapsed="false">
      <c r="B965" s="0" t="str">
        <f aca="false">IF(OR(B964="",B964&gt;=$D$8),"",B964+1)</f>
        <v/>
      </c>
      <c r="C965" s="42" t="str">
        <f aca="false">IF($B965="","",$D$9)</f>
        <v/>
      </c>
      <c r="D965" s="42" t="str">
        <f aca="false">IF($B965="","",IPMT($D$5/12,$B965,$D$7*12,$D$4))</f>
        <v/>
      </c>
      <c r="E965" s="42" t="str">
        <f aca="false">IF($B965="","",PPMT($D$5/12,$B965,$D$7*12,$D$4))</f>
        <v/>
      </c>
      <c r="F965" s="42" t="str">
        <f aca="false">IF($B965="","",F964-E965)</f>
        <v/>
      </c>
    </row>
    <row r="966" customFormat="false" ht="13.8" hidden="false" customHeight="false" outlineLevel="0" collapsed="false">
      <c r="B966" s="0" t="str">
        <f aca="false">IF(OR(B965="",B965&gt;=$D$8),"",B965+1)</f>
        <v/>
      </c>
      <c r="C966" s="42" t="str">
        <f aca="false">IF($B966="","",$D$9)</f>
        <v/>
      </c>
      <c r="D966" s="42" t="str">
        <f aca="false">IF($B966="","",IPMT($D$5/12,$B966,$D$7*12,$D$4))</f>
        <v/>
      </c>
      <c r="E966" s="42" t="str">
        <f aca="false">IF($B966="","",PPMT($D$5/12,$B966,$D$7*12,$D$4))</f>
        <v/>
      </c>
      <c r="F966" s="42" t="str">
        <f aca="false">IF($B966="","",F965-E966)</f>
        <v/>
      </c>
    </row>
    <row r="967" customFormat="false" ht="13.8" hidden="false" customHeight="false" outlineLevel="0" collapsed="false">
      <c r="B967" s="0" t="str">
        <f aca="false">IF(OR(B966="",B966&gt;=$D$8),"",B966+1)</f>
        <v/>
      </c>
      <c r="C967" s="42" t="str">
        <f aca="false">IF($B967="","",$D$9)</f>
        <v/>
      </c>
      <c r="D967" s="42" t="str">
        <f aca="false">IF($B967="","",IPMT($D$5/12,$B967,$D$7*12,$D$4))</f>
        <v/>
      </c>
      <c r="E967" s="42" t="str">
        <f aca="false">IF($B967="","",PPMT($D$5/12,$B967,$D$7*12,$D$4))</f>
        <v/>
      </c>
      <c r="F967" s="42" t="str">
        <f aca="false">IF($B967="","",F966-E967)</f>
        <v/>
      </c>
    </row>
    <row r="968" customFormat="false" ht="13.8" hidden="false" customHeight="false" outlineLevel="0" collapsed="false">
      <c r="B968" s="0" t="str">
        <f aca="false">IF(OR(B967="",B967&gt;=$D$8),"",B967+1)</f>
        <v/>
      </c>
      <c r="C968" s="42" t="str">
        <f aca="false">IF($B968="","",$D$9)</f>
        <v/>
      </c>
      <c r="D968" s="42" t="str">
        <f aca="false">IF($B968="","",IPMT($D$5/12,$B968,$D$7*12,$D$4))</f>
        <v/>
      </c>
      <c r="E968" s="42" t="str">
        <f aca="false">IF($B968="","",PPMT($D$5/12,$B968,$D$7*12,$D$4))</f>
        <v/>
      </c>
      <c r="F968" s="42" t="str">
        <f aca="false">IF($B968="","",F967-E968)</f>
        <v/>
      </c>
    </row>
    <row r="969" customFormat="false" ht="13.8" hidden="false" customHeight="false" outlineLevel="0" collapsed="false">
      <c r="B969" s="0" t="str">
        <f aca="false">IF(OR(B968="",B968&gt;=$D$8),"",B968+1)</f>
        <v/>
      </c>
      <c r="C969" s="42" t="str">
        <f aca="false">IF($B969="","",$D$9)</f>
        <v/>
      </c>
      <c r="D969" s="42" t="str">
        <f aca="false">IF($B969="","",IPMT($D$5/12,$B969,$D$7*12,$D$4))</f>
        <v/>
      </c>
      <c r="E969" s="42" t="str">
        <f aca="false">IF($B969="","",PPMT($D$5/12,$B969,$D$7*12,$D$4))</f>
        <v/>
      </c>
      <c r="F969" s="42" t="str">
        <f aca="false">IF($B969="","",F968-E969)</f>
        <v/>
      </c>
    </row>
    <row r="970" customFormat="false" ht="13.8" hidden="false" customHeight="false" outlineLevel="0" collapsed="false">
      <c r="B970" s="0" t="str">
        <f aca="false">IF(OR(B969="",B969&gt;=$D$8),"",B969+1)</f>
        <v/>
      </c>
      <c r="C970" s="42" t="str">
        <f aca="false">IF($B970="","",$D$9)</f>
        <v/>
      </c>
      <c r="D970" s="42" t="str">
        <f aca="false">IF($B970="","",IPMT($D$5/12,$B970,$D$7*12,$D$4))</f>
        <v/>
      </c>
      <c r="E970" s="42" t="str">
        <f aca="false">IF($B970="","",PPMT($D$5/12,$B970,$D$7*12,$D$4))</f>
        <v/>
      </c>
      <c r="F970" s="42" t="str">
        <f aca="false">IF($B970="","",F969-E970)</f>
        <v/>
      </c>
    </row>
    <row r="971" customFormat="false" ht="13.8" hidden="false" customHeight="false" outlineLevel="0" collapsed="false">
      <c r="B971" s="0" t="str">
        <f aca="false">IF(OR(B970="",B970&gt;=$D$8),"",B970+1)</f>
        <v/>
      </c>
      <c r="C971" s="42" t="str">
        <f aca="false">IF($B971="","",$D$9)</f>
        <v/>
      </c>
      <c r="D971" s="42" t="str">
        <f aca="false">IF($B971="","",IPMT($D$5/12,$B971,$D$7*12,$D$4))</f>
        <v/>
      </c>
      <c r="E971" s="42" t="str">
        <f aca="false">IF($B971="","",PPMT($D$5/12,$B971,$D$7*12,$D$4))</f>
        <v/>
      </c>
      <c r="F971" s="42" t="str">
        <f aca="false">IF($B971="","",F970-E971)</f>
        <v/>
      </c>
    </row>
    <row r="972" customFormat="false" ht="13.8" hidden="false" customHeight="false" outlineLevel="0" collapsed="false">
      <c r="B972" s="0" t="str">
        <f aca="false">IF(OR(B971="",B971&gt;=$D$8),"",B971+1)</f>
        <v/>
      </c>
      <c r="C972" s="42" t="str">
        <f aca="false">IF($B972="","",$D$9)</f>
        <v/>
      </c>
      <c r="D972" s="42" t="str">
        <f aca="false">IF($B972="","",IPMT($D$5/12,$B972,$D$7*12,$D$4))</f>
        <v/>
      </c>
      <c r="E972" s="42" t="str">
        <f aca="false">IF($B972="","",PPMT($D$5/12,$B972,$D$7*12,$D$4))</f>
        <v/>
      </c>
      <c r="F972" s="42" t="str">
        <f aca="false">IF($B972="","",F971-E972)</f>
        <v/>
      </c>
    </row>
    <row r="973" customFormat="false" ht="13.8" hidden="false" customHeight="false" outlineLevel="0" collapsed="false">
      <c r="B973" s="0" t="str">
        <f aca="false">IF(OR(B972="",B972&gt;=$D$8),"",B972+1)</f>
        <v/>
      </c>
      <c r="C973" s="42" t="str">
        <f aca="false">IF($B973="","",$D$9)</f>
        <v/>
      </c>
      <c r="D973" s="42" t="str">
        <f aca="false">IF($B973="","",IPMT($D$5/12,$B973,$D$7*12,$D$4))</f>
        <v/>
      </c>
      <c r="E973" s="42" t="str">
        <f aca="false">IF($B973="","",PPMT($D$5/12,$B973,$D$7*12,$D$4))</f>
        <v/>
      </c>
      <c r="F973" s="42" t="str">
        <f aca="false">IF($B973="","",F972-E973)</f>
        <v/>
      </c>
    </row>
    <row r="974" customFormat="false" ht="13.8" hidden="false" customHeight="false" outlineLevel="0" collapsed="false">
      <c r="B974" s="0" t="str">
        <f aca="false">IF(OR(B973="",B973&gt;=$D$8),"",B973+1)</f>
        <v/>
      </c>
      <c r="C974" s="42" t="str">
        <f aca="false">IF($B974="","",$D$9)</f>
        <v/>
      </c>
      <c r="D974" s="42" t="str">
        <f aca="false">IF($B974="","",IPMT($D$5/12,$B974,$D$7*12,$D$4))</f>
        <v/>
      </c>
      <c r="E974" s="42" t="str">
        <f aca="false">IF($B974="","",PPMT($D$5/12,$B974,$D$7*12,$D$4))</f>
        <v/>
      </c>
      <c r="F974" s="42" t="str">
        <f aca="false">IF($B974="","",F973-E974)</f>
        <v/>
      </c>
    </row>
    <row r="975" customFormat="false" ht="13.8" hidden="false" customHeight="false" outlineLevel="0" collapsed="false">
      <c r="B975" s="0" t="str">
        <f aca="false">IF(OR(B974="",B974&gt;=$D$8),"",B974+1)</f>
        <v/>
      </c>
      <c r="C975" s="42" t="str">
        <f aca="false">IF($B975="","",$D$9)</f>
        <v/>
      </c>
      <c r="D975" s="42" t="str">
        <f aca="false">IF($B975="","",IPMT($D$5/12,$B975,$D$7*12,$D$4))</f>
        <v/>
      </c>
      <c r="E975" s="42" t="str">
        <f aca="false">IF($B975="","",PPMT($D$5/12,$B975,$D$7*12,$D$4))</f>
        <v/>
      </c>
      <c r="F975" s="42" t="str">
        <f aca="false">IF($B975="","",F974-E975)</f>
        <v/>
      </c>
    </row>
    <row r="976" customFormat="false" ht="13.8" hidden="false" customHeight="false" outlineLevel="0" collapsed="false">
      <c r="B976" s="0" t="str">
        <f aca="false">IF(OR(B975="",B975&gt;=$D$8),"",B975+1)</f>
        <v/>
      </c>
      <c r="C976" s="42" t="str">
        <f aca="false">IF($B976="","",$D$9)</f>
        <v/>
      </c>
      <c r="D976" s="42" t="str">
        <f aca="false">IF($B976="","",IPMT($D$5/12,$B976,$D$7*12,$D$4))</f>
        <v/>
      </c>
      <c r="E976" s="42" t="str">
        <f aca="false">IF($B976="","",PPMT($D$5/12,$B976,$D$7*12,$D$4))</f>
        <v/>
      </c>
      <c r="F976" s="42" t="str">
        <f aca="false">IF($B976="","",F975-E976)</f>
        <v/>
      </c>
    </row>
    <row r="977" customFormat="false" ht="13.8" hidden="false" customHeight="false" outlineLevel="0" collapsed="false">
      <c r="B977" s="0" t="str">
        <f aca="false">IF(OR(B976="",B976&gt;=$D$8),"",B976+1)</f>
        <v/>
      </c>
      <c r="C977" s="42" t="str">
        <f aca="false">IF($B977="","",$D$9)</f>
        <v/>
      </c>
      <c r="D977" s="42" t="str">
        <f aca="false">IF($B977="","",IPMT($D$5/12,$B977,$D$7*12,$D$4))</f>
        <v/>
      </c>
      <c r="E977" s="42" t="str">
        <f aca="false">IF($B977="","",PPMT($D$5/12,$B977,$D$7*12,$D$4))</f>
        <v/>
      </c>
      <c r="F977" s="42" t="str">
        <f aca="false">IF($B977="","",F976-E977)</f>
        <v/>
      </c>
    </row>
    <row r="978" customFormat="false" ht="13.8" hidden="false" customHeight="false" outlineLevel="0" collapsed="false">
      <c r="B978" s="0" t="str">
        <f aca="false">IF(OR(B977="",B977&gt;=$D$8),"",B977+1)</f>
        <v/>
      </c>
      <c r="C978" s="42" t="str">
        <f aca="false">IF($B978="","",$D$9)</f>
        <v/>
      </c>
      <c r="D978" s="42" t="str">
        <f aca="false">IF($B978="","",IPMT($D$5/12,$B978,$D$7*12,$D$4))</f>
        <v/>
      </c>
      <c r="E978" s="42" t="str">
        <f aca="false">IF($B978="","",PPMT($D$5/12,$B978,$D$7*12,$D$4))</f>
        <v/>
      </c>
      <c r="F978" s="42" t="str">
        <f aca="false">IF($B978="","",F977-E978)</f>
        <v/>
      </c>
    </row>
    <row r="979" customFormat="false" ht="13.8" hidden="false" customHeight="false" outlineLevel="0" collapsed="false">
      <c r="B979" s="0" t="str">
        <f aca="false">IF(OR(B978="",B978&gt;=$D$8),"",B978+1)</f>
        <v/>
      </c>
      <c r="C979" s="42" t="str">
        <f aca="false">IF($B979="","",$D$9)</f>
        <v/>
      </c>
      <c r="D979" s="42" t="str">
        <f aca="false">IF($B979="","",IPMT($D$5/12,$B979,$D$7*12,$D$4))</f>
        <v/>
      </c>
      <c r="E979" s="42" t="str">
        <f aca="false">IF($B979="","",PPMT($D$5/12,$B979,$D$7*12,$D$4))</f>
        <v/>
      </c>
      <c r="F979" s="42" t="str">
        <f aca="false">IF($B979="","",F978-E979)</f>
        <v/>
      </c>
    </row>
    <row r="980" customFormat="false" ht="13.8" hidden="false" customHeight="false" outlineLevel="0" collapsed="false">
      <c r="B980" s="0" t="str">
        <f aca="false">IF(OR(B979="",B979&gt;=$D$8),"",B979+1)</f>
        <v/>
      </c>
      <c r="C980" s="42" t="str">
        <f aca="false">IF($B980="","",$D$9)</f>
        <v/>
      </c>
      <c r="D980" s="42" t="str">
        <f aca="false">IF($B980="","",IPMT($D$5/12,$B980,$D$7*12,$D$4))</f>
        <v/>
      </c>
      <c r="E980" s="42" t="str">
        <f aca="false">IF($B980="","",PPMT($D$5/12,$B980,$D$7*12,$D$4))</f>
        <v/>
      </c>
      <c r="F980" s="42" t="str">
        <f aca="false">IF($B980="","",F979-E980)</f>
        <v/>
      </c>
    </row>
    <row r="981" customFormat="false" ht="13.8" hidden="false" customHeight="false" outlineLevel="0" collapsed="false">
      <c r="B981" s="0" t="str">
        <f aca="false">IF(OR(B980="",B980&gt;=$D$8),"",B980+1)</f>
        <v/>
      </c>
      <c r="C981" s="42" t="str">
        <f aca="false">IF($B981="","",$D$9)</f>
        <v/>
      </c>
      <c r="D981" s="42" t="str">
        <f aca="false">IF($B981="","",IPMT($D$5/12,$B981,$D$7*12,$D$4))</f>
        <v/>
      </c>
      <c r="E981" s="42" t="str">
        <f aca="false">IF($B981="","",PPMT($D$5/12,$B981,$D$7*12,$D$4))</f>
        <v/>
      </c>
      <c r="F981" s="42" t="str">
        <f aca="false">IF($B981="","",F980-E981)</f>
        <v/>
      </c>
    </row>
    <row r="982" customFormat="false" ht="13.8" hidden="false" customHeight="false" outlineLevel="0" collapsed="false">
      <c r="B982" s="0" t="str">
        <f aca="false">IF(OR(B981="",B981&gt;=$D$8),"",B981+1)</f>
        <v/>
      </c>
      <c r="C982" s="42" t="str">
        <f aca="false">IF($B982="","",$D$9)</f>
        <v/>
      </c>
      <c r="D982" s="42" t="str">
        <f aca="false">IF($B982="","",IPMT($D$5/12,$B982,$D$7*12,$D$4))</f>
        <v/>
      </c>
      <c r="E982" s="42" t="str">
        <f aca="false">IF($B982="","",PPMT($D$5/12,$B982,$D$7*12,$D$4))</f>
        <v/>
      </c>
      <c r="F982" s="42" t="str">
        <f aca="false">IF($B982="","",F981-E982)</f>
        <v/>
      </c>
    </row>
    <row r="983" customFormat="false" ht="13.8" hidden="false" customHeight="false" outlineLevel="0" collapsed="false">
      <c r="B983" s="0" t="str">
        <f aca="false">IF(OR(B982="",B982&gt;=$D$8),"",B982+1)</f>
        <v/>
      </c>
      <c r="C983" s="42" t="str">
        <f aca="false">IF($B983="","",$D$9)</f>
        <v/>
      </c>
      <c r="D983" s="42" t="str">
        <f aca="false">IF($B983="","",IPMT($D$5/12,$B983,$D$7*12,$D$4))</f>
        <v/>
      </c>
      <c r="E983" s="42" t="str">
        <f aca="false">IF($B983="","",PPMT($D$5/12,$B983,$D$7*12,$D$4))</f>
        <v/>
      </c>
      <c r="F983" s="42" t="str">
        <f aca="false">IF($B983="","",F982-E983)</f>
        <v/>
      </c>
    </row>
    <row r="984" customFormat="false" ht="13.8" hidden="false" customHeight="false" outlineLevel="0" collapsed="false">
      <c r="B984" s="0" t="str">
        <f aca="false">IF(OR(B983="",B983&gt;=$D$8),"",B983+1)</f>
        <v/>
      </c>
      <c r="C984" s="42" t="str">
        <f aca="false">IF($B984="","",$D$9)</f>
        <v/>
      </c>
      <c r="D984" s="42" t="str">
        <f aca="false">IF($B984="","",IPMT($D$5/12,$B984,$D$7*12,$D$4))</f>
        <v/>
      </c>
      <c r="E984" s="42" t="str">
        <f aca="false">IF($B984="","",PPMT($D$5/12,$B984,$D$7*12,$D$4))</f>
        <v/>
      </c>
      <c r="F984" s="42" t="str">
        <f aca="false">IF($B984="","",F983-E984)</f>
        <v/>
      </c>
    </row>
    <row r="985" customFormat="false" ht="13.8" hidden="false" customHeight="false" outlineLevel="0" collapsed="false">
      <c r="B985" s="0" t="str">
        <f aca="false">IF(OR(B984="",B984&gt;=$D$8),"",B984+1)</f>
        <v/>
      </c>
      <c r="C985" s="42" t="str">
        <f aca="false">IF($B985="","",$D$9)</f>
        <v/>
      </c>
      <c r="D985" s="42" t="str">
        <f aca="false">IF($B985="","",IPMT($D$5/12,$B985,$D$7*12,$D$4))</f>
        <v/>
      </c>
      <c r="E985" s="42" t="str">
        <f aca="false">IF($B985="","",PPMT($D$5/12,$B985,$D$7*12,$D$4))</f>
        <v/>
      </c>
      <c r="F985" s="42" t="str">
        <f aca="false">IF($B985="","",F984-E985)</f>
        <v/>
      </c>
    </row>
    <row r="986" customFormat="false" ht="13.8" hidden="false" customHeight="false" outlineLevel="0" collapsed="false">
      <c r="B986" s="0" t="str">
        <f aca="false">IF(OR(B985="",B985&gt;=$D$8),"",B985+1)</f>
        <v/>
      </c>
      <c r="C986" s="42" t="str">
        <f aca="false">IF($B986="","",$D$9)</f>
        <v/>
      </c>
      <c r="D986" s="42" t="str">
        <f aca="false">IF($B986="","",IPMT($D$5/12,$B986,$D$7*12,$D$4))</f>
        <v/>
      </c>
      <c r="E986" s="42" t="str">
        <f aca="false">IF($B986="","",PPMT($D$5/12,$B986,$D$7*12,$D$4))</f>
        <v/>
      </c>
      <c r="F986" s="42" t="str">
        <f aca="false">IF($B986="","",F985-E986)</f>
        <v/>
      </c>
    </row>
    <row r="987" customFormat="false" ht="13.8" hidden="false" customHeight="false" outlineLevel="0" collapsed="false">
      <c r="B987" s="0" t="str">
        <f aca="false">IF(OR(B986="",B986&gt;=$D$8),"",B986+1)</f>
        <v/>
      </c>
      <c r="C987" s="42" t="str">
        <f aca="false">IF($B987="","",$D$9)</f>
        <v/>
      </c>
      <c r="D987" s="42" t="str">
        <f aca="false">IF($B987="","",IPMT($D$5/12,$B987,$D$7*12,$D$4))</f>
        <v/>
      </c>
      <c r="E987" s="42" t="str">
        <f aca="false">IF($B987="","",PPMT($D$5/12,$B987,$D$7*12,$D$4))</f>
        <v/>
      </c>
      <c r="F987" s="42" t="str">
        <f aca="false">IF($B987="","",F986-E987)</f>
        <v/>
      </c>
    </row>
    <row r="988" customFormat="false" ht="13.8" hidden="false" customHeight="false" outlineLevel="0" collapsed="false">
      <c r="B988" s="0" t="str">
        <f aca="false">IF(OR(B987="",B987&gt;=$D$8),"",B987+1)</f>
        <v/>
      </c>
      <c r="C988" s="42" t="str">
        <f aca="false">IF($B988="","",$D$9)</f>
        <v/>
      </c>
      <c r="D988" s="42" t="str">
        <f aca="false">IF($B988="","",IPMT($D$5/12,$B988,$D$7*12,$D$4))</f>
        <v/>
      </c>
      <c r="E988" s="42" t="str">
        <f aca="false">IF($B988="","",PPMT($D$5/12,$B988,$D$7*12,$D$4))</f>
        <v/>
      </c>
      <c r="F988" s="42" t="str">
        <f aca="false">IF($B988="","",F987-E988)</f>
        <v/>
      </c>
    </row>
    <row r="989" customFormat="false" ht="13.8" hidden="false" customHeight="false" outlineLevel="0" collapsed="false">
      <c r="B989" s="0" t="str">
        <f aca="false">IF(OR(B988="",B988&gt;=$D$8),"",B988+1)</f>
        <v/>
      </c>
      <c r="C989" s="42" t="str">
        <f aca="false">IF($B989="","",$D$9)</f>
        <v/>
      </c>
      <c r="D989" s="42" t="str">
        <f aca="false">IF($B989="","",IPMT($D$5/12,$B989,$D$7*12,$D$4))</f>
        <v/>
      </c>
      <c r="E989" s="42" t="str">
        <f aca="false">IF($B989="","",PPMT($D$5/12,$B989,$D$7*12,$D$4))</f>
        <v/>
      </c>
      <c r="F989" s="42" t="str">
        <f aca="false">IF($B989="","",F988-E989)</f>
        <v/>
      </c>
    </row>
    <row r="990" customFormat="false" ht="13.8" hidden="false" customHeight="false" outlineLevel="0" collapsed="false">
      <c r="B990" s="0" t="str">
        <f aca="false">IF(OR(B989="",B989&gt;=$D$8),"",B989+1)</f>
        <v/>
      </c>
      <c r="C990" s="42" t="str">
        <f aca="false">IF($B990="","",$D$9)</f>
        <v/>
      </c>
      <c r="D990" s="42" t="str">
        <f aca="false">IF($B990="","",IPMT($D$5/12,$B990,$D$7*12,$D$4))</f>
        <v/>
      </c>
      <c r="E990" s="42" t="str">
        <f aca="false">IF($B990="","",PPMT($D$5/12,$B990,$D$7*12,$D$4))</f>
        <v/>
      </c>
      <c r="F990" s="42" t="str">
        <f aca="false">IF($B990="","",F989-E990)</f>
        <v/>
      </c>
    </row>
    <row r="991" customFormat="false" ht="13.8" hidden="false" customHeight="false" outlineLevel="0" collapsed="false">
      <c r="B991" s="0" t="str">
        <f aca="false">IF(OR(B990="",B990&gt;=$D$8),"",B990+1)</f>
        <v/>
      </c>
      <c r="C991" s="42" t="str">
        <f aca="false">IF($B991="","",$D$9)</f>
        <v/>
      </c>
      <c r="D991" s="42" t="str">
        <f aca="false">IF($B991="","",IPMT($D$5/12,$B991,$D$7*12,$D$4))</f>
        <v/>
      </c>
      <c r="E991" s="42" t="str">
        <f aca="false">IF($B991="","",PPMT($D$5/12,$B991,$D$7*12,$D$4))</f>
        <v/>
      </c>
      <c r="F991" s="42" t="str">
        <f aca="false">IF($B991="","",F990-E991)</f>
        <v/>
      </c>
    </row>
    <row r="992" customFormat="false" ht="13.8" hidden="false" customHeight="false" outlineLevel="0" collapsed="false">
      <c r="B992" s="0" t="str">
        <f aca="false">IF(OR(B991="",B991&gt;=$D$8),"",B991+1)</f>
        <v/>
      </c>
      <c r="C992" s="42" t="str">
        <f aca="false">IF($B992="","",$D$9)</f>
        <v/>
      </c>
      <c r="D992" s="42" t="str">
        <f aca="false">IF($B992="","",IPMT($D$5/12,$B992,$D$7*12,$D$4))</f>
        <v/>
      </c>
      <c r="E992" s="42" t="str">
        <f aca="false">IF($B992="","",PPMT($D$5/12,$B992,$D$7*12,$D$4))</f>
        <v/>
      </c>
      <c r="F992" s="42" t="str">
        <f aca="false">IF($B992="","",F991-E992)</f>
        <v/>
      </c>
    </row>
    <row r="993" customFormat="false" ht="13.8" hidden="false" customHeight="false" outlineLevel="0" collapsed="false">
      <c r="B993" s="0" t="str">
        <f aca="false">IF(OR(B992="",B992&gt;=$D$8),"",B992+1)</f>
        <v/>
      </c>
      <c r="C993" s="42" t="str">
        <f aca="false">IF($B993="","",$D$9)</f>
        <v/>
      </c>
      <c r="D993" s="42" t="str">
        <f aca="false">IF($B993="","",IPMT($D$5/12,$B993,$D$7*12,$D$4))</f>
        <v/>
      </c>
      <c r="E993" s="42" t="str">
        <f aca="false">IF($B993="","",PPMT($D$5/12,$B993,$D$7*12,$D$4))</f>
        <v/>
      </c>
      <c r="F993" s="42" t="str">
        <f aca="false">IF($B993="","",F992-E993)</f>
        <v/>
      </c>
    </row>
    <row r="994" customFormat="false" ht="13.8" hidden="false" customHeight="false" outlineLevel="0" collapsed="false">
      <c r="B994" s="0" t="str">
        <f aca="false">IF(OR(B993="",B993&gt;=$D$8),"",B993+1)</f>
        <v/>
      </c>
      <c r="C994" s="42" t="str">
        <f aca="false">IF($B994="","",$D$9)</f>
        <v/>
      </c>
      <c r="D994" s="42" t="str">
        <f aca="false">IF($B994="","",IPMT($D$5/12,$B994,$D$7*12,$D$4))</f>
        <v/>
      </c>
      <c r="E994" s="42" t="str">
        <f aca="false">IF($B994="","",PPMT($D$5/12,$B994,$D$7*12,$D$4))</f>
        <v/>
      </c>
      <c r="F994" s="42" t="str">
        <f aca="false">IF($B994="","",F993-E994)</f>
        <v/>
      </c>
    </row>
    <row r="995" customFormat="false" ht="13.8" hidden="false" customHeight="false" outlineLevel="0" collapsed="false">
      <c r="B995" s="0" t="str">
        <f aca="false">IF(OR(B994="",B994&gt;=$D$8),"",B994+1)</f>
        <v/>
      </c>
      <c r="C995" s="42" t="str">
        <f aca="false">IF($B995="","",$D$9)</f>
        <v/>
      </c>
      <c r="D995" s="42" t="str">
        <f aca="false">IF($B995="","",IPMT($D$5/12,$B995,$D$7*12,$D$4))</f>
        <v/>
      </c>
      <c r="E995" s="42" t="str">
        <f aca="false">IF($B995="","",PPMT($D$5/12,$B995,$D$7*12,$D$4))</f>
        <v/>
      </c>
      <c r="F995" s="42" t="str">
        <f aca="false">IF($B995="","",F994-E995)</f>
        <v/>
      </c>
    </row>
    <row r="996" customFormat="false" ht="13.8" hidden="false" customHeight="false" outlineLevel="0" collapsed="false">
      <c r="B996" s="0" t="str">
        <f aca="false">IF(OR(B995="",B995&gt;=$D$8),"",B995+1)</f>
        <v/>
      </c>
      <c r="C996" s="42" t="str">
        <f aca="false">IF($B996="","",$D$9)</f>
        <v/>
      </c>
      <c r="D996" s="42" t="str">
        <f aca="false">IF($B996="","",IPMT($D$5/12,$B996,$D$7*12,$D$4))</f>
        <v/>
      </c>
      <c r="E996" s="42" t="str">
        <f aca="false">IF($B996="","",PPMT($D$5/12,$B996,$D$7*12,$D$4))</f>
        <v/>
      </c>
      <c r="F996" s="42" t="str">
        <f aca="false">IF($B996="","",F995-E996)</f>
        <v/>
      </c>
    </row>
    <row r="997" customFormat="false" ht="13.8" hidden="false" customHeight="false" outlineLevel="0" collapsed="false">
      <c r="B997" s="0" t="str">
        <f aca="false">IF(OR(B996="",B996&gt;=$D$8),"",B996+1)</f>
        <v/>
      </c>
      <c r="C997" s="42" t="str">
        <f aca="false">IF($B997="","",$D$9)</f>
        <v/>
      </c>
      <c r="D997" s="42" t="str">
        <f aca="false">IF($B997="","",IPMT($D$5/12,$B997,$D$7*12,$D$4))</f>
        <v/>
      </c>
      <c r="E997" s="42" t="str">
        <f aca="false">IF($B997="","",PPMT($D$5/12,$B997,$D$7*12,$D$4))</f>
        <v/>
      </c>
      <c r="F997" s="42" t="str">
        <f aca="false">IF($B997="","",F996-E997)</f>
        <v/>
      </c>
    </row>
    <row r="998" customFormat="false" ht="13.8" hidden="false" customHeight="false" outlineLevel="0" collapsed="false">
      <c r="B998" s="0" t="str">
        <f aca="false">IF(OR(B997="",B997&gt;=$D$8),"",B997+1)</f>
        <v/>
      </c>
      <c r="C998" s="42" t="str">
        <f aca="false">IF($B998="","",$D$9)</f>
        <v/>
      </c>
      <c r="D998" s="42" t="str">
        <f aca="false">IF($B998="","",IPMT($D$5/12,$B998,$D$7*12,$D$4))</f>
        <v/>
      </c>
      <c r="E998" s="42" t="str">
        <f aca="false">IF($B998="","",PPMT($D$5/12,$B998,$D$7*12,$D$4))</f>
        <v/>
      </c>
      <c r="F998" s="42" t="str">
        <f aca="false">IF($B998="","",F997-E998)</f>
        <v/>
      </c>
    </row>
    <row r="999" customFormat="false" ht="13.8" hidden="false" customHeight="false" outlineLevel="0" collapsed="false">
      <c r="B999" s="0" t="str">
        <f aca="false">IF(OR(B998="",B998&gt;=$D$8),"",B998+1)</f>
        <v/>
      </c>
      <c r="C999" s="42" t="str">
        <f aca="false">IF($B999="","",$D$9)</f>
        <v/>
      </c>
      <c r="D999" s="42" t="str">
        <f aca="false">IF($B999="","",IPMT($D$5/12,$B999,$D$7*12,$D$4))</f>
        <v/>
      </c>
      <c r="E999" s="42" t="str">
        <f aca="false">IF($B999="","",PPMT($D$5/12,$B999,$D$7*12,$D$4))</f>
        <v/>
      </c>
      <c r="F999" s="42" t="str">
        <f aca="false">IF($B999="","",F998-E999)</f>
        <v/>
      </c>
    </row>
    <row r="1000" customFormat="false" ht="13.8" hidden="false" customHeight="false" outlineLevel="0" collapsed="false">
      <c r="B1000" s="0" t="str">
        <f aca="false">IF(OR(B999="",B999&gt;=$D$8),"",B999+1)</f>
        <v/>
      </c>
      <c r="C1000" s="42" t="str">
        <f aca="false">IF($B1000="","",$D$9)</f>
        <v/>
      </c>
      <c r="D1000" s="42" t="str">
        <f aca="false">IF($B1000="","",IPMT($D$5/12,$B1000,$D$7*12,$D$4))</f>
        <v/>
      </c>
      <c r="E1000" s="42" t="str">
        <f aca="false">IF($B1000="","",PPMT($D$5/12,$B1000,$D$7*12,$D$4))</f>
        <v/>
      </c>
      <c r="F1000" s="42" t="str">
        <f aca="false">IF($B1000="","",F999-E1000)</f>
        <v/>
      </c>
    </row>
    <row r="1001" customFormat="false" ht="13.8" hidden="false" customHeight="false" outlineLevel="0" collapsed="false">
      <c r="B1001" s="0" t="str">
        <f aca="false">IF(OR(B1000="",B1000&gt;=$D$8),"",B1000+1)</f>
        <v/>
      </c>
      <c r="C1001" s="42" t="str">
        <f aca="false">IF($B1001="","",$D$9)</f>
        <v/>
      </c>
      <c r="D1001" s="42" t="str">
        <f aca="false">IF($B1001="","",IPMT($D$5/12,$B1001,$D$7*12,$D$4))</f>
        <v/>
      </c>
      <c r="E1001" s="42" t="str">
        <f aca="false">IF($B1001="","",PPMT($D$5/12,$B1001,$D$7*12,$D$4))</f>
        <v/>
      </c>
      <c r="F1001" s="42" t="str">
        <f aca="false">IF($B1001="","",F1000-E1001)</f>
        <v/>
      </c>
    </row>
    <row r="1002" customFormat="false" ht="13.8" hidden="false" customHeight="false" outlineLevel="0" collapsed="false">
      <c r="B1002" s="0" t="str">
        <f aca="false">IF(OR(B1001="",B1001&gt;=$D$8),"",B1001+1)</f>
        <v/>
      </c>
      <c r="C1002" s="42" t="str">
        <f aca="false">IF($B1002="","",$D$9)</f>
        <v/>
      </c>
      <c r="D1002" s="42" t="str">
        <f aca="false">IF($B1002="","",IPMT($D$5/12,$B1002,$D$7*12,$D$4))</f>
        <v/>
      </c>
      <c r="E1002" s="42" t="str">
        <f aca="false">IF($B1002="","",PPMT($D$5/12,$B1002,$D$7*12,$D$4))</f>
        <v/>
      </c>
      <c r="F1002" s="42" t="str">
        <f aca="false">IF($B1002="","",F1001-E1002)</f>
        <v/>
      </c>
    </row>
    <row r="1003" customFormat="false" ht="13.8" hidden="false" customHeight="false" outlineLevel="0" collapsed="false">
      <c r="B1003" s="0" t="str">
        <f aca="false">IF(OR(B1002="",B1002&gt;=$D$8),"",B1002+1)</f>
        <v/>
      </c>
      <c r="C1003" s="42" t="str">
        <f aca="false">IF($B1003="","",$D$9)</f>
        <v/>
      </c>
      <c r="D1003" s="42" t="str">
        <f aca="false">IF($B1003="","",IPMT($D$5/12,$B1003,$D$7*12,$D$4))</f>
        <v/>
      </c>
      <c r="E1003" s="42" t="str">
        <f aca="false">IF($B1003="","",PPMT($D$5/12,$B1003,$D$7*12,$D$4))</f>
        <v/>
      </c>
      <c r="F1003" s="42" t="str">
        <f aca="false">IF($B1003="","",F1002-E1003)</f>
        <v/>
      </c>
    </row>
    <row r="1004" customFormat="false" ht="13.8" hidden="false" customHeight="false" outlineLevel="0" collapsed="false">
      <c r="B1004" s="0" t="str">
        <f aca="false">IF(OR(B1003="",B1003&gt;=$D$8),"",B1003+1)</f>
        <v/>
      </c>
      <c r="C1004" s="42" t="str">
        <f aca="false">IF($B1004="","",$D$9)</f>
        <v/>
      </c>
      <c r="D1004" s="42" t="str">
        <f aca="false">IF($B1004="","",IPMT($D$5/12,$B1004,$D$7*12,$D$4))</f>
        <v/>
      </c>
      <c r="E1004" s="42" t="str">
        <f aca="false">IF($B1004="","",PPMT($D$5/12,$B1004,$D$7*12,$D$4))</f>
        <v/>
      </c>
      <c r="F1004" s="42" t="str">
        <f aca="false">IF($B1004="","",F1003-E1004)</f>
        <v/>
      </c>
    </row>
    <row r="1005" customFormat="false" ht="13.8" hidden="false" customHeight="false" outlineLevel="0" collapsed="false">
      <c r="B1005" s="0" t="str">
        <f aca="false">IF(OR(B1004="",B1004&gt;=$D$8),"",B1004+1)</f>
        <v/>
      </c>
      <c r="C1005" s="42" t="str">
        <f aca="false">IF($B1005="","",$D$9)</f>
        <v/>
      </c>
      <c r="D1005" s="42" t="str">
        <f aca="false">IF($B1005="","",IPMT($D$5/12,$B1005,$D$7*12,$D$4))</f>
        <v/>
      </c>
      <c r="E1005" s="42" t="str">
        <f aca="false">IF($B1005="","",PPMT($D$5/12,$B1005,$D$7*12,$D$4))</f>
        <v/>
      </c>
      <c r="F1005" s="42" t="str">
        <f aca="false">IF($B1005="","",F1004-E1005)</f>
        <v/>
      </c>
    </row>
    <row r="1006" customFormat="false" ht="13.8" hidden="false" customHeight="false" outlineLevel="0" collapsed="false">
      <c r="B1006" s="0" t="str">
        <f aca="false">IF(OR(B1005="",B1005&gt;=$D$8),"",B1005+1)</f>
        <v/>
      </c>
      <c r="C1006" s="42" t="str">
        <f aca="false">IF($B1006="","",$D$9)</f>
        <v/>
      </c>
      <c r="D1006" s="42" t="str">
        <f aca="false">IF($B1006="","",IPMT($D$5/12,$B1006,$D$7*12,$D$4))</f>
        <v/>
      </c>
      <c r="E1006" s="42" t="str">
        <f aca="false">IF($B1006="","",PPMT($D$5/12,$B1006,$D$7*12,$D$4))</f>
        <v/>
      </c>
      <c r="F1006" s="42" t="str">
        <f aca="false">IF($B1006="","",F1005-E1006)</f>
        <v/>
      </c>
    </row>
    <row r="1007" customFormat="false" ht="13.8" hidden="false" customHeight="false" outlineLevel="0" collapsed="false">
      <c r="B1007" s="0" t="str">
        <f aca="false">IF(OR(B1006="",B1006&gt;=$D$8),"",B1006+1)</f>
        <v/>
      </c>
      <c r="C1007" s="42" t="str">
        <f aca="false">IF($B1007="","",$D$9)</f>
        <v/>
      </c>
      <c r="D1007" s="42" t="str">
        <f aca="false">IF($B1007="","",IPMT($D$5/12,$B1007,$D$7*12,$D$4))</f>
        <v/>
      </c>
      <c r="E1007" s="42" t="str">
        <f aca="false">IF($B1007="","",PPMT($D$5/12,$B1007,$D$7*12,$D$4))</f>
        <v/>
      </c>
      <c r="F1007" s="42" t="str">
        <f aca="false">IF($B1007="","",F1006-E1007)</f>
        <v/>
      </c>
    </row>
    <row r="1008" customFormat="false" ht="13.8" hidden="false" customHeight="false" outlineLevel="0" collapsed="false">
      <c r="B1008" s="0" t="str">
        <f aca="false">IF(OR(B1007="",B1007&gt;=$D$8),"",B1007+1)</f>
        <v/>
      </c>
      <c r="C1008" s="42" t="str">
        <f aca="false">IF($B1008="","",$D$9)</f>
        <v/>
      </c>
      <c r="D1008" s="42" t="str">
        <f aca="false">IF($B1008="","",IPMT($D$5/12,$B1008,$D$7*12,$D$4))</f>
        <v/>
      </c>
      <c r="E1008" s="42" t="str">
        <f aca="false">IF($B1008="","",PPMT($D$5/12,$B1008,$D$7*12,$D$4))</f>
        <v/>
      </c>
      <c r="F1008" s="42" t="str">
        <f aca="false">IF($B1008="","",F1007-E1008)</f>
        <v/>
      </c>
    </row>
    <row r="1009" customFormat="false" ht="13.8" hidden="false" customHeight="false" outlineLevel="0" collapsed="false">
      <c r="B1009" s="0" t="str">
        <f aca="false">IF(OR(B1008="",B1008&gt;=$D$8),"",B1008+1)</f>
        <v/>
      </c>
      <c r="C1009" s="42" t="str">
        <f aca="false">IF($B1009="","",$D$9)</f>
        <v/>
      </c>
      <c r="D1009" s="42" t="str">
        <f aca="false">IF($B1009="","",IPMT($D$5/12,$B1009,$D$7*12,$D$4))</f>
        <v/>
      </c>
      <c r="E1009" s="42" t="str">
        <f aca="false">IF($B1009="","",PPMT($D$5/12,$B1009,$D$7*12,$D$4))</f>
        <v/>
      </c>
      <c r="F1009" s="42" t="str">
        <f aca="false">IF($B1009="","",F1008-E1009)</f>
        <v/>
      </c>
    </row>
    <row r="1010" customFormat="false" ht="13.8" hidden="false" customHeight="false" outlineLevel="0" collapsed="false">
      <c r="B1010" s="0" t="str">
        <f aca="false">IF(OR(B1009="",B1009&gt;=$D$8),"",B1009+1)</f>
        <v/>
      </c>
      <c r="C1010" s="42" t="str">
        <f aca="false">IF($B1010="","",$D$9)</f>
        <v/>
      </c>
      <c r="D1010" s="42" t="str">
        <f aca="false">IF($B1010="","",IPMT($D$5/12,$B1010,$D$7*12,$D$4))</f>
        <v/>
      </c>
      <c r="E1010" s="42" t="str">
        <f aca="false">IF($B1010="","",PPMT($D$5/12,$B1010,$D$7*12,$D$4))</f>
        <v/>
      </c>
      <c r="F1010" s="42" t="str">
        <f aca="false">IF($B1010="","",F1009-E1010)</f>
        <v/>
      </c>
    </row>
    <row r="1011" customFormat="false" ht="13.8" hidden="false" customHeight="false" outlineLevel="0" collapsed="false">
      <c r="B1011" s="0" t="str">
        <f aca="false">IF(OR(B1010="",B1010&gt;=$D$8),"",B1010+1)</f>
        <v/>
      </c>
      <c r="C1011" s="42" t="str">
        <f aca="false">IF($B1011="","",$D$9)</f>
        <v/>
      </c>
      <c r="D1011" s="42" t="str">
        <f aca="false">IF($B1011="","",IPMT($D$5/12,$B1011,$D$7*12,$D$4))</f>
        <v/>
      </c>
      <c r="E1011" s="42" t="str">
        <f aca="false">IF($B1011="","",PPMT($D$5/12,$B1011,$D$7*12,$D$4))</f>
        <v/>
      </c>
      <c r="F1011" s="42" t="str">
        <f aca="false">IF($B1011="","",F1010-E1011)</f>
        <v/>
      </c>
    </row>
    <row r="1012" customFormat="false" ht="13.8" hidden="false" customHeight="false" outlineLevel="0" collapsed="false">
      <c r="B1012" s="0" t="str">
        <f aca="false">IF(OR(B1011="",B1011&gt;=$D$8),"",B1011+1)</f>
        <v/>
      </c>
      <c r="C1012" s="42" t="str">
        <f aca="false">IF($B1012="","",$D$9)</f>
        <v/>
      </c>
      <c r="D1012" s="42" t="str">
        <f aca="false">IF($B1012="","",IPMT($D$5/12,$B1012,$D$7*12,$D$4))</f>
        <v/>
      </c>
      <c r="E1012" s="42" t="str">
        <f aca="false">IF($B1012="","",PPMT($D$5/12,$B1012,$D$7*12,$D$4))</f>
        <v/>
      </c>
      <c r="F1012" s="42" t="str">
        <f aca="false">IF($B1012="","",F1011-E1012)</f>
        <v/>
      </c>
    </row>
    <row r="1013" customFormat="false" ht="13.8" hidden="false" customHeight="false" outlineLevel="0" collapsed="false">
      <c r="B1013" s="0" t="str">
        <f aca="false">IF(OR(B1012="",B1012&gt;=$D$8),"",B1012+1)</f>
        <v/>
      </c>
      <c r="C1013" s="42" t="str">
        <f aca="false">IF($B1013="","",$D$9)</f>
        <v/>
      </c>
      <c r="D1013" s="42" t="str">
        <f aca="false">IF($B1013="","",IPMT($D$5/12,$B1013,$D$7*12,$D$4))</f>
        <v/>
      </c>
      <c r="E1013" s="42" t="str">
        <f aca="false">IF($B1013="","",PPMT($D$5/12,$B1013,$D$7*12,$D$4))</f>
        <v/>
      </c>
      <c r="F1013" s="42" t="str">
        <f aca="false">IF($B1013="","",F1012-E1013)</f>
        <v/>
      </c>
    </row>
    <row r="1014" customFormat="false" ht="13.8" hidden="false" customHeight="false" outlineLevel="0" collapsed="false">
      <c r="B1014" s="0" t="str">
        <f aca="false">IF(OR(B1013="",B1013&gt;=$D$8),"",B1013+1)</f>
        <v/>
      </c>
      <c r="C1014" s="42" t="str">
        <f aca="false">IF($B1014="","",$D$9)</f>
        <v/>
      </c>
      <c r="D1014" s="42" t="str">
        <f aca="false">IF($B1014="","",IPMT($D$5/12,$B1014,$D$7*12,$D$4))</f>
        <v/>
      </c>
      <c r="E1014" s="42" t="str">
        <f aca="false">IF($B1014="","",PPMT($D$5/12,$B1014,$D$7*12,$D$4))</f>
        <v/>
      </c>
      <c r="F1014" s="42" t="str">
        <f aca="false">IF($B1014="","",F1013-E1014)</f>
        <v/>
      </c>
    </row>
    <row r="1015" customFormat="false" ht="13.8" hidden="false" customHeight="false" outlineLevel="0" collapsed="false">
      <c r="B1015" s="0" t="str">
        <f aca="false">IF(OR(B1014="",B1014&gt;=$D$8),"",B1014+1)</f>
        <v/>
      </c>
      <c r="C1015" s="42" t="str">
        <f aca="false">IF($B1015="","",$D$9)</f>
        <v/>
      </c>
      <c r="D1015" s="42" t="str">
        <f aca="false">IF($B1015="","",IPMT($D$5/12,$B1015,$D$7*12,$D$4))</f>
        <v/>
      </c>
      <c r="E1015" s="42" t="str">
        <f aca="false">IF($B1015="","",PPMT($D$5/12,$B1015,$D$7*12,$D$4))</f>
        <v/>
      </c>
      <c r="F1015" s="42" t="str">
        <f aca="false">IF($B1015="","",F1014-E1015)</f>
        <v/>
      </c>
    </row>
    <row r="1016" customFormat="false" ht="13.8" hidden="false" customHeight="false" outlineLevel="0" collapsed="false">
      <c r="B1016" s="0" t="str">
        <f aca="false">IF(OR(B1015="",B1015&gt;=$D$8),"",B1015+1)</f>
        <v/>
      </c>
      <c r="C1016" s="42" t="str">
        <f aca="false">IF($B1016="","",$D$9)</f>
        <v/>
      </c>
      <c r="D1016" s="42" t="str">
        <f aca="false">IF($B1016="","",IPMT($D$5/12,$B1016,$D$7*12,$D$4))</f>
        <v/>
      </c>
      <c r="E1016" s="42" t="str">
        <f aca="false">IF($B1016="","",PPMT($D$5/12,$B1016,$D$7*12,$D$4))</f>
        <v/>
      </c>
      <c r="F1016" s="42" t="str">
        <f aca="false">IF($B1016="","",F1015-E1016)</f>
        <v/>
      </c>
    </row>
    <row r="1017" customFormat="false" ht="13.8" hidden="false" customHeight="false" outlineLevel="0" collapsed="false">
      <c r="B1017" s="0" t="str">
        <f aca="false">IF(OR(B1016="",B1016&gt;=$D$8),"",B1016+1)</f>
        <v/>
      </c>
      <c r="C1017" s="42" t="str">
        <f aca="false">IF($B1017="","",$D$9)</f>
        <v/>
      </c>
      <c r="D1017" s="42" t="str">
        <f aca="false">IF($B1017="","",IPMT($D$5/12,$B1017,$D$7*12,$D$4))</f>
        <v/>
      </c>
      <c r="E1017" s="42" t="str">
        <f aca="false">IF($B1017="","",PPMT($D$5/12,$B1017,$D$7*12,$D$4))</f>
        <v/>
      </c>
      <c r="F1017" s="42" t="str">
        <f aca="false">IF($B1017="","",F1016-E1017)</f>
        <v/>
      </c>
    </row>
  </sheetData>
  <mergeCells count="2">
    <mergeCell ref="A14:F14"/>
    <mergeCell ref="H14:M14"/>
  </mergeCells>
  <dataValidations count="1">
    <dataValidation allowBlank="true" operator="between" showDropDown="false" showErrorMessage="true" showInputMessage="true" sqref="F4" type="list">
      <formula1>nbdepmt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929</TotalTime>
  <Application>LibreOffice/4.3.1.2$Linux_X86_64 LibreOffice_project/958349dc3b25111dbca392fbc281a05559ef6848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2014-10-19T09:47:36Z</dcterms:created>
  <dc:creator>Romain DESNOYERS</dc:creator>
  <dc:language>fr-FR</dc:language>
  <dcterms:modified xsi:type="dcterms:W3CDTF">2014-10-19T18:08:00Z</dcterms:modified>
  <cp:revision>4</cp:revision>
</cp:coreProperties>
</file>