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E:\Users\NonoZ\Documents\Mes Docs EXCEL\_Excel-Pratique\"/>
    </mc:Choice>
  </mc:AlternateContent>
  <bookViews>
    <workbookView xWindow="0" yWindow="0" windowWidth="32790" windowHeight="21135"/>
  </bookViews>
  <sheets>
    <sheet name="Feuil1" sheetId="1" r:id="rId1"/>
  </sheets>
  <definedNames>
    <definedName name="DateMax">Feuil1!$E$1</definedName>
    <definedName name="DateMin">Feuil1!$D$1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4" i="1" l="1"/>
  <c r="C5" i="1"/>
  <c r="C6" i="1"/>
  <c r="C7" i="1"/>
  <c r="H27" i="1"/>
  <c r="H26" i="1"/>
  <c r="H19" i="1"/>
  <c r="H20" i="1" s="1"/>
  <c r="H18" i="1"/>
  <c r="H17" i="1"/>
  <c r="H16" i="1"/>
  <c r="H15" i="1"/>
  <c r="H14" i="1"/>
  <c r="H13" i="1"/>
  <c r="H9" i="1"/>
  <c r="H8" i="1"/>
  <c r="H6" i="1"/>
  <c r="H12" i="1" s="1"/>
  <c r="H5" i="1"/>
  <c r="H3" i="1"/>
  <c r="H30" i="1" s="1"/>
  <c r="H11" i="1" l="1"/>
  <c r="H7" i="1"/>
  <c r="H23" i="1"/>
  <c r="H10" i="1"/>
  <c r="H24" i="1"/>
  <c r="H25" i="1"/>
  <c r="H28" i="1"/>
  <c r="H21" i="1"/>
  <c r="H29" i="1"/>
  <c r="H22" i="1"/>
</calcChain>
</file>

<file path=xl/sharedStrings.xml><?xml version="1.0" encoding="utf-8"?>
<sst xmlns="http://schemas.openxmlformats.org/spreadsheetml/2006/main" count="35" uniqueCount="22">
  <si>
    <t>Date de départ envisagée</t>
  </si>
  <si>
    <t>Au budget jusqu'à ?</t>
  </si>
  <si>
    <t xml:space="preserve">Resultat attendu </t>
  </si>
  <si>
    <t>depart avant 30 mars =&gt; 0 jours economisés sur Q2</t>
  </si>
  <si>
    <t>depart apres 30 juin =&gt; 0 jours économisés sur Q2</t>
  </si>
  <si>
    <t>51 jours entre le 21/4 et le 30/6</t>
  </si>
  <si>
    <t xml:space="preserve">9 jours entre le 21/4 et le 02/5, car apres y'avait pas de budget .. </t>
  </si>
  <si>
    <t>Années</t>
  </si>
  <si>
    <t>Liste des jours fériés :</t>
  </si>
  <si>
    <t>Nouvel An</t>
  </si>
  <si>
    <t>Dimanche de Pâques</t>
  </si>
  <si>
    <t>Lundi de Pâques</t>
  </si>
  <si>
    <t>Fête du travail</t>
  </si>
  <si>
    <t>Victoire 1945</t>
  </si>
  <si>
    <t>Ascension</t>
  </si>
  <si>
    <t>Pentecôte</t>
  </si>
  <si>
    <t>Lundi de Pentecôte</t>
  </si>
  <si>
    <t>Fête nationale</t>
  </si>
  <si>
    <t>Assomption</t>
  </si>
  <si>
    <t>Toussaint</t>
  </si>
  <si>
    <t>Victoire 1918</t>
  </si>
  <si>
    <t>Noël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</si>
</sst>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>
    <font>
      <sz val="11"/>
      <color theme="1"/>
      <name val="Calibri"/>
      <family val="2"/>
      <scheme val="minor"/>
    </font>
    <font>
      <sz val="10"/>
      <name val="Arial"/>
      <family val="2"/>
    </font>
    <font>
      <sz val="9"/>
      <color theme="1"/>
      <name val="Lao UI"/>
      <family val="2"/>
    </font>
    <font>
      <b/>
      <sz val="9"/>
      <color theme="1"/>
      <name val="Lao UI"/>
      <family val="2"/>
    </font>
    <font>
      <b/>
      <sz val="9"/>
      <name val="Lao UI"/>
      <family val="2"/>
    </font>
    <font>
      <sz val="10"/>
      <name val="Times New Roman"/>
      <family val="1"/>
    </font>
    <font>
      <b/>
      <sz val="9"/>
      <name val="Arial"/>
      <family val="2"/>
    </font>
    <font>
      <sz val="10"/>
      <name val="Calibri"/>
      <family val="2"/>
      <scheme val="minor"/>
    </font>
    <font>
      <b/>
      <sz val="9"/>
      <color indexed="18"/>
      <name val="Arial"/>
      <family val="2"/>
    </font>
    <font>
      <sz val="9"/>
      <color indexed="1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/>
      <right/>
      <top/>
      <bottom style="thin">
        <color indexed="22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5" fillId="0" borderId="0"/>
  </cellStyleXfs>
  <cellXfs count="19">
    <xf numFmtId="0" fontId="0" fillId="0" borderId="0" xfId="0"/>
    <xf numFmtId="0" fontId="2" fillId="0" borderId="0" xfId="0" applyFont="1"/>
    <xf numFmtId="0" fontId="3" fillId="2" borderId="0" xfId="0" applyFont="1" applyFill="1"/>
    <xf numFmtId="0" fontId="2" fillId="2" borderId="0" xfId="0" applyFont="1" applyFill="1" applyAlignment="1">
      <alignment horizontal="center"/>
    </xf>
    <xf numFmtId="14" fontId="3" fillId="0" borderId="0" xfId="0" applyNumberFormat="1" applyFont="1" applyFill="1" applyAlignment="1">
      <alignment horizontal="center"/>
    </xf>
    <xf numFmtId="0" fontId="2" fillId="0" borderId="0" xfId="0" applyFont="1" applyFill="1"/>
    <xf numFmtId="0" fontId="2" fillId="0" borderId="0" xfId="0" applyFont="1" applyFill="1" applyAlignment="1">
      <alignment horizontal="center"/>
    </xf>
    <xf numFmtId="0" fontId="3" fillId="0" borderId="0" xfId="0" applyFont="1" applyFill="1" applyAlignment="1">
      <alignment horizontal="center" wrapText="1"/>
    </xf>
    <xf numFmtId="0" fontId="4" fillId="0" borderId="0" xfId="0" applyFont="1" applyFill="1" applyAlignment="1">
      <alignment horizontal="center" wrapText="1"/>
    </xf>
    <xf numFmtId="14" fontId="2" fillId="0" borderId="0" xfId="0" applyNumberFormat="1" applyFont="1" applyFill="1" applyAlignment="1">
      <alignment horizontal="center"/>
    </xf>
    <xf numFmtId="0" fontId="6" fillId="0" borderId="1" xfId="2" applyFont="1" applyFill="1" applyBorder="1" applyAlignment="1" applyProtection="1">
      <alignment horizontal="center" vertical="center" wrapText="1"/>
      <protection locked="0"/>
    </xf>
    <xf numFmtId="0" fontId="7" fillId="0" borderId="0" xfId="0" applyFont="1"/>
    <xf numFmtId="0" fontId="8" fillId="3" borderId="1" xfId="2" applyNumberFormat="1" applyFont="1" applyFill="1" applyBorder="1" applyAlignment="1" applyProtection="1">
      <alignment horizontal="center"/>
      <protection locked="0"/>
    </xf>
    <xf numFmtId="0" fontId="6" fillId="0" borderId="0" xfId="2" applyFont="1" applyFill="1" applyAlignment="1" applyProtection="1">
      <protection locked="0"/>
    </xf>
    <xf numFmtId="14" fontId="8" fillId="3" borderId="2" xfId="2" applyNumberFormat="1" applyFont="1" applyFill="1" applyBorder="1" applyAlignment="1" applyProtection="1">
      <alignment horizontal="center"/>
      <protection locked="0"/>
    </xf>
    <xf numFmtId="14" fontId="9" fillId="0" borderId="3" xfId="2" applyNumberFormat="1" applyFont="1" applyFill="1" applyBorder="1" applyAlignment="1" applyProtection="1">
      <alignment horizontal="left"/>
      <protection locked="0"/>
    </xf>
    <xf numFmtId="14" fontId="8" fillId="3" borderId="4" xfId="2" applyNumberFormat="1" applyFont="1" applyFill="1" applyBorder="1" applyAlignment="1" applyProtection="1">
      <alignment horizontal="center"/>
      <protection locked="0"/>
    </xf>
    <xf numFmtId="14" fontId="9" fillId="0" borderId="5" xfId="2" applyNumberFormat="1" applyFont="1" applyFill="1" applyBorder="1" applyAlignment="1" applyProtection="1">
      <alignment horizontal="left"/>
      <protection locked="0"/>
    </xf>
    <xf numFmtId="14" fontId="8" fillId="3" borderId="6" xfId="2" applyNumberFormat="1" applyFont="1" applyFill="1" applyBorder="1" applyAlignment="1" applyProtection="1">
      <alignment horizontal="center"/>
      <protection locked="0"/>
    </xf>
  </cellXfs>
  <cellStyles count="3">
    <cellStyle name="Normal" xfId="0" builtinId="0"/>
    <cellStyle name="Normal 3" xfId="1"/>
    <cellStyle name="Normal_PlanningTx Jour avec WE1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3.xml"/><Relationship Id="rId3" Type="http://schemas.openxmlformats.org/officeDocument/2006/relationships/styles" Target="styles.xml"/><Relationship Id="rId7" Type="http://schemas.openxmlformats.org/officeDocument/2006/relationships/customXml" Target="../customXml/item2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Relationship Id="rId9" Type="http://schemas.openxmlformats.org/officeDocument/2006/relationships/customXml" Target="../customXml/item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30"/>
  <sheetViews>
    <sheetView tabSelected="1" workbookViewId="0"/>
  </sheetViews>
  <sheetFormatPr baseColWidth="10" defaultRowHeight="12"/>
  <cols>
    <col min="1" max="1" width="11.5703125" style="1" bestFit="1" customWidth="1"/>
    <col min="2" max="2" width="13.140625" style="1" customWidth="1"/>
    <col min="3" max="3" width="20.85546875" style="1" customWidth="1"/>
    <col min="4" max="6" width="11.5703125" style="1" bestFit="1" customWidth="1"/>
    <col min="7" max="7" width="29.85546875" style="1" customWidth="1"/>
    <col min="8" max="8" width="12.85546875" style="1" customWidth="1"/>
    <col min="9" max="9" width="22.85546875" style="1" customWidth="1"/>
    <col min="10" max="16384" width="11.42578125" style="1"/>
  </cols>
  <sheetData>
    <row r="1" spans="1:15" ht="12.75">
      <c r="A1" s="5"/>
      <c r="B1" s="5"/>
      <c r="C1" s="5"/>
      <c r="D1" s="4">
        <v>43921</v>
      </c>
      <c r="E1" s="4">
        <v>44012</v>
      </c>
      <c r="F1" s="5"/>
      <c r="G1" s="5"/>
      <c r="H1" s="10" t="s">
        <v>7</v>
      </c>
      <c r="I1" s="11"/>
      <c r="J1" s="5"/>
      <c r="K1" s="5"/>
      <c r="L1" s="5"/>
      <c r="M1" s="5"/>
      <c r="N1" s="5"/>
      <c r="O1" s="5"/>
    </row>
    <row r="2" spans="1:15" ht="12.75">
      <c r="A2" s="5"/>
      <c r="B2" s="5"/>
      <c r="C2" s="5"/>
      <c r="D2" s="5"/>
      <c r="E2" s="5"/>
      <c r="F2" s="5"/>
      <c r="G2" s="5"/>
      <c r="H2" s="12">
        <v>2020</v>
      </c>
      <c r="I2" s="11"/>
      <c r="J2" s="5"/>
      <c r="K2" s="5"/>
      <c r="L2" s="5"/>
      <c r="M2" s="5"/>
      <c r="N2" s="5"/>
      <c r="O2" s="5"/>
    </row>
    <row r="3" spans="1:15" ht="24">
      <c r="A3" s="7" t="s">
        <v>1</v>
      </c>
      <c r="B3" s="8" t="s">
        <v>0</v>
      </c>
      <c r="C3" s="2" t="s">
        <v>2</v>
      </c>
      <c r="D3" s="5"/>
      <c r="E3" s="5"/>
      <c r="F3" s="5"/>
      <c r="G3" s="5"/>
      <c r="H3" s="12">
        <f>H2+1</f>
        <v>2021</v>
      </c>
      <c r="I3" s="11"/>
      <c r="J3" s="5"/>
      <c r="K3" s="5"/>
      <c r="L3" s="5"/>
      <c r="M3" s="5"/>
      <c r="N3" s="5"/>
      <c r="O3" s="5"/>
    </row>
    <row r="4" spans="1:15" ht="12.75">
      <c r="A4" s="9">
        <v>44093</v>
      </c>
      <c r="B4" s="9">
        <v>43909</v>
      </c>
      <c r="C4" s="3">
        <f>IF(AND(B4&gt;=DateMin,B4&lt;=DateMax),IF(A4&gt;DateMax,NETWORKDAYS(B4,DateMax,$H$5:$H$30),NETWORKDAYS(B4,A4,$H$5:$H$30)),0)</f>
        <v>0</v>
      </c>
      <c r="D4" s="5" t="s">
        <v>3</v>
      </c>
      <c r="E4" s="5"/>
      <c r="F4" s="5"/>
      <c r="G4" s="6"/>
      <c r="H4" s="13" t="s">
        <v>8</v>
      </c>
      <c r="I4" s="11"/>
      <c r="J4" s="5"/>
      <c r="K4" s="5"/>
      <c r="L4" s="5"/>
      <c r="M4" s="5"/>
      <c r="N4" s="5"/>
      <c r="O4" s="5"/>
    </row>
    <row r="5" spans="1:15">
      <c r="A5" s="9">
        <v>44196</v>
      </c>
      <c r="B5" s="9">
        <v>44104</v>
      </c>
      <c r="C5" s="3">
        <f>IF(AND(B5&gt;=DateMin,B5&lt;=DateMax),IF(A5&gt;DateMax,NETWORKDAYS(B5,DateMax,$H$5:$H$30),NETWORKDAYS(B5,A5,$H$5:$H$30)),0)</f>
        <v>0</v>
      </c>
      <c r="D5" s="5" t="s">
        <v>4</v>
      </c>
      <c r="E5" s="5"/>
      <c r="F5" s="5"/>
      <c r="G5" s="6"/>
      <c r="H5" s="14">
        <f>DATE(H2,1,1)</f>
        <v>43831</v>
      </c>
      <c r="I5" s="15" t="s">
        <v>9</v>
      </c>
      <c r="J5" s="5"/>
      <c r="K5" s="5"/>
      <c r="L5" s="5"/>
      <c r="M5" s="5"/>
      <c r="N5" s="5"/>
      <c r="O5" s="5"/>
    </row>
    <row r="6" spans="1:15">
      <c r="A6" s="9">
        <v>44196</v>
      </c>
      <c r="B6" s="9">
        <v>43942</v>
      </c>
      <c r="C6" s="3">
        <f>IF(AND(B6&gt;=DateMin,B6&lt;=DateMax),IF(A6&gt;DateMax,NETWORKDAYS(B6,DateMax,$H$5:$H$30),NETWORKDAYS(B6,A6,$H$5:$H$30)),0)</f>
        <v>47</v>
      </c>
      <c r="D6" s="5" t="s">
        <v>5</v>
      </c>
      <c r="E6" s="5"/>
      <c r="F6" s="5"/>
      <c r="G6" s="6"/>
      <c r="H6" s="16">
        <f>DOLLAR((DAY(MINUTE(H2/38)/2+55)&amp;"/4/"&amp;H2)/7,)*7-6</f>
        <v>43933</v>
      </c>
      <c r="I6" s="17" t="s">
        <v>10</v>
      </c>
      <c r="J6" s="5"/>
      <c r="K6" s="5"/>
      <c r="L6" s="5"/>
      <c r="M6" s="5"/>
      <c r="N6" s="5"/>
      <c r="O6" s="5"/>
    </row>
    <row r="7" spans="1:15">
      <c r="A7" s="9">
        <v>43953</v>
      </c>
      <c r="B7" s="9">
        <v>43942</v>
      </c>
      <c r="C7" s="3">
        <f>IF(AND(B7&gt;=DateMin,B7&lt;=DateMax),IF(A7&gt;DateMax,NETWORKDAYS(B7,DateMax,$H$5:$H$30),NETWORKDAYS(B7,A7,$H$5:$H$30)),0)</f>
        <v>8</v>
      </c>
      <c r="D7" s="5" t="s">
        <v>6</v>
      </c>
      <c r="E7" s="5"/>
      <c r="F7" s="5"/>
      <c r="G7" s="6"/>
      <c r="H7" s="16">
        <f>H6+1</f>
        <v>43934</v>
      </c>
      <c r="I7" s="17" t="s">
        <v>11</v>
      </c>
      <c r="J7" s="5"/>
      <c r="K7" s="5"/>
      <c r="L7" s="5"/>
      <c r="M7" s="5"/>
      <c r="N7" s="5"/>
      <c r="O7" s="5"/>
    </row>
    <row r="8" spans="1:15">
      <c r="A8" s="5"/>
      <c r="B8" s="5"/>
      <c r="C8" s="5"/>
      <c r="D8" s="5"/>
      <c r="E8" s="5"/>
      <c r="F8" s="5"/>
      <c r="G8" s="6"/>
      <c r="H8" s="16">
        <f>DATE(H2,5,1)</f>
        <v>43952</v>
      </c>
      <c r="I8" s="17" t="s">
        <v>12</v>
      </c>
      <c r="J8" s="5"/>
      <c r="K8" s="5"/>
      <c r="L8" s="5"/>
      <c r="M8" s="5"/>
      <c r="N8" s="5"/>
      <c r="O8" s="5"/>
    </row>
    <row r="9" spans="1:15">
      <c r="A9" s="5"/>
      <c r="B9" s="5"/>
      <c r="C9" s="5"/>
      <c r="D9" s="5"/>
      <c r="E9" s="5"/>
      <c r="F9" s="5"/>
      <c r="G9" s="5"/>
      <c r="H9" s="16">
        <f>DATE(H2,5,8)</f>
        <v>43959</v>
      </c>
      <c r="I9" s="17" t="s">
        <v>13</v>
      </c>
      <c r="J9" s="5"/>
      <c r="K9" s="5"/>
      <c r="L9" s="5"/>
      <c r="M9" s="5"/>
      <c r="N9" s="5"/>
      <c r="O9" s="5"/>
    </row>
    <row r="10" spans="1:15">
      <c r="A10" s="5"/>
      <c r="B10" s="5"/>
      <c r="C10" s="5"/>
      <c r="D10" s="5"/>
      <c r="E10" s="5"/>
      <c r="F10" s="5"/>
      <c r="G10" s="5"/>
      <c r="H10" s="16">
        <f>H6+39</f>
        <v>43972</v>
      </c>
      <c r="I10" s="17" t="s">
        <v>14</v>
      </c>
      <c r="J10" s="5"/>
      <c r="K10" s="5"/>
      <c r="L10" s="5"/>
      <c r="M10" s="5"/>
      <c r="N10" s="5"/>
      <c r="O10" s="5"/>
    </row>
    <row r="11" spans="1:15">
      <c r="A11" s="5"/>
      <c r="B11" s="5"/>
      <c r="C11" s="5"/>
      <c r="D11" s="5"/>
      <c r="E11" s="5"/>
      <c r="F11" s="5"/>
      <c r="G11" s="5"/>
      <c r="H11" s="16">
        <f>H6+49</f>
        <v>43982</v>
      </c>
      <c r="I11" s="17" t="s">
        <v>15</v>
      </c>
      <c r="J11" s="5"/>
      <c r="K11" s="5"/>
      <c r="L11" s="5"/>
      <c r="M11" s="5"/>
      <c r="N11" s="5"/>
      <c r="O11" s="5"/>
    </row>
    <row r="12" spans="1:15">
      <c r="A12" s="5"/>
      <c r="B12" s="5"/>
      <c r="C12" s="5"/>
      <c r="D12" s="5"/>
      <c r="E12" s="5"/>
      <c r="F12" s="5"/>
      <c r="G12" s="5"/>
      <c r="H12" s="16">
        <f>H6+50</f>
        <v>43983</v>
      </c>
      <c r="I12" s="17" t="s">
        <v>16</v>
      </c>
      <c r="J12" s="5"/>
      <c r="K12" s="5"/>
      <c r="L12" s="5"/>
      <c r="M12" s="5"/>
      <c r="N12" s="5"/>
      <c r="O12" s="5"/>
    </row>
    <row r="13" spans="1:15">
      <c r="A13" s="5"/>
      <c r="B13" s="5"/>
      <c r="C13" s="5"/>
      <c r="D13" s="5"/>
      <c r="E13" s="5"/>
      <c r="F13" s="5"/>
      <c r="G13" s="5"/>
      <c r="H13" s="16">
        <f>DATE(H2,7,14)</f>
        <v>44026</v>
      </c>
      <c r="I13" s="17" t="s">
        <v>17</v>
      </c>
      <c r="J13" s="5"/>
      <c r="K13" s="5"/>
      <c r="L13" s="5"/>
      <c r="M13" s="5"/>
      <c r="N13" s="5"/>
      <c r="O13" s="5"/>
    </row>
    <row r="14" spans="1:15">
      <c r="A14" s="5"/>
      <c r="B14" s="5"/>
      <c r="C14" s="5"/>
      <c r="D14" s="5"/>
      <c r="E14" s="5"/>
      <c r="F14" s="5"/>
      <c r="G14" s="5"/>
      <c r="H14" s="16">
        <f>DATE(H2,8,15)</f>
        <v>44058</v>
      </c>
      <c r="I14" s="17" t="s">
        <v>18</v>
      </c>
      <c r="J14" s="5"/>
      <c r="K14" s="5"/>
      <c r="L14" s="5"/>
      <c r="M14" s="5"/>
      <c r="N14" s="5"/>
      <c r="O14" s="5"/>
    </row>
    <row r="15" spans="1:15">
      <c r="A15" s="5"/>
      <c r="B15" s="5"/>
      <c r="C15" s="5"/>
      <c r="D15" s="5"/>
      <c r="E15" s="5"/>
      <c r="F15" s="5"/>
      <c r="G15" s="5"/>
      <c r="H15" s="16">
        <f>DATE(H2,11,1)</f>
        <v>44136</v>
      </c>
      <c r="I15" s="17" t="s">
        <v>19</v>
      </c>
      <c r="J15" s="5"/>
      <c r="K15" s="5"/>
      <c r="L15" s="5"/>
      <c r="M15" s="5"/>
      <c r="N15" s="5"/>
      <c r="O15" s="5"/>
    </row>
    <row r="16" spans="1:15">
      <c r="A16" s="5"/>
      <c r="B16" s="5"/>
      <c r="C16" s="5"/>
      <c r="D16" s="5"/>
      <c r="E16" s="5"/>
      <c r="F16" s="5"/>
      <c r="G16" s="5"/>
      <c r="H16" s="16">
        <f>DATE(H2,11,11)</f>
        <v>44146</v>
      </c>
      <c r="I16" s="17" t="s">
        <v>20</v>
      </c>
      <c r="J16" s="5"/>
      <c r="K16" s="5"/>
      <c r="L16" s="5"/>
      <c r="M16" s="5"/>
      <c r="N16" s="5"/>
      <c r="O16" s="5"/>
    </row>
    <row r="17" spans="1:9">
      <c r="A17" s="5"/>
      <c r="B17" s="5"/>
      <c r="C17" s="5"/>
      <c r="D17" s="5"/>
      <c r="H17" s="16">
        <f>DATE(H2,12,25)</f>
        <v>44190</v>
      </c>
      <c r="I17" s="17" t="s">
        <v>21</v>
      </c>
    </row>
    <row r="18" spans="1:9">
      <c r="A18" s="5"/>
      <c r="B18" s="5"/>
      <c r="C18" s="5"/>
      <c r="D18" s="5"/>
      <c r="H18" s="16">
        <f>DATE(H3,1,1)</f>
        <v>44197</v>
      </c>
      <c r="I18" s="15" t="s">
        <v>9</v>
      </c>
    </row>
    <row r="19" spans="1:9">
      <c r="A19" s="5"/>
      <c r="B19" s="5"/>
      <c r="C19" s="5"/>
      <c r="D19" s="5"/>
      <c r="H19" s="16">
        <f>DOLLAR((DAY(MINUTE(H3/38)/2+55)&amp;"/4/"&amp;H3)/7,)*7-6</f>
        <v>44290</v>
      </c>
      <c r="I19" s="17" t="s">
        <v>10</v>
      </c>
    </row>
    <row r="20" spans="1:9">
      <c r="A20" s="5"/>
      <c r="B20" s="5"/>
      <c r="C20" s="5"/>
      <c r="D20" s="5"/>
      <c r="H20" s="16">
        <f>H19+1</f>
        <v>44291</v>
      </c>
      <c r="I20" s="17" t="s">
        <v>11</v>
      </c>
    </row>
    <row r="21" spans="1:9">
      <c r="H21" s="16">
        <f>DATE(H3,5,1)</f>
        <v>44317</v>
      </c>
      <c r="I21" s="17" t="s">
        <v>12</v>
      </c>
    </row>
    <row r="22" spans="1:9">
      <c r="H22" s="16">
        <f>DATE(H3,5,8)</f>
        <v>44324</v>
      </c>
      <c r="I22" s="17" t="s">
        <v>13</v>
      </c>
    </row>
    <row r="23" spans="1:9">
      <c r="H23" s="16">
        <f>H19+39</f>
        <v>44329</v>
      </c>
      <c r="I23" s="17" t="s">
        <v>14</v>
      </c>
    </row>
    <row r="24" spans="1:9">
      <c r="H24" s="16">
        <f>H19+49</f>
        <v>44339</v>
      </c>
      <c r="I24" s="17" t="s">
        <v>15</v>
      </c>
    </row>
    <row r="25" spans="1:9">
      <c r="H25" s="16">
        <f>H19+50</f>
        <v>44340</v>
      </c>
      <c r="I25" s="17" t="s">
        <v>16</v>
      </c>
    </row>
    <row r="26" spans="1:9">
      <c r="H26" s="16">
        <f>DATE(H3,7,14)</f>
        <v>44391</v>
      </c>
      <c r="I26" s="17" t="s">
        <v>17</v>
      </c>
    </row>
    <row r="27" spans="1:9">
      <c r="H27" s="16">
        <f>DATE(H3,8,15)</f>
        <v>44423</v>
      </c>
      <c r="I27" s="17" t="s">
        <v>18</v>
      </c>
    </row>
    <row r="28" spans="1:9">
      <c r="H28" s="16">
        <f>DATE(H3,11,1)</f>
        <v>44501</v>
      </c>
      <c r="I28" s="17" t="s">
        <v>19</v>
      </c>
    </row>
    <row r="29" spans="1:9">
      <c r="H29" s="16">
        <f>DATE(H3,11,11)</f>
        <v>44511</v>
      </c>
      <c r="I29" s="17" t="s">
        <v>20</v>
      </c>
    </row>
    <row r="30" spans="1:9">
      <c r="H30" s="18">
        <f>DATE(H3,12,25)</f>
        <v>44555</v>
      </c>
      <c r="I30" s="17" t="s">
        <v>21</v>
      </c>
    </row>
  </sheetData>
  <pageMargins left="0.7" right="0.7" top="0.75" bottom="0.75" header="0.3" footer="0.3"/>
  <pageSetup paperSize="9" orientation="portrait" r:id="rId1"/>
  <headerFooter>
    <oddFooter>&amp;L&amp;1#&amp;"Calibri"&amp;1&amp;KFFFFFFC2 - Internal Natixis</oddFooter>
  </headerFooter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item1.xml><?xml version="1.0" encoding="utf-8"?>
<?mso-contentType ?>
<SharedContentType xmlns="Microsoft.SharePoint.Taxonomy.ContentTypeSync" SourceId="c52eb4dc-0ef3-4aa8-8e03-025dbf6c8637" ContentTypeId="0x0101" PreviousValue="false"/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_ip_UnifiedCompliancePolicyUIAction xmlns="http://schemas.microsoft.com/sharepoint/v3" xsi:nil="true"/>
    <_ip_UnifiedCompliancePolicyProperties xmlns="http://schemas.microsoft.com/sharepoint/v3" xsi:nil="true"/>
  </documentManagement>
</p:properties>
</file>

<file path=customXml/item4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63A4E57F2D3EFA46B32BEEABBEE90DCC" ma:contentTypeVersion="17" ma:contentTypeDescription="Create a new document." ma:contentTypeScope="" ma:versionID="f7f4550015ed84c6a282d2d666e09803">
  <xsd:schema xmlns:xsd="http://www.w3.org/2001/XMLSchema" xmlns:xs="http://www.w3.org/2001/XMLSchema" xmlns:p="http://schemas.microsoft.com/office/2006/metadata/properties" xmlns:ns1="http://schemas.microsoft.com/sharepoint/v3" xmlns:ns3="6edc827e-b47c-4ba9-bc5f-dd18998e983b" xmlns:ns4="9b70259b-5f00-4c8c-9947-2a5e17e4d3c8" targetNamespace="http://schemas.microsoft.com/office/2006/metadata/properties" ma:root="true" ma:fieldsID="700d74f0d2c07086594d5009678b87d3" ns1:_="" ns3:_="" ns4:_="">
    <xsd:import namespace="http://schemas.microsoft.com/sharepoint/v3"/>
    <xsd:import namespace="6edc827e-b47c-4ba9-bc5f-dd18998e983b"/>
    <xsd:import namespace="9b70259b-5f00-4c8c-9947-2a5e17e4d3c8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1:_ip_UnifiedCompliancePolicyProperties" minOccurs="0"/>
                <xsd:element ref="ns1:_ip_UnifiedCompliancePolicyUIAction" minOccurs="0"/>
                <xsd:element ref="ns3:MediaServiceAutoTags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3:MediaServiceDateTaken" minOccurs="0"/>
                <xsd:element ref="ns3:MediaServiceLocation" minOccurs="0"/>
                <xsd:element ref="ns4:SharedWithUsers" minOccurs="0"/>
                <xsd:element ref="ns4:SharedWithDetails" minOccurs="0"/>
                <xsd:element ref="ns4:SharingHintHash" minOccurs="0"/>
                <xsd:element ref="ns3:MediaServiceAutoKeyPoints" minOccurs="0"/>
                <xsd:element ref="ns3:MediaServiceKeyPoint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http://schemas.microsoft.com/sharepoint/v3" elementFormDefault="qualified">
    <xsd:import namespace="http://schemas.microsoft.com/office/2006/documentManagement/types"/>
    <xsd:import namespace="http://schemas.microsoft.com/office/infopath/2007/PartnerControls"/>
    <xsd:element name="_ip_UnifiedCompliancePolicyProperties" ma:index="10" nillable="true" ma:displayName="Unified Compliance Policy Properties" ma:hidden="true" ma:internalName="_ip_UnifiedCompliancePolicyProperties">
      <xsd:simpleType>
        <xsd:restriction base="dms:Note"/>
      </xsd:simpleType>
    </xsd:element>
    <xsd:element name="_ip_UnifiedCompliancePolicyUIAction" ma:index="11" nillable="true" ma:displayName="Unified Compliance Policy UI Action" ma:hidden="true" ma:internalName="_ip_UnifiedCompliancePolicyUIAction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6edc827e-b47c-4ba9-bc5f-dd18998e983b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2" nillable="true" ma:displayName="Tags" ma:internalName="MediaServiceAutoTags" ma:readOnly="true">
      <xsd:simpleType>
        <xsd:restriction base="dms:Text"/>
      </xsd:simpleType>
    </xsd:element>
    <xsd:element name="MediaServiceOCR" ma:index="13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4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5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6" nillable="true" ma:displayName="MediaServiceDateTaken" ma:hidden="true" ma:internalName="MediaServiceDateTaken" ma:readOnly="true">
      <xsd:simpleType>
        <xsd:restriction base="dms:Text"/>
      </xsd:simpleType>
    </xsd:element>
    <xsd:element name="MediaServiceLocation" ma:index="17" nillable="true" ma:displayName="Location" ma:internalName="MediaServiceLocation" ma:readOnly="true">
      <xsd:simpleType>
        <xsd:restriction base="dms:Text"/>
      </xsd:simpleType>
    </xsd:element>
    <xsd:element name="MediaServiceAutoKeyPoints" ma:index="21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22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9b70259b-5f00-4c8c-9947-2a5e17e4d3c8" elementFormDefault="qualified">
    <xsd:import namespace="http://schemas.microsoft.com/office/2006/documentManagement/types"/>
    <xsd:import namespace="http://schemas.microsoft.com/office/infopath/2007/PartnerControls"/>
    <xsd:element name="SharedWithUsers" ma:index="18" nillable="true" ma:displayName="Shared With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9" nillable="true" ma:displayName="Shared With De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20" nillable="true" ma:displayName="Sharing Hint Hash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F91A5677-A71B-4969-A35B-77C9D5B92881}">
  <ds:schemaRefs>
    <ds:schemaRef ds:uri="Microsoft.SharePoint.Taxonomy.ContentTypeSync"/>
  </ds:schemaRefs>
</ds:datastoreItem>
</file>

<file path=customXml/itemProps2.xml><?xml version="1.0" encoding="utf-8"?>
<ds:datastoreItem xmlns:ds="http://schemas.openxmlformats.org/officeDocument/2006/customXml" ds:itemID="{788CA40D-DA4D-4777-888F-A2159BCFDA76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97DF33CA-7EBB-4C21-9DED-A38E9FF20ED6}">
  <ds:schemaRefs>
    <ds:schemaRef ds:uri="http://schemas.microsoft.com/office/2006/metadata/properties"/>
    <ds:schemaRef ds:uri="http://schemas.microsoft.com/sharepoint/v3"/>
    <ds:schemaRef ds:uri="http://purl.org/dc/terms/"/>
    <ds:schemaRef ds:uri="9b70259b-5f00-4c8c-9947-2a5e17e4d3c8"/>
    <ds:schemaRef ds:uri="http://schemas.openxmlformats.org/package/2006/metadata/core-properties"/>
    <ds:schemaRef ds:uri="http://schemas.microsoft.com/office/2006/documentManagement/types"/>
    <ds:schemaRef ds:uri="http://schemas.microsoft.com/office/infopath/2007/PartnerControls"/>
    <ds:schemaRef ds:uri="6edc827e-b47c-4ba9-bc5f-dd18998e983b"/>
    <ds:schemaRef ds:uri="http://purl.org/dc/elements/1.1/"/>
    <ds:schemaRef ds:uri="http://www.w3.org/XML/1998/namespace"/>
    <ds:schemaRef ds:uri="http://purl.org/dc/dcmitype/"/>
  </ds:schemaRefs>
</ds:datastoreItem>
</file>

<file path=customXml/itemProps4.xml><?xml version="1.0" encoding="utf-8"?>
<ds:datastoreItem xmlns:ds="http://schemas.openxmlformats.org/officeDocument/2006/customXml" ds:itemID="{1E10A6C0-3001-4538-B6DD-BC063A1A9A00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http://schemas.microsoft.com/sharepoint/v3"/>
    <ds:schemaRef ds:uri="6edc827e-b47c-4ba9-bc5f-dd18998e983b"/>
    <ds:schemaRef ds:uri="9b70259b-5f00-4c8c-9947-2a5e17e4d3c8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DateMax</vt:lpstr>
      <vt:lpstr>DateMin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Hauser-Kauffmann Brice</dc:creator>
  <cp:lastModifiedBy>NonoZ</cp:lastModifiedBy>
  <dcterms:created xsi:type="dcterms:W3CDTF">2020-04-06T15:37:37Z</dcterms:created>
  <dcterms:modified xsi:type="dcterms:W3CDTF">2020-04-11T10:16:22Z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797e4f81-4b1c-4a3a-b237-8636707719dc_Enabled">
    <vt:lpwstr>True</vt:lpwstr>
  </property>
  <property fmtid="{D5CDD505-2E9C-101B-9397-08002B2CF9AE}" pid="3" name="MSIP_Label_797e4f81-4b1c-4a3a-b237-8636707719dc_SiteId">
    <vt:lpwstr>d5bb6d35-8a82-4329-b49a-5030bd6497ab</vt:lpwstr>
  </property>
  <property fmtid="{D5CDD505-2E9C-101B-9397-08002B2CF9AE}" pid="4" name="MSIP_Label_797e4f81-4b1c-4a3a-b237-8636707719dc_Owner">
    <vt:lpwstr>brice.hauser-kauffmann@natixis.com</vt:lpwstr>
  </property>
  <property fmtid="{D5CDD505-2E9C-101B-9397-08002B2CF9AE}" pid="5" name="MSIP_Label_797e4f81-4b1c-4a3a-b237-8636707719dc_SetDate">
    <vt:lpwstr>2020-04-06T17:29:38.5456899Z</vt:lpwstr>
  </property>
  <property fmtid="{D5CDD505-2E9C-101B-9397-08002B2CF9AE}" pid="6" name="MSIP_Label_797e4f81-4b1c-4a3a-b237-8636707719dc_Name">
    <vt:lpwstr>C2 - Internal Natixis</vt:lpwstr>
  </property>
  <property fmtid="{D5CDD505-2E9C-101B-9397-08002B2CF9AE}" pid="7" name="MSIP_Label_797e4f81-4b1c-4a3a-b237-8636707719dc_Application">
    <vt:lpwstr>Microsoft Azure Information Protection</vt:lpwstr>
  </property>
  <property fmtid="{D5CDD505-2E9C-101B-9397-08002B2CF9AE}" pid="8" name="MSIP_Label_797e4f81-4b1c-4a3a-b237-8636707719dc_ActionId">
    <vt:lpwstr>e9432416-9f89-43d9-ab21-b537d163aef3</vt:lpwstr>
  </property>
  <property fmtid="{D5CDD505-2E9C-101B-9397-08002B2CF9AE}" pid="9" name="MSIP_Label_797e4f81-4b1c-4a3a-b237-8636707719dc_Extended_MSFT_Method">
    <vt:lpwstr>Manual</vt:lpwstr>
  </property>
  <property fmtid="{D5CDD505-2E9C-101B-9397-08002B2CF9AE}" pid="10" name="Sensitivity">
    <vt:lpwstr>C2 - Internal Natixis</vt:lpwstr>
  </property>
  <property fmtid="{D5CDD505-2E9C-101B-9397-08002B2CF9AE}" pid="11" name="ContentTypeId">
    <vt:lpwstr>0x01010063A4E57F2D3EFA46B32BEEABBEE90DCC</vt:lpwstr>
  </property>
</Properties>
</file>