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NonoZ\Documents\Mes Docs EXCEL\_Excel-Pratique\"/>
    </mc:Choice>
  </mc:AlternateContent>
  <bookViews>
    <workbookView xWindow="0" yWindow="0" windowWidth="28800" windowHeight="14100"/>
  </bookViews>
  <sheets>
    <sheet name="Feuil1" sheetId="1" r:id="rId1"/>
    <sheet name="Fériés" sheetId="2" r:id="rId2"/>
  </sheets>
  <definedNames>
    <definedName name="JoursFériés">Fériés!$A$5:$A$30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E6" i="1" l="1"/>
  <c r="E5" i="1"/>
  <c r="R1" i="1"/>
  <c r="S1" i="1" s="1"/>
  <c r="J1" i="1"/>
  <c r="K1" i="1"/>
  <c r="L1" i="1" s="1"/>
  <c r="M1" i="1" s="1"/>
  <c r="N1" i="1" s="1"/>
  <c r="O1" i="1" s="1"/>
  <c r="P1" i="1" s="1"/>
  <c r="Q1" i="1" s="1"/>
  <c r="I1" i="1"/>
  <c r="E4" i="1" l="1"/>
  <c r="B1" i="1"/>
  <c r="A2" i="2" s="1"/>
  <c r="A14" i="2" l="1"/>
  <c r="A15" i="2"/>
  <c r="A6" i="2"/>
  <c r="A13" i="2"/>
  <c r="A8" i="2"/>
  <c r="A3" i="2"/>
  <c r="A9" i="2"/>
  <c r="A16" i="2"/>
  <c r="A17" i="2"/>
  <c r="A5" i="2"/>
  <c r="R2" i="1"/>
  <c r="S2" i="1"/>
  <c r="J2" i="1"/>
  <c r="L2" i="1"/>
  <c r="M2" i="1"/>
  <c r="N2" i="1"/>
  <c r="O2" i="1"/>
  <c r="P2" i="1"/>
  <c r="Q2" i="1"/>
  <c r="K2" i="1"/>
  <c r="H2" i="1"/>
  <c r="I2" i="1"/>
  <c r="M5" i="1" l="1"/>
  <c r="Y5" i="1" s="1"/>
  <c r="M7" i="1"/>
  <c r="Y7" i="1" s="1"/>
  <c r="L5" i="1"/>
  <c r="X5" i="1" s="1"/>
  <c r="L7" i="1"/>
  <c r="X7" i="1" s="1"/>
  <c r="J5" i="1"/>
  <c r="V5" i="1" s="1"/>
  <c r="J7" i="1"/>
  <c r="V7" i="1" s="1"/>
  <c r="K5" i="1"/>
  <c r="W5" i="1" s="1"/>
  <c r="K7" i="1"/>
  <c r="W7" i="1" s="1"/>
  <c r="Q5" i="1"/>
  <c r="AC5" i="1" s="1"/>
  <c r="Q7" i="1"/>
  <c r="AC7" i="1" s="1"/>
  <c r="P5" i="1"/>
  <c r="AB5" i="1" s="1"/>
  <c r="P7" i="1"/>
  <c r="AB7" i="1" s="1"/>
  <c r="N5" i="1"/>
  <c r="Z5" i="1" s="1"/>
  <c r="N7" i="1"/>
  <c r="Z7" i="1" s="1"/>
  <c r="I5" i="1"/>
  <c r="U5" i="1" s="1"/>
  <c r="I7" i="1"/>
  <c r="U7" i="1" s="1"/>
  <c r="H5" i="1"/>
  <c r="T5" i="1" s="1"/>
  <c r="H7" i="1"/>
  <c r="T7" i="1" s="1"/>
  <c r="S5" i="1"/>
  <c r="AE5" i="1" s="1"/>
  <c r="S7" i="1"/>
  <c r="AE7" i="1" s="1"/>
  <c r="R5" i="1"/>
  <c r="AD5" i="1" s="1"/>
  <c r="R7" i="1"/>
  <c r="AD7" i="1" s="1"/>
  <c r="O5" i="1"/>
  <c r="AA5" i="1" s="1"/>
  <c r="O7" i="1"/>
  <c r="AA7" i="1" s="1"/>
  <c r="M6" i="1"/>
  <c r="Y6" i="1" s="1"/>
  <c r="M4" i="1"/>
  <c r="Y4" i="1" s="1"/>
  <c r="I6" i="1"/>
  <c r="U6" i="1" s="1"/>
  <c r="I4" i="1"/>
  <c r="U4" i="1" s="1"/>
  <c r="H6" i="1"/>
  <c r="T6" i="1" s="1"/>
  <c r="H4" i="1"/>
  <c r="T4" i="1" s="1"/>
  <c r="K6" i="1"/>
  <c r="W6" i="1" s="1"/>
  <c r="K4" i="1"/>
  <c r="W4" i="1" s="1"/>
  <c r="Q6" i="1"/>
  <c r="AC6" i="1" s="1"/>
  <c r="Q4" i="1"/>
  <c r="AC4" i="1" s="1"/>
  <c r="P6" i="1"/>
  <c r="AB6" i="1" s="1"/>
  <c r="P4" i="1"/>
  <c r="AB4" i="1" s="1"/>
  <c r="N6" i="1"/>
  <c r="Z6" i="1" s="1"/>
  <c r="N4" i="1"/>
  <c r="Z4" i="1" s="1"/>
  <c r="L6" i="1"/>
  <c r="X6" i="1" s="1"/>
  <c r="L4" i="1"/>
  <c r="X4" i="1" s="1"/>
  <c r="J6" i="1"/>
  <c r="V6" i="1" s="1"/>
  <c r="J4" i="1"/>
  <c r="V4" i="1" s="1"/>
  <c r="S6" i="1"/>
  <c r="AE6" i="1" s="1"/>
  <c r="S4" i="1"/>
  <c r="AE4" i="1" s="1"/>
  <c r="R6" i="1"/>
  <c r="AD6" i="1" s="1"/>
  <c r="R4" i="1"/>
  <c r="AD4" i="1" s="1"/>
  <c r="O6" i="1"/>
  <c r="AA6" i="1" s="1"/>
  <c r="O4" i="1"/>
  <c r="AA4" i="1" s="1"/>
  <c r="A11" i="2"/>
  <c r="A7" i="2"/>
  <c r="A12" i="2"/>
  <c r="A10" i="2"/>
  <c r="A30" i="2"/>
  <c r="A18" i="2"/>
  <c r="A27" i="2"/>
  <c r="A22" i="2"/>
  <c r="A21" i="2"/>
  <c r="A26" i="2"/>
  <c r="A19" i="2"/>
  <c r="A29" i="2"/>
  <c r="A28" i="2"/>
  <c r="A20" i="2" l="1"/>
  <c r="A24" i="2"/>
  <c r="A25" i="2"/>
  <c r="A23" i="2"/>
</calcChain>
</file>

<file path=xl/sharedStrings.xml><?xml version="1.0" encoding="utf-8"?>
<sst xmlns="http://schemas.openxmlformats.org/spreadsheetml/2006/main" count="70" uniqueCount="38">
  <si>
    <t>N° affaire</t>
  </si>
  <si>
    <t>clients</t>
  </si>
  <si>
    <t>infos</t>
  </si>
  <si>
    <t>Debut de loc</t>
  </si>
  <si>
    <t>fin de loc</t>
  </si>
  <si>
    <t>xx</t>
  </si>
  <si>
    <t>prix jours</t>
  </si>
  <si>
    <t>prix mensuel ( 30 jours)</t>
  </si>
  <si>
    <t>Date: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</si>
  <si>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</si>
  <si>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</si>
  <si>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</si>
  <si>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</si>
  <si>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</si>
  <si>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</si>
  <si>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</si>
  <si>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</si>
  <si>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</si>
  <si>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</si>
  <si>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</si>
  <si>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</si>
  <si>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Années</t>
  </si>
  <si>
    <t xml:space="preserve"> &lt;= Année calculée</t>
  </si>
  <si>
    <t>Liste des jours fériés :</t>
  </si>
  <si>
    <t>Nouvel An</t>
  </si>
  <si>
    <t>Dimanche de 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</si>
  <si>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</si>
  <si>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</si>
  <si>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</si>
  <si>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</si>
  <si>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</si>
  <si>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</si>
  <si>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</si>
  <si>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</si>
  <si>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</si>
  <si>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Victoire 1918</t>
  </si>
  <si>
    <t>Noël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</si>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</sst>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5" formatCode="0;\-0;"/>
    <numFmt numFmtId="167" formatCode="#,##0.00\ &quot;€&quot;;\-#,##0.00\ &quot;€&quot;;"/>
  </numFmts>
  <fonts count="7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0"/>
      <name val="Calibri"/>
      <family val="2"/>
      <scheme val="minor"/>
    </font>
    <font>
      <b/>
      <sz val="10"/>
      <color indexed="18"/>
      <name val="Calibri"/>
      <family val="2"/>
      <scheme val="minor"/>
    </font>
    <font>
      <sz val="10"/>
      <color indexed="10"/>
      <name val="Calibri"/>
      <family val="2"/>
      <scheme val="minor"/>
    </font>
    <font>
      <sz val="10"/>
      <name val="Calibri"/>
      <family val="2"/>
      <scheme val="minor"/>
    </font>
    <font>
      <sz val="10"/>
      <color indexed="1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1" xfId="1" applyFont="1" applyFill="1" applyBorder="1" applyAlignment="1" applyProtection="1">
      <alignment horizontal="center" vertical="center" wrapText="1"/>
      <protection locked="0"/>
    </xf>
    <xf numFmtId="0" fontId="3" fillId="0" borderId="0" xfId="1" applyFont="1" applyFill="1" applyAlignment="1" applyProtection="1">
      <alignment horizontal="center" vertical="center"/>
      <protection locked="0"/>
    </xf>
    <xf numFmtId="0" fontId="3" fillId="2" borderId="1" xfId="1" applyNumberFormat="1" applyFont="1" applyFill="1" applyBorder="1" applyAlignment="1" applyProtection="1">
      <alignment horizontal="center"/>
      <protection locked="0"/>
    </xf>
    <xf numFmtId="0" fontId="4" fillId="0" borderId="0" xfId="0" applyFont="1"/>
    <xf numFmtId="0" fontId="5" fillId="0" borderId="0" xfId="0" applyFont="1"/>
    <xf numFmtId="0" fontId="2" fillId="0" borderId="0" xfId="1" applyFont="1" applyFill="1" applyAlignment="1" applyProtection="1">
      <protection locked="0"/>
    </xf>
    <xf numFmtId="14" fontId="6" fillId="0" borderId="0" xfId="1" applyNumberFormat="1" applyFont="1" applyFill="1" applyBorder="1" applyAlignment="1" applyProtection="1">
      <alignment horizontal="center"/>
      <protection locked="0"/>
    </xf>
    <xf numFmtId="14" fontId="3" fillId="2" borderId="2" xfId="1" applyNumberFormat="1" applyFont="1" applyFill="1" applyBorder="1" applyAlignment="1" applyProtection="1">
      <alignment horizontal="center"/>
      <protection locked="0" hidden="1"/>
    </xf>
    <xf numFmtId="14" fontId="6" fillId="0" borderId="2" xfId="1" applyNumberFormat="1" applyFont="1" applyFill="1" applyBorder="1" applyAlignment="1" applyProtection="1">
      <protection locked="0"/>
    </xf>
    <xf numFmtId="14" fontId="3" fillId="2" borderId="3" xfId="1" applyNumberFormat="1" applyFont="1" applyFill="1" applyBorder="1" applyAlignment="1" applyProtection="1">
      <alignment horizontal="center"/>
      <protection locked="0" hidden="1"/>
    </xf>
    <xf numFmtId="14" fontId="6" fillId="0" borderId="3" xfId="1" applyNumberFormat="1" applyFont="1" applyFill="1" applyBorder="1" applyAlignment="1" applyProtection="1">
      <protection locked="0"/>
    </xf>
    <xf numFmtId="165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/>
    </xf>
    <xf numFmtId="167" fontId="0" fillId="0" borderId="0" xfId="0" applyNumberFormat="1"/>
    <xf numFmtId="0" fontId="0" fillId="0" borderId="0" xfId="0" applyAlignment="1">
      <alignment horizontal="center"/>
    </xf>
  </cellXfs>
  <cellStyles count="2">
    <cellStyle name="Normal" xfId="0" builtinId="0"/>
    <cellStyle name="Normal_PlanningTx Jour avec WE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7"/>
  <sheetViews>
    <sheetView tabSelected="1" zoomScale="90" zoomScaleNormal="90" workbookViewId="0">
      <selection activeCell="A8" sqref="A8"/>
    </sheetView>
  </sheetViews>
  <sheetFormatPr baseColWidth="10" defaultRowHeight="15" x14ac:dyDescent="0.25"/>
  <cols>
    <col min="4" max="4" width="22" bestFit="1" customWidth="1"/>
    <col min="6" max="6" width="15.5703125" style="1" customWidth="1"/>
    <col min="7" max="7" width="13.85546875" style="1" customWidth="1"/>
  </cols>
  <sheetData>
    <row r="1" spans="1:31" x14ac:dyDescent="0.25">
      <c r="A1" t="s">
        <v>8</v>
      </c>
      <c r="B1" s="1">
        <f ca="1">TODAY()</f>
        <v>42794</v>
      </c>
      <c r="H1" s="1">
        <v>42736</v>
      </c>
      <c r="I1" s="1">
        <f>DATE(YEAR(H1),MONTH(H1)+1,1)</f>
        <v>42767</v>
      </c>
      <c r="J1" s="1">
        <f t="shared" ref="J1:Q1" si="0">DATE(YEAR(I1),MONTH(I1)+1,1)</f>
        <v>42795</v>
      </c>
      <c r="K1" s="1">
        <f t="shared" si="0"/>
        <v>42826</v>
      </c>
      <c r="L1" s="1">
        <f t="shared" si="0"/>
        <v>42856</v>
      </c>
      <c r="M1" s="1">
        <f t="shared" si="0"/>
        <v>42887</v>
      </c>
      <c r="N1" s="1">
        <f t="shared" si="0"/>
        <v>42917</v>
      </c>
      <c r="O1" s="1">
        <f t="shared" si="0"/>
        <v>42948</v>
      </c>
      <c r="P1" s="1">
        <f t="shared" si="0"/>
        <v>42979</v>
      </c>
      <c r="Q1" s="1">
        <f t="shared" si="0"/>
        <v>43009</v>
      </c>
      <c r="R1" s="1">
        <f t="shared" ref="R1:S1" si="1">DATE(YEAR(Q1),MONTH(Q1)+1,1)</f>
        <v>43040</v>
      </c>
      <c r="S1" s="1">
        <f t="shared" si="1"/>
        <v>43070</v>
      </c>
    </row>
    <row r="2" spans="1:31" x14ac:dyDescent="0.25">
      <c r="H2" s="1">
        <f ca="1">DATE(YEAR($B1),MONTH(H1),INDEX({31;28;31;30;31;30;31;31;30;31;30;31},MONTH(H1)))</f>
        <v>42766</v>
      </c>
      <c r="I2" s="1">
        <f ca="1">DATE(YEAR($B1),MONTH(I1),INDEX({31;28;31;30;31;30;31;31;30;31;30;31},MONTH(I1)))</f>
        <v>42794</v>
      </c>
      <c r="J2" s="1">
        <f ca="1">DATE(YEAR($B1),MONTH(J1),INDEX({31;28;31;30;31;30;31;31;30;31;30;31},MONTH(J1)))</f>
        <v>42825</v>
      </c>
      <c r="K2" s="1">
        <f ca="1">DATE(YEAR($B1),MONTH(K1),INDEX({31;28;31;30;31;30;31;31;30;31;30;31},MONTH(K1)))</f>
        <v>42855</v>
      </c>
      <c r="L2" s="1">
        <f ca="1">DATE(YEAR($B1),MONTH(L1),INDEX({31;28;31;30;31;30;31;31;30;31;30;31},MONTH(L1)))</f>
        <v>42886</v>
      </c>
      <c r="M2" s="1">
        <f ca="1">DATE(YEAR($B1),MONTH(M1),INDEX({31;28;31;30;31;30;31;31;30;31;30;31},MONTH(M1)))</f>
        <v>42916</v>
      </c>
      <c r="N2" s="1">
        <f ca="1">DATE(YEAR($B1),MONTH(N1),INDEX({31;28;31;30;31;30;31;31;30;31;30;31},MONTH(N1)))</f>
        <v>42947</v>
      </c>
      <c r="O2" s="1">
        <f ca="1">DATE(YEAR($B1),MONTH(O1),INDEX({31;28;31;30;31;30;31;31;30;31;30;31},MONTH(O1)))</f>
        <v>42978</v>
      </c>
      <c r="P2" s="1">
        <f ca="1">DATE(YEAR($B1),MONTH(P1),INDEX({31;28;31;30;31;30;31;31;30;31;30;31},MONTH(P1)))</f>
        <v>43008</v>
      </c>
      <c r="Q2" s="1">
        <f ca="1">DATE(YEAR($B1),MONTH(Q1),INDEX({31;28;31;30;31;30;31;31;30;31;30;31},MONTH(Q1)))</f>
        <v>43039</v>
      </c>
      <c r="R2" s="1">
        <f ca="1">DATE(YEAR($B1),MONTH(R1),INDEX({31;28;31;30;31;30;31;31;30;31;30;31},MONTH(R1)))</f>
        <v>43069</v>
      </c>
      <c r="S2" s="1">
        <f ca="1">DATE(YEAR($B1),MONTH(S1),INDEX({31;28;31;30;31;30;31;31;30;31;30;31},MONTH(S1)))</f>
        <v>43100</v>
      </c>
      <c r="T2" s="21" t="s">
        <v>37</v>
      </c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</row>
    <row r="3" spans="1:31" s="4" customFormat="1" x14ac:dyDescent="0.25">
      <c r="A3" s="4" t="s">
        <v>0</v>
      </c>
      <c r="B3" s="4" t="s">
        <v>1</v>
      </c>
      <c r="C3" s="4" t="s">
        <v>2</v>
      </c>
      <c r="D3" s="4" t="s">
        <v>7</v>
      </c>
      <c r="E3" s="4" t="s">
        <v>6</v>
      </c>
      <c r="F3" s="6" t="s">
        <v>3</v>
      </c>
      <c r="G3" s="6" t="s">
        <v>4</v>
      </c>
      <c r="H3" s="4" t="s">
        <v>9</v>
      </c>
      <c r="I3" s="5" t="s">
        <v>10</v>
      </c>
      <c r="J3" s="5" t="s">
        <v>11</v>
      </c>
      <c r="K3" s="5" t="s">
        <v>12</v>
      </c>
      <c r="L3" s="5" t="s">
        <v>13</v>
      </c>
      <c r="M3" s="5" t="s">
        <v>14</v>
      </c>
      <c r="N3" s="5" t="s">
        <v>15</v>
      </c>
      <c r="O3" s="5" t="s">
        <v>16</v>
      </c>
      <c r="P3" s="5" t="s">
        <v>17</v>
      </c>
      <c r="Q3" s="5" t="s">
        <v>18</v>
      </c>
      <c r="R3" s="5" t="s">
        <v>19</v>
      </c>
      <c r="S3" s="5" t="s">
        <v>20</v>
      </c>
      <c r="T3" s="5" t="s">
        <v>9</v>
      </c>
      <c r="U3" s="5" t="s">
        <v>10</v>
      </c>
      <c r="V3" s="5" t="s">
        <v>11</v>
      </c>
      <c r="W3" s="5" t="s">
        <v>12</v>
      </c>
      <c r="X3" s="5" t="s">
        <v>13</v>
      </c>
      <c r="Y3" s="5" t="s">
        <v>14</v>
      </c>
      <c r="Z3" s="5" t="s">
        <v>15</v>
      </c>
      <c r="AA3" s="5" t="s">
        <v>16</v>
      </c>
      <c r="AB3" s="5" t="s">
        <v>17</v>
      </c>
      <c r="AC3" s="5" t="s">
        <v>18</v>
      </c>
      <c r="AD3" s="5" t="s">
        <v>19</v>
      </c>
      <c r="AE3" s="5" t="s">
        <v>20</v>
      </c>
    </row>
    <row r="4" spans="1:31" x14ac:dyDescent="0.25">
      <c r="A4" s="2">
        <v>100</v>
      </c>
      <c r="B4" s="2" t="s">
        <v>5</v>
      </c>
      <c r="C4" s="2" t="s">
        <v>5</v>
      </c>
      <c r="D4" s="2">
        <v>300</v>
      </c>
      <c r="E4" s="2">
        <f>D4/30</f>
        <v>10</v>
      </c>
      <c r="F4" s="3">
        <v>42750</v>
      </c>
      <c r="G4" s="3">
        <v>42823</v>
      </c>
      <c r="H4" s="18">
        <f t="shared" ref="H4:J7" ca="1" si="2">IF(AND($F4&gt;=H$1,$G4&gt;H$2),IF($F4&gt;H$2,0,H$2-$F4+1),IF($G4&gt;H$2,H$2-H$1+1,IF($G4&gt;H$1,IF($F4&gt;H$1,$G4-$F4+1,$G4-H$1+1),0)))</f>
        <v>17</v>
      </c>
      <c r="I4" s="18">
        <f t="shared" ca="1" si="2"/>
        <v>28</v>
      </c>
      <c r="J4" s="18">
        <f t="shared" ca="1" si="2"/>
        <v>29</v>
      </c>
      <c r="K4" s="18">
        <f t="shared" ref="J4:S7" ca="1" si="3">IF(AND($F4&gt;=K$1,$G4&gt;K$2),IF($F4&gt;K$2,0,K$2-$F4+1),IF($G4&gt;K$2,K$2-K$1+1,IF($G4&gt;K$1,IF($F4&gt;K$1,$G4-$F4+1,$G4-K$1+1),0)))</f>
        <v>0</v>
      </c>
      <c r="L4" s="18">
        <f t="shared" ca="1" si="3"/>
        <v>0</v>
      </c>
      <c r="M4" s="18">
        <f t="shared" ca="1" si="3"/>
        <v>0</v>
      </c>
      <c r="N4" s="18">
        <f t="shared" ca="1" si="3"/>
        <v>0</v>
      </c>
      <c r="O4" s="18">
        <f t="shared" ca="1" si="3"/>
        <v>0</v>
      </c>
      <c r="P4" s="18">
        <f t="shared" ca="1" si="3"/>
        <v>0</v>
      </c>
      <c r="Q4" s="18">
        <f t="shared" ca="1" si="3"/>
        <v>0</v>
      </c>
      <c r="R4" s="18">
        <f t="shared" ca="1" si="3"/>
        <v>0</v>
      </c>
      <c r="S4" s="18">
        <f t="shared" ca="1" si="3"/>
        <v>0</v>
      </c>
      <c r="T4" s="19">
        <f t="shared" ref="T4:AE4" ca="1" si="4">H4*$D4</f>
        <v>5100</v>
      </c>
      <c r="U4" s="20">
        <f t="shared" ca="1" si="4"/>
        <v>8400</v>
      </c>
      <c r="V4" s="20">
        <f t="shared" ca="1" si="4"/>
        <v>8700</v>
      </c>
      <c r="W4" s="20">
        <f t="shared" ca="1" si="4"/>
        <v>0</v>
      </c>
      <c r="X4" s="20">
        <f t="shared" ca="1" si="4"/>
        <v>0</v>
      </c>
      <c r="Y4" s="20">
        <f t="shared" ca="1" si="4"/>
        <v>0</v>
      </c>
      <c r="Z4" s="20">
        <f t="shared" ca="1" si="4"/>
        <v>0</v>
      </c>
      <c r="AA4" s="20">
        <f t="shared" ca="1" si="4"/>
        <v>0</v>
      </c>
      <c r="AB4" s="20">
        <f t="shared" ca="1" si="4"/>
        <v>0</v>
      </c>
      <c r="AC4" s="20">
        <f t="shared" ca="1" si="4"/>
        <v>0</v>
      </c>
      <c r="AD4" s="20">
        <f t="shared" ca="1" si="4"/>
        <v>0</v>
      </c>
      <c r="AE4" s="20">
        <f t="shared" ca="1" si="4"/>
        <v>0</v>
      </c>
    </row>
    <row r="5" spans="1:31" x14ac:dyDescent="0.25">
      <c r="A5" s="2">
        <v>100</v>
      </c>
      <c r="B5" s="2" t="s">
        <v>5</v>
      </c>
      <c r="C5" s="2" t="s">
        <v>5</v>
      </c>
      <c r="D5" s="2">
        <v>300</v>
      </c>
      <c r="E5" s="2">
        <f>D5/30</f>
        <v>10</v>
      </c>
      <c r="F5" s="3">
        <v>42786</v>
      </c>
      <c r="G5" s="3">
        <v>42822</v>
      </c>
      <c r="H5" s="18">
        <f t="shared" ca="1" si="2"/>
        <v>0</v>
      </c>
      <c r="I5" s="18">
        <f t="shared" ca="1" si="2"/>
        <v>9</v>
      </c>
      <c r="J5" s="18">
        <f t="shared" ca="1" si="2"/>
        <v>28</v>
      </c>
      <c r="K5" s="18">
        <f t="shared" ca="1" si="3"/>
        <v>0</v>
      </c>
      <c r="L5" s="18">
        <f t="shared" ca="1" si="3"/>
        <v>0</v>
      </c>
      <c r="M5" s="18">
        <f t="shared" ca="1" si="3"/>
        <v>0</v>
      </c>
      <c r="N5" s="18">
        <f t="shared" ca="1" si="3"/>
        <v>0</v>
      </c>
      <c r="O5" s="18">
        <f t="shared" ca="1" si="3"/>
        <v>0</v>
      </c>
      <c r="P5" s="18">
        <f t="shared" ca="1" si="3"/>
        <v>0</v>
      </c>
      <c r="Q5" s="18">
        <f t="shared" ca="1" si="3"/>
        <v>0</v>
      </c>
      <c r="R5" s="18">
        <f t="shared" ca="1" si="3"/>
        <v>0</v>
      </c>
      <c r="S5" s="18">
        <f t="shared" ca="1" si="3"/>
        <v>0</v>
      </c>
      <c r="T5" s="19">
        <f t="shared" ref="T5:T7" ca="1" si="5">H5*$D5</f>
        <v>0</v>
      </c>
      <c r="U5" s="20">
        <f t="shared" ref="U5:U7" ca="1" si="6">I5*$D5</f>
        <v>2700</v>
      </c>
      <c r="V5" s="20">
        <f t="shared" ref="V5:V7" ca="1" si="7">J5*$D5</f>
        <v>8400</v>
      </c>
      <c r="W5" s="20">
        <f t="shared" ref="W5:W7" ca="1" si="8">K5*$D5</f>
        <v>0</v>
      </c>
      <c r="X5" s="20">
        <f t="shared" ref="X5:X7" ca="1" si="9">L5*$D5</f>
        <v>0</v>
      </c>
      <c r="Y5" s="20">
        <f t="shared" ref="Y5:Y7" ca="1" si="10">M5*$D5</f>
        <v>0</v>
      </c>
      <c r="Z5" s="20">
        <f t="shared" ref="Z5:Z7" ca="1" si="11">N5*$D5</f>
        <v>0</v>
      </c>
      <c r="AA5" s="20">
        <f t="shared" ref="AA5:AA7" ca="1" si="12">O5*$D5</f>
        <v>0</v>
      </c>
      <c r="AB5" s="20">
        <f t="shared" ref="AB5:AB7" ca="1" si="13">P5*$D5</f>
        <v>0</v>
      </c>
      <c r="AC5" s="20">
        <f t="shared" ref="AC5:AC7" ca="1" si="14">Q5*$D5</f>
        <v>0</v>
      </c>
      <c r="AD5" s="20">
        <f t="shared" ref="AD5:AD7" ca="1" si="15">R5*$D5</f>
        <v>0</v>
      </c>
      <c r="AE5" s="20">
        <f t="shared" ref="AE5:AE7" ca="1" si="16">S5*$D5</f>
        <v>0</v>
      </c>
    </row>
    <row r="6" spans="1:31" x14ac:dyDescent="0.25">
      <c r="A6" s="2">
        <v>100</v>
      </c>
      <c r="B6" s="2" t="s">
        <v>5</v>
      </c>
      <c r="C6" s="2" t="s">
        <v>5</v>
      </c>
      <c r="D6" s="2">
        <v>300</v>
      </c>
      <c r="E6" s="2">
        <f>D6/30</f>
        <v>10</v>
      </c>
      <c r="F6" s="3">
        <v>42799</v>
      </c>
      <c r="G6" s="3">
        <v>42822</v>
      </c>
      <c r="H6" s="18">
        <f t="shared" ca="1" si="2"/>
        <v>0</v>
      </c>
      <c r="I6" s="18">
        <f t="shared" ca="1" si="2"/>
        <v>0</v>
      </c>
      <c r="J6" s="18">
        <f t="shared" ca="1" si="2"/>
        <v>24</v>
      </c>
      <c r="K6" s="18">
        <f t="shared" ca="1" si="3"/>
        <v>0</v>
      </c>
      <c r="L6" s="18">
        <f t="shared" ca="1" si="3"/>
        <v>0</v>
      </c>
      <c r="M6" s="18">
        <f t="shared" ca="1" si="3"/>
        <v>0</v>
      </c>
      <c r="N6" s="18">
        <f t="shared" ca="1" si="3"/>
        <v>0</v>
      </c>
      <c r="O6" s="18">
        <f t="shared" ca="1" si="3"/>
        <v>0</v>
      </c>
      <c r="P6" s="18">
        <f t="shared" ca="1" si="3"/>
        <v>0</v>
      </c>
      <c r="Q6" s="18">
        <f t="shared" ca="1" si="3"/>
        <v>0</v>
      </c>
      <c r="R6" s="18">
        <f t="shared" ca="1" si="3"/>
        <v>0</v>
      </c>
      <c r="S6" s="18">
        <f t="shared" ca="1" si="3"/>
        <v>0</v>
      </c>
      <c r="T6" s="19">
        <f t="shared" ca="1" si="5"/>
        <v>0</v>
      </c>
      <c r="U6" s="20">
        <f t="shared" ca="1" si="6"/>
        <v>0</v>
      </c>
      <c r="V6" s="20">
        <f t="shared" ca="1" si="7"/>
        <v>7200</v>
      </c>
      <c r="W6" s="20">
        <f t="shared" ca="1" si="8"/>
        <v>0</v>
      </c>
      <c r="X6" s="20">
        <f t="shared" ca="1" si="9"/>
        <v>0</v>
      </c>
      <c r="Y6" s="20">
        <f t="shared" ca="1" si="10"/>
        <v>0</v>
      </c>
      <c r="Z6" s="20">
        <f t="shared" ca="1" si="11"/>
        <v>0</v>
      </c>
      <c r="AA6" s="20">
        <f t="shared" ca="1" si="12"/>
        <v>0</v>
      </c>
      <c r="AB6" s="20">
        <f t="shared" ca="1" si="13"/>
        <v>0</v>
      </c>
      <c r="AC6" s="20">
        <f t="shared" ca="1" si="14"/>
        <v>0</v>
      </c>
      <c r="AD6" s="20">
        <f t="shared" ca="1" si="15"/>
        <v>0</v>
      </c>
      <c r="AE6" s="20">
        <f t="shared" ca="1" si="16"/>
        <v>0</v>
      </c>
    </row>
    <row r="7" spans="1:31" x14ac:dyDescent="0.25">
      <c r="A7" s="2">
        <v>100</v>
      </c>
      <c r="B7" s="2" t="s">
        <v>5</v>
      </c>
      <c r="C7" s="2" t="s">
        <v>5</v>
      </c>
      <c r="D7" s="2">
        <v>300</v>
      </c>
      <c r="E7" s="2">
        <f>D7/30</f>
        <v>10</v>
      </c>
      <c r="F7" s="3">
        <v>42870</v>
      </c>
      <c r="G7" s="3">
        <v>43008</v>
      </c>
      <c r="H7" s="18">
        <f t="shared" ca="1" si="2"/>
        <v>0</v>
      </c>
      <c r="I7" s="18">
        <f t="shared" ca="1" si="2"/>
        <v>0</v>
      </c>
      <c r="J7" s="18">
        <f t="shared" ca="1" si="2"/>
        <v>0</v>
      </c>
      <c r="K7" s="18">
        <f t="shared" ca="1" si="3"/>
        <v>0</v>
      </c>
      <c r="L7" s="18">
        <f t="shared" ca="1" si="3"/>
        <v>17</v>
      </c>
      <c r="M7" s="18">
        <f t="shared" ca="1" si="3"/>
        <v>30</v>
      </c>
      <c r="N7" s="18">
        <f t="shared" ca="1" si="3"/>
        <v>31</v>
      </c>
      <c r="O7" s="18">
        <f t="shared" ca="1" si="3"/>
        <v>31</v>
      </c>
      <c r="P7" s="18">
        <f t="shared" ca="1" si="3"/>
        <v>30</v>
      </c>
      <c r="Q7" s="18">
        <f t="shared" ca="1" si="3"/>
        <v>0</v>
      </c>
      <c r="R7" s="18">
        <f t="shared" ca="1" si="3"/>
        <v>0</v>
      </c>
      <c r="S7" s="18">
        <f t="shared" ca="1" si="3"/>
        <v>0</v>
      </c>
      <c r="T7" s="19">
        <f t="shared" ca="1" si="5"/>
        <v>0</v>
      </c>
      <c r="U7" s="20">
        <f t="shared" ca="1" si="6"/>
        <v>0</v>
      </c>
      <c r="V7" s="20">
        <f t="shared" ca="1" si="7"/>
        <v>0</v>
      </c>
      <c r="W7" s="20">
        <f t="shared" ca="1" si="8"/>
        <v>0</v>
      </c>
      <c r="X7" s="20">
        <f t="shared" ca="1" si="9"/>
        <v>5100</v>
      </c>
      <c r="Y7" s="20">
        <f t="shared" ca="1" si="10"/>
        <v>9000</v>
      </c>
      <c r="Z7" s="20">
        <f t="shared" ca="1" si="11"/>
        <v>9300</v>
      </c>
      <c r="AA7" s="20">
        <f t="shared" ca="1" si="12"/>
        <v>9300</v>
      </c>
      <c r="AB7" s="20">
        <f t="shared" ca="1" si="13"/>
        <v>9000</v>
      </c>
      <c r="AC7" s="20">
        <f t="shared" ca="1" si="14"/>
        <v>0</v>
      </c>
      <c r="AD7" s="20">
        <f t="shared" ca="1" si="15"/>
        <v>0</v>
      </c>
      <c r="AE7" s="20">
        <f t="shared" ca="1" si="16"/>
        <v>0</v>
      </c>
    </row>
  </sheetData>
  <mergeCells count="1">
    <mergeCell ref="T2:AE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Views>
    <sheetView workbookViewId="0">
      <selection activeCell="A5" sqref="A5:A30"/>
    </sheetView>
  </sheetViews>
  <sheetFormatPr baseColWidth="10" defaultRowHeight="15" x14ac:dyDescent="0.25"/>
  <cols>
    <col min="2" max="2" width="22.85546875" customWidth="1"/>
  </cols>
  <sheetData>
    <row r="1" spans="1:2" x14ac:dyDescent="0.25">
      <c r="A1" s="7" t="s">
        <v>21</v>
      </c>
      <c r="B1" s="8"/>
    </row>
    <row r="2" spans="1:2" x14ac:dyDescent="0.25">
      <c r="A2" s="9">
        <f ca="1">YEAR(Feuil1!B1)</f>
        <v>2017</v>
      </c>
      <c r="B2" s="10" t="s">
        <v>22</v>
      </c>
    </row>
    <row r="3" spans="1:2" x14ac:dyDescent="0.25">
      <c r="A3" s="9">
        <f ca="1">A2+1</f>
        <v>2018</v>
      </c>
      <c r="B3" s="11"/>
    </row>
    <row r="4" spans="1:2" x14ac:dyDescent="0.25">
      <c r="A4" s="12" t="s">
        <v>23</v>
      </c>
      <c r="B4" s="13"/>
    </row>
    <row r="5" spans="1:2" x14ac:dyDescent="0.25">
      <c r="A5" s="14">
        <f ca="1">DATE(A2,1,1)</f>
        <v>42736</v>
      </c>
      <c r="B5" s="15" t="s">
        <v>24</v>
      </c>
    </row>
    <row r="6" spans="1:2" x14ac:dyDescent="0.25">
      <c r="A6" s="16">
        <f ca="1">DOLLAR((DAY(MINUTE(A2/38)/2+55)&amp;"/4/"&amp;A2)/7,)*7-6</f>
        <v>42841</v>
      </c>
      <c r="B6" s="17" t="s">
        <v>25</v>
      </c>
    </row>
    <row r="7" spans="1:2" x14ac:dyDescent="0.25">
      <c r="A7" s="16">
        <f ca="1">A6+1</f>
        <v>42842</v>
      </c>
      <c r="B7" s="17" t="s">
        <v>26</v>
      </c>
    </row>
    <row r="8" spans="1:2" x14ac:dyDescent="0.25">
      <c r="A8" s="16">
        <f ca="1">DATE(A2,5,1)</f>
        <v>42856</v>
      </c>
      <c r="B8" s="17" t="s">
        <v>27</v>
      </c>
    </row>
    <row r="9" spans="1:2" x14ac:dyDescent="0.25">
      <c r="A9" s="16">
        <f ca="1">DATE(A2,5,8)</f>
        <v>42863</v>
      </c>
      <c r="B9" s="17" t="s">
        <v>28</v>
      </c>
    </row>
    <row r="10" spans="1:2" x14ac:dyDescent="0.25">
      <c r="A10" s="16">
        <f ca="1">A6+39</f>
        <v>42880</v>
      </c>
      <c r="B10" s="17" t="s">
        <v>29</v>
      </c>
    </row>
    <row r="11" spans="1:2" x14ac:dyDescent="0.25">
      <c r="A11" s="16">
        <f ca="1">A6+49</f>
        <v>42890</v>
      </c>
      <c r="B11" s="17" t="s">
        <v>30</v>
      </c>
    </row>
    <row r="12" spans="1:2" x14ac:dyDescent="0.25">
      <c r="A12" s="16">
        <f ca="1">A6+50</f>
        <v>42891</v>
      </c>
      <c r="B12" s="17" t="s">
        <v>31</v>
      </c>
    </row>
    <row r="13" spans="1:2" x14ac:dyDescent="0.25">
      <c r="A13" s="16">
        <f ca="1">DATE(A2,7,14)</f>
        <v>42930</v>
      </c>
      <c r="B13" s="17" t="s">
        <v>32</v>
      </c>
    </row>
    <row r="14" spans="1:2" x14ac:dyDescent="0.25">
      <c r="A14" s="16">
        <f ca="1">DATE(A2,8,15)</f>
        <v>42962</v>
      </c>
      <c r="B14" s="17" t="s">
        <v>33</v>
      </c>
    </row>
    <row r="15" spans="1:2" x14ac:dyDescent="0.25">
      <c r="A15" s="16">
        <f ca="1">DATE(A2,11,1)</f>
        <v>43040</v>
      </c>
      <c r="B15" s="17" t="s">
        <v>34</v>
      </c>
    </row>
    <row r="16" spans="1:2" x14ac:dyDescent="0.25">
      <c r="A16" s="16">
        <f ca="1">DATE(A2,11,11)</f>
        <v>43050</v>
      </c>
      <c r="B16" s="17" t="s">
        <v>35</v>
      </c>
    </row>
    <row r="17" spans="1:2" x14ac:dyDescent="0.25">
      <c r="A17" s="16">
        <f ca="1">DATE(A2,12,25)</f>
        <v>43094</v>
      </c>
      <c r="B17" s="17" t="s">
        <v>36</v>
      </c>
    </row>
    <row r="18" spans="1:2" x14ac:dyDescent="0.25">
      <c r="A18" s="14">
        <f ca="1">DATE(A3,1,1)</f>
        <v>43101</v>
      </c>
      <c r="B18" s="15" t="s">
        <v>24</v>
      </c>
    </row>
    <row r="19" spans="1:2" x14ac:dyDescent="0.25">
      <c r="A19" s="16">
        <f ca="1">DOLLAR((DAY(MINUTE(A3/38)/2+55)&amp;"/4/"&amp;A3)/7,)*7-6</f>
        <v>43191</v>
      </c>
      <c r="B19" s="17" t="s">
        <v>25</v>
      </c>
    </row>
    <row r="20" spans="1:2" x14ac:dyDescent="0.25">
      <c r="A20" s="16">
        <f ca="1">A19+1</f>
        <v>43192</v>
      </c>
      <c r="B20" s="17" t="s">
        <v>26</v>
      </c>
    </row>
    <row r="21" spans="1:2" x14ac:dyDescent="0.25">
      <c r="A21" s="16">
        <f ca="1">DATE(A3,5,1)</f>
        <v>43221</v>
      </c>
      <c r="B21" s="17" t="s">
        <v>27</v>
      </c>
    </row>
    <row r="22" spans="1:2" x14ac:dyDescent="0.25">
      <c r="A22" s="16">
        <f ca="1">DATE(A3,5,8)</f>
        <v>43228</v>
      </c>
      <c r="B22" s="17" t="s">
        <v>28</v>
      </c>
    </row>
    <row r="23" spans="1:2" x14ac:dyDescent="0.25">
      <c r="A23" s="16">
        <f ca="1">A19+39</f>
        <v>43230</v>
      </c>
      <c r="B23" s="17" t="s">
        <v>29</v>
      </c>
    </row>
    <row r="24" spans="1:2" x14ac:dyDescent="0.25">
      <c r="A24" s="16">
        <f ca="1">A19+49</f>
        <v>43240</v>
      </c>
      <c r="B24" s="17" t="s">
        <v>30</v>
      </c>
    </row>
    <row r="25" spans="1:2" x14ac:dyDescent="0.25">
      <c r="A25" s="16">
        <f ca="1">A19+50</f>
        <v>43241</v>
      </c>
      <c r="B25" s="17" t="s">
        <v>31</v>
      </c>
    </row>
    <row r="26" spans="1:2" x14ac:dyDescent="0.25">
      <c r="A26" s="16">
        <f ca="1">DATE(A3,7,14)</f>
        <v>43295</v>
      </c>
      <c r="B26" s="17" t="s">
        <v>32</v>
      </c>
    </row>
    <row r="27" spans="1:2" x14ac:dyDescent="0.25">
      <c r="A27" s="16">
        <f ca="1">DATE(A3,8,15)</f>
        <v>43327</v>
      </c>
      <c r="B27" s="17" t="s">
        <v>33</v>
      </c>
    </row>
    <row r="28" spans="1:2" x14ac:dyDescent="0.25">
      <c r="A28" s="16">
        <f ca="1">DATE(A3,11,1)</f>
        <v>43405</v>
      </c>
      <c r="B28" s="17" t="s">
        <v>34</v>
      </c>
    </row>
    <row r="29" spans="1:2" x14ac:dyDescent="0.25">
      <c r="A29" s="16">
        <f ca="1">DATE(A3,11,11)</f>
        <v>43415</v>
      </c>
      <c r="B29" s="17" t="s">
        <v>35</v>
      </c>
    </row>
    <row r="30" spans="1:2" x14ac:dyDescent="0.25">
      <c r="A30" s="16">
        <f ca="1">DATE(A3,12,25)</f>
        <v>43459</v>
      </c>
      <c r="B30" s="17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Fériés</vt:lpstr>
      <vt:lpstr>JoursFériés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 echafaudage</dc:creator>
  <cp:lastModifiedBy>.</cp:lastModifiedBy>
  <dcterms:created xsi:type="dcterms:W3CDTF">2017-02-27T21:08:45Z</dcterms:created>
  <dcterms:modified xsi:type="dcterms:W3CDTF">2017-02-28T05:15:35Z</dcterms:modified>
</cp:coreProperties>
</file>