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3345" windowHeight="19695" tabRatio="804"/>
  </bookViews>
  <sheets>
    <sheet name="Tarification" sheetId="9" r:id="rId1"/>
    <sheet name="BD" sheetId="7" r:id="rId2"/>
    <sheet name="Tarifs" sheetId="10" r:id="rId3"/>
  </sheets>
  <externalReferences>
    <externalReference r:id="rId4"/>
  </externalReferences>
  <definedNames>
    <definedName name="_xlnm._FilterDatabase" localSheetId="2" hidden="1">Tarifs!$A$3:$E$197</definedName>
    <definedName name="ADRESSEB" localSheetId="0">Tarification!$B$44</definedName>
    <definedName name="BICB" localSheetId="0">Tarification!$C$36</definedName>
    <definedName name="CIVILITE" localSheetId="0">Tarification!$B$19</definedName>
    <definedName name="Col_Codes" localSheetId="2">Tarifs!$A$3:$A$197</definedName>
    <definedName name="Col_RemBim" localSheetId="2">Tarifs!$D$3:$D$197</definedName>
    <definedName name="Col_RemOrdi" localSheetId="2">Tarifs!$C$3:$C$197</definedName>
    <definedName name="Col_RemTP" localSheetId="2">Tarifs!$E$3:$E$197</definedName>
    <definedName name="COMMUNICATION" localSheetId="0">Tarification!$E$37</definedName>
    <definedName name="CPB" localSheetId="0">Tarification!$B$45</definedName>
    <definedName name="IBANB" localSheetId="0">Tarification!$B$35</definedName>
    <definedName name="Liste">[1]Configuration!$B$2:$B$7</definedName>
    <definedName name="MAIL" localSheetId="0">Tarification!$B$47</definedName>
    <definedName name="MONTANT" localSheetId="0">Tarification!$E$30</definedName>
    <definedName name="MONTANT2" localSheetId="0">Tarification!$E$31</definedName>
    <definedName name="NOMB" localSheetId="0">Tarification!$B$43</definedName>
    <definedName name="NOMD" localSheetId="0">Tarification!$F$25</definedName>
    <definedName name="TEL" localSheetId="0">Tarification!$B$46</definedName>
    <definedName name="VILLEB" localSheetId="0">Tarification!$C$45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1" i="9" l="1"/>
  <c r="G1" i="9"/>
  <c r="B19" i="9"/>
  <c r="C49" i="9"/>
  <c r="E15" i="9"/>
  <c r="B23" i="9"/>
  <c r="B24" i="9"/>
  <c r="B25" i="9"/>
  <c r="B26" i="9"/>
  <c r="B27" i="9"/>
  <c r="E32" i="9"/>
  <c r="E30" i="9"/>
  <c r="E31" i="9"/>
  <c r="B34" i="9"/>
</calcChain>
</file>

<file path=xl/sharedStrings.xml><?xml version="1.0" encoding="utf-8"?>
<sst xmlns="http://schemas.openxmlformats.org/spreadsheetml/2006/main" count="243" uniqueCount="64">
  <si>
    <t>Pathologie</t>
  </si>
  <si>
    <t>Adresse</t>
  </si>
  <si>
    <t>Gsm</t>
  </si>
  <si>
    <t>Madame</t>
  </si>
  <si>
    <t>Monsieur</t>
  </si>
  <si>
    <t>Naissance</t>
  </si>
  <si>
    <t>Civilite</t>
  </si>
  <si>
    <t>Mademoiselle</t>
  </si>
  <si>
    <t>CP</t>
  </si>
  <si>
    <t>Localite</t>
  </si>
  <si>
    <t>Tel Fixe</t>
  </si>
  <si>
    <t>Email</t>
  </si>
  <si>
    <t>Medecin prescripteur</t>
  </si>
  <si>
    <t>Seances facturees</t>
  </si>
  <si>
    <t>Nombre de seance(s)</t>
  </si>
  <si>
    <t>Nomenclature1</t>
  </si>
  <si>
    <t>Nomenclature2</t>
  </si>
  <si>
    <t>Nomenclature4</t>
  </si>
  <si>
    <t>Nomenclature3</t>
  </si>
  <si>
    <t>Nomenclature5</t>
  </si>
  <si>
    <t>Régime de remboursement</t>
  </si>
  <si>
    <t>GUILMOT Olivier</t>
  </si>
  <si>
    <t/>
  </si>
  <si>
    <t>Remboursement Ordinaire</t>
  </si>
  <si>
    <t>BODSON Sophie</t>
  </si>
  <si>
    <t>Tiers Payant</t>
  </si>
  <si>
    <t>IMMEGEERTS Bérengère</t>
  </si>
  <si>
    <t>Nom</t>
  </si>
  <si>
    <t>ABANDON Joseph</t>
  </si>
  <si>
    <t>BONBON Martin</t>
  </si>
  <si>
    <t>ABANDON Julie</t>
  </si>
  <si>
    <t>GUILMOT Thomas</t>
  </si>
  <si>
    <t>GUILMOT Michel</t>
  </si>
  <si>
    <t>Le</t>
  </si>
  <si>
    <t>Régime de Remboursement :</t>
  </si>
  <si>
    <t xml:space="preserve">Veuillez trouver ci-joint l'A.S.D. pour le nombre de </t>
  </si>
  <si>
    <t>séance(s)</t>
  </si>
  <si>
    <t>Remboursement ordinaire</t>
  </si>
  <si>
    <t>Tiers payant</t>
  </si>
  <si>
    <t>Bim-vipo</t>
  </si>
  <si>
    <t>BIC :</t>
  </si>
  <si>
    <t>Avec en communication:(N°ASD)</t>
  </si>
  <si>
    <t>Il vous reste :</t>
  </si>
  <si>
    <t>Bénéficiaires Avec régime pref</t>
  </si>
  <si>
    <t>Bénéficiaires sans régime pref</t>
  </si>
  <si>
    <t>Codes</t>
  </si>
  <si>
    <t>Honoraire</t>
  </si>
  <si>
    <t>Prest conv</t>
  </si>
  <si>
    <r>
      <rPr>
        <sz val="6.7"/>
        <color rgb="FF000000"/>
        <rFont val="Arial"/>
        <family val="2"/>
      </rPr>
      <t>-</t>
    </r>
  </si>
  <si>
    <t>Montant Ticket Modérateur :</t>
  </si>
  <si>
    <t>Tiers payant réduit</t>
  </si>
  <si>
    <t>Tiers Payant Réduit</t>
  </si>
  <si>
    <t>TONTON Berebere</t>
  </si>
  <si>
    <t>Bim-Vipo</t>
  </si>
  <si>
    <t>TEST Julies</t>
  </si>
  <si>
    <t>TOTO Christian</t>
  </si>
  <si>
    <t>BABA aurore</t>
  </si>
  <si>
    <r>
      <rPr>
        <u/>
        <sz val="12"/>
        <color theme="1"/>
        <rFont val="Calibri"/>
        <family val="2"/>
        <scheme val="minor"/>
      </rPr>
      <t>Objet</t>
    </r>
    <r>
      <rPr>
        <sz val="12"/>
        <color theme="1"/>
        <rFont val="Calibri"/>
        <family val="2"/>
        <scheme val="minor"/>
      </rPr>
      <t xml:space="preserve"> : Tarification des soins de kinésithérapie pour le(la)patient(e):</t>
    </r>
  </si>
  <si>
    <t>La Kinésithérapeute,</t>
  </si>
  <si>
    <t>Montant Remboursement Mutuelle :</t>
  </si>
  <si>
    <t>Montant Total ASD :</t>
  </si>
  <si>
    <t xml:space="preserve">Résumé de Nomenclature administrée(s) à </t>
  </si>
  <si>
    <t>MOTTIAUX Delphine</t>
  </si>
  <si>
    <t>tartanpion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</si>
</sst>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_ "/>
  </numFmts>
  <fonts count="29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Calibri"/>
      <family val="2"/>
      <scheme val="minor"/>
    </font>
    <font>
      <sz val="8"/>
      <color rgb="FF222222"/>
      <name val="Verdana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rgb="FF000000"/>
      <name val="Arial"/>
      <family val="2"/>
    </font>
    <font>
      <sz val="6"/>
      <color theme="1"/>
      <name val="Calibri"/>
      <family val="2"/>
      <scheme val="minor"/>
    </font>
    <font>
      <sz val="6.7"/>
      <color rgb="FF000000"/>
      <name val="Arial"/>
      <family val="2"/>
    </font>
    <font>
      <sz val="6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141414"/>
      <name val="Inherit"/>
    </font>
    <font>
      <b/>
      <sz val="11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B050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/>
  </cellStyleXfs>
  <cellXfs count="96">
    <xf numFmtId="0" fontId="0" fillId="0" borderId="0" xfId="0"/>
    <xf numFmtId="0" fontId="3" fillId="0" borderId="3" xfId="4" applyFont="1" applyBorder="1"/>
    <xf numFmtId="0" fontId="3" fillId="0" borderId="4" xfId="4" applyFont="1" applyBorder="1"/>
    <xf numFmtId="14" fontId="3" fillId="0" borderId="4" xfId="4" applyNumberFormat="1" applyFont="1" applyBorder="1"/>
    <xf numFmtId="0" fontId="3" fillId="0" borderId="5" xfId="4" applyFont="1" applyBorder="1"/>
    <xf numFmtId="0" fontId="2" fillId="0" borderId="0" xfId="4"/>
    <xf numFmtId="0" fontId="5" fillId="0" borderId="1" xfId="4" applyFont="1" applyBorder="1" applyAlignment="1">
      <alignment vertical="center" wrapText="1"/>
    </xf>
    <xf numFmtId="0" fontId="2" fillId="0" borderId="1" xfId="4" applyBorder="1"/>
    <xf numFmtId="14" fontId="6" fillId="0" borderId="1" xfId="4" applyNumberFormat="1" applyFont="1" applyBorder="1"/>
    <xf numFmtId="14" fontId="2" fillId="0" borderId="0" xfId="4" applyNumberFormat="1"/>
    <xf numFmtId="14" fontId="5" fillId="0" borderId="1" xfId="4" applyNumberFormat="1" applyFont="1" applyBorder="1" applyAlignment="1">
      <alignment vertical="center" wrapText="1"/>
    </xf>
    <xf numFmtId="0" fontId="2" fillId="0" borderId="1" xfId="4" applyFont="1" applyBorder="1"/>
    <xf numFmtId="0" fontId="2" fillId="0" borderId="1" xfId="4" applyFill="1" applyBorder="1"/>
    <xf numFmtId="0" fontId="2" fillId="0" borderId="8" xfId="4" applyFill="1" applyBorder="1"/>
    <xf numFmtId="0" fontId="5" fillId="0" borderId="2" xfId="4" applyFont="1" applyBorder="1" applyAlignment="1">
      <alignment vertical="center" wrapText="1"/>
    </xf>
    <xf numFmtId="0" fontId="2" fillId="0" borderId="9" xfId="4" applyFill="1" applyBorder="1"/>
    <xf numFmtId="0" fontId="2" fillId="0" borderId="6" xfId="4" applyFill="1" applyBorder="1"/>
    <xf numFmtId="0" fontId="2" fillId="0" borderId="2" xfId="4" applyFont="1" applyBorder="1"/>
    <xf numFmtId="14" fontId="2" fillId="0" borderId="1" xfId="4" applyNumberFormat="1" applyFont="1" applyBorder="1"/>
    <xf numFmtId="0" fontId="2" fillId="0" borderId="9" xfId="4" applyFont="1" applyBorder="1"/>
    <xf numFmtId="0" fontId="2" fillId="0" borderId="0" xfId="4" applyFont="1"/>
    <xf numFmtId="0" fontId="10" fillId="0" borderId="0" xfId="0" applyFont="1"/>
    <xf numFmtId="0" fontId="11" fillId="0" borderId="0" xfId="0" applyFont="1"/>
    <xf numFmtId="0" fontId="8" fillId="0" borderId="0" xfId="0" applyFont="1"/>
    <xf numFmtId="14" fontId="0" fillId="0" borderId="0" xfId="0" applyNumberFormat="1"/>
    <xf numFmtId="0" fontId="7" fillId="0" borderId="0" xfId="0" applyFont="1"/>
    <xf numFmtId="2" fontId="0" fillId="0" borderId="0" xfId="0" applyNumberFormat="1"/>
    <xf numFmtId="0" fontId="0" fillId="0" borderId="0" xfId="0" applyAlignment="1">
      <alignment horizontal="left" vertical="top" indent="1"/>
    </xf>
    <xf numFmtId="0" fontId="13" fillId="0" borderId="0" xfId="0" applyFont="1"/>
    <xf numFmtId="0" fontId="0" fillId="0" borderId="0" xfId="0" applyAlignment="1">
      <alignment horizontal="left" indent="1"/>
    </xf>
    <xf numFmtId="0" fontId="12" fillId="0" borderId="0" xfId="0" applyFont="1"/>
    <xf numFmtId="0" fontId="14" fillId="0" borderId="0" xfId="0" applyFont="1"/>
    <xf numFmtId="0" fontId="0" fillId="3" borderId="1" xfId="0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164" fontId="0" fillId="0" borderId="0" xfId="0" applyNumberFormat="1"/>
    <xf numFmtId="164" fontId="12" fillId="0" borderId="1" xfId="0" applyNumberFormat="1" applyFont="1" applyBorder="1" applyAlignment="1">
      <alignment horizontal="right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right" vertical="center" wrapText="1"/>
    </xf>
    <xf numFmtId="164" fontId="18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right" vertical="center"/>
    </xf>
    <xf numFmtId="0" fontId="20" fillId="0" borderId="0" xfId="0" applyFont="1" applyAlignment="1">
      <alignment horizontal="left" vertical="center" readingOrder="1"/>
    </xf>
    <xf numFmtId="0" fontId="5" fillId="0" borderId="7" xfId="4" applyFont="1" applyBorder="1" applyAlignment="1">
      <alignment vertical="center" wrapText="1"/>
    </xf>
    <xf numFmtId="14" fontId="5" fillId="0" borderId="8" xfId="4" applyNumberFormat="1" applyFont="1" applyBorder="1" applyAlignment="1">
      <alignment vertical="center" wrapText="1"/>
    </xf>
    <xf numFmtId="0" fontId="5" fillId="0" borderId="8" xfId="4" applyFont="1" applyBorder="1" applyAlignment="1">
      <alignment vertical="center" wrapText="1"/>
    </xf>
    <xf numFmtId="14" fontId="6" fillId="0" borderId="8" xfId="4" applyNumberFormat="1" applyFont="1" applyBorder="1"/>
    <xf numFmtId="0" fontId="0" fillId="0" borderId="1" xfId="0" applyBorder="1"/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8" xfId="4" applyFont="1" applyBorder="1"/>
    <xf numFmtId="0" fontId="2" fillId="0" borderId="8" xfId="0" applyFont="1" applyBorder="1" applyAlignment="1">
      <alignment horizontal="right" vertical="center"/>
    </xf>
    <xf numFmtId="0" fontId="19" fillId="0" borderId="0" xfId="0" quotePrefix="1" applyFont="1"/>
    <xf numFmtId="0" fontId="19" fillId="0" borderId="0" xfId="0" applyFont="1"/>
    <xf numFmtId="0" fontId="22" fillId="0" borderId="0" xfId="5" applyFont="1"/>
    <xf numFmtId="164" fontId="23" fillId="0" borderId="0" xfId="0" applyNumberFormat="1" applyFont="1"/>
    <xf numFmtId="0" fontId="23" fillId="0" borderId="0" xfId="0" applyFont="1"/>
    <xf numFmtId="0" fontId="19" fillId="0" borderId="0" xfId="0" applyFont="1" applyAlignment="1">
      <alignment horizontal="right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left"/>
    </xf>
    <xf numFmtId="164" fontId="25" fillId="0" borderId="1" xfId="0" applyNumberFormat="1" applyFont="1" applyBorder="1" applyAlignment="1">
      <alignment horizontal="center" vertical="center"/>
    </xf>
    <xf numFmtId="1" fontId="19" fillId="0" borderId="0" xfId="0" applyNumberFormat="1" applyFont="1" applyAlignment="1">
      <alignment horizontal="center"/>
    </xf>
    <xf numFmtId="0" fontId="24" fillId="0" borderId="0" xfId="0" applyFont="1" applyAlignment="1">
      <alignment horizontal="center" vertical="center"/>
    </xf>
    <xf numFmtId="1" fontId="21" fillId="2" borderId="1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right"/>
    </xf>
    <xf numFmtId="1" fontId="7" fillId="0" borderId="0" xfId="0" applyNumberFormat="1" applyFont="1" applyBorder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left" vertical="center"/>
    </xf>
    <xf numFmtId="164" fontId="27" fillId="0" borderId="1" xfId="0" applyNumberFormat="1" applyFont="1" applyBorder="1" applyAlignment="1">
      <alignment horizontal="center" vertical="center"/>
    </xf>
    <xf numFmtId="164" fontId="28" fillId="0" borderId="1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11" xfId="0" applyFont="1" applyBorder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49" fontId="5" fillId="0" borderId="1" xfId="4" applyNumberFormat="1" applyFont="1" applyBorder="1" applyAlignment="1" applyProtection="1">
      <alignment vertical="center" wrapText="1"/>
      <protection locked="0"/>
    </xf>
    <xf numFmtId="49" fontId="2" fillId="0" borderId="1" xfId="4" applyNumberFormat="1" applyFont="1" applyBorder="1" applyProtection="1">
      <protection locked="0"/>
    </xf>
    <xf numFmtId="49" fontId="2" fillId="0" borderId="1" xfId="4" applyNumberFormat="1" applyBorder="1" applyProtection="1">
      <protection locked="0"/>
    </xf>
    <xf numFmtId="49" fontId="5" fillId="0" borderId="8" xfId="4" applyNumberFormat="1" applyFont="1" applyBorder="1" applyAlignment="1" applyProtection="1">
      <alignment vertical="center" wrapText="1"/>
      <protection locked="0"/>
    </xf>
    <xf numFmtId="49" fontId="3" fillId="0" borderId="4" xfId="4" applyNumberFormat="1" applyFont="1" applyBorder="1" applyProtection="1">
      <protection locked="0"/>
    </xf>
    <xf numFmtId="49" fontId="2" fillId="0" borderId="0" xfId="4" applyNumberFormat="1" applyProtection="1">
      <protection locked="0"/>
    </xf>
    <xf numFmtId="14" fontId="0" fillId="0" borderId="0" xfId="0" applyNumberFormat="1" applyAlignment="1" applyProtection="1">
      <alignment horizontal="left"/>
      <protection locked="0"/>
    </xf>
    <xf numFmtId="0" fontId="19" fillId="0" borderId="0" xfId="0" applyFont="1"/>
    <xf numFmtId="0" fontId="19" fillId="0" borderId="0" xfId="0" applyFont="1" applyAlignment="1">
      <alignment horizontal="right"/>
    </xf>
    <xf numFmtId="0" fontId="19" fillId="0" borderId="10" xfId="0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left"/>
    </xf>
    <xf numFmtId="0" fontId="23" fillId="0" borderId="0" xfId="0" applyFont="1" applyFill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/>
  </cellXfs>
  <cellStyles count="6">
    <cellStyle name="Lien hypertexte" xfId="5" builtinId="8"/>
    <cellStyle name="Monétaire 2" xfId="2"/>
    <cellStyle name="Monétaire 2 2" xfId="3"/>
    <cellStyle name="Normal" xfId="0" builtinId="0"/>
    <cellStyle name="Normal 2" xfId="1"/>
    <cellStyle name="Normal 3" xfId="4"/>
  </cellStyles>
  <dxfs count="29"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numFmt numFmtId="30" formatCode="@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color theme="1"/>
      </font>
    </dxf>
    <dxf>
      <font>
        <b/>
        <i val="0"/>
        <color theme="1"/>
      </font>
    </dxf>
    <dxf>
      <font>
        <color theme="1"/>
      </font>
    </dxf>
    <dxf>
      <font>
        <b/>
        <i val="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1114425</xdr:colOff>
      <xdr:row>28</xdr:row>
      <xdr:rowOff>114300</xdr:rowOff>
    </xdr:from>
    <xdr:to>
      <xdr:col>5</xdr:col>
      <xdr:colOff>104775</xdr:colOff>
      <xdr:row>32</xdr:row>
      <xdr:rowOff>85725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438525" y="5534025"/>
          <a:ext cx="914400" cy="762000"/>
        </a:xfrm>
        <a:prstGeom prst="round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MA" sz="1100"/>
        </a:p>
      </xdr:txBody>
    </xdr:sp>
    <xdr:clientData/>
  </xdr:twoCellAnchor>
  <xdr:twoCellAnchor>
    <xdr:from>
      <xdr:col>8</xdr:col>
      <xdr:colOff>276225</xdr:colOff>
      <xdr:row>3</xdr:row>
      <xdr:rowOff>171450</xdr:rowOff>
    </xdr:from>
    <xdr:to>
      <xdr:col>10</xdr:col>
      <xdr:colOff>323850</xdr:colOff>
      <xdr:row>7</xdr:row>
      <xdr:rowOff>76200</xdr:rowOff>
    </xdr:to>
    <xdr:sp macro="[0]!Sauvegarde" textlink="">
      <xdr:nvSpPr>
        <xdr:cNvPr id="4" name="Flèche : droite 3">
          <a:extLst>
            <a:ext uri="{FF2B5EF4-FFF2-40B4-BE49-F238E27FC236}">
              <a16:creationId xmlns:a16="http://schemas.microsoft.com/office/drawing/2014/main" id="{B3AE1E88-78E5-4C95-BD92-2716AB9D9588}"/>
            </a:ext>
          </a:extLst>
        </xdr:cNvPr>
        <xdr:cNvSpPr/>
      </xdr:nvSpPr>
      <xdr:spPr>
        <a:xfrm>
          <a:off x="6829425" y="742950"/>
          <a:ext cx="1571625" cy="666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Feuille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S16" totalsRowShown="0" headerRowDxfId="22" headerRowBorderDxfId="21" tableBorderDxfId="20" totalsRowBorderDxfId="19">
  <sortState ref="A2:S16">
    <sortCondition ref="B2:B16"/>
    <sortCondition ref="C2:C16"/>
    <sortCondition ref="D2:D16"/>
  </sortState>
  <tableColumns count="19">
    <tableColumn id="1" name="Civilite" dataDxfId="18"/>
    <tableColumn id="2" name="Nom" dataDxfId="17"/>
    <tableColumn id="3" name="Naissance" dataDxfId="16"/>
    <tableColumn id="4" name="Adresse" dataDxfId="15"/>
    <tableColumn id="5" name="CP" dataDxfId="14"/>
    <tableColumn id="6" name="Localite" dataDxfId="13"/>
    <tableColumn id="7" name="Tel Fixe" dataDxfId="12"/>
    <tableColumn id="8" name="Gsm" dataDxfId="11"/>
    <tableColumn id="9" name="Email" dataDxfId="10"/>
    <tableColumn id="10" name="Pathologie" dataDxfId="9"/>
    <tableColumn id="11" name="Medecin prescripteur" dataDxfId="8"/>
    <tableColumn id="12" name="Nombre de seance(s)" dataDxfId="7"/>
    <tableColumn id="13" name="Seances facturees" dataDxfId="6"/>
    <tableColumn id="14" name="Nomenclature1" dataDxfId="5" dataCellStyle="Normal 3"/>
    <tableColumn id="15" name="Nomenclature2" dataDxfId="4" dataCellStyle="Normal 3"/>
    <tableColumn id="16" name="Nomenclature3" dataDxfId="3" dataCellStyle="Normal 3"/>
    <tableColumn id="17" name="Nomenclature4" dataDxfId="2" dataCellStyle="Normal 3"/>
    <tableColumn id="18" name="Nomenclature5" dataDxfId="1" dataCellStyle="Normal 3"/>
    <tableColumn id="19" name="Régime de remboursement" dataDxfId="0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J49"/>
  <sheetViews>
    <sheetView tabSelected="1" zoomScaleNormal="100" workbookViewId="0">
      <selection activeCell="B4" sqref="B4"/>
    </sheetView>
  </sheetViews>
  <sheetFormatPr baseColWidth="10" defaultRowHeight="15"/>
  <cols>
    <col min="1" max="1" width="7.85546875" customWidth="1"/>
    <col min="2" max="2" width="11" customWidth="1"/>
    <col min="3" max="3" width="16" customWidth="1"/>
    <col min="4" max="4" width="18.140625" customWidth="1"/>
    <col min="5" max="5" width="10.7109375" customWidth="1"/>
    <col min="6" max="6" width="8.85546875" customWidth="1"/>
    <col min="7" max="7" width="14.28515625" customWidth="1"/>
  </cols>
  <sheetData>
    <row r="1" spans="2:8">
      <c r="B1" s="21"/>
      <c r="C1" s="22"/>
      <c r="G1" s="23">
        <f>SUM(A:A)</f>
        <v>60</v>
      </c>
    </row>
    <row r="2" spans="2:8">
      <c r="B2" s="21"/>
      <c r="C2" s="22"/>
      <c r="E2" s="24"/>
    </row>
    <row r="3" spans="2:8">
      <c r="B3" s="21"/>
    </row>
    <row r="4" spans="2:8">
      <c r="B4" s="21"/>
    </row>
    <row r="5" spans="2:8">
      <c r="B5" s="21"/>
      <c r="C5" s="22"/>
    </row>
    <row r="6" spans="2:8">
      <c r="B6" s="21"/>
      <c r="C6" s="22"/>
    </row>
    <row r="9" spans="2:8" ht="15.75">
      <c r="F9" s="63" t="s">
        <v>33</v>
      </c>
      <c r="G9" s="87">
        <v>43841</v>
      </c>
      <c r="H9" s="78"/>
    </row>
    <row r="12" spans="2:8" ht="15.75">
      <c r="B12" s="59" t="s">
        <v>57</v>
      </c>
    </row>
    <row r="14" spans="2:8" ht="15.75">
      <c r="D14" s="89" t="s">
        <v>34</v>
      </c>
      <c r="E14" s="89"/>
      <c r="F14" s="89"/>
    </row>
    <row r="15" spans="2:8" ht="15.75">
      <c r="B15" s="93" t="s">
        <v>26</v>
      </c>
      <c r="C15" s="94"/>
      <c r="D15" s="64"/>
      <c r="E15" s="68" t="str">
        <f>VLOOKUP($B$15,BD!$B$2:'BD'!$S$498,18,FALSE)</f>
        <v>Remboursement Ordinaire</v>
      </c>
      <c r="F15" s="59"/>
    </row>
    <row r="19" spans="1:10" ht="15.75">
      <c r="B19" s="76" t="str">
        <f>INDEX(BD!$A$2:$A$498,MATCH(B15,BD!$B$2:$B$498,0))</f>
        <v>Madame</v>
      </c>
    </row>
    <row r="20" spans="1:10" ht="15.75" thickBot="1"/>
    <row r="21" spans="1:10" ht="16.5" thickBot="1">
      <c r="A21" s="23">
        <f>E21</f>
        <v>60</v>
      </c>
      <c r="B21" s="59" t="s">
        <v>35</v>
      </c>
      <c r="C21" s="59"/>
      <c r="D21" s="59"/>
      <c r="E21" s="77">
        <v>60</v>
      </c>
      <c r="F21" s="67" t="s">
        <v>36</v>
      </c>
      <c r="G21" s="59"/>
    </row>
    <row r="23" spans="1:10">
      <c r="B23" s="69">
        <f>IF(VLOOKUP(B15,BD!$B$2:$P$498,13,FALSE)=0,"",VLOOKUP(B15,BD!$B$2:$P$498,13,FALSE))</f>
        <v>639192</v>
      </c>
    </row>
    <row r="24" spans="1:10">
      <c r="B24" s="69">
        <f>IF(VLOOKUP(B15,BD!$B$2:$S$498,14,FALSE)=0,"",VLOOKUP(B15,BD!$B$2:$S$498,14,FALSE))</f>
        <v>639391</v>
      </c>
    </row>
    <row r="25" spans="1:10" ht="15.75">
      <c r="B25" s="69">
        <f>IF(VLOOKUP(B15,BD!$B$2:$S$498,15,FALSE)=0,"",VLOOKUP(B15,BD!$B$2:$S$498,15,FALSE))</f>
        <v>639446</v>
      </c>
      <c r="C25" s="90" t="s">
        <v>61</v>
      </c>
      <c r="D25" s="91"/>
      <c r="E25" s="91"/>
      <c r="F25" s="80" t="s">
        <v>26</v>
      </c>
      <c r="G25" s="48"/>
    </row>
    <row r="26" spans="1:10">
      <c r="B26" s="69" t="str">
        <f>IF(VLOOKUP(B15,BD!$B$2:$S$498,16,FALSE)=0,"",VLOOKUP(B15,BD!$B$2:$S$498,16,FALSE))</f>
        <v/>
      </c>
      <c r="J26" s="26"/>
    </row>
    <row r="27" spans="1:10">
      <c r="B27" s="69" t="str">
        <f>IF(VLOOKUP(B15,BD!$B$2:$S$498,17,FALSE)=0,"",VLOOKUP(B15,BD!$B$2:$S$498,17,FALSE))</f>
        <v/>
      </c>
    </row>
    <row r="28" spans="1:10">
      <c r="J28" s="26"/>
    </row>
    <row r="30" spans="1:10" ht="15.75">
      <c r="B30" s="64" t="s">
        <v>60</v>
      </c>
      <c r="C30" s="27"/>
      <c r="D30" s="27"/>
      <c r="E30" s="74">
        <f>IF(OR(E15="Remboursement ordinaire",E15="Bim-vipo"),SUMPRODUCT(COUNTIF(B23:B27,Tarifs!Col_Codes)*(Tarifs!Col_RemOrdi))*E21,"")</f>
        <v>4788.0000000000009</v>
      </c>
      <c r="G30" s="28" t="s">
        <v>37</v>
      </c>
    </row>
    <row r="31" spans="1:10" ht="15.75">
      <c r="B31" s="65" t="s">
        <v>49</v>
      </c>
      <c r="C31" s="29"/>
      <c r="D31" s="29"/>
      <c r="E31" s="75" t="str">
        <f>IF(E15="Tiers payant",SUMPRODUCT(COUNTIF(B23:B27,Tarifs!Col_Codes)*(Tarifs!Col_RemOrdi))*E21 - SUMPRODUCT(COUNTIF(B23:B27,Tarifs!Col_Codes)*(Tarifs!Col_RemTP))*E21,IF(E15="Tiers Payant Réduit",SUMPRODUCT(COUNTIF(B23:B27,Tarifs!Col_Codes)*(Tarifs!Col_RemOrdi))*E21 - SUMPRODUCT(COUNTIF(B23:B27,Tarifs!Col_Codes)*(Tarifs!Col_RemBim))*E21,""))</f>
        <v/>
      </c>
      <c r="F31" s="30"/>
      <c r="G31" s="28" t="s">
        <v>38</v>
      </c>
    </row>
    <row r="32" spans="1:10" ht="15.75">
      <c r="B32" s="65" t="s">
        <v>59</v>
      </c>
      <c r="C32" s="29"/>
      <c r="D32" s="29"/>
      <c r="E32" s="66">
        <f>IF(OR(E15="Tiers payant",E15="Tiers Payant Réduit"),"",IF(E15="Bim-vipo",SUMPRODUCT(COUNTIF(B23:B27,Tarifs!Col_Codes)*(Tarifs!Col_RemBim))*E21,IF(E15="Remboursement ordinaire",SUMPRODUCT(COUNTIF(B23:B27,Tarifs!Col_Codes)*(Tarifs!Col_RemTP))*E21,"")))</f>
        <v>4250.4000000000005</v>
      </c>
      <c r="G32" s="28" t="s">
        <v>39</v>
      </c>
    </row>
    <row r="33" spans="2:7">
      <c r="G33" s="28" t="s">
        <v>50</v>
      </c>
    </row>
    <row r="34" spans="2:7" ht="15.75">
      <c r="B34" s="61" t="str">
        <f>IF(E30&lt;&gt;"","Veuillez verser la somme de" &amp; "  "  &amp;  TEXT(E30,"# ##0,00 €")   &amp; "  " &amp; "au numéro de compte :","Veuillez verser la somme de" &amp; "   " &amp; TEXT(E31,"# ##0,00 €")   &amp; "    " &amp; "au numéro de compte:")</f>
        <v>Veuillez verser la somme de  4 788,00 €  au numéro de compte :</v>
      </c>
      <c r="C34" s="59"/>
      <c r="D34" s="59"/>
    </row>
    <row r="35" spans="2:7" ht="15.75">
      <c r="B35" s="62"/>
      <c r="C35" s="59"/>
      <c r="D35" s="59"/>
    </row>
    <row r="36" spans="2:7" ht="15.75">
      <c r="B36" s="63" t="s">
        <v>40</v>
      </c>
      <c r="C36" s="59"/>
      <c r="D36" s="59"/>
      <c r="E36" s="25"/>
    </row>
    <row r="37" spans="2:7" ht="15.75">
      <c r="B37" s="89" t="s">
        <v>41</v>
      </c>
      <c r="C37" s="89"/>
      <c r="D37" s="89"/>
      <c r="E37" s="79"/>
    </row>
    <row r="39" spans="2:7">
      <c r="E39" s="95" t="s">
        <v>58</v>
      </c>
      <c r="F39" s="95"/>
    </row>
    <row r="42" spans="2:7" ht="15.75">
      <c r="B42" s="58"/>
      <c r="C42" s="59"/>
    </row>
    <row r="43" spans="2:7" ht="15.75">
      <c r="B43" s="59"/>
      <c r="C43" s="59"/>
    </row>
    <row r="44" spans="2:7" ht="15.75">
      <c r="B44" s="59"/>
      <c r="C44" s="59"/>
    </row>
    <row r="45" spans="2:7" ht="15.75">
      <c r="B45" s="92"/>
      <c r="C45" s="92"/>
      <c r="E45" s="89"/>
      <c r="F45" s="89"/>
      <c r="G45" s="89"/>
    </row>
    <row r="46" spans="2:7" ht="15.75">
      <c r="B46" s="88"/>
      <c r="C46" s="88"/>
      <c r="E46" s="89"/>
      <c r="F46" s="89"/>
      <c r="G46" s="89"/>
    </row>
    <row r="47" spans="2:7" ht="15.75">
      <c r="B47" s="60"/>
      <c r="C47" s="59"/>
      <c r="F47" s="31"/>
    </row>
    <row r="48" spans="2:7">
      <c r="B48" s="31"/>
    </row>
    <row r="49" spans="2:6">
      <c r="B49" s="72" t="s">
        <v>42</v>
      </c>
      <c r="C49" s="73" t="str">
        <f>VLOOKUP($F$25,BD!$B$2:$S$498,11,FALSE)-(VLOOKUP($F$25,BD!$B$2:$S$498,12,FALSE))&amp;" "&amp;"Séances !"</f>
        <v>0 Séances !</v>
      </c>
      <c r="D49" s="70"/>
      <c r="E49" s="71"/>
      <c r="F49" s="72"/>
    </row>
  </sheetData>
  <sheetProtection password="E66A" sheet="1" objects="1" scenarios="1"/>
  <protectedRanges>
    <protectedRange algorithmName="SHA-512" hashValue="h4ZdYdZ3tqziIutkKxNhaYfPi5VJqLWDHHThu6keVi+//4qcf8kLtnW/e24h7NBVjun6MGvo1AmNZxhSkBLBEA==" saltValue="wIrzWx/2VlmwyfSQwrh8uQ==" spinCount="100000" sqref="B15:C15" name="Plage1"/>
  </protectedRanges>
  <mergeCells count="9">
    <mergeCell ref="B46:C46"/>
    <mergeCell ref="E46:G46"/>
    <mergeCell ref="D14:F14"/>
    <mergeCell ref="C25:E25"/>
    <mergeCell ref="B37:D37"/>
    <mergeCell ref="B45:C45"/>
    <mergeCell ref="E45:G45"/>
    <mergeCell ref="B15:C15"/>
    <mergeCell ref="E39:F39"/>
  </mergeCells>
  <conditionalFormatting sqref="E31">
    <cfRule type="cellIs" dxfId="28" priority="1" operator="greaterThan">
      <formula>1</formula>
    </cfRule>
    <cfRule type="cellIs" dxfId="27" priority="4" operator="greaterThanOrEqual">
      <formula>0</formula>
    </cfRule>
    <cfRule type="expression" dxfId="26" priority="8">
      <formula>$E$15=$G$31</formula>
    </cfRule>
  </conditionalFormatting>
  <conditionalFormatting sqref="E32">
    <cfRule type="cellIs" dxfId="25" priority="5" operator="greaterThanOrEqual">
      <formula>0</formula>
    </cfRule>
    <cfRule type="expression" dxfId="24" priority="7">
      <formula>$E$15=$G$32</formula>
    </cfRule>
  </conditionalFormatting>
  <conditionalFormatting sqref="E21">
    <cfRule type="cellIs" dxfId="23" priority="3" operator="greaterThanOrEqual">
      <formula>0</formula>
    </cfRule>
  </conditionalFormatting>
  <conditionalFormatting sqref="G30">
    <cfRule type="expression" priority="2">
      <formula>$E$15=$G$30</formula>
    </cfRule>
  </conditionalFormatting>
  <dataValidations count="1">
    <dataValidation type="list" allowBlank="1" showInputMessage="1" showErrorMessage="1" sqref="B15">
      <formula1>"ABANDON Joseph,ABANDON Julie,BABA aurore,BODSON Sophie,BONBON Martin,GUILMOT Michel,GUILMOT Olivier,GUILMOT Thomas,IMMEGEERTS Bérengère,MOTTIAUX Delphine,tartanpion,TEST Julies,TONTON Berebere,TOTO Christian"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16"/>
  <sheetViews>
    <sheetView showGridLines="0" zoomScaleNormal="100" workbookViewId="0">
      <pane ySplit="1" topLeftCell="A2" activePane="bottomLeft" state="frozen"/>
      <selection pane="bottomLeft" activeCell="M27" sqref="M27"/>
    </sheetView>
  </sheetViews>
  <sheetFormatPr baseColWidth="10" defaultRowHeight="10.5"/>
  <cols>
    <col min="1" max="1" width="14.140625" style="5" customWidth="1"/>
    <col min="2" max="2" width="24.85546875" style="86" customWidth="1"/>
    <col min="3" max="3" width="25.42578125" style="9" customWidth="1"/>
    <col min="4" max="4" width="28.140625" style="5" bestFit="1" customWidth="1"/>
    <col min="5" max="5" width="5.5703125" style="5" bestFit="1" customWidth="1"/>
    <col min="6" max="6" width="8.28515625" style="5" bestFit="1" customWidth="1"/>
    <col min="7" max="7" width="13.5703125" style="5" bestFit="1" customWidth="1"/>
    <col min="8" max="8" width="29.7109375" style="5" customWidth="1"/>
    <col min="9" max="9" width="26.140625" style="5" bestFit="1" customWidth="1"/>
    <col min="10" max="10" width="11.85546875" style="5" customWidth="1"/>
    <col min="11" max="11" width="20.85546875" style="9" bestFit="1" customWidth="1"/>
    <col min="12" max="12" width="21.28515625" style="5" bestFit="1" customWidth="1"/>
    <col min="13" max="13" width="18.28515625" style="5" bestFit="1" customWidth="1"/>
    <col min="14" max="16" width="15.140625" style="5" bestFit="1" customWidth="1"/>
    <col min="17" max="18" width="11.42578125" style="5"/>
    <col min="19" max="19" width="26.5703125" style="5" bestFit="1" customWidth="1"/>
    <col min="20" max="16384" width="11.42578125" style="5"/>
  </cols>
  <sheetData>
    <row r="1" spans="1:19" ht="20.25" customHeight="1">
      <c r="A1" s="1" t="s">
        <v>6</v>
      </c>
      <c r="B1" s="85" t="s">
        <v>27</v>
      </c>
      <c r="C1" s="3" t="s">
        <v>5</v>
      </c>
      <c r="D1" s="2" t="s">
        <v>1</v>
      </c>
      <c r="E1" s="2" t="s">
        <v>8</v>
      </c>
      <c r="F1" s="2" t="s">
        <v>9</v>
      </c>
      <c r="G1" s="2" t="s">
        <v>10</v>
      </c>
      <c r="H1" s="2" t="s">
        <v>2</v>
      </c>
      <c r="I1" s="2" t="s">
        <v>11</v>
      </c>
      <c r="J1" s="2" t="s">
        <v>0</v>
      </c>
      <c r="K1" s="3" t="s">
        <v>12</v>
      </c>
      <c r="L1" s="2" t="s">
        <v>14</v>
      </c>
      <c r="M1" s="2" t="s">
        <v>13</v>
      </c>
      <c r="N1" s="2" t="s">
        <v>15</v>
      </c>
      <c r="O1" s="2" t="s">
        <v>16</v>
      </c>
      <c r="P1" s="2" t="s">
        <v>18</v>
      </c>
      <c r="Q1" s="2" t="s">
        <v>17</v>
      </c>
      <c r="R1" s="2" t="s">
        <v>19</v>
      </c>
      <c r="S1" s="4" t="s">
        <v>20</v>
      </c>
    </row>
    <row r="2" spans="1:19" ht="10.5" customHeight="1">
      <c r="A2" s="14" t="s">
        <v>4</v>
      </c>
      <c r="B2" s="81" t="s">
        <v>28</v>
      </c>
      <c r="C2" s="10"/>
      <c r="D2" s="10"/>
      <c r="E2" s="6"/>
      <c r="F2" s="11"/>
      <c r="G2" s="11"/>
      <c r="H2" s="11"/>
      <c r="I2" s="11"/>
      <c r="J2" s="11"/>
      <c r="K2" s="8"/>
      <c r="L2" s="6"/>
      <c r="M2" s="11"/>
      <c r="N2" s="12"/>
      <c r="O2" s="12"/>
      <c r="P2" s="12"/>
      <c r="Q2" s="12"/>
      <c r="R2" s="12"/>
      <c r="S2" s="15" t="s">
        <v>22</v>
      </c>
    </row>
    <row r="3" spans="1:19" s="20" customFormat="1" ht="11.25" customHeight="1">
      <c r="A3" s="17" t="s">
        <v>3</v>
      </c>
      <c r="B3" s="82" t="s">
        <v>30</v>
      </c>
      <c r="C3" s="18"/>
      <c r="D3" s="11"/>
      <c r="E3" s="11"/>
      <c r="F3" s="11"/>
      <c r="G3" s="11"/>
      <c r="H3" s="11"/>
      <c r="I3" s="11"/>
      <c r="J3" s="11"/>
      <c r="K3" s="18"/>
      <c r="L3" s="11"/>
      <c r="M3" s="11"/>
      <c r="N3" s="11">
        <v>639494</v>
      </c>
      <c r="O3" s="11">
        <v>639516</v>
      </c>
      <c r="P3" s="11">
        <v>639531</v>
      </c>
      <c r="Q3" s="11"/>
      <c r="R3" s="11"/>
      <c r="S3" s="19" t="s">
        <v>51</v>
      </c>
    </row>
    <row r="4" spans="1:19" s="20" customFormat="1" ht="11.25" customHeight="1">
      <c r="A4" s="14" t="s">
        <v>7</v>
      </c>
      <c r="B4" s="81" t="s">
        <v>56</v>
      </c>
      <c r="C4" s="10"/>
      <c r="D4" s="10"/>
      <c r="E4" s="6"/>
      <c r="F4" s="11"/>
      <c r="G4" s="11"/>
      <c r="H4" s="11"/>
      <c r="I4" s="11"/>
      <c r="J4" s="11"/>
      <c r="K4" s="8"/>
      <c r="L4" s="6"/>
      <c r="M4" s="11"/>
      <c r="N4" s="12"/>
      <c r="O4" s="12"/>
      <c r="P4" s="12"/>
      <c r="Q4" s="12"/>
      <c r="R4" s="12"/>
      <c r="S4" s="15"/>
    </row>
    <row r="5" spans="1:19" ht="10.5" customHeight="1">
      <c r="A5" s="17" t="s">
        <v>3</v>
      </c>
      <c r="B5" s="82" t="s">
        <v>24</v>
      </c>
      <c r="C5" s="18"/>
      <c r="D5" s="11"/>
      <c r="E5" s="11"/>
      <c r="F5" s="11"/>
      <c r="G5" s="11"/>
      <c r="H5" s="11"/>
      <c r="I5" s="11"/>
      <c r="J5" s="11"/>
      <c r="K5" s="18"/>
      <c r="L5" s="11"/>
      <c r="M5" s="11"/>
      <c r="N5" s="11">
        <v>100000</v>
      </c>
      <c r="O5" s="11">
        <v>32323</v>
      </c>
      <c r="P5" s="11">
        <v>121212</v>
      </c>
      <c r="Q5" s="11"/>
      <c r="R5" s="11"/>
      <c r="S5" s="19" t="s">
        <v>25</v>
      </c>
    </row>
    <row r="6" spans="1:19" ht="11.25" customHeight="1">
      <c r="A6" s="14" t="s">
        <v>4</v>
      </c>
      <c r="B6" s="81" t="s">
        <v>29</v>
      </c>
      <c r="C6" s="10"/>
      <c r="D6" s="10"/>
      <c r="E6" s="6"/>
      <c r="F6" s="11"/>
      <c r="G6" s="11"/>
      <c r="H6" s="11"/>
      <c r="I6" s="11"/>
      <c r="J6" s="11"/>
      <c r="K6" s="8"/>
      <c r="L6" s="6"/>
      <c r="M6" s="53"/>
      <c r="N6" s="12"/>
      <c r="O6" s="12"/>
      <c r="P6" s="12"/>
      <c r="Q6" s="12"/>
      <c r="R6" s="12"/>
      <c r="S6" s="15" t="s">
        <v>22</v>
      </c>
    </row>
    <row r="7" spans="1:19" ht="11.25" customHeight="1">
      <c r="A7" s="14" t="s">
        <v>4</v>
      </c>
      <c r="B7" s="81" t="s">
        <v>32</v>
      </c>
      <c r="C7" s="10"/>
      <c r="D7" s="10"/>
      <c r="E7" s="6"/>
      <c r="F7" s="11"/>
      <c r="G7" s="11"/>
      <c r="H7" s="11"/>
      <c r="I7" s="11"/>
      <c r="J7" s="11"/>
      <c r="K7" s="8"/>
      <c r="L7" s="6"/>
      <c r="M7" s="11"/>
      <c r="N7" s="12"/>
      <c r="O7" s="12"/>
      <c r="P7" s="12"/>
      <c r="Q7" s="12"/>
      <c r="R7" s="12"/>
      <c r="S7" s="15" t="s">
        <v>22</v>
      </c>
    </row>
    <row r="8" spans="1:19" ht="11.25" customHeight="1">
      <c r="A8" s="14" t="s">
        <v>4</v>
      </c>
      <c r="B8" s="81" t="s">
        <v>21</v>
      </c>
      <c r="C8" s="10"/>
      <c r="D8" s="10"/>
      <c r="E8" s="6"/>
      <c r="F8" s="11"/>
      <c r="G8" s="11"/>
      <c r="H8" s="11"/>
      <c r="I8" s="11"/>
      <c r="J8" s="11"/>
      <c r="K8" s="8"/>
      <c r="L8" s="6"/>
      <c r="M8" s="11"/>
      <c r="N8" s="12">
        <v>563312</v>
      </c>
      <c r="O8" s="12">
        <v>639192</v>
      </c>
      <c r="P8" s="12"/>
      <c r="Q8" s="12"/>
      <c r="R8" s="12"/>
      <c r="S8" s="15" t="s">
        <v>23</v>
      </c>
    </row>
    <row r="9" spans="1:19" ht="11.25" customHeight="1">
      <c r="A9" s="14" t="s">
        <v>4</v>
      </c>
      <c r="B9" s="81" t="s">
        <v>21</v>
      </c>
      <c r="C9" s="10"/>
      <c r="D9" s="10"/>
      <c r="E9" s="6"/>
      <c r="F9" s="11"/>
      <c r="G9" s="11"/>
      <c r="H9" s="11"/>
      <c r="I9" s="11"/>
      <c r="J9" s="11"/>
      <c r="K9" s="8"/>
      <c r="L9" s="6"/>
      <c r="M9" s="11"/>
      <c r="N9" s="12"/>
      <c r="O9" s="12"/>
      <c r="P9" s="12"/>
      <c r="Q9" s="12"/>
      <c r="R9" s="12"/>
      <c r="S9" s="15"/>
    </row>
    <row r="10" spans="1:19" ht="11.25" customHeight="1">
      <c r="A10" s="14" t="s">
        <v>4</v>
      </c>
      <c r="B10" s="83" t="s">
        <v>31</v>
      </c>
      <c r="C10" s="10"/>
      <c r="D10" s="6"/>
      <c r="E10" s="6"/>
      <c r="F10" s="7"/>
      <c r="G10" s="7"/>
      <c r="H10" s="7"/>
      <c r="I10" s="7"/>
      <c r="J10" s="7"/>
      <c r="K10" s="8"/>
      <c r="L10" s="6"/>
      <c r="M10" s="54"/>
      <c r="N10" s="12">
        <v>563312</v>
      </c>
      <c r="O10" s="12">
        <v>639192</v>
      </c>
      <c r="P10" s="7"/>
      <c r="Q10" s="12"/>
      <c r="R10" s="12"/>
      <c r="S10" s="15" t="s">
        <v>25</v>
      </c>
    </row>
    <row r="11" spans="1:19" ht="11.25" customHeight="1">
      <c r="A11" s="17" t="s">
        <v>3</v>
      </c>
      <c r="B11" s="82" t="s">
        <v>26</v>
      </c>
      <c r="C11" s="18"/>
      <c r="D11" s="11"/>
      <c r="E11" s="11"/>
      <c r="F11" s="11"/>
      <c r="G11" s="11"/>
      <c r="H11" s="11"/>
      <c r="I11" s="11"/>
      <c r="J11" s="11"/>
      <c r="K11" s="18"/>
      <c r="L11" s="11"/>
      <c r="M11" s="11"/>
      <c r="N11" s="11">
        <v>639192</v>
      </c>
      <c r="O11" s="11">
        <v>639391</v>
      </c>
      <c r="P11" s="11">
        <v>639446</v>
      </c>
      <c r="Q11" s="11"/>
      <c r="R11" s="11"/>
      <c r="S11" s="19" t="s">
        <v>23</v>
      </c>
    </row>
    <row r="12" spans="1:19" ht="11.25" customHeight="1">
      <c r="A12" s="17" t="s">
        <v>7</v>
      </c>
      <c r="B12" s="82" t="s">
        <v>62</v>
      </c>
      <c r="C12" s="18"/>
      <c r="D12" s="11"/>
      <c r="E12" s="11"/>
      <c r="F12" s="11"/>
      <c r="G12" s="11"/>
      <c r="H12" s="11"/>
      <c r="I12" s="11"/>
      <c r="J12" s="11"/>
      <c r="K12" s="18"/>
      <c r="L12" s="11"/>
      <c r="M12" s="11"/>
      <c r="N12" s="11"/>
      <c r="O12" s="11"/>
      <c r="P12" s="11"/>
      <c r="Q12" s="11"/>
      <c r="R12" s="11"/>
      <c r="S12" s="19" t="s">
        <v>22</v>
      </c>
    </row>
    <row r="13" spans="1:19" ht="11.25" customHeight="1">
      <c r="A13" s="14" t="s">
        <v>3</v>
      </c>
      <c r="B13" s="81" t="s">
        <v>63</v>
      </c>
      <c r="C13" s="10"/>
      <c r="D13" s="10"/>
      <c r="E13" s="6"/>
      <c r="F13" s="11"/>
      <c r="G13" s="11"/>
      <c r="H13" s="11"/>
      <c r="I13" s="11"/>
      <c r="J13" s="11"/>
      <c r="K13" s="8"/>
      <c r="L13" s="6"/>
      <c r="M13" s="55"/>
      <c r="N13" s="12">
        <v>563312</v>
      </c>
      <c r="O13" s="12"/>
      <c r="P13" s="12"/>
      <c r="Q13" s="12"/>
      <c r="R13" s="12"/>
      <c r="S13" s="15" t="s">
        <v>23</v>
      </c>
    </row>
    <row r="14" spans="1:19" ht="11.25" customHeight="1">
      <c r="A14" s="14" t="s">
        <v>3</v>
      </c>
      <c r="B14" s="81" t="s">
        <v>54</v>
      </c>
      <c r="C14" s="10"/>
      <c r="D14" s="10"/>
      <c r="E14" s="6"/>
      <c r="F14" s="11"/>
      <c r="G14" s="11"/>
      <c r="H14" s="11"/>
      <c r="I14" s="11"/>
      <c r="J14" s="11"/>
      <c r="K14" s="8"/>
      <c r="L14" s="6"/>
      <c r="M14" s="55"/>
      <c r="N14" s="12">
        <v>563312</v>
      </c>
      <c r="O14" s="12">
        <v>639192</v>
      </c>
      <c r="P14" s="12"/>
      <c r="Q14" s="12"/>
      <c r="R14" s="12"/>
      <c r="S14" s="15" t="s">
        <v>22</v>
      </c>
    </row>
    <row r="15" spans="1:19" ht="11.25" customHeight="1">
      <c r="A15" s="17" t="s">
        <v>7</v>
      </c>
      <c r="B15" s="82" t="s">
        <v>52</v>
      </c>
      <c r="C15" s="18"/>
      <c r="D15" s="11"/>
      <c r="E15" s="11"/>
      <c r="F15" s="11"/>
      <c r="G15" s="11"/>
      <c r="H15" s="11"/>
      <c r="I15" s="11"/>
      <c r="J15" s="11"/>
      <c r="K15" s="18"/>
      <c r="L15" s="11"/>
      <c r="M15" s="11"/>
      <c r="N15" s="11">
        <v>639192</v>
      </c>
      <c r="O15" s="11"/>
      <c r="P15" s="11"/>
      <c r="Q15" s="11"/>
      <c r="R15" s="11"/>
      <c r="S15" s="19" t="s">
        <v>53</v>
      </c>
    </row>
    <row r="16" spans="1:19" ht="11.25">
      <c r="A16" s="49" t="s">
        <v>4</v>
      </c>
      <c r="B16" s="84" t="s">
        <v>55</v>
      </c>
      <c r="C16" s="50"/>
      <c r="D16" s="50"/>
      <c r="E16" s="51"/>
      <c r="F16" s="56"/>
      <c r="G16" s="56"/>
      <c r="H16" s="56"/>
      <c r="I16" s="56"/>
      <c r="J16" s="56"/>
      <c r="K16" s="52"/>
      <c r="L16" s="51"/>
      <c r="M16" s="57"/>
      <c r="N16" s="13">
        <v>563312</v>
      </c>
      <c r="O16" s="13"/>
      <c r="P16" s="13"/>
      <c r="Q16" s="13"/>
      <c r="R16" s="13"/>
      <c r="S16" s="16" t="s">
        <v>23</v>
      </c>
    </row>
  </sheetData>
  <phoneticPr fontId="4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97"/>
  <sheetViews>
    <sheetView zoomScale="150" zoomScaleNormal="150" workbookViewId="0">
      <pane ySplit="2" topLeftCell="A105" activePane="bottomLeft" state="frozen"/>
      <selection pane="bottomLeft" activeCell="H117" sqref="H117"/>
    </sheetView>
  </sheetViews>
  <sheetFormatPr baseColWidth="10" defaultColWidth="9.140625" defaultRowHeight="15"/>
  <cols>
    <col min="1" max="1" width="9" bestFit="1" customWidth="1"/>
    <col min="2" max="2" width="6.85546875" bestFit="1" customWidth="1"/>
    <col min="3" max="3" width="9.85546875" bestFit="1" customWidth="1"/>
    <col min="4" max="5" width="11.5703125" bestFit="1" customWidth="1"/>
    <col min="8" max="8" width="10" bestFit="1" customWidth="1"/>
  </cols>
  <sheetData>
    <row r="1" spans="1:8" ht="16.899999999999999" customHeight="1">
      <c r="A1" s="32"/>
      <c r="B1" s="32"/>
      <c r="C1" s="32"/>
      <c r="D1" s="33" t="s">
        <v>43</v>
      </c>
      <c r="E1" s="33" t="s">
        <v>44</v>
      </c>
    </row>
    <row r="2" spans="1:8" ht="19.5" customHeight="1">
      <c r="A2" s="34" t="s">
        <v>45</v>
      </c>
      <c r="B2" s="34" t="s">
        <v>45</v>
      </c>
      <c r="C2" s="35" t="s">
        <v>46</v>
      </c>
      <c r="D2" s="33" t="s">
        <v>47</v>
      </c>
      <c r="E2" s="33" t="s">
        <v>47</v>
      </c>
    </row>
    <row r="3" spans="1:8" ht="13.7" customHeight="1">
      <c r="A3" s="36">
        <v>560011</v>
      </c>
      <c r="B3" s="37" t="s">
        <v>48</v>
      </c>
      <c r="C3" s="38">
        <v>22.26</v>
      </c>
      <c r="D3" s="38">
        <v>19.760000000000002</v>
      </c>
      <c r="E3" s="38">
        <v>16.010000000000002</v>
      </c>
      <c r="H3" s="39"/>
    </row>
    <row r="4" spans="1:8" ht="13.9" customHeight="1">
      <c r="A4" s="36">
        <v>560055</v>
      </c>
      <c r="B4" s="37" t="s">
        <v>48</v>
      </c>
      <c r="C4" s="40">
        <v>10.83</v>
      </c>
      <c r="D4" s="38">
        <v>8.33</v>
      </c>
      <c r="E4" s="38">
        <v>4.58</v>
      </c>
      <c r="H4" s="39"/>
    </row>
    <row r="5" spans="1:8" ht="14.1" customHeight="1">
      <c r="A5" s="36">
        <v>560092</v>
      </c>
      <c r="B5" s="37" t="s">
        <v>48</v>
      </c>
      <c r="C5" s="38">
        <v>22.26</v>
      </c>
      <c r="D5" s="38">
        <v>19.760000000000002</v>
      </c>
      <c r="E5" s="38">
        <v>16.010000000000002</v>
      </c>
    </row>
    <row r="6" spans="1:8" ht="13.7" customHeight="1">
      <c r="A6" s="36">
        <v>560114</v>
      </c>
      <c r="B6" s="37" t="s">
        <v>48</v>
      </c>
      <c r="C6" s="38">
        <v>22.26</v>
      </c>
      <c r="D6" s="38">
        <v>19.760000000000002</v>
      </c>
      <c r="E6" s="38">
        <v>16.010000000000002</v>
      </c>
    </row>
    <row r="7" spans="1:8" ht="13.9" customHeight="1">
      <c r="A7" s="36">
        <v>560151</v>
      </c>
      <c r="B7" s="37" t="s">
        <v>48</v>
      </c>
      <c r="C7" s="40">
        <v>10.83</v>
      </c>
      <c r="D7" s="38">
        <v>8.33</v>
      </c>
      <c r="E7" s="38">
        <v>4.58</v>
      </c>
    </row>
    <row r="8" spans="1:8" ht="13.9" customHeight="1">
      <c r="A8" s="36">
        <v>560195</v>
      </c>
      <c r="B8" s="37" t="s">
        <v>48</v>
      </c>
      <c r="C8" s="38">
        <v>22.26</v>
      </c>
      <c r="D8" s="38">
        <v>19.760000000000002</v>
      </c>
      <c r="E8" s="38">
        <v>16.010000000000002</v>
      </c>
    </row>
    <row r="9" spans="1:8" ht="13.9" customHeight="1">
      <c r="A9" s="36">
        <v>560210</v>
      </c>
      <c r="B9" s="37" t="s">
        <v>48</v>
      </c>
      <c r="C9" s="38">
        <v>22.26</v>
      </c>
      <c r="D9" s="38">
        <v>19.760000000000002</v>
      </c>
      <c r="E9" s="38">
        <v>16.010000000000002</v>
      </c>
    </row>
    <row r="10" spans="1:8" ht="13.9" customHeight="1">
      <c r="A10" s="36">
        <v>560254</v>
      </c>
      <c r="B10" s="37" t="s">
        <v>48</v>
      </c>
      <c r="C10" s="40">
        <v>10.83</v>
      </c>
      <c r="D10" s="38">
        <v>8.33</v>
      </c>
      <c r="E10" s="38">
        <v>4.58</v>
      </c>
    </row>
    <row r="11" spans="1:8" ht="13.9" customHeight="1">
      <c r="A11" s="36">
        <v>560291</v>
      </c>
      <c r="B11" s="37" t="s">
        <v>48</v>
      </c>
      <c r="C11" s="38">
        <v>22.26</v>
      </c>
      <c r="D11" s="38">
        <v>19.760000000000002</v>
      </c>
      <c r="E11" s="38">
        <v>16.010000000000002</v>
      </c>
    </row>
    <row r="12" spans="1:8" ht="13.9" customHeight="1">
      <c r="A12" s="36">
        <v>560313</v>
      </c>
      <c r="B12" s="37" t="s">
        <v>48</v>
      </c>
      <c r="C12" s="38">
        <v>23.63</v>
      </c>
      <c r="D12" s="38">
        <v>21.13</v>
      </c>
      <c r="E12" s="38">
        <v>17.38</v>
      </c>
    </row>
    <row r="13" spans="1:8" ht="13.9" customHeight="1">
      <c r="A13" s="36">
        <v>560350</v>
      </c>
      <c r="B13" s="37" t="s">
        <v>48</v>
      </c>
      <c r="C13" s="40">
        <v>12.2</v>
      </c>
      <c r="D13" s="38">
        <v>9.6999999999999993</v>
      </c>
      <c r="E13" s="38">
        <v>5.95</v>
      </c>
    </row>
    <row r="14" spans="1:8" ht="14.1" customHeight="1">
      <c r="A14" s="36">
        <v>560394</v>
      </c>
      <c r="B14" s="37" t="s">
        <v>48</v>
      </c>
      <c r="C14" s="38">
        <v>23.63</v>
      </c>
      <c r="D14" s="38">
        <v>21.13</v>
      </c>
      <c r="E14" s="38">
        <v>17.38</v>
      </c>
    </row>
    <row r="15" spans="1:8" ht="14.1" customHeight="1">
      <c r="A15" s="36">
        <v>560416</v>
      </c>
      <c r="B15" s="37" t="s">
        <v>48</v>
      </c>
      <c r="C15" s="38">
        <v>13.23</v>
      </c>
      <c r="D15" s="38">
        <v>12.23</v>
      </c>
      <c r="E15" s="38">
        <v>11.23</v>
      </c>
    </row>
    <row r="16" spans="1:8" ht="14.1" customHeight="1">
      <c r="A16" s="36">
        <v>560453</v>
      </c>
      <c r="B16" s="37" t="s">
        <v>48</v>
      </c>
      <c r="C16" s="40">
        <v>6.56</v>
      </c>
      <c r="D16" s="38">
        <v>5.56</v>
      </c>
      <c r="E16" s="38">
        <v>4.5599999999999996</v>
      </c>
    </row>
    <row r="17" spans="1:5" ht="13.7" customHeight="1">
      <c r="A17" s="41">
        <v>560501</v>
      </c>
      <c r="B17" s="41"/>
      <c r="C17" s="38">
        <v>22.26</v>
      </c>
      <c r="D17" s="38">
        <v>19.760000000000002</v>
      </c>
      <c r="E17" s="38">
        <v>16.010000000000002</v>
      </c>
    </row>
    <row r="18" spans="1:5" ht="13.9" customHeight="1">
      <c r="A18" s="41">
        <v>560523</v>
      </c>
      <c r="B18" s="41"/>
      <c r="C18" s="38">
        <v>7.23</v>
      </c>
      <c r="D18" s="38">
        <v>6.23</v>
      </c>
      <c r="E18" s="38">
        <v>5.23</v>
      </c>
    </row>
    <row r="19" spans="1:5" ht="13.9" customHeight="1">
      <c r="A19" s="42">
        <v>560534</v>
      </c>
      <c r="B19" s="41">
        <v>560545</v>
      </c>
      <c r="C19" s="38">
        <v>17.34</v>
      </c>
      <c r="D19" s="38">
        <v>14.84</v>
      </c>
      <c r="E19" s="38">
        <v>11.09</v>
      </c>
    </row>
    <row r="20" spans="1:5" ht="14.1" customHeight="1">
      <c r="A20" s="36">
        <v>560571</v>
      </c>
      <c r="B20" s="37" t="s">
        <v>48</v>
      </c>
      <c r="C20" s="38">
        <v>13.23</v>
      </c>
      <c r="D20" s="38">
        <v>12.23</v>
      </c>
      <c r="E20" s="38">
        <v>11.23</v>
      </c>
    </row>
    <row r="21" spans="1:5" ht="13.7" customHeight="1">
      <c r="A21" s="36">
        <v>560615</v>
      </c>
      <c r="B21" s="37" t="s">
        <v>48</v>
      </c>
      <c r="C21" s="40">
        <v>6.56</v>
      </c>
      <c r="D21" s="38">
        <v>5.56</v>
      </c>
      <c r="E21" s="38">
        <v>4.5599999999999996</v>
      </c>
    </row>
    <row r="22" spans="1:5" ht="13.9" customHeight="1">
      <c r="A22" s="36">
        <v>560652</v>
      </c>
      <c r="B22" s="37" t="s">
        <v>48</v>
      </c>
      <c r="C22" s="38">
        <v>25</v>
      </c>
      <c r="D22" s="38">
        <v>23.5</v>
      </c>
      <c r="E22" s="38">
        <v>21</v>
      </c>
    </row>
    <row r="23" spans="1:5" ht="13.9" customHeight="1">
      <c r="A23" s="36">
        <v>560696</v>
      </c>
      <c r="B23" s="37" t="s">
        <v>48</v>
      </c>
      <c r="C23" s="38">
        <v>7.05</v>
      </c>
      <c r="D23" s="38">
        <v>6.05</v>
      </c>
      <c r="E23" s="38">
        <v>5.05</v>
      </c>
    </row>
    <row r="24" spans="1:5" ht="13.9" customHeight="1">
      <c r="A24" s="36">
        <v>560711</v>
      </c>
      <c r="B24" s="37" t="s">
        <v>48</v>
      </c>
      <c r="C24" s="38">
        <v>30.65</v>
      </c>
      <c r="D24" s="38">
        <v>30.65</v>
      </c>
      <c r="E24" s="38">
        <v>30.65</v>
      </c>
    </row>
    <row r="25" spans="1:5" ht="13.9" customHeight="1">
      <c r="A25" s="36">
        <v>560733</v>
      </c>
      <c r="B25" s="37" t="s">
        <v>48</v>
      </c>
      <c r="C25" s="38">
        <v>22.26</v>
      </c>
      <c r="D25" s="38">
        <v>20.76</v>
      </c>
      <c r="E25" s="38">
        <v>18.260000000000002</v>
      </c>
    </row>
    <row r="26" spans="1:5" ht="14.1" customHeight="1">
      <c r="A26" s="36">
        <v>560755</v>
      </c>
      <c r="B26" s="37" t="s">
        <v>48</v>
      </c>
      <c r="C26" s="38">
        <v>45</v>
      </c>
      <c r="D26" s="38">
        <v>43.5</v>
      </c>
      <c r="E26" s="38">
        <v>41</v>
      </c>
    </row>
    <row r="27" spans="1:5" ht="13.7" customHeight="1">
      <c r="A27" s="36">
        <v>560770</v>
      </c>
      <c r="B27" s="37" t="s">
        <v>48</v>
      </c>
      <c r="C27" s="38">
        <v>25</v>
      </c>
      <c r="D27" s="38">
        <v>23.5</v>
      </c>
      <c r="E27" s="38">
        <v>21</v>
      </c>
    </row>
    <row r="28" spans="1:5" ht="14.1" customHeight="1">
      <c r="A28" s="36">
        <v>560814</v>
      </c>
      <c r="B28" s="37" t="s">
        <v>48</v>
      </c>
      <c r="C28" s="38">
        <v>7.05</v>
      </c>
      <c r="D28" s="38">
        <v>6.05</v>
      </c>
      <c r="E28" s="38">
        <v>5.05</v>
      </c>
    </row>
    <row r="29" spans="1:5" ht="13.7" customHeight="1">
      <c r="A29" s="36">
        <v>560836</v>
      </c>
      <c r="B29" s="37" t="s">
        <v>48</v>
      </c>
      <c r="C29" s="38">
        <v>30.65</v>
      </c>
      <c r="D29" s="38">
        <v>30.65</v>
      </c>
      <c r="E29" s="38">
        <v>30.65</v>
      </c>
    </row>
    <row r="30" spans="1:5" ht="14.1" customHeight="1">
      <c r="A30" s="36">
        <v>560851</v>
      </c>
      <c r="B30" s="37" t="s">
        <v>48</v>
      </c>
      <c r="C30" s="38">
        <v>22.26</v>
      </c>
      <c r="D30" s="38">
        <v>20.76</v>
      </c>
      <c r="E30" s="38">
        <v>18.260000000000002</v>
      </c>
    </row>
    <row r="31" spans="1:5" ht="13.7" customHeight="1">
      <c r="A31" s="36">
        <v>560873</v>
      </c>
      <c r="B31" s="37" t="s">
        <v>48</v>
      </c>
      <c r="C31" s="38">
        <v>45</v>
      </c>
      <c r="D31" s="38">
        <v>43.5</v>
      </c>
      <c r="E31" s="38">
        <v>41</v>
      </c>
    </row>
    <row r="32" spans="1:5" ht="13.9" customHeight="1">
      <c r="A32" s="36">
        <v>560895</v>
      </c>
      <c r="B32" s="37" t="s">
        <v>48</v>
      </c>
      <c r="C32" s="38">
        <v>25</v>
      </c>
      <c r="D32" s="38">
        <v>23.5</v>
      </c>
      <c r="E32" s="38">
        <v>21</v>
      </c>
    </row>
    <row r="33" spans="1:5" ht="14.1" customHeight="1">
      <c r="A33" s="36">
        <v>560932</v>
      </c>
      <c r="B33" s="37" t="s">
        <v>48</v>
      </c>
      <c r="C33" s="38">
        <v>7.05</v>
      </c>
      <c r="D33" s="38">
        <v>6.05</v>
      </c>
      <c r="E33" s="38">
        <v>5.05</v>
      </c>
    </row>
    <row r="34" spans="1:5" ht="13.7" customHeight="1">
      <c r="A34" s="36">
        <v>560954</v>
      </c>
      <c r="B34" s="37" t="s">
        <v>48</v>
      </c>
      <c r="C34" s="38">
        <v>30.65</v>
      </c>
      <c r="D34" s="38">
        <v>30.65</v>
      </c>
      <c r="E34" s="38">
        <v>30.65</v>
      </c>
    </row>
    <row r="35" spans="1:5" ht="13.9" customHeight="1">
      <c r="A35" s="36">
        <v>560976</v>
      </c>
      <c r="B35" s="37" t="s">
        <v>48</v>
      </c>
      <c r="C35" s="38">
        <v>22.26</v>
      </c>
      <c r="D35" s="38">
        <v>20.76</v>
      </c>
      <c r="E35" s="38">
        <v>18.260000000000002</v>
      </c>
    </row>
    <row r="36" spans="1:5" ht="13.9" customHeight="1">
      <c r="A36" s="36">
        <v>560991</v>
      </c>
      <c r="B36" s="37" t="s">
        <v>48</v>
      </c>
      <c r="C36" s="38">
        <v>45</v>
      </c>
      <c r="D36" s="38">
        <v>43.5</v>
      </c>
      <c r="E36" s="38">
        <v>41</v>
      </c>
    </row>
    <row r="37" spans="1:5" ht="13.9" customHeight="1">
      <c r="A37" s="36">
        <v>561013</v>
      </c>
      <c r="B37" s="37" t="s">
        <v>48</v>
      </c>
      <c r="C37" s="38">
        <v>25</v>
      </c>
      <c r="D37" s="38">
        <v>23.5</v>
      </c>
      <c r="E37" s="38">
        <v>21</v>
      </c>
    </row>
    <row r="38" spans="1:5" ht="13.9" customHeight="1">
      <c r="A38" s="36">
        <v>561050</v>
      </c>
      <c r="B38" s="37" t="s">
        <v>48</v>
      </c>
      <c r="C38" s="38">
        <v>7.05</v>
      </c>
      <c r="D38" s="38">
        <v>6.05</v>
      </c>
      <c r="E38" s="38">
        <v>5.05</v>
      </c>
    </row>
    <row r="39" spans="1:5" ht="13.9" customHeight="1">
      <c r="A39" s="36">
        <v>561072</v>
      </c>
      <c r="B39" s="37" t="s">
        <v>48</v>
      </c>
      <c r="C39" s="38">
        <v>30.65</v>
      </c>
      <c r="D39" s="38">
        <v>30.65</v>
      </c>
      <c r="E39" s="38">
        <v>30.65</v>
      </c>
    </row>
    <row r="40" spans="1:5" ht="13.9" customHeight="1">
      <c r="A40" s="36">
        <v>561094</v>
      </c>
      <c r="B40" s="37" t="s">
        <v>48</v>
      </c>
      <c r="C40" s="38">
        <v>23.63</v>
      </c>
      <c r="D40" s="38">
        <v>22.13</v>
      </c>
      <c r="E40" s="38">
        <v>19.63</v>
      </c>
    </row>
    <row r="41" spans="1:5" ht="13.9" customHeight="1">
      <c r="A41" s="36">
        <v>561116</v>
      </c>
      <c r="B41" s="37" t="s">
        <v>48</v>
      </c>
      <c r="C41" s="38">
        <v>45</v>
      </c>
      <c r="D41" s="38">
        <v>43.5</v>
      </c>
      <c r="E41" s="38">
        <v>41</v>
      </c>
    </row>
    <row r="42" spans="1:5" ht="14.1" customHeight="1">
      <c r="A42" s="36">
        <v>561131</v>
      </c>
      <c r="B42" s="37" t="s">
        <v>48</v>
      </c>
      <c r="C42" s="38">
        <v>13.23</v>
      </c>
      <c r="D42" s="38">
        <v>12.23</v>
      </c>
      <c r="E42" s="38">
        <v>11.23</v>
      </c>
    </row>
    <row r="43" spans="1:5" ht="14.1" customHeight="1">
      <c r="A43" s="36">
        <v>561175</v>
      </c>
      <c r="B43" s="37" t="s">
        <v>48</v>
      </c>
      <c r="C43" s="38">
        <v>5.64</v>
      </c>
      <c r="D43" s="38">
        <v>4.6399999999999997</v>
      </c>
      <c r="E43" s="38">
        <v>3.64</v>
      </c>
    </row>
    <row r="44" spans="1:5" ht="14.1" customHeight="1">
      <c r="A44" s="36">
        <v>561190</v>
      </c>
      <c r="B44" s="37" t="s">
        <v>48</v>
      </c>
      <c r="C44" s="38">
        <v>13.23</v>
      </c>
      <c r="D44" s="38">
        <v>13.23</v>
      </c>
      <c r="E44" s="38">
        <v>13.23</v>
      </c>
    </row>
    <row r="45" spans="1:5">
      <c r="A45" s="36">
        <v>561212</v>
      </c>
      <c r="B45" s="37" t="s">
        <v>48</v>
      </c>
      <c r="C45" s="38">
        <v>45</v>
      </c>
      <c r="D45" s="38">
        <v>43.5</v>
      </c>
      <c r="E45" s="38">
        <v>41</v>
      </c>
    </row>
    <row r="46" spans="1:5">
      <c r="A46" s="41">
        <v>561245</v>
      </c>
      <c r="B46" s="41"/>
      <c r="C46" s="38">
        <v>25</v>
      </c>
      <c r="D46" s="38">
        <v>23.5</v>
      </c>
      <c r="E46" s="38">
        <v>21</v>
      </c>
    </row>
    <row r="47" spans="1:5">
      <c r="A47" s="41">
        <v>561260</v>
      </c>
      <c r="B47" s="41"/>
      <c r="C47" s="38">
        <v>7.23</v>
      </c>
      <c r="D47" s="38">
        <v>6.23</v>
      </c>
      <c r="E47" s="38">
        <v>5.23</v>
      </c>
    </row>
    <row r="48" spans="1:5">
      <c r="A48" s="41">
        <v>561282</v>
      </c>
      <c r="B48" s="41"/>
      <c r="C48" s="38">
        <v>7.05</v>
      </c>
      <c r="D48" s="38">
        <v>6.05</v>
      </c>
      <c r="E48" s="38">
        <v>5.05</v>
      </c>
    </row>
    <row r="49" spans="1:5">
      <c r="A49" s="41">
        <v>561304</v>
      </c>
      <c r="B49" s="41"/>
      <c r="C49" s="38">
        <v>45</v>
      </c>
      <c r="D49" s="38">
        <v>43.5</v>
      </c>
      <c r="E49" s="38">
        <v>41</v>
      </c>
    </row>
    <row r="50" spans="1:5">
      <c r="A50" s="36">
        <v>561315</v>
      </c>
      <c r="B50" s="36">
        <v>561326</v>
      </c>
      <c r="C50" s="38">
        <v>25</v>
      </c>
      <c r="D50" s="38">
        <v>23.5</v>
      </c>
      <c r="E50" s="38">
        <v>21</v>
      </c>
    </row>
    <row r="51" spans="1:5">
      <c r="A51" s="36">
        <v>561352</v>
      </c>
      <c r="B51" s="37" t="s">
        <v>48</v>
      </c>
      <c r="C51" s="43">
        <v>13.23</v>
      </c>
      <c r="D51" s="38">
        <v>12.23</v>
      </c>
      <c r="E51" s="38">
        <v>11.23</v>
      </c>
    </row>
    <row r="52" spans="1:5">
      <c r="A52" s="36">
        <v>561396</v>
      </c>
      <c r="B52" s="37" t="s">
        <v>48</v>
      </c>
      <c r="C52" s="43">
        <v>5.64</v>
      </c>
      <c r="D52" s="38">
        <v>4.6399999999999997</v>
      </c>
      <c r="E52" s="38">
        <v>3.64</v>
      </c>
    </row>
    <row r="53" spans="1:5">
      <c r="A53" s="36">
        <v>561411</v>
      </c>
      <c r="B53" s="37" t="s">
        <v>48</v>
      </c>
      <c r="C53" s="44">
        <v>13.23</v>
      </c>
      <c r="D53" s="38">
        <v>13.23</v>
      </c>
      <c r="E53" s="38">
        <v>13.23</v>
      </c>
    </row>
    <row r="54" spans="1:5">
      <c r="A54" s="42">
        <v>561433</v>
      </c>
      <c r="B54" s="45"/>
      <c r="C54" s="38">
        <v>7.67</v>
      </c>
      <c r="D54" s="38">
        <v>6.67</v>
      </c>
      <c r="E54" s="38">
        <v>5.67</v>
      </c>
    </row>
    <row r="55" spans="1:5">
      <c r="A55" s="42">
        <v>561455</v>
      </c>
      <c r="B55" s="45"/>
      <c r="C55" s="38">
        <v>7.67</v>
      </c>
      <c r="D55" s="38">
        <v>6.67</v>
      </c>
      <c r="E55" s="38">
        <v>5.67</v>
      </c>
    </row>
    <row r="56" spans="1:5">
      <c r="A56" s="46">
        <v>561470</v>
      </c>
      <c r="B56" s="45"/>
      <c r="C56" s="38">
        <v>7.67</v>
      </c>
      <c r="D56" s="38">
        <v>6.67</v>
      </c>
      <c r="E56" s="38">
        <v>5.67</v>
      </c>
    </row>
    <row r="57" spans="1:5">
      <c r="A57" s="46">
        <v>561492</v>
      </c>
      <c r="B57" s="45"/>
      <c r="C57" s="38">
        <v>7.67</v>
      </c>
      <c r="D57" s="38">
        <v>6.67</v>
      </c>
      <c r="E57" s="38">
        <v>5.67</v>
      </c>
    </row>
    <row r="58" spans="1:5">
      <c r="A58" s="42">
        <v>561514</v>
      </c>
      <c r="B58" s="45"/>
      <c r="C58" s="38">
        <v>6.13</v>
      </c>
      <c r="D58" s="38">
        <v>5.13</v>
      </c>
      <c r="E58" s="38">
        <v>4.13</v>
      </c>
    </row>
    <row r="59" spans="1:5">
      <c r="A59" s="41">
        <v>561540</v>
      </c>
      <c r="B59" s="41"/>
      <c r="C59" s="38">
        <v>7.67</v>
      </c>
      <c r="D59" s="38">
        <v>6.67</v>
      </c>
      <c r="E59" s="38">
        <v>5.67</v>
      </c>
    </row>
    <row r="60" spans="1:5">
      <c r="A60" s="42">
        <v>561551</v>
      </c>
      <c r="B60" s="41">
        <v>561562</v>
      </c>
      <c r="C60" s="38">
        <v>7.35</v>
      </c>
      <c r="D60" s="38">
        <v>6.35</v>
      </c>
      <c r="E60" s="38">
        <v>5.35</v>
      </c>
    </row>
    <row r="61" spans="1:5">
      <c r="A61" s="42">
        <v>561573</v>
      </c>
      <c r="B61" s="45"/>
      <c r="C61" s="47">
        <v>6.13</v>
      </c>
      <c r="D61" s="38">
        <v>5.13</v>
      </c>
      <c r="E61" s="38">
        <v>4.13</v>
      </c>
    </row>
    <row r="62" spans="1:5">
      <c r="A62" s="42">
        <v>561595</v>
      </c>
      <c r="B62" s="45"/>
      <c r="C62" s="38">
        <v>22.26</v>
      </c>
      <c r="D62" s="38">
        <v>19.760000000000002</v>
      </c>
      <c r="E62" s="38">
        <v>16.010000000000002</v>
      </c>
    </row>
    <row r="63" spans="1:5">
      <c r="A63" s="42">
        <v>561610</v>
      </c>
      <c r="B63" s="45"/>
      <c r="C63" s="38">
        <v>22.26</v>
      </c>
      <c r="D63" s="38">
        <v>19.760000000000002</v>
      </c>
      <c r="E63" s="38">
        <v>16.010000000000002</v>
      </c>
    </row>
    <row r="64" spans="1:5">
      <c r="A64" s="46">
        <v>561632</v>
      </c>
      <c r="B64" s="45"/>
      <c r="C64" s="38">
        <v>22.26</v>
      </c>
      <c r="D64" s="38">
        <v>19.760000000000002</v>
      </c>
      <c r="E64" s="38">
        <v>16.010000000000002</v>
      </c>
    </row>
    <row r="65" spans="1:5">
      <c r="A65" s="46">
        <v>561654</v>
      </c>
      <c r="B65" s="45"/>
      <c r="C65" s="38">
        <v>23.63</v>
      </c>
      <c r="D65" s="38">
        <v>21.13</v>
      </c>
      <c r="E65" s="38">
        <v>17.38</v>
      </c>
    </row>
    <row r="66" spans="1:5">
      <c r="A66" s="42">
        <v>561676</v>
      </c>
      <c r="B66" s="45"/>
      <c r="C66" s="38">
        <v>13.23</v>
      </c>
      <c r="D66" s="38">
        <v>12.23</v>
      </c>
      <c r="E66" s="38">
        <v>11.23</v>
      </c>
    </row>
    <row r="67" spans="1:5">
      <c r="A67" s="42">
        <v>561702</v>
      </c>
      <c r="B67" s="42"/>
      <c r="C67" s="38">
        <v>22.26</v>
      </c>
      <c r="D67" s="38">
        <v>19.760000000000002</v>
      </c>
      <c r="E67" s="38">
        <v>16.010000000000002</v>
      </c>
    </row>
    <row r="68" spans="1:5">
      <c r="A68" s="42">
        <v>561713</v>
      </c>
      <c r="B68" s="41">
        <v>561724</v>
      </c>
      <c r="C68" s="38">
        <v>17.34</v>
      </c>
      <c r="D68" s="38">
        <v>14.84</v>
      </c>
      <c r="E68" s="38">
        <v>11.09</v>
      </c>
    </row>
    <row r="69" spans="1:5">
      <c r="A69" s="36">
        <v>562332</v>
      </c>
      <c r="B69" s="37" t="s">
        <v>48</v>
      </c>
      <c r="C69" s="38">
        <v>37.5</v>
      </c>
      <c r="D69" s="38">
        <v>36</v>
      </c>
      <c r="E69" s="38">
        <v>33.5</v>
      </c>
    </row>
    <row r="70" spans="1:5">
      <c r="A70" s="36">
        <v>562354</v>
      </c>
      <c r="B70" s="37" t="s">
        <v>48</v>
      </c>
      <c r="C70" s="38">
        <v>37.5</v>
      </c>
      <c r="D70" s="38">
        <v>36</v>
      </c>
      <c r="E70" s="38">
        <v>33.5</v>
      </c>
    </row>
    <row r="71" spans="1:5">
      <c r="A71" s="36">
        <v>562376</v>
      </c>
      <c r="B71" s="37" t="s">
        <v>48</v>
      </c>
      <c r="C71" s="38">
        <v>37.5</v>
      </c>
      <c r="D71" s="38">
        <v>36</v>
      </c>
      <c r="E71" s="38">
        <v>33.5</v>
      </c>
    </row>
    <row r="72" spans="1:5">
      <c r="A72" s="36">
        <v>562391</v>
      </c>
      <c r="B72" s="37" t="s">
        <v>48</v>
      </c>
      <c r="C72" s="38">
        <v>37.5</v>
      </c>
      <c r="D72" s="38">
        <v>36</v>
      </c>
      <c r="E72" s="38">
        <v>33.5</v>
      </c>
    </row>
    <row r="73" spans="1:5">
      <c r="A73" s="36">
        <v>562413</v>
      </c>
      <c r="B73" s="37" t="s">
        <v>48</v>
      </c>
      <c r="C73" s="38">
        <v>45</v>
      </c>
      <c r="D73" s="38">
        <v>43.5</v>
      </c>
      <c r="E73" s="38">
        <v>41</v>
      </c>
    </row>
    <row r="74" spans="1:5">
      <c r="A74" s="36">
        <v>562435</v>
      </c>
      <c r="B74" s="37" t="s">
        <v>48</v>
      </c>
      <c r="C74" s="38">
        <v>45</v>
      </c>
      <c r="D74" s="38">
        <v>43.5</v>
      </c>
      <c r="E74" s="38">
        <v>41</v>
      </c>
    </row>
    <row r="75" spans="1:5">
      <c r="A75" s="36">
        <v>562450</v>
      </c>
      <c r="B75" s="37" t="s">
        <v>48</v>
      </c>
      <c r="C75" s="38">
        <v>45</v>
      </c>
      <c r="D75" s="38">
        <v>43.5</v>
      </c>
      <c r="E75" s="38">
        <v>41</v>
      </c>
    </row>
    <row r="76" spans="1:5">
      <c r="A76" s="36">
        <v>562472</v>
      </c>
      <c r="B76" s="37" t="s">
        <v>48</v>
      </c>
      <c r="C76" s="38">
        <v>45</v>
      </c>
      <c r="D76" s="38">
        <v>43.5</v>
      </c>
      <c r="E76" s="38">
        <v>41</v>
      </c>
    </row>
    <row r="77" spans="1:5">
      <c r="A77" s="36">
        <v>562671</v>
      </c>
      <c r="B77" s="36">
        <v>562682</v>
      </c>
      <c r="C77" s="38">
        <v>2.74</v>
      </c>
      <c r="D77" s="38">
        <v>2.74</v>
      </c>
      <c r="E77" s="38">
        <v>2.74</v>
      </c>
    </row>
    <row r="78" spans="1:5">
      <c r="A78" s="36">
        <v>562693</v>
      </c>
      <c r="B78" s="36">
        <v>562704</v>
      </c>
      <c r="C78" s="38">
        <v>7.66</v>
      </c>
      <c r="D78" s="38">
        <v>7.66</v>
      </c>
      <c r="E78" s="38">
        <v>7.66</v>
      </c>
    </row>
    <row r="79" spans="1:5">
      <c r="A79" s="36">
        <v>562715</v>
      </c>
      <c r="B79" s="45"/>
      <c r="C79" s="38">
        <v>2.74</v>
      </c>
      <c r="D79" s="38">
        <v>2.74</v>
      </c>
      <c r="E79" s="38">
        <v>2.74</v>
      </c>
    </row>
    <row r="80" spans="1:5">
      <c r="A80" s="36">
        <v>562730</v>
      </c>
      <c r="B80" s="36">
        <v>562741</v>
      </c>
      <c r="C80" s="38">
        <v>7.66</v>
      </c>
      <c r="D80" s="38">
        <v>7.66</v>
      </c>
      <c r="E80" s="38">
        <v>7.66</v>
      </c>
    </row>
    <row r="81" spans="1:5">
      <c r="A81" s="36">
        <v>563010</v>
      </c>
      <c r="B81" s="37" t="s">
        <v>48</v>
      </c>
      <c r="C81" s="38">
        <v>22.26</v>
      </c>
      <c r="D81" s="38">
        <v>20.260000000000002</v>
      </c>
      <c r="E81" s="38">
        <v>16.760000000000002</v>
      </c>
    </row>
    <row r="82" spans="1:5">
      <c r="A82" s="36">
        <v>563054</v>
      </c>
      <c r="B82" s="37" t="s">
        <v>48</v>
      </c>
      <c r="C82" s="40">
        <v>10.83</v>
      </c>
      <c r="D82" s="38">
        <v>8.83</v>
      </c>
      <c r="E82" s="38">
        <v>5.33</v>
      </c>
    </row>
    <row r="83" spans="1:5">
      <c r="A83" s="36">
        <v>563076</v>
      </c>
      <c r="B83" s="37" t="s">
        <v>48</v>
      </c>
      <c r="C83" s="38">
        <v>30.65</v>
      </c>
      <c r="D83" s="38">
        <v>30.65</v>
      </c>
      <c r="E83" s="38">
        <v>30.65</v>
      </c>
    </row>
    <row r="84" spans="1:5">
      <c r="A84" s="36">
        <v>563091</v>
      </c>
      <c r="B84" s="37" t="s">
        <v>48</v>
      </c>
      <c r="C84" s="38">
        <v>22.26</v>
      </c>
      <c r="D84" s="38">
        <v>20.260000000000002</v>
      </c>
      <c r="E84" s="38">
        <v>16.760000000000002</v>
      </c>
    </row>
    <row r="85" spans="1:5">
      <c r="A85" s="36">
        <v>563113</v>
      </c>
      <c r="B85" s="37" t="s">
        <v>48</v>
      </c>
      <c r="C85" s="38">
        <v>22.26</v>
      </c>
      <c r="D85" s="38">
        <v>20.260000000000002</v>
      </c>
      <c r="E85" s="38">
        <v>16.760000000000002</v>
      </c>
    </row>
    <row r="86" spans="1:5">
      <c r="A86" s="36">
        <v>563150</v>
      </c>
      <c r="B86" s="37" t="s">
        <v>48</v>
      </c>
      <c r="C86" s="40">
        <v>10.83</v>
      </c>
      <c r="D86" s="38">
        <v>8.83</v>
      </c>
      <c r="E86" s="38">
        <v>5.33</v>
      </c>
    </row>
    <row r="87" spans="1:5">
      <c r="A87" s="36">
        <v>563172</v>
      </c>
      <c r="B87" s="37" t="s">
        <v>48</v>
      </c>
      <c r="C87" s="38">
        <v>30.65</v>
      </c>
      <c r="D87" s="38">
        <v>30.65</v>
      </c>
      <c r="E87" s="38">
        <v>30.65</v>
      </c>
    </row>
    <row r="88" spans="1:5">
      <c r="A88" s="36">
        <v>563194</v>
      </c>
      <c r="B88" s="37" t="s">
        <v>48</v>
      </c>
      <c r="C88" s="38">
        <v>22.26</v>
      </c>
      <c r="D88" s="38">
        <v>20.260000000000002</v>
      </c>
      <c r="E88" s="38">
        <v>16.760000000000002</v>
      </c>
    </row>
    <row r="89" spans="1:5">
      <c r="A89" s="36">
        <v>563216</v>
      </c>
      <c r="B89" s="37" t="s">
        <v>48</v>
      </c>
      <c r="C89" s="38">
        <v>22.26</v>
      </c>
      <c r="D89" s="38">
        <v>20.260000000000002</v>
      </c>
      <c r="E89" s="38">
        <v>16.760000000000002</v>
      </c>
    </row>
    <row r="90" spans="1:5">
      <c r="A90" s="36">
        <v>563253</v>
      </c>
      <c r="B90" s="37" t="s">
        <v>48</v>
      </c>
      <c r="C90" s="40">
        <v>10.83</v>
      </c>
      <c r="D90" s="38">
        <v>8.83</v>
      </c>
      <c r="E90" s="38">
        <v>5.33</v>
      </c>
    </row>
    <row r="91" spans="1:5">
      <c r="A91" s="36">
        <v>563275</v>
      </c>
      <c r="B91" s="37" t="s">
        <v>48</v>
      </c>
      <c r="C91" s="38">
        <v>30.65</v>
      </c>
      <c r="D91" s="38">
        <v>30.65</v>
      </c>
      <c r="E91" s="38">
        <v>30.65</v>
      </c>
    </row>
    <row r="92" spans="1:5">
      <c r="A92" s="36">
        <v>563290</v>
      </c>
      <c r="B92" s="37" t="s">
        <v>48</v>
      </c>
      <c r="C92" s="38">
        <v>22.26</v>
      </c>
      <c r="D92" s="38">
        <v>20.260000000000002</v>
      </c>
      <c r="E92" s="38">
        <v>16.760000000000002</v>
      </c>
    </row>
    <row r="93" spans="1:5">
      <c r="A93" s="36">
        <v>563312</v>
      </c>
      <c r="B93" s="37" t="s">
        <v>48</v>
      </c>
      <c r="C93" s="38">
        <v>23.63</v>
      </c>
      <c r="D93" s="38">
        <v>21.63</v>
      </c>
      <c r="E93" s="38">
        <v>18.13</v>
      </c>
    </row>
    <row r="94" spans="1:5">
      <c r="A94" s="36">
        <v>563356</v>
      </c>
      <c r="B94" s="37" t="s">
        <v>48</v>
      </c>
      <c r="C94" s="40">
        <v>12.2</v>
      </c>
      <c r="D94" s="38">
        <v>10.199999999999999</v>
      </c>
      <c r="E94" s="38">
        <v>6.7</v>
      </c>
    </row>
    <row r="95" spans="1:5">
      <c r="A95" s="36">
        <v>563371</v>
      </c>
      <c r="B95" s="37" t="s">
        <v>48</v>
      </c>
      <c r="C95" s="38">
        <v>30.65</v>
      </c>
      <c r="D95" s="38">
        <v>30.65</v>
      </c>
      <c r="E95" s="38">
        <v>30.65</v>
      </c>
    </row>
    <row r="96" spans="1:5">
      <c r="A96" s="36">
        <v>563393</v>
      </c>
      <c r="B96" s="37" t="s">
        <v>48</v>
      </c>
      <c r="C96" s="38">
        <v>23.63</v>
      </c>
      <c r="D96" s="38">
        <v>21.63</v>
      </c>
      <c r="E96" s="38">
        <v>18.13</v>
      </c>
    </row>
    <row r="97" spans="1:5">
      <c r="A97" s="36">
        <v>563415</v>
      </c>
      <c r="B97" s="37" t="s">
        <v>48</v>
      </c>
      <c r="C97" s="38">
        <v>13.23</v>
      </c>
      <c r="D97" s="38">
        <v>12.23</v>
      </c>
      <c r="E97" s="38">
        <v>11.23</v>
      </c>
    </row>
    <row r="98" spans="1:5">
      <c r="A98" s="36">
        <v>563452</v>
      </c>
      <c r="B98" s="37" t="s">
        <v>48</v>
      </c>
      <c r="C98" s="40">
        <v>7.3</v>
      </c>
      <c r="D98" s="38">
        <v>6.3</v>
      </c>
      <c r="E98" s="38">
        <v>5.3</v>
      </c>
    </row>
    <row r="99" spans="1:5">
      <c r="A99" s="36">
        <v>563474</v>
      </c>
      <c r="B99" s="37" t="s">
        <v>48</v>
      </c>
      <c r="C99" s="38">
        <v>13.23</v>
      </c>
      <c r="D99" s="38">
        <v>13.23</v>
      </c>
      <c r="E99" s="38">
        <v>13.23</v>
      </c>
    </row>
    <row r="100" spans="1:5">
      <c r="A100" s="36">
        <v>563496</v>
      </c>
      <c r="B100" s="37" t="s">
        <v>48</v>
      </c>
      <c r="C100" s="38">
        <v>13.23</v>
      </c>
      <c r="D100" s="38">
        <v>12.23</v>
      </c>
      <c r="E100" s="38">
        <v>11.23</v>
      </c>
    </row>
    <row r="101" spans="1:5">
      <c r="A101" s="36">
        <v>563533</v>
      </c>
      <c r="B101" s="37" t="s">
        <v>48</v>
      </c>
      <c r="C101" s="40">
        <v>7.3</v>
      </c>
      <c r="D101" s="38">
        <v>6.3</v>
      </c>
      <c r="E101" s="38">
        <v>5.3</v>
      </c>
    </row>
    <row r="102" spans="1:5">
      <c r="A102" s="36">
        <v>563555</v>
      </c>
      <c r="B102" s="37" t="s">
        <v>48</v>
      </c>
      <c r="C102" s="38">
        <v>13.23</v>
      </c>
      <c r="D102" s="38">
        <v>13.23</v>
      </c>
      <c r="E102" s="38">
        <v>13.23</v>
      </c>
    </row>
    <row r="103" spans="1:5">
      <c r="A103" s="42">
        <v>563570</v>
      </c>
      <c r="B103" s="41">
        <v>563581</v>
      </c>
      <c r="C103" s="38">
        <v>17.34</v>
      </c>
      <c r="D103" s="38">
        <v>15.34</v>
      </c>
      <c r="E103" s="38">
        <v>11.84</v>
      </c>
    </row>
    <row r="104" spans="1:5">
      <c r="A104" s="36">
        <v>563614</v>
      </c>
      <c r="B104" s="37" t="s">
        <v>48</v>
      </c>
      <c r="C104" s="38">
        <v>25</v>
      </c>
      <c r="D104" s="38">
        <v>23</v>
      </c>
      <c r="E104" s="38">
        <v>19.5</v>
      </c>
    </row>
    <row r="105" spans="1:5">
      <c r="A105" s="36">
        <v>563651</v>
      </c>
      <c r="B105" s="37" t="s">
        <v>48</v>
      </c>
      <c r="C105" s="40">
        <v>10.83</v>
      </c>
      <c r="D105" s="38">
        <v>8.83</v>
      </c>
      <c r="E105" s="38">
        <v>5.33</v>
      </c>
    </row>
    <row r="106" spans="1:5">
      <c r="A106" s="36">
        <v>563673</v>
      </c>
      <c r="B106" s="37" t="s">
        <v>48</v>
      </c>
      <c r="C106" s="38">
        <v>30.65</v>
      </c>
      <c r="D106" s="38">
        <v>30.65</v>
      </c>
      <c r="E106" s="38">
        <v>30.65</v>
      </c>
    </row>
    <row r="107" spans="1:5">
      <c r="A107" s="36">
        <v>563695</v>
      </c>
      <c r="B107" s="37" t="s">
        <v>48</v>
      </c>
      <c r="C107" s="38">
        <v>22.26</v>
      </c>
      <c r="D107" s="38">
        <v>20.260000000000002</v>
      </c>
      <c r="E107" s="38">
        <v>16.760000000000002</v>
      </c>
    </row>
    <row r="108" spans="1:5">
      <c r="A108" s="36">
        <v>563710</v>
      </c>
      <c r="B108" s="37" t="s">
        <v>48</v>
      </c>
      <c r="C108" s="38">
        <v>25</v>
      </c>
      <c r="D108" s="38">
        <v>23</v>
      </c>
      <c r="E108" s="38">
        <v>19.5</v>
      </c>
    </row>
    <row r="109" spans="1:5">
      <c r="A109" s="36">
        <v>563754</v>
      </c>
      <c r="B109" s="37" t="s">
        <v>48</v>
      </c>
      <c r="C109" s="40">
        <v>10.83</v>
      </c>
      <c r="D109" s="38">
        <v>8.83</v>
      </c>
      <c r="E109" s="38">
        <v>5.33</v>
      </c>
    </row>
    <row r="110" spans="1:5">
      <c r="A110" s="36">
        <v>563776</v>
      </c>
      <c r="B110" s="37" t="s">
        <v>48</v>
      </c>
      <c r="C110" s="38">
        <v>30.65</v>
      </c>
      <c r="D110" s="38">
        <v>30.65</v>
      </c>
      <c r="E110" s="38">
        <v>30.65</v>
      </c>
    </row>
    <row r="111" spans="1:5">
      <c r="A111" s="36">
        <v>563791</v>
      </c>
      <c r="B111" s="37" t="s">
        <v>48</v>
      </c>
      <c r="C111" s="38">
        <v>22.26</v>
      </c>
      <c r="D111" s="38">
        <v>20.260000000000002</v>
      </c>
      <c r="E111" s="38">
        <v>16.760000000000002</v>
      </c>
    </row>
    <row r="112" spans="1:5">
      <c r="A112" s="36">
        <v>563813</v>
      </c>
      <c r="B112" s="37" t="s">
        <v>48</v>
      </c>
      <c r="C112" s="38">
        <v>25</v>
      </c>
      <c r="D112" s="38">
        <v>23</v>
      </c>
      <c r="E112" s="38">
        <v>19.5</v>
      </c>
    </row>
    <row r="113" spans="1:5">
      <c r="A113" s="36">
        <v>563850</v>
      </c>
      <c r="B113" s="37" t="s">
        <v>48</v>
      </c>
      <c r="C113" s="40">
        <v>10.83</v>
      </c>
      <c r="D113" s="38">
        <v>8.83</v>
      </c>
      <c r="E113" s="38">
        <v>5.33</v>
      </c>
    </row>
    <row r="114" spans="1:5">
      <c r="A114" s="36">
        <v>563872</v>
      </c>
      <c r="B114" s="37" t="s">
        <v>48</v>
      </c>
      <c r="C114" s="38">
        <v>30.65</v>
      </c>
      <c r="D114" s="38">
        <v>30.65</v>
      </c>
      <c r="E114" s="38">
        <v>30.65</v>
      </c>
    </row>
    <row r="115" spans="1:5">
      <c r="A115" s="36">
        <v>563894</v>
      </c>
      <c r="B115" s="37" t="s">
        <v>48</v>
      </c>
      <c r="C115" s="38">
        <v>22.26</v>
      </c>
      <c r="D115" s="38">
        <v>20.260000000000002</v>
      </c>
      <c r="E115" s="38">
        <v>16.760000000000002</v>
      </c>
    </row>
    <row r="116" spans="1:5">
      <c r="A116" s="36">
        <v>563916</v>
      </c>
      <c r="B116" s="37" t="s">
        <v>48</v>
      </c>
      <c r="C116" s="38">
        <v>25</v>
      </c>
      <c r="D116" s="38">
        <v>23</v>
      </c>
      <c r="E116" s="38">
        <v>19.5</v>
      </c>
    </row>
    <row r="117" spans="1:5">
      <c r="A117" s="36">
        <v>563953</v>
      </c>
      <c r="B117" s="37" t="s">
        <v>48</v>
      </c>
      <c r="C117" s="40">
        <v>12.2</v>
      </c>
      <c r="D117" s="38">
        <v>10.199999999999999</v>
      </c>
      <c r="E117" s="38">
        <v>6.7</v>
      </c>
    </row>
    <row r="118" spans="1:5">
      <c r="A118" s="36">
        <v>563975</v>
      </c>
      <c r="B118" s="37" t="s">
        <v>48</v>
      </c>
      <c r="C118" s="38">
        <v>30.65</v>
      </c>
      <c r="D118" s="38">
        <v>30.65</v>
      </c>
      <c r="E118" s="38">
        <v>30.65</v>
      </c>
    </row>
    <row r="119" spans="1:5">
      <c r="A119" s="36">
        <v>563990</v>
      </c>
      <c r="B119" s="37" t="s">
        <v>48</v>
      </c>
      <c r="C119" s="38">
        <v>23.63</v>
      </c>
      <c r="D119" s="38">
        <v>21.63</v>
      </c>
      <c r="E119" s="38">
        <v>18.13</v>
      </c>
    </row>
    <row r="120" spans="1:5">
      <c r="A120" s="36">
        <v>564012</v>
      </c>
      <c r="B120" s="37" t="s">
        <v>48</v>
      </c>
      <c r="C120" s="38">
        <v>13.23</v>
      </c>
      <c r="D120" s="38">
        <v>12.23</v>
      </c>
      <c r="E120" s="38">
        <v>11.23</v>
      </c>
    </row>
    <row r="121" spans="1:5">
      <c r="A121" s="36">
        <v>564056</v>
      </c>
      <c r="B121" s="37" t="s">
        <v>48</v>
      </c>
      <c r="C121" s="40">
        <v>7.3</v>
      </c>
      <c r="D121" s="38">
        <v>6.3</v>
      </c>
      <c r="E121" s="38">
        <v>5.3</v>
      </c>
    </row>
    <row r="122" spans="1:5">
      <c r="A122" s="36">
        <v>564071</v>
      </c>
      <c r="B122" s="37" t="s">
        <v>48</v>
      </c>
      <c r="C122" s="38">
        <v>13.23</v>
      </c>
      <c r="D122" s="38">
        <v>13.23</v>
      </c>
      <c r="E122" s="38">
        <v>13.23</v>
      </c>
    </row>
    <row r="123" spans="1:5">
      <c r="A123" s="36">
        <v>564093</v>
      </c>
      <c r="B123" s="37" t="s">
        <v>48</v>
      </c>
      <c r="C123" s="38">
        <v>13.23</v>
      </c>
      <c r="D123" s="38">
        <v>12.23</v>
      </c>
      <c r="E123" s="38">
        <v>11.23</v>
      </c>
    </row>
    <row r="124" spans="1:5">
      <c r="A124" s="36">
        <v>564130</v>
      </c>
      <c r="B124" s="37" t="s">
        <v>48</v>
      </c>
      <c r="C124" s="40">
        <v>7.3</v>
      </c>
      <c r="D124" s="38">
        <v>6.3</v>
      </c>
      <c r="E124" s="38">
        <v>5.3</v>
      </c>
    </row>
    <row r="125" spans="1:5">
      <c r="A125" s="36">
        <v>564152</v>
      </c>
      <c r="B125" s="37" t="s">
        <v>48</v>
      </c>
      <c r="C125" s="38">
        <v>13.23</v>
      </c>
      <c r="D125" s="38">
        <v>13.23</v>
      </c>
      <c r="E125" s="38">
        <v>13.23</v>
      </c>
    </row>
    <row r="126" spans="1:5">
      <c r="A126" s="36">
        <v>564174</v>
      </c>
      <c r="B126" s="36">
        <v>564185</v>
      </c>
      <c r="C126" s="38">
        <v>25</v>
      </c>
      <c r="D126" s="38">
        <v>23</v>
      </c>
      <c r="E126" s="38">
        <v>19.5</v>
      </c>
    </row>
    <row r="127" spans="1:5">
      <c r="A127" s="36">
        <v>564211</v>
      </c>
      <c r="B127" s="37" t="s">
        <v>48</v>
      </c>
      <c r="C127" s="38">
        <v>22.26</v>
      </c>
      <c r="D127" s="38">
        <v>22.26</v>
      </c>
      <c r="E127" s="38">
        <v>22.26</v>
      </c>
    </row>
    <row r="128" spans="1:5">
      <c r="A128" s="36">
        <v>564233</v>
      </c>
      <c r="B128" s="37" t="s">
        <v>48</v>
      </c>
      <c r="C128" s="38">
        <v>6.94</v>
      </c>
      <c r="D128" s="38">
        <v>6.94</v>
      </c>
      <c r="E128" s="38">
        <v>6.94</v>
      </c>
    </row>
    <row r="129" spans="1:5">
      <c r="A129" s="42">
        <v>564255</v>
      </c>
      <c r="B129" s="45"/>
      <c r="C129" s="38">
        <v>12.76</v>
      </c>
      <c r="D129" s="38">
        <v>11.76</v>
      </c>
      <c r="E129" s="38">
        <v>10.76</v>
      </c>
    </row>
    <row r="130" spans="1:5">
      <c r="A130" s="36">
        <v>564270</v>
      </c>
      <c r="B130" s="37" t="s">
        <v>48</v>
      </c>
      <c r="C130" s="38">
        <v>22.26</v>
      </c>
      <c r="D130" s="38">
        <v>20.260000000000002</v>
      </c>
      <c r="E130" s="38">
        <v>16.760000000000002</v>
      </c>
    </row>
    <row r="131" spans="1:5">
      <c r="A131" s="36">
        <v>564292</v>
      </c>
      <c r="B131" s="37" t="s">
        <v>48</v>
      </c>
      <c r="C131" s="38">
        <v>22.26</v>
      </c>
      <c r="D131" s="38">
        <v>20.260000000000002</v>
      </c>
      <c r="E131" s="38">
        <v>16.760000000000002</v>
      </c>
    </row>
    <row r="132" spans="1:5">
      <c r="A132" s="36">
        <v>564314</v>
      </c>
      <c r="B132" s="37" t="s">
        <v>48</v>
      </c>
      <c r="C132" s="38">
        <v>22.26</v>
      </c>
      <c r="D132" s="38">
        <v>20.260000000000002</v>
      </c>
      <c r="E132" s="38">
        <v>16.760000000000002</v>
      </c>
    </row>
    <row r="133" spans="1:5">
      <c r="A133" s="36">
        <v>564336</v>
      </c>
      <c r="B133" s="37" t="s">
        <v>48</v>
      </c>
      <c r="C133" s="38">
        <v>23.63</v>
      </c>
      <c r="D133" s="38">
        <v>21.63</v>
      </c>
      <c r="E133" s="38">
        <v>18.13</v>
      </c>
    </row>
    <row r="134" spans="1:5">
      <c r="A134" s="36">
        <v>564351</v>
      </c>
      <c r="B134" s="37" t="s">
        <v>48</v>
      </c>
      <c r="C134" s="38">
        <v>13.23</v>
      </c>
      <c r="D134" s="38">
        <v>12.23</v>
      </c>
      <c r="E134" s="38">
        <v>11.23</v>
      </c>
    </row>
    <row r="135" spans="1:5">
      <c r="A135" s="36">
        <v>564373</v>
      </c>
      <c r="B135" s="37" t="s">
        <v>48</v>
      </c>
      <c r="C135" s="38">
        <v>13.23</v>
      </c>
      <c r="D135" s="38">
        <v>12.23</v>
      </c>
      <c r="E135" s="38">
        <v>11.23</v>
      </c>
    </row>
    <row r="136" spans="1:5">
      <c r="A136" s="36">
        <v>564395</v>
      </c>
      <c r="B136" s="37" t="s">
        <v>48</v>
      </c>
      <c r="C136" s="38">
        <v>13.23</v>
      </c>
      <c r="D136" s="38">
        <v>12.23</v>
      </c>
      <c r="E136" s="38">
        <v>11.23</v>
      </c>
    </row>
    <row r="137" spans="1:5">
      <c r="A137" s="36">
        <v>564410</v>
      </c>
      <c r="B137" s="37" t="s">
        <v>48</v>
      </c>
      <c r="C137" s="40">
        <v>6.56</v>
      </c>
      <c r="D137" s="38">
        <v>5.56</v>
      </c>
      <c r="E137" s="38">
        <v>4.5599999999999996</v>
      </c>
    </row>
    <row r="138" spans="1:5">
      <c r="A138" s="36">
        <v>564432</v>
      </c>
      <c r="B138" s="37" t="s">
        <v>48</v>
      </c>
      <c r="C138" s="38">
        <v>13.23</v>
      </c>
      <c r="D138" s="38">
        <v>12.23</v>
      </c>
      <c r="E138" s="38">
        <v>11.23</v>
      </c>
    </row>
    <row r="139" spans="1:5">
      <c r="A139" s="36">
        <v>564454</v>
      </c>
      <c r="B139" s="37" t="s">
        <v>48</v>
      </c>
      <c r="C139" s="38">
        <v>13.23</v>
      </c>
      <c r="D139" s="38">
        <v>13.23</v>
      </c>
      <c r="E139" s="38">
        <v>13.23</v>
      </c>
    </row>
    <row r="140" spans="1:5">
      <c r="A140" s="36">
        <v>564476</v>
      </c>
      <c r="B140" s="37" t="s">
        <v>48</v>
      </c>
      <c r="C140" s="38">
        <v>45</v>
      </c>
      <c r="D140" s="38">
        <v>43.5</v>
      </c>
      <c r="E140" s="38">
        <v>41</v>
      </c>
    </row>
    <row r="141" spans="1:5">
      <c r="A141" s="36">
        <v>564491</v>
      </c>
      <c r="B141" s="37" t="s">
        <v>48</v>
      </c>
      <c r="C141" s="38">
        <v>13.23</v>
      </c>
      <c r="D141" s="38">
        <v>13.23</v>
      </c>
      <c r="E141" s="38">
        <v>13.23</v>
      </c>
    </row>
    <row r="142" spans="1:5">
      <c r="A142" s="36">
        <v>564513</v>
      </c>
      <c r="B142" s="37" t="s">
        <v>48</v>
      </c>
      <c r="C142" s="38">
        <v>5.64</v>
      </c>
      <c r="D142" s="38">
        <v>4.6399999999999997</v>
      </c>
      <c r="E142" s="38">
        <v>3.64</v>
      </c>
    </row>
    <row r="143" spans="1:5">
      <c r="A143" s="42">
        <v>564535</v>
      </c>
      <c r="B143" s="45"/>
      <c r="C143" s="38">
        <v>6.13</v>
      </c>
      <c r="D143" s="38">
        <v>5.13</v>
      </c>
      <c r="E143" s="38">
        <v>4.13</v>
      </c>
    </row>
    <row r="144" spans="1:5">
      <c r="A144" s="42">
        <v>564550</v>
      </c>
      <c r="B144" s="45"/>
      <c r="C144" s="38">
        <v>13.23</v>
      </c>
      <c r="D144" s="38">
        <v>12.23</v>
      </c>
      <c r="E144" s="38">
        <v>11.23</v>
      </c>
    </row>
    <row r="145" spans="1:5">
      <c r="A145" s="36">
        <v>564572</v>
      </c>
      <c r="B145" s="37" t="s">
        <v>48</v>
      </c>
      <c r="C145" s="38">
        <v>13.23</v>
      </c>
      <c r="D145" s="38">
        <v>12.23</v>
      </c>
      <c r="E145" s="38">
        <v>11.23</v>
      </c>
    </row>
    <row r="146" spans="1:5">
      <c r="A146" s="36">
        <v>564594</v>
      </c>
      <c r="B146" s="37" t="s">
        <v>48</v>
      </c>
      <c r="C146" s="40">
        <v>7.3</v>
      </c>
      <c r="D146" s="38">
        <v>6.3</v>
      </c>
      <c r="E146" s="38">
        <v>5.3</v>
      </c>
    </row>
    <row r="147" spans="1:5">
      <c r="A147" s="36">
        <v>564616</v>
      </c>
      <c r="B147" s="37" t="s">
        <v>48</v>
      </c>
      <c r="C147" s="38">
        <v>13.23</v>
      </c>
      <c r="D147" s="38">
        <v>13.23</v>
      </c>
      <c r="E147" s="38">
        <v>13.23</v>
      </c>
    </row>
    <row r="148" spans="1:5">
      <c r="A148" s="36">
        <v>564631</v>
      </c>
      <c r="B148" s="37" t="s">
        <v>48</v>
      </c>
      <c r="C148" s="38">
        <v>13.23</v>
      </c>
      <c r="D148" s="38">
        <v>12.23</v>
      </c>
      <c r="E148" s="38">
        <v>11.23</v>
      </c>
    </row>
    <row r="149" spans="1:5">
      <c r="A149" s="36">
        <v>564653</v>
      </c>
      <c r="B149" s="37" t="s">
        <v>48</v>
      </c>
      <c r="C149" s="38">
        <v>13.23</v>
      </c>
      <c r="D149" s="38">
        <v>12.23</v>
      </c>
      <c r="E149" s="38">
        <v>11.23</v>
      </c>
    </row>
    <row r="150" spans="1:5">
      <c r="A150" s="36">
        <v>564675</v>
      </c>
      <c r="B150" s="37" t="s">
        <v>48</v>
      </c>
      <c r="C150" s="40">
        <v>7.3</v>
      </c>
      <c r="D150" s="38">
        <v>6.3</v>
      </c>
      <c r="E150" s="38">
        <v>5.3</v>
      </c>
    </row>
    <row r="151" spans="1:5">
      <c r="A151" s="41">
        <v>564701</v>
      </c>
      <c r="B151" s="41"/>
      <c r="C151" s="38">
        <v>22.26</v>
      </c>
      <c r="D151" s="38">
        <v>20.260000000000002</v>
      </c>
      <c r="E151" s="38">
        <v>16.760000000000002</v>
      </c>
    </row>
    <row r="152" spans="1:5">
      <c r="A152" s="36">
        <v>564756</v>
      </c>
      <c r="B152" s="37" t="s">
        <v>48</v>
      </c>
      <c r="C152" s="38">
        <v>33.130000000000003</v>
      </c>
      <c r="D152" s="38">
        <v>30.63</v>
      </c>
      <c r="E152" s="38">
        <v>26.88</v>
      </c>
    </row>
    <row r="153" spans="1:5">
      <c r="A153" s="36">
        <v>564771</v>
      </c>
      <c r="B153" s="37" t="s">
        <v>48</v>
      </c>
      <c r="C153" s="38">
        <v>30.65</v>
      </c>
      <c r="D153" s="38">
        <v>30.65</v>
      </c>
      <c r="E153" s="38">
        <v>30.65</v>
      </c>
    </row>
    <row r="154" spans="1:5">
      <c r="A154" s="36">
        <v>564793</v>
      </c>
      <c r="B154" s="37" t="s">
        <v>48</v>
      </c>
      <c r="C154" s="38">
        <v>33.130000000000003</v>
      </c>
      <c r="D154" s="38">
        <v>30.63</v>
      </c>
      <c r="E154" s="38">
        <v>26.88</v>
      </c>
    </row>
    <row r="155" spans="1:5">
      <c r="A155" s="36">
        <v>564815</v>
      </c>
      <c r="B155" s="37" t="s">
        <v>48</v>
      </c>
      <c r="C155" s="38">
        <v>30.65</v>
      </c>
      <c r="D155" s="38">
        <v>30.65</v>
      </c>
      <c r="E155" s="38">
        <v>30.65</v>
      </c>
    </row>
    <row r="156" spans="1:5">
      <c r="A156" s="36">
        <v>564830</v>
      </c>
      <c r="B156" s="37" t="s">
        <v>48</v>
      </c>
      <c r="C156" s="38">
        <v>33.130000000000003</v>
      </c>
      <c r="D156" s="38">
        <v>30.63</v>
      </c>
      <c r="E156" s="38">
        <v>26.88</v>
      </c>
    </row>
    <row r="157" spans="1:5">
      <c r="A157" s="36">
        <v>564852</v>
      </c>
      <c r="B157" s="37" t="s">
        <v>48</v>
      </c>
      <c r="C157" s="38">
        <v>30.65</v>
      </c>
      <c r="D157" s="38">
        <v>30.65</v>
      </c>
      <c r="E157" s="38">
        <v>30.65</v>
      </c>
    </row>
    <row r="158" spans="1:5">
      <c r="A158" s="36">
        <v>564874</v>
      </c>
      <c r="B158" s="37" t="s">
        <v>48</v>
      </c>
      <c r="C158" s="38">
        <v>33.130000000000003</v>
      </c>
      <c r="D158" s="38">
        <v>30.63</v>
      </c>
      <c r="E158" s="38">
        <v>26.88</v>
      </c>
    </row>
    <row r="159" spans="1:5">
      <c r="A159" s="36">
        <v>564896</v>
      </c>
      <c r="B159" s="37" t="s">
        <v>48</v>
      </c>
      <c r="C159" s="38">
        <v>30.65</v>
      </c>
      <c r="D159" s="38">
        <v>30.65</v>
      </c>
      <c r="E159" s="38">
        <v>30.65</v>
      </c>
    </row>
    <row r="160" spans="1:5">
      <c r="A160" s="36">
        <v>564911</v>
      </c>
      <c r="B160" s="37" t="s">
        <v>48</v>
      </c>
      <c r="C160" s="38">
        <v>33.130000000000003</v>
      </c>
      <c r="D160" s="38">
        <v>30.63</v>
      </c>
      <c r="E160" s="38">
        <v>26.88</v>
      </c>
    </row>
    <row r="161" spans="1:5">
      <c r="A161" s="36">
        <v>564933</v>
      </c>
      <c r="B161" s="37" t="s">
        <v>48</v>
      </c>
      <c r="C161" s="38">
        <v>30.65</v>
      </c>
      <c r="D161" s="38">
        <v>30.65</v>
      </c>
      <c r="E161" s="38">
        <v>30.65</v>
      </c>
    </row>
    <row r="162" spans="1:5">
      <c r="A162" s="36">
        <v>564955</v>
      </c>
      <c r="B162" s="37" t="s">
        <v>48</v>
      </c>
      <c r="C162" s="38">
        <v>33.130000000000003</v>
      </c>
      <c r="D162" s="38">
        <v>30.63</v>
      </c>
      <c r="E162" s="38">
        <v>26.88</v>
      </c>
    </row>
    <row r="163" spans="1:5">
      <c r="A163" s="36">
        <v>564970</v>
      </c>
      <c r="B163" s="37" t="s">
        <v>48</v>
      </c>
      <c r="C163" s="38">
        <v>30.65</v>
      </c>
      <c r="D163" s="38">
        <v>30.65</v>
      </c>
      <c r="E163" s="38">
        <v>30.65</v>
      </c>
    </row>
    <row r="164" spans="1:5">
      <c r="A164" s="36">
        <v>639111</v>
      </c>
      <c r="B164" s="37" t="s">
        <v>48</v>
      </c>
      <c r="C164" s="38">
        <v>1.31</v>
      </c>
      <c r="D164" s="38">
        <v>1.31</v>
      </c>
      <c r="E164" s="38">
        <v>1.31</v>
      </c>
    </row>
    <row r="165" spans="1:5">
      <c r="A165" s="36">
        <v>639133</v>
      </c>
      <c r="B165" s="37" t="s">
        <v>48</v>
      </c>
      <c r="C165" s="38">
        <v>1.1299999999999999</v>
      </c>
      <c r="D165" s="38">
        <v>0.68</v>
      </c>
      <c r="E165" s="38">
        <v>0.17</v>
      </c>
    </row>
    <row r="166" spans="1:5">
      <c r="A166" s="36">
        <v>639155</v>
      </c>
      <c r="B166" s="37" t="s">
        <v>48</v>
      </c>
      <c r="C166" s="38">
        <v>1.1299999999999999</v>
      </c>
      <c r="D166" s="38">
        <v>0.68</v>
      </c>
      <c r="E166" s="38">
        <v>0.17</v>
      </c>
    </row>
    <row r="167" spans="1:5">
      <c r="A167" s="36">
        <v>639170</v>
      </c>
      <c r="B167" s="37" t="s">
        <v>48</v>
      </c>
      <c r="C167" s="38">
        <v>1.1299999999999999</v>
      </c>
      <c r="D167" s="38">
        <v>0</v>
      </c>
      <c r="E167" s="38">
        <v>0</v>
      </c>
    </row>
    <row r="168" spans="1:5">
      <c r="A168" s="36">
        <v>639192</v>
      </c>
      <c r="B168" s="37" t="s">
        <v>48</v>
      </c>
      <c r="C168" s="38">
        <v>1.1299999999999999</v>
      </c>
      <c r="D168" s="38">
        <v>0.68</v>
      </c>
      <c r="E168" s="38">
        <v>0.17</v>
      </c>
    </row>
    <row r="169" spans="1:5">
      <c r="A169" s="36">
        <v>639332</v>
      </c>
      <c r="B169" s="37" t="s">
        <v>48</v>
      </c>
      <c r="C169" s="38">
        <v>38.65</v>
      </c>
      <c r="D169" s="38">
        <v>37.15</v>
      </c>
      <c r="E169" s="38">
        <v>34.65</v>
      </c>
    </row>
    <row r="170" spans="1:5">
      <c r="A170" s="36">
        <v>639354</v>
      </c>
      <c r="B170" s="37" t="s">
        <v>48</v>
      </c>
      <c r="C170" s="38">
        <v>38.65</v>
      </c>
      <c r="D170" s="38">
        <v>37.15</v>
      </c>
      <c r="E170" s="38">
        <v>34.65</v>
      </c>
    </row>
    <row r="171" spans="1:5">
      <c r="A171" s="36">
        <v>639376</v>
      </c>
      <c r="B171" s="37" t="s">
        <v>48</v>
      </c>
      <c r="C171" s="38">
        <v>38.65</v>
      </c>
      <c r="D171" s="38">
        <v>37.15</v>
      </c>
      <c r="E171" s="38">
        <v>34.65</v>
      </c>
    </row>
    <row r="172" spans="1:5">
      <c r="A172" s="36">
        <v>639391</v>
      </c>
      <c r="B172" s="37" t="s">
        <v>48</v>
      </c>
      <c r="C172" s="38">
        <v>40.020000000000003</v>
      </c>
      <c r="D172" s="38">
        <v>38.520000000000003</v>
      </c>
      <c r="E172" s="38">
        <v>36.020000000000003</v>
      </c>
    </row>
    <row r="173" spans="1:5">
      <c r="A173" s="36">
        <v>639413</v>
      </c>
      <c r="B173" s="37" t="s">
        <v>48</v>
      </c>
      <c r="C173" s="38">
        <v>38.65</v>
      </c>
      <c r="D173" s="38">
        <v>37.15</v>
      </c>
      <c r="E173" s="38">
        <v>34.65</v>
      </c>
    </row>
    <row r="174" spans="1:5">
      <c r="A174" s="41">
        <v>639446</v>
      </c>
      <c r="B174" s="41"/>
      <c r="C174" s="38">
        <v>38.65</v>
      </c>
      <c r="D174" s="38">
        <v>37.15</v>
      </c>
      <c r="E174" s="38">
        <v>34.65</v>
      </c>
    </row>
    <row r="175" spans="1:5">
      <c r="A175" s="36">
        <v>639450</v>
      </c>
      <c r="B175" s="36">
        <v>639461</v>
      </c>
      <c r="C175" s="38">
        <v>38.65</v>
      </c>
      <c r="D175" s="38">
        <v>37.15</v>
      </c>
      <c r="E175" s="38">
        <v>34.65</v>
      </c>
    </row>
    <row r="176" spans="1:5">
      <c r="A176" s="36">
        <v>639472</v>
      </c>
      <c r="B176" s="37" t="s">
        <v>48</v>
      </c>
      <c r="C176" s="43">
        <v>38.65</v>
      </c>
      <c r="D176" s="38">
        <v>37.15</v>
      </c>
      <c r="E176" s="38">
        <v>34.65</v>
      </c>
    </row>
    <row r="177" spans="1:5">
      <c r="A177" s="36">
        <v>639494</v>
      </c>
      <c r="B177" s="37" t="s">
        <v>48</v>
      </c>
      <c r="C177" s="38">
        <v>71.58</v>
      </c>
      <c r="D177" s="38">
        <v>70.08</v>
      </c>
      <c r="E177" s="38">
        <v>67.58</v>
      </c>
    </row>
    <row r="178" spans="1:5">
      <c r="A178" s="36">
        <v>639516</v>
      </c>
      <c r="B178" s="37" t="s">
        <v>48</v>
      </c>
      <c r="C178" s="38">
        <v>71.58</v>
      </c>
      <c r="D178" s="38">
        <v>70.08</v>
      </c>
      <c r="E178" s="38">
        <v>67.58</v>
      </c>
    </row>
    <row r="179" spans="1:5">
      <c r="A179" s="36">
        <v>639531</v>
      </c>
      <c r="B179" s="37" t="s">
        <v>48</v>
      </c>
      <c r="C179" s="38">
        <v>71.58</v>
      </c>
      <c r="D179" s="38">
        <v>70.08</v>
      </c>
      <c r="E179" s="38">
        <v>67.58</v>
      </c>
    </row>
    <row r="180" spans="1:5">
      <c r="A180" s="36">
        <v>639553</v>
      </c>
      <c r="B180" s="37" t="s">
        <v>48</v>
      </c>
      <c r="C180" s="38">
        <v>72.95</v>
      </c>
      <c r="D180" s="38">
        <v>71.45</v>
      </c>
      <c r="E180" s="38">
        <v>68.95</v>
      </c>
    </row>
    <row r="181" spans="1:5">
      <c r="A181" s="36">
        <v>639575</v>
      </c>
      <c r="B181" s="37" t="s">
        <v>48</v>
      </c>
      <c r="C181" s="38">
        <v>71.58</v>
      </c>
      <c r="D181" s="38">
        <v>70.08</v>
      </c>
      <c r="E181" s="38">
        <v>67.58</v>
      </c>
    </row>
    <row r="182" spans="1:5">
      <c r="A182" s="41">
        <v>639601</v>
      </c>
      <c r="B182" s="41"/>
      <c r="C182" s="38">
        <v>71.58</v>
      </c>
      <c r="D182" s="38">
        <v>70.08</v>
      </c>
      <c r="E182" s="38">
        <v>67.58</v>
      </c>
    </row>
    <row r="183" spans="1:5">
      <c r="A183" s="36">
        <v>639612</v>
      </c>
      <c r="B183" s="36">
        <v>639623</v>
      </c>
      <c r="C183" s="38">
        <v>71.58</v>
      </c>
      <c r="D183" s="38">
        <v>70.08</v>
      </c>
      <c r="E183" s="38">
        <v>67.58</v>
      </c>
    </row>
    <row r="184" spans="1:5">
      <c r="A184" s="36">
        <v>639634</v>
      </c>
      <c r="B184" s="37" t="s">
        <v>48</v>
      </c>
      <c r="C184" s="43">
        <v>71.58</v>
      </c>
      <c r="D184" s="38">
        <v>70.08</v>
      </c>
      <c r="E184" s="38">
        <v>67.58</v>
      </c>
    </row>
    <row r="185" spans="1:5">
      <c r="A185" s="36">
        <v>639656</v>
      </c>
      <c r="B185" s="37" t="s">
        <v>48</v>
      </c>
      <c r="C185" s="38">
        <v>37.5</v>
      </c>
      <c r="D185" s="38">
        <v>35.5</v>
      </c>
      <c r="E185" s="38">
        <v>32</v>
      </c>
    </row>
    <row r="186" spans="1:5">
      <c r="A186" s="36">
        <v>639671</v>
      </c>
      <c r="B186" s="37" t="s">
        <v>48</v>
      </c>
      <c r="C186" s="38">
        <v>37.5</v>
      </c>
      <c r="D186" s="38">
        <v>35.5</v>
      </c>
      <c r="E186" s="38">
        <v>32</v>
      </c>
    </row>
    <row r="187" spans="1:5">
      <c r="A187" s="36">
        <v>639693</v>
      </c>
      <c r="B187" s="37" t="s">
        <v>48</v>
      </c>
      <c r="C187" s="38">
        <v>37.5</v>
      </c>
      <c r="D187" s="38">
        <v>35.5</v>
      </c>
      <c r="E187" s="38">
        <v>32</v>
      </c>
    </row>
    <row r="188" spans="1:5">
      <c r="A188" s="36">
        <v>639715</v>
      </c>
      <c r="B188" s="37" t="s">
        <v>48</v>
      </c>
      <c r="C188" s="38">
        <v>37.5</v>
      </c>
      <c r="D188" s="38">
        <v>35.5</v>
      </c>
      <c r="E188" s="38">
        <v>32</v>
      </c>
    </row>
    <row r="189" spans="1:5">
      <c r="A189" s="36">
        <v>639730</v>
      </c>
      <c r="B189" s="37" t="s">
        <v>48</v>
      </c>
      <c r="C189" s="38">
        <v>37.5</v>
      </c>
      <c r="D189" s="38">
        <v>35.5</v>
      </c>
      <c r="E189" s="38">
        <v>32</v>
      </c>
    </row>
    <row r="190" spans="1:5">
      <c r="A190" s="36">
        <v>639752</v>
      </c>
      <c r="B190" s="37" t="s">
        <v>48</v>
      </c>
      <c r="C190" s="38">
        <v>37.5</v>
      </c>
      <c r="D190" s="38">
        <v>35.5</v>
      </c>
      <c r="E190" s="38">
        <v>32</v>
      </c>
    </row>
    <row r="191" spans="1:5">
      <c r="A191" s="36">
        <v>639774</v>
      </c>
      <c r="B191" s="36">
        <v>639785</v>
      </c>
      <c r="C191" s="38">
        <v>37.5</v>
      </c>
      <c r="D191" s="38">
        <v>35.5</v>
      </c>
      <c r="E191" s="38">
        <v>32</v>
      </c>
    </row>
    <row r="192" spans="1:5">
      <c r="A192" s="36">
        <v>639796</v>
      </c>
      <c r="B192" s="37" t="s">
        <v>48</v>
      </c>
      <c r="C192" s="38">
        <v>38.65</v>
      </c>
      <c r="D192" s="38">
        <v>37.15</v>
      </c>
      <c r="E192" s="38">
        <v>34.65</v>
      </c>
    </row>
    <row r="193" spans="1:5">
      <c r="A193" s="36">
        <v>639811</v>
      </c>
      <c r="B193" s="37" t="s">
        <v>48</v>
      </c>
      <c r="C193" s="38">
        <v>71.58</v>
      </c>
      <c r="D193" s="38">
        <v>70.08</v>
      </c>
      <c r="E193" s="38">
        <v>67.58</v>
      </c>
    </row>
    <row r="194" spans="1:5">
      <c r="A194" s="36">
        <v>639833</v>
      </c>
      <c r="B194" s="37" t="s">
        <v>48</v>
      </c>
      <c r="C194" s="38">
        <v>37.5</v>
      </c>
      <c r="D194" s="38">
        <v>35.5</v>
      </c>
      <c r="E194" s="38">
        <v>32</v>
      </c>
    </row>
    <row r="195" spans="1:5">
      <c r="A195" s="36">
        <v>639855</v>
      </c>
      <c r="B195" s="36">
        <v>639866</v>
      </c>
      <c r="C195" s="38">
        <v>6</v>
      </c>
      <c r="D195" s="38">
        <v>6</v>
      </c>
      <c r="E195" s="38">
        <v>6</v>
      </c>
    </row>
    <row r="196" spans="1:5">
      <c r="A196" s="36">
        <v>639870</v>
      </c>
      <c r="B196" s="36">
        <v>639881</v>
      </c>
      <c r="C196" s="38">
        <v>4.67</v>
      </c>
      <c r="D196" s="38">
        <v>4.67</v>
      </c>
      <c r="E196" s="38">
        <v>4.67</v>
      </c>
    </row>
    <row r="197" spans="1:5">
      <c r="A197" s="36">
        <v>639892</v>
      </c>
      <c r="B197" s="37" t="s">
        <v>48</v>
      </c>
      <c r="C197" s="38">
        <v>3.57</v>
      </c>
      <c r="D197" s="38">
        <v>3.57</v>
      </c>
      <c r="E197" s="38">
        <v>3.57</v>
      </c>
    </row>
  </sheetData>
  <sheetProtection algorithmName="SHA-512" hashValue="S5NvXA/FNYqr9Lv0PUNZjnWLC2MFNBCx/nna+IcoaOV9ud7Vbkwa21gBTa1yWw7z08wibzg2NR+kcAFEpbg8fg==" saltValue="LHfXydTiTatIoymq4jIVKQ==" spinCount="100000" sheet="1" objects="1" scenarios="1"/>
  <pageMargins left="0.7" right="0.7" top="0.75" bottom="0.75" header="0.3" footer="0.3"/>
  <pageSetup paperSize="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B91D5-D727-4BA1-953C-8F7DB4B42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Tarification</vt:lpstr>
      <vt:lpstr>BD</vt:lpstr>
      <vt:lpstr>Tarifs</vt:lpstr>
      <vt:lpstr>Tarification!ADRESSEB</vt:lpstr>
      <vt:lpstr>Tarification!BICB</vt:lpstr>
      <vt:lpstr>Tarification!CIVILITE</vt:lpstr>
      <vt:lpstr>Tarifs!Col_Codes</vt:lpstr>
      <vt:lpstr>Tarifs!Col_RemBim</vt:lpstr>
      <vt:lpstr>Tarifs!Col_RemOrdi</vt:lpstr>
      <vt:lpstr>Tarifs!Col_RemTP</vt:lpstr>
      <vt:lpstr>Tarification!COMMUNICATION</vt:lpstr>
      <vt:lpstr>Tarification!CPB</vt:lpstr>
      <vt:lpstr>Tarification!IBANB</vt:lpstr>
      <vt:lpstr>Tarification!MAIL</vt:lpstr>
      <vt:lpstr>Tarification!MONTANT</vt:lpstr>
      <vt:lpstr>Tarification!MONTANT2</vt:lpstr>
      <vt:lpstr>Tarification!NOMB</vt:lpstr>
      <vt:lpstr>Tarification!NOMD</vt:lpstr>
      <vt:lpstr>Tarification!TEL</vt:lpstr>
      <vt:lpstr>Tarification!VILLEB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BM </cp:lastModifiedBy>
  <cp:lastPrinted>2020-01-11T11:51:22Z</cp:lastPrinted>
  <dcterms:created xsi:type="dcterms:W3CDTF">2019-12-30T12:51:19Z</dcterms:created>
  <dcterms:modified xsi:type="dcterms:W3CDTF">2020-01-14T21:57:53Z</dcterms:modified>
</cp:coreProperties>
</file>