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95"/>
  </bookViews>
  <sheets>
    <sheet name="Intrusion" sheetId="1" r:id="rId1"/>
    <sheet name="CA" sheetId="2" r:id="rId2"/>
    <sheet name="Motorisation" sheetId="3" r:id="rId3"/>
    <sheet name="Batteries" sheetId="4" r:id="rId4"/>
    <sheet name="Matériel VL" sheetId="5" state="hidden" r:id="rId5"/>
    <sheet name="CDE intrusion" sheetId="6" r:id="rId6"/>
    <sheet name="CDE CA" sheetId="8" r:id="rId7"/>
  </sheets>
  <definedNames>
    <definedName name="_xlnm._FilterDatabase" localSheetId="6" hidden="1">'CDE CA'!$A$2:$D$2</definedName>
    <definedName name="batteries">Tableau143[Produits]</definedName>
    <definedName name="CA">prodCA[Produits]</definedName>
    <definedName name="intrusion">Prodintrusion[Produits]</definedName>
    <definedName name="motorisation">Tableau16[Produits]</definedName>
    <definedName name="refbatterie">Tableau143[[Produits]:[Référence]]</definedName>
    <definedName name="refintrusion">Prodintrusion[[Produits]:[Référence]]</definedName>
    <definedName name="refProduits">Tableau143[[#All],[Produits]:[Référence]]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2" l="1"/>
  <c r="G33" i="2"/>
  <c r="G32" i="2"/>
  <c r="G31" i="2"/>
  <c r="G30" i="2"/>
  <c r="G29" i="2"/>
  <c r="G28" i="2"/>
  <c r="G27" i="2"/>
  <c r="G24" i="2"/>
  <c r="G23" i="2"/>
  <c r="G18" i="2"/>
  <c r="G35" i="2"/>
  <c r="G25" i="1" l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E35" i="5"/>
  <c r="F35" i="5" s="1"/>
  <c r="E15" i="3"/>
  <c r="H15" i="3" s="1"/>
  <c r="E43" i="5"/>
  <c r="F43" i="5" s="1"/>
  <c r="E34" i="5"/>
  <c r="F34" i="5" s="1"/>
  <c r="E36" i="5"/>
  <c r="F36" i="5" s="1"/>
  <c r="E32" i="5"/>
  <c r="F32" i="5"/>
  <c r="E33" i="5"/>
  <c r="F33" i="5" s="1"/>
  <c r="F30" i="5"/>
  <c r="E31" i="5"/>
  <c r="F31" i="5"/>
  <c r="E19" i="5"/>
  <c r="F19" i="5"/>
  <c r="E29" i="5"/>
  <c r="F29" i="5" s="1"/>
  <c r="E28" i="5"/>
  <c r="F28" i="5"/>
  <c r="E26" i="5"/>
  <c r="F26" i="5"/>
  <c r="E27" i="5"/>
  <c r="F27" i="5"/>
  <c r="F23" i="5"/>
  <c r="E24" i="5"/>
  <c r="F24" i="5" s="1"/>
  <c r="E25" i="5"/>
  <c r="F25" i="5" s="1"/>
  <c r="E21" i="5"/>
  <c r="F21" i="5" s="1"/>
  <c r="E22" i="5"/>
  <c r="F22" i="5"/>
  <c r="E42" i="5"/>
  <c r="F42" i="5" s="1"/>
  <c r="E68" i="5"/>
  <c r="F68" i="5" s="1"/>
  <c r="E67" i="5"/>
  <c r="F67" i="5" s="1"/>
  <c r="E17" i="5"/>
  <c r="F17" i="5"/>
  <c r="E16" i="5"/>
  <c r="F16" i="5" s="1"/>
  <c r="E15" i="5"/>
  <c r="F15" i="5" s="1"/>
  <c r="E12" i="4"/>
  <c r="F12" i="4" s="1"/>
  <c r="E69" i="5"/>
  <c r="F69" i="5" s="1"/>
  <c r="E20" i="5"/>
  <c r="F20" i="5" s="1"/>
  <c r="E74" i="5"/>
  <c r="F74" i="5" s="1"/>
  <c r="E75" i="5"/>
  <c r="F75" i="5" s="1"/>
  <c r="E18" i="5"/>
  <c r="F18" i="5" s="1"/>
  <c r="E70" i="5"/>
  <c r="F70" i="5" s="1"/>
  <c r="E6" i="5"/>
  <c r="F6" i="5" s="1"/>
  <c r="E7" i="5"/>
  <c r="F7" i="5" s="1"/>
  <c r="E8" i="5"/>
  <c r="F8" i="5" s="1"/>
  <c r="E76" i="5"/>
  <c r="F76" i="5" s="1"/>
  <c r="E77" i="5"/>
  <c r="F77" i="5" s="1"/>
  <c r="E78" i="5"/>
  <c r="F78" i="5" s="1"/>
  <c r="E79" i="5"/>
  <c r="F79" i="5" s="1"/>
  <c r="E80" i="5"/>
  <c r="F80" i="5" s="1"/>
  <c r="E81" i="5"/>
  <c r="F81" i="5" s="1"/>
  <c r="E82" i="5"/>
  <c r="F82" i="5" s="1"/>
  <c r="E47" i="5"/>
  <c r="F47" i="5" s="1"/>
  <c r="E46" i="5"/>
  <c r="F46" i="5" s="1"/>
  <c r="E45" i="5"/>
  <c r="F45" i="5" s="1"/>
  <c r="E44" i="5"/>
  <c r="F44" i="5" s="1"/>
  <c r="E65" i="5"/>
  <c r="F65" i="5" s="1"/>
  <c r="E64" i="5"/>
  <c r="F64" i="5" s="1"/>
  <c r="E52" i="5"/>
  <c r="F52" i="5" s="1"/>
  <c r="E51" i="5"/>
  <c r="F51" i="5" s="1"/>
  <c r="E50" i="5"/>
  <c r="F50" i="5" s="1"/>
  <c r="E66" i="5"/>
  <c r="F66" i="5" s="1"/>
  <c r="E63" i="5"/>
  <c r="F63" i="5" s="1"/>
  <c r="E39" i="5"/>
  <c r="F39" i="5" s="1"/>
  <c r="E38" i="5"/>
  <c r="F38" i="5" s="1"/>
  <c r="E37" i="5"/>
  <c r="F37" i="5" s="1"/>
  <c r="E40" i="5"/>
  <c r="F40" i="5" s="1"/>
  <c r="E41" i="5"/>
  <c r="F41" i="5" s="1"/>
  <c r="E62" i="5"/>
  <c r="F62" i="5" s="1"/>
  <c r="E73" i="5"/>
  <c r="F73" i="5" s="1"/>
  <c r="E61" i="5"/>
  <c r="F61" i="5" s="1"/>
  <c r="E60" i="5"/>
  <c r="F60" i="5" s="1"/>
  <c r="E59" i="5"/>
  <c r="F59" i="5" s="1"/>
  <c r="E58" i="5"/>
  <c r="F58" i="5" s="1"/>
  <c r="E57" i="5"/>
  <c r="F57" i="5" s="1"/>
  <c r="E72" i="5"/>
  <c r="F72" i="5" s="1"/>
  <c r="E71" i="5"/>
  <c r="F71" i="5" s="1"/>
  <c r="E56" i="5"/>
  <c r="F56" i="5" s="1"/>
  <c r="E55" i="5"/>
  <c r="F55" i="5" s="1"/>
  <c r="E54" i="5"/>
  <c r="F54" i="5" s="1"/>
  <c r="E53" i="5"/>
  <c r="F53" i="5" s="1"/>
  <c r="E49" i="5"/>
  <c r="F49" i="5" s="1"/>
  <c r="E48" i="5"/>
  <c r="F48" i="5" s="1"/>
  <c r="E14" i="5"/>
  <c r="F14" i="5" s="1"/>
  <c r="E13" i="5"/>
  <c r="F13" i="5" s="1"/>
  <c r="E12" i="5"/>
  <c r="F12" i="5" s="1"/>
  <c r="E11" i="5"/>
  <c r="F11" i="5" s="1"/>
  <c r="E10" i="5"/>
  <c r="F10" i="5" s="1"/>
  <c r="E9" i="5"/>
  <c r="F9" i="5" s="1"/>
  <c r="E9" i="1" l="1"/>
  <c r="H9" i="1" s="1"/>
  <c r="E43" i="4" l="1"/>
  <c r="F43" i="4" s="1"/>
  <c r="E42" i="4"/>
  <c r="F42" i="4" s="1"/>
  <c r="E41" i="4"/>
  <c r="F41" i="4" s="1"/>
  <c r="E40" i="4"/>
  <c r="F40" i="4" s="1"/>
  <c r="E39" i="4"/>
  <c r="F39" i="4" s="1"/>
  <c r="E38" i="4"/>
  <c r="F38" i="4" s="1"/>
  <c r="E37" i="4"/>
  <c r="F37" i="4" s="1"/>
  <c r="E36" i="4"/>
  <c r="F36" i="4" s="1"/>
  <c r="E35" i="4"/>
  <c r="F35" i="4" s="1"/>
  <c r="E34" i="4"/>
  <c r="F34" i="4" s="1"/>
  <c r="E33" i="4"/>
  <c r="F33" i="4" s="1"/>
  <c r="E32" i="4"/>
  <c r="F32" i="4" s="1"/>
  <c r="E31" i="4"/>
  <c r="F31" i="4" s="1"/>
  <c r="E30" i="4"/>
  <c r="F30" i="4" s="1"/>
  <c r="E29" i="4"/>
  <c r="F29" i="4" s="1"/>
  <c r="E28" i="4"/>
  <c r="F28" i="4" s="1"/>
  <c r="E27" i="4"/>
  <c r="F27" i="4" s="1"/>
  <c r="E26" i="4"/>
  <c r="F26" i="4" s="1"/>
  <c r="E25" i="4"/>
  <c r="F25" i="4" s="1"/>
  <c r="E24" i="4"/>
  <c r="F24" i="4" s="1"/>
  <c r="E23" i="4"/>
  <c r="F23" i="4" s="1"/>
  <c r="E22" i="4"/>
  <c r="F22" i="4" s="1"/>
  <c r="E21" i="4"/>
  <c r="F21" i="4" s="1"/>
  <c r="E20" i="4"/>
  <c r="F20" i="4" s="1"/>
  <c r="E19" i="4"/>
  <c r="F19" i="4" s="1"/>
  <c r="E18" i="4"/>
  <c r="F18" i="4" s="1"/>
  <c r="E17" i="4"/>
  <c r="F17" i="4" s="1"/>
  <c r="E16" i="4"/>
  <c r="F16" i="4" s="1"/>
  <c r="E15" i="4"/>
  <c r="F15" i="4" s="1"/>
  <c r="E14" i="4"/>
  <c r="F14" i="4" s="1"/>
  <c r="E13" i="4"/>
  <c r="F13" i="4" s="1"/>
  <c r="E11" i="4"/>
  <c r="F11" i="4" s="1"/>
  <c r="E10" i="4"/>
  <c r="F10" i="4" s="1"/>
  <c r="E9" i="4"/>
  <c r="F9" i="4" s="1"/>
  <c r="E8" i="4"/>
  <c r="F8" i="4" s="1"/>
  <c r="E7" i="4"/>
  <c r="F7" i="4" s="1"/>
  <c r="E6" i="4"/>
  <c r="F6" i="4" s="1"/>
  <c r="E8" i="3"/>
  <c r="H8" i="3" s="1"/>
  <c r="E44" i="3" l="1"/>
  <c r="H44" i="3" s="1"/>
  <c r="E43" i="3"/>
  <c r="H43" i="3" s="1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E24" i="3"/>
  <c r="H24" i="3" s="1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4" i="3"/>
  <c r="H14" i="3" s="1"/>
  <c r="E13" i="3"/>
  <c r="H13" i="3" s="1"/>
  <c r="E12" i="3"/>
  <c r="H12" i="3" s="1"/>
  <c r="E11" i="3"/>
  <c r="H11" i="3" s="1"/>
  <c r="E10" i="3"/>
  <c r="H10" i="3" s="1"/>
  <c r="E9" i="3"/>
  <c r="H9" i="3" s="1"/>
  <c r="E7" i="3"/>
  <c r="H7" i="3" s="1"/>
  <c r="E6" i="3"/>
  <c r="H6" i="3" s="1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H26" i="2" s="1"/>
  <c r="G26" i="2" s="1"/>
  <c r="E25" i="2"/>
  <c r="H25" i="2" s="1"/>
  <c r="G25" i="2" s="1"/>
  <c r="E24" i="2"/>
  <c r="E23" i="2"/>
  <c r="E22" i="2"/>
  <c r="H22" i="2" s="1"/>
  <c r="G22" i="2" s="1"/>
  <c r="E21" i="2"/>
  <c r="H21" i="2" s="1"/>
  <c r="G21" i="2" s="1"/>
  <c r="E20" i="2"/>
  <c r="H20" i="2" s="1"/>
  <c r="G20" i="2" s="1"/>
  <c r="E19" i="2"/>
  <c r="H19" i="2" s="1"/>
  <c r="G19" i="2" s="1"/>
  <c r="E18" i="2"/>
  <c r="E17" i="2"/>
  <c r="H17" i="2" s="1"/>
  <c r="G17" i="2" s="1"/>
  <c r="E16" i="2"/>
  <c r="H16" i="2" s="1"/>
  <c r="G16" i="2" s="1"/>
  <c r="E15" i="2"/>
  <c r="H15" i="2" s="1"/>
  <c r="G15" i="2" s="1"/>
  <c r="E14" i="2"/>
  <c r="H14" i="2" s="1"/>
  <c r="G14" i="2" s="1"/>
  <c r="E13" i="2"/>
  <c r="H13" i="2" s="1"/>
  <c r="E12" i="2"/>
  <c r="H12" i="2" s="1"/>
  <c r="E11" i="2"/>
  <c r="H11" i="2" s="1"/>
  <c r="E10" i="2"/>
  <c r="H10" i="2" s="1"/>
  <c r="E9" i="2"/>
  <c r="H9" i="2" s="1"/>
  <c r="E8" i="2"/>
  <c r="H8" i="2" s="1"/>
  <c r="E7" i="2"/>
  <c r="H7" i="2" s="1"/>
  <c r="E6" i="2"/>
  <c r="H6" i="2" s="1"/>
  <c r="E6" i="1"/>
  <c r="H6" i="1" s="1"/>
  <c r="E7" i="1"/>
  <c r="H7" i="1" s="1"/>
  <c r="E8" i="1"/>
  <c r="H8" i="1" s="1"/>
  <c r="E10" i="1"/>
  <c r="H10" i="1" s="1"/>
  <c r="E11" i="1"/>
  <c r="H11" i="1" s="1"/>
  <c r="E12" i="1"/>
  <c r="H12" i="1" s="1"/>
  <c r="E13" i="1"/>
  <c r="H13" i="1" s="1"/>
  <c r="E14" i="1"/>
  <c r="H14" i="1" s="1"/>
  <c r="G14" i="1" s="1"/>
  <c r="E15" i="1"/>
  <c r="H15" i="1" s="1"/>
  <c r="G15" i="1" s="1"/>
  <c r="E16" i="1"/>
  <c r="H16" i="1" s="1"/>
  <c r="G16" i="1" s="1"/>
  <c r="E17" i="1"/>
  <c r="H17" i="1" s="1"/>
  <c r="G17" i="1" s="1"/>
  <c r="E18" i="1"/>
  <c r="H18" i="1" s="1"/>
  <c r="G18" i="1" s="1"/>
  <c r="E19" i="1"/>
  <c r="H19" i="1" s="1"/>
  <c r="G19" i="1" s="1"/>
  <c r="E20" i="1"/>
  <c r="H20" i="1" s="1"/>
  <c r="G20" i="1" s="1"/>
  <c r="E21" i="1"/>
  <c r="H21" i="1" s="1"/>
  <c r="G21" i="1" s="1"/>
  <c r="E22" i="1"/>
  <c r="H22" i="1" s="1"/>
  <c r="G22" i="1" s="1"/>
  <c r="E23" i="1"/>
  <c r="H23" i="1" s="1"/>
  <c r="G23" i="1" s="1"/>
  <c r="E24" i="1"/>
  <c r="H24" i="1" s="1"/>
  <c r="G24" i="1" s="1"/>
  <c r="E25" i="1"/>
  <c r="E26" i="1"/>
  <c r="H26" i="1" s="1"/>
  <c r="G26" i="1" s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</calcChain>
</file>

<file path=xl/sharedStrings.xml><?xml version="1.0" encoding="utf-8"?>
<sst xmlns="http://schemas.openxmlformats.org/spreadsheetml/2006/main" count="342" uniqueCount="266">
  <si>
    <t>Produits</t>
  </si>
  <si>
    <t>Référence</t>
  </si>
  <si>
    <t>Stock VL</t>
  </si>
  <si>
    <t>Retrait</t>
  </si>
  <si>
    <t>Total</t>
  </si>
  <si>
    <t>Approvisiner</t>
  </si>
  <si>
    <t>Détecteur infra</t>
  </si>
  <si>
    <t>RX40</t>
  </si>
  <si>
    <t>Détecteur infra animaux</t>
  </si>
  <si>
    <t>RX40PT</t>
  </si>
  <si>
    <t>Detecteur double tech</t>
  </si>
  <si>
    <t>MX40</t>
  </si>
  <si>
    <t>Detecteur longue portée</t>
  </si>
  <si>
    <t>Contact de porte</t>
  </si>
  <si>
    <t>Sabot de sol</t>
  </si>
  <si>
    <t>Boite de raccordement</t>
  </si>
  <si>
    <t>Siréne intérieur</t>
  </si>
  <si>
    <t>si max</t>
  </si>
  <si>
    <t>Sirene exterieur</t>
  </si>
  <si>
    <t>SirexF</t>
  </si>
  <si>
    <t>Cellule cardin h=90°et v=30°</t>
  </si>
  <si>
    <t>CDR 842A</t>
  </si>
  <si>
    <t xml:space="preserve">Cellule cardin </t>
  </si>
  <si>
    <t>CDR 999</t>
  </si>
  <si>
    <t>tranche securite cardin</t>
  </si>
  <si>
    <t>Compatta</t>
  </si>
  <si>
    <t>Recepteur emeteur cardin</t>
  </si>
  <si>
    <t>SAFEKIT8</t>
  </si>
  <si>
    <t>Cellule cardin</t>
  </si>
  <si>
    <t>CDRX12</t>
  </si>
  <si>
    <t>Recepteur radio 2ch cardin</t>
  </si>
  <si>
    <t>RXS 2ch</t>
  </si>
  <si>
    <t>RXM 2ch</t>
  </si>
  <si>
    <t>Clignotant 230 V cardin</t>
  </si>
  <si>
    <t>Mollight3x</t>
  </si>
  <si>
    <t>clignotant 24 V cardin</t>
  </si>
  <si>
    <t>mollight</t>
  </si>
  <si>
    <t>Telecommande cardin 2BP</t>
  </si>
  <si>
    <t>S449 Q2/2</t>
  </si>
  <si>
    <t>Telecommande cardin 4BP</t>
  </si>
  <si>
    <t>S449 Q2/4</t>
  </si>
  <si>
    <t>Eclairage de zone</t>
  </si>
  <si>
    <t>Luxa 102 led 8W</t>
  </si>
  <si>
    <t>Cellule Nice</t>
  </si>
  <si>
    <t>F210</t>
  </si>
  <si>
    <t>F210B</t>
  </si>
  <si>
    <t>Telecommande nice 2BP</t>
  </si>
  <si>
    <t>FLO2</t>
  </si>
  <si>
    <t>Telecommande nice 4BP</t>
  </si>
  <si>
    <t>FLO4</t>
  </si>
  <si>
    <t>Contact fin de course Came</t>
  </si>
  <si>
    <t>119RIY014</t>
  </si>
  <si>
    <t>Condo 40µF BFT</t>
  </si>
  <si>
    <t>B04000X400C3V</t>
  </si>
  <si>
    <t>441-9335</t>
  </si>
  <si>
    <t>Condo 12µF RS</t>
  </si>
  <si>
    <t>batterie 12v</t>
  </si>
  <si>
    <t>12V 18A</t>
  </si>
  <si>
    <t>12V 7A</t>
  </si>
  <si>
    <t>12V 2A</t>
  </si>
  <si>
    <t>12V 1.2A</t>
  </si>
  <si>
    <t xml:space="preserve">Pile </t>
  </si>
  <si>
    <t>CR2016</t>
  </si>
  <si>
    <t>CR2032</t>
  </si>
  <si>
    <t>CR 1/3N</t>
  </si>
  <si>
    <t>CR123</t>
  </si>
  <si>
    <t>Pile Cardin</t>
  </si>
  <si>
    <t>12V 40mA</t>
  </si>
  <si>
    <t>Pile cardin</t>
  </si>
  <si>
    <t>3v 3800AH</t>
  </si>
  <si>
    <t>Pile 3.6V</t>
  </si>
  <si>
    <t>LS14250</t>
  </si>
  <si>
    <t>Pile Alcaline</t>
  </si>
  <si>
    <t>LR03 1.5V</t>
  </si>
  <si>
    <t>LR6 1.5V</t>
  </si>
  <si>
    <t>6LR61 9V</t>
  </si>
  <si>
    <t>LR20 1.5V</t>
  </si>
  <si>
    <t>LS14500</t>
  </si>
  <si>
    <t>LSH20</t>
  </si>
  <si>
    <t>PILE CARDIN</t>
  </si>
  <si>
    <t>ZRA24-1.3</t>
  </si>
  <si>
    <t>LECTEUR 249MIF 32B</t>
  </si>
  <si>
    <t>249MIF ASW 32</t>
  </si>
  <si>
    <t>LECTEUR 249MIF 26B</t>
  </si>
  <si>
    <t>249MIF ASW1 26</t>
  </si>
  <si>
    <t>LECTEUR 249</t>
  </si>
  <si>
    <t>249NL</t>
  </si>
  <si>
    <t>LECTEUR 249 MIF FC1</t>
  </si>
  <si>
    <t>249MIF FC1</t>
  </si>
  <si>
    <t>LECTEUR ROSSLARE</t>
  </si>
  <si>
    <t>AY-M25 W32BIT</t>
  </si>
  <si>
    <t>LECTEUR HID</t>
  </si>
  <si>
    <t>6005B2B06</t>
  </si>
  <si>
    <t>LECTEURDE CLE DALLAS</t>
  </si>
  <si>
    <t>203 MX</t>
  </si>
  <si>
    <t>249MIF CA</t>
  </si>
  <si>
    <t>LECTEUR 249MIF DATACLOCK</t>
  </si>
  <si>
    <t>DECLENCHEUR VERT</t>
  </si>
  <si>
    <t>BOITIER CYLINDRE+CLES</t>
  </si>
  <si>
    <t>BP PORTE</t>
  </si>
  <si>
    <t>BPIP SL</t>
  </si>
  <si>
    <t>VENTOUSE 200KG</t>
  </si>
  <si>
    <t>VENTOUSE 500KG</t>
  </si>
  <si>
    <t>GACHE RUPTURE</t>
  </si>
  <si>
    <t>GACHE EMISSION</t>
  </si>
  <si>
    <t>BOITIER ACCES POMPIERS</t>
  </si>
  <si>
    <t>MX50</t>
  </si>
  <si>
    <t>CLAVIER</t>
  </si>
  <si>
    <t>SU2 BASIC</t>
  </si>
  <si>
    <t>MODULE IP GALAXY</t>
  </si>
  <si>
    <t>TCPIP</t>
  </si>
  <si>
    <t>IDC200</t>
  </si>
  <si>
    <t>TETE OPTIQUE HONEYWELL</t>
  </si>
  <si>
    <t>F-ECO1003</t>
  </si>
  <si>
    <t>TETE OPTIQUE CHUBB</t>
  </si>
  <si>
    <t>C.SCAN+O</t>
  </si>
  <si>
    <t>SOCLE TETE</t>
  </si>
  <si>
    <t>CSCAN+</t>
  </si>
  <si>
    <t>CENTRALE RSI</t>
  </si>
  <si>
    <t>WIP210</t>
  </si>
  <si>
    <t>ALIM WIP210</t>
  </si>
  <si>
    <t>XP208WDP</t>
  </si>
  <si>
    <t>CAMERA SAMSUNG</t>
  </si>
  <si>
    <t>SCB-5003PH</t>
  </si>
  <si>
    <t>INTERPHONE AIPHONE</t>
  </si>
  <si>
    <t>LE-DA</t>
  </si>
  <si>
    <t>KIT INTERPHONE AIPHONE</t>
  </si>
  <si>
    <t>DBS-1AP</t>
  </si>
  <si>
    <t>CX702</t>
  </si>
  <si>
    <t>TRANSMETTEUR VOCALYS RTC</t>
  </si>
  <si>
    <t>TRANSMETTEUR VOCALYS RTC/GSM</t>
  </si>
  <si>
    <t>Remarque</t>
  </si>
  <si>
    <t>Coffret perceuse 3 batteries</t>
  </si>
  <si>
    <t>Dewalt</t>
  </si>
  <si>
    <t>BOSH</t>
  </si>
  <si>
    <t>Perceuse percussion filaire</t>
  </si>
  <si>
    <t>Meuleuse diametre 230</t>
  </si>
  <si>
    <t>Bosh</t>
  </si>
  <si>
    <t>Meuleuse diametre 125</t>
  </si>
  <si>
    <t>Scie sauteuse</t>
  </si>
  <si>
    <t>Poste à souder</t>
  </si>
  <si>
    <t>JEU 8 CLES MIXTES  8 A 19</t>
  </si>
  <si>
    <t>UNIOR</t>
  </si>
  <si>
    <t>CLE A MOLETTE</t>
  </si>
  <si>
    <t>PINCE MULTIPRISE</t>
  </si>
  <si>
    <t>FACOM</t>
  </si>
  <si>
    <t>JEU DE CLES MALES</t>
  </si>
  <si>
    <t>MONTURE DE SCIE A METAUX</t>
  </si>
  <si>
    <t xml:space="preserve">JEU 6 TOURNEVIS ISOLE </t>
  </si>
  <si>
    <t>PINCE COUPANTE DIAGONALE</t>
  </si>
  <si>
    <t>BURIN À PROFIL CONSTANT</t>
  </si>
  <si>
    <t>MOB</t>
  </si>
  <si>
    <t>MARTEAU</t>
  </si>
  <si>
    <t>POINTEAU GAINE</t>
  </si>
  <si>
    <t>PINCE ETAU</t>
  </si>
  <si>
    <t xml:space="preserve">JEU 6 TOURNEVIS </t>
  </si>
  <si>
    <t>PISTOLET CARTOUCHE</t>
  </si>
  <si>
    <t>COFFRET 25 FORETS</t>
  </si>
  <si>
    <t>TIVOLY</t>
  </si>
  <si>
    <t>MARTEAU DE MENUISIER</t>
  </si>
  <si>
    <t>COFFRET 41 EMBOUT DE VISSAGE</t>
  </si>
  <si>
    <t>DISQUE DIAMANT 230</t>
  </si>
  <si>
    <t>SIDAMO</t>
  </si>
  <si>
    <t>Disque à lamelles</t>
  </si>
  <si>
    <t>DISQUE À TRONÇONNER</t>
  </si>
  <si>
    <t>RHODIUS</t>
  </si>
  <si>
    <t>POMPE SOUFFLANTE</t>
  </si>
  <si>
    <t>ing</t>
  </si>
  <si>
    <t>EQUERRE DE MAÇON</t>
  </si>
  <si>
    <t>Clé à pipe 24</t>
  </si>
  <si>
    <t>Clé à pipe 30</t>
  </si>
  <si>
    <t>CLÉ MIXTE STANDARD 29</t>
  </si>
  <si>
    <t>TRUELLE</t>
  </si>
  <si>
    <t>SCEAU MACON</t>
  </si>
  <si>
    <t>TALIAPLAST</t>
  </si>
  <si>
    <t>MÈCHE PLATE 16</t>
  </si>
  <si>
    <t>IRWIN</t>
  </si>
  <si>
    <t>MÈCHE PLATE 24</t>
  </si>
  <si>
    <t>TARAUD GUN MÉTRIQUE 8</t>
  </si>
  <si>
    <t>GÜHRING</t>
  </si>
  <si>
    <t>TARAUD GUN MÉTRIQUE 10</t>
  </si>
  <si>
    <t>PROFIL ALUMINIUM</t>
  </si>
  <si>
    <t>CENTAURE</t>
  </si>
  <si>
    <t>CÔNE DE SIGNALISATION</t>
  </si>
  <si>
    <t>VINMER</t>
  </si>
  <si>
    <t>PINCE POUR FICHE bnc</t>
  </si>
  <si>
    <t>PINCE POUR FICHE RJ</t>
  </si>
  <si>
    <t>BOITE A OUTIL PLASTIQUE</t>
  </si>
  <si>
    <t>ESCABAU 4 MARCHES</t>
  </si>
  <si>
    <t>TUBESCA</t>
  </si>
  <si>
    <t>PLATEFORME GAZELLE</t>
  </si>
  <si>
    <t>ECHELLE 3 PLANS</t>
  </si>
  <si>
    <t>AEROSOL DE MARQUAGE 1L JAUNE</t>
  </si>
  <si>
    <t>ITW</t>
  </si>
  <si>
    <t>AEROSOL DE MARQUAGE 1L NOIR</t>
  </si>
  <si>
    <t>CAISSE A OUTILS 5 COMP ACIER</t>
  </si>
  <si>
    <t>batterie 6v</t>
  </si>
  <si>
    <t>6V 2.8A</t>
  </si>
  <si>
    <t>Henonin</t>
  </si>
  <si>
    <t>Pile</t>
  </si>
  <si>
    <t>CR2</t>
  </si>
  <si>
    <t>dessaintjean</t>
  </si>
  <si>
    <t>VALEO</t>
  </si>
  <si>
    <t>Procter travaux bouygues</t>
  </si>
  <si>
    <t>Bizline</t>
  </si>
  <si>
    <t>Aiguille nylon tirfil carter 20m</t>
  </si>
  <si>
    <t>Aiguille acier-nylon  derouleur20m</t>
  </si>
  <si>
    <t>Kit de 12 baguettes tir fils rouge</t>
  </si>
  <si>
    <t>Non complet</t>
  </si>
  <si>
    <t>Multimètre</t>
  </si>
  <si>
    <t>Contrôleur camera analogique</t>
  </si>
  <si>
    <t>serviacom</t>
  </si>
  <si>
    <t>Multimetre</t>
  </si>
  <si>
    <t>Stock de batteries 16 OCT 2016</t>
  </si>
  <si>
    <t>Matériel VL 16 OCT 2016</t>
  </si>
  <si>
    <t>Motorisation 16 OCT 2016</t>
  </si>
  <si>
    <t>Contrôle d'acces 16 OCT 2106</t>
  </si>
  <si>
    <t>Intrusion 16 OCT 2016</t>
  </si>
  <si>
    <t xml:space="preserve">PINCE BEC 1/2 ROND COUDEE </t>
  </si>
  <si>
    <t>BOITE ETANCHE 10 CASES</t>
  </si>
  <si>
    <t>Stanley</t>
  </si>
  <si>
    <t>CORDEAU TRACEUR</t>
  </si>
  <si>
    <t>POUDRE A TRACER ROUGE</t>
  </si>
  <si>
    <t>EDMA</t>
  </si>
  <si>
    <t>COFFRET 6 SCIES TREPANS</t>
  </si>
  <si>
    <t>Rangement visserie</t>
  </si>
  <si>
    <t>ENROULEUR ELECTRIQUE</t>
  </si>
  <si>
    <t>CASQUE CHANTIER BLEU</t>
  </si>
  <si>
    <t>CASQUETTE ANTI HEURT</t>
  </si>
  <si>
    <t>Mauvaise etat</t>
  </si>
  <si>
    <t>LUNETTES MASQUE ETANCHE</t>
  </si>
  <si>
    <t>SUR LUNETTES</t>
  </si>
  <si>
    <t>CASQUE ANTIBRUIT</t>
  </si>
  <si>
    <t>PAIRES DE GANT</t>
  </si>
  <si>
    <t>HARNAIS DE SECURITE</t>
  </si>
  <si>
    <t>TROUSSE DE SECOURS</t>
  </si>
  <si>
    <t>EXTINCTEUR</t>
  </si>
  <si>
    <t>ETAU</t>
  </si>
  <si>
    <t>PANTALONS</t>
  </si>
  <si>
    <t>VESTE MANCHE LONGUE</t>
  </si>
  <si>
    <t>GILET SANS MANCHE</t>
  </si>
  <si>
    <t>PULL</t>
  </si>
  <si>
    <t>POLO MANCHES LONGUES</t>
  </si>
  <si>
    <t>CHAUSSURES SECURITES</t>
  </si>
  <si>
    <t>SAMSUNG</t>
  </si>
  <si>
    <t>SMARTPHONE SFR</t>
  </si>
  <si>
    <t>ECRAN CASSE</t>
  </si>
  <si>
    <t>PC PORTABLE SOUS XP</t>
  </si>
  <si>
    <t>TOSHIBA</t>
  </si>
  <si>
    <t>PB MàJ ET ACCES INTERNET</t>
  </si>
  <si>
    <t>FRAISE ETAGE</t>
  </si>
  <si>
    <t>PRODUITS</t>
  </si>
  <si>
    <t>REFERENCE</t>
  </si>
  <si>
    <t>STOCK</t>
  </si>
  <si>
    <t>APPRO</t>
  </si>
  <si>
    <t>Clavier cardin</t>
  </si>
  <si>
    <t>SSB-T9K4</t>
  </si>
  <si>
    <t>ets riquier et bonduelle GRDF</t>
  </si>
  <si>
    <t>POLO MANCHES COURTES</t>
  </si>
  <si>
    <t>mini</t>
  </si>
  <si>
    <t>PREVU</t>
  </si>
  <si>
    <t>Type</t>
  </si>
  <si>
    <t>COMMANDE</t>
  </si>
  <si>
    <t>Qt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</si>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</sst>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36"/>
      <color rgb="FF00B0F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8"/>
      <color rgb="FF00B0F0"/>
      <name val="Calibri"/>
      <family val="2"/>
      <scheme val="minor"/>
    </font>
    <font>
      <sz val="26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36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theme="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2" fillId="0" borderId="17" xfId="0" applyFont="1" applyBorder="1" applyAlignment="1" applyProtection="1">
      <alignment horizontal="center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3" fillId="0" borderId="0" xfId="0" applyFont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/>
      <protection hidden="1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hidden="1"/>
    </xf>
    <xf numFmtId="0" fontId="2" fillId="5" borderId="1" xfId="0" applyFont="1" applyFill="1" applyBorder="1" applyAlignment="1" applyProtection="1">
      <alignment horizontal="center"/>
      <protection hidden="1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hidden="1"/>
    </xf>
    <xf numFmtId="0" fontId="2" fillId="6" borderId="1" xfId="0" applyFont="1" applyFill="1" applyBorder="1" applyAlignment="1" applyProtection="1">
      <alignment horizontal="center"/>
      <protection hidden="1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hidden="1"/>
    </xf>
    <xf numFmtId="0" fontId="2" fillId="7" borderId="1" xfId="0" applyFont="1" applyFill="1" applyBorder="1" applyAlignment="1" applyProtection="1">
      <alignment horizontal="center"/>
      <protection hidden="1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 applyProtection="1">
      <alignment horizontal="center"/>
      <protection hidden="1"/>
    </xf>
    <xf numFmtId="0" fontId="2" fillId="8" borderId="1" xfId="0" applyFont="1" applyFill="1" applyBorder="1" applyAlignment="1" applyProtection="1">
      <alignment horizontal="center"/>
      <protection hidden="1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hidden="1"/>
    </xf>
    <xf numFmtId="0" fontId="2" fillId="3" borderId="1" xfId="0" applyFont="1" applyFill="1" applyBorder="1" applyAlignment="1" applyProtection="1">
      <alignment horizontal="center"/>
      <protection hidden="1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 applyAlignment="1" applyProtection="1">
      <alignment horizontal="center"/>
      <protection hidden="1"/>
    </xf>
    <xf numFmtId="0" fontId="2" fillId="9" borderId="1" xfId="0" applyFont="1" applyFill="1" applyBorder="1" applyAlignment="1" applyProtection="1">
      <alignment horizontal="center"/>
      <protection hidden="1"/>
    </xf>
    <xf numFmtId="0" fontId="2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1" fillId="10" borderId="1" xfId="0" applyFont="1" applyFill="1" applyBorder="1" applyAlignment="1" applyProtection="1">
      <alignment horizontal="center"/>
      <protection hidden="1"/>
    </xf>
    <xf numFmtId="0" fontId="2" fillId="10" borderId="1" xfId="0" applyFont="1" applyFill="1" applyBorder="1" applyAlignment="1" applyProtection="1">
      <alignment horizontal="center"/>
      <protection hidden="1"/>
    </xf>
    <xf numFmtId="0" fontId="2" fillId="1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/>
      <protection hidden="1"/>
    </xf>
    <xf numFmtId="0" fontId="2" fillId="9" borderId="13" xfId="0" applyNumberFormat="1" applyFont="1" applyFill="1" applyBorder="1" applyAlignment="1" applyProtection="1">
      <alignment horizontal="center"/>
      <protection hidden="1"/>
    </xf>
    <xf numFmtId="0" fontId="1" fillId="9" borderId="1" xfId="0" applyNumberFormat="1" applyFont="1" applyFill="1" applyBorder="1" applyAlignment="1" applyProtection="1">
      <alignment horizontal="center"/>
      <protection hidden="1"/>
    </xf>
    <xf numFmtId="0" fontId="3" fillId="11" borderId="18" xfId="0" applyFont="1" applyFill="1" applyBorder="1" applyAlignment="1">
      <alignment horizontal="center"/>
    </xf>
    <xf numFmtId="0" fontId="3" fillId="11" borderId="19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</cellXfs>
  <cellStyles count="1">
    <cellStyle name="Normal" xfId="0" builtinId="0"/>
  </cellStyles>
  <dxfs count="5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rgb="FFFFFF0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rgb="FFFFFF0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rgb="FFFFFF0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rgb="FFFFFF0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rgb="FFFFFF0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704850</xdr:colOff>
      <xdr:row>3</xdr:row>
      <xdr:rowOff>57150</xdr:rowOff>
    </xdr:from>
    <xdr:to>
      <xdr:col>12</xdr:col>
      <xdr:colOff>247650</xdr:colOff>
      <xdr:row>7</xdr:row>
      <xdr:rowOff>123825</xdr:rowOff>
    </xdr:to>
    <xdr:sp macro="[0]!Commande" textlink="">
      <xdr:nvSpPr>
        <xdr:cNvPr id="3" name="BtnIntrusion"/>
        <xdr:cNvSpPr/>
      </xdr:nvSpPr>
      <xdr:spPr>
        <a:xfrm>
          <a:off x="10115550" y="628650"/>
          <a:ext cx="1828800" cy="990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gestion</a:t>
          </a:r>
          <a:r>
            <a:rPr lang="fr-FR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de stock</a:t>
          </a:r>
          <a:endParaRPr lang="fr-FR" sz="1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rgbClr val="FF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</xdr:row>
      <xdr:rowOff>0</xdr:rowOff>
    </xdr:from>
    <xdr:to>
      <xdr:col>12</xdr:col>
      <xdr:colOff>304800</xdr:colOff>
      <xdr:row>7</xdr:row>
      <xdr:rowOff>38100</xdr:rowOff>
    </xdr:to>
    <xdr:sp macro="[0]!Commande" textlink="">
      <xdr:nvSpPr>
        <xdr:cNvPr id="3" name="BtnCA"/>
        <xdr:cNvSpPr/>
      </xdr:nvSpPr>
      <xdr:spPr>
        <a:xfrm>
          <a:off x="11430000" y="571500"/>
          <a:ext cx="1828800" cy="990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gestion</a:t>
          </a:r>
          <a:r>
            <a:rPr lang="fr-FR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de stock</a:t>
          </a:r>
          <a:endParaRPr lang="fr-FR" sz="1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rgbClr val="FF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12</xdr:col>
      <xdr:colOff>304800</xdr:colOff>
      <xdr:row>8</xdr:row>
      <xdr:rowOff>152400</xdr:rowOff>
    </xdr:to>
    <xdr:sp macro="[0]!Commande" textlink="">
      <xdr:nvSpPr>
        <xdr:cNvPr id="2" name="BtnMotorisation"/>
        <xdr:cNvSpPr/>
      </xdr:nvSpPr>
      <xdr:spPr>
        <a:xfrm>
          <a:off x="9934575" y="942975"/>
          <a:ext cx="1828800" cy="990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gestion</a:t>
          </a:r>
          <a:r>
            <a:rPr lang="fr-FR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de stock</a:t>
          </a:r>
          <a:endParaRPr lang="fr-FR" sz="1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rgbClr val="FF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47625</xdr:rowOff>
    </xdr:from>
    <xdr:to>
      <xdr:col>0</xdr:col>
      <xdr:colOff>2057399</xdr:colOff>
      <xdr:row>3</xdr:row>
      <xdr:rowOff>247650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4" cy="7715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Prodintrusion" displayName="Prodintrusion" ref="A5:I43" totalsRowShown="0" headerRowDxfId="50" dataDxfId="49">
  <autoFilter ref="A5:I43"/>
  <tableColumns count="9">
    <tableColumn id="1" name="Produits" dataDxfId="48"/>
    <tableColumn id="2" name="Référence" dataDxfId="47"/>
    <tableColumn id="3" name="Stock VL" dataDxfId="46"/>
    <tableColumn id="4" name="Retrait" dataDxfId="45"/>
    <tableColumn id="5" name="Total" dataDxfId="44">
      <calculatedColumnFormula>Prodintrusion[[#This Row],[Stock VL]]-Prodintrusion[[#This Row],[Retrait]]</calculatedColumnFormula>
    </tableColumn>
    <tableColumn id="10" name="mini" dataDxfId="43"/>
    <tableColumn id="9" name="PREVU" dataDxfId="42">
      <calculatedColumnFormula>IF((H6="APPRO"), (E6+3-C6),)</calculatedColumnFormula>
    </tableColumn>
    <tableColumn id="6" name="Approvisiner" dataDxfId="41">
      <calculatedColumnFormula>IF(E6&lt;1,"APPRO"," ")</calculatedColumnFormula>
    </tableColumn>
    <tableColumn id="7" name="Remarque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prodCA" displayName="prodCA" ref="A5:H42" totalsRowShown="0" headerRowDxfId="39" dataDxfId="38">
  <autoFilter ref="A5:H42"/>
  <tableColumns count="8">
    <tableColumn id="1" name="Produits" dataDxfId="37"/>
    <tableColumn id="2" name="Référence" dataDxfId="36"/>
    <tableColumn id="3" name="Stock VL" dataDxfId="35"/>
    <tableColumn id="4" name="Retrait" dataDxfId="34"/>
    <tableColumn id="5" name="Total" dataDxfId="33">
      <calculatedColumnFormula>prodCA[[#This Row],[Stock VL]]-prodCA[[#This Row],[Retrait]]</calculatedColumnFormula>
    </tableColumn>
    <tableColumn id="8" name="mini" dataDxfId="32"/>
    <tableColumn id="7" name="PREVU" dataDxfId="31"/>
    <tableColumn id="6" name="Approvisiner" dataDxfId="30">
      <calculatedColumnFormula>IF(E6&lt;1,"APPRO"," 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5:H44" totalsRowShown="0" headerRowDxfId="29" dataDxfId="28">
  <autoFilter ref="A5:H44"/>
  <tableColumns count="8">
    <tableColumn id="1" name="Produits" dataDxfId="27"/>
    <tableColumn id="2" name="Référence" dataDxfId="26"/>
    <tableColumn id="3" name="Stock VL" dataDxfId="25"/>
    <tableColumn id="4" name="Retrait" dataDxfId="24"/>
    <tableColumn id="5" name="Total" dataDxfId="23">
      <calculatedColumnFormula>Tableau16[[#This Row],[Stock VL]]-Tableau16[[#This Row],[Retrait]]</calculatedColumnFormula>
    </tableColumn>
    <tableColumn id="7" name="Colonne1" dataDxfId="1"/>
    <tableColumn id="8" name="Colonne2" dataDxfId="0"/>
    <tableColumn id="6" name="Approvisiner" dataDxfId="22">
      <calculatedColumnFormula>IF(E6&lt;1,"APPRO"," 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143" displayName="Tableau143" ref="A5:G43" totalsRowShown="0" headerRowDxfId="21" dataDxfId="20" tableBorderDxfId="19">
  <autoFilter ref="A5:G43"/>
  <tableColumns count="7">
    <tableColumn id="1" name="Produits" dataDxfId="18"/>
    <tableColumn id="2" name="Référence" dataDxfId="17"/>
    <tableColumn id="3" name="Stock VL" dataDxfId="16"/>
    <tableColumn id="4" name="Retrait" dataDxfId="15"/>
    <tableColumn id="5" name="Total" dataDxfId="14">
      <calculatedColumnFormula>Tableau143[[#This Row],[Stock VL]]-Tableau143[[#This Row],[Retrait]]</calculatedColumnFormula>
    </tableColumn>
    <tableColumn id="6" name="Approvisiner" dataDxfId="13">
      <calculatedColumnFormula>IF(E6&lt;1,"APPRO"," ")</calculatedColumnFormula>
    </tableColumn>
    <tableColumn id="7" name="Remarque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15" displayName="Tableau15" ref="A5:G82" totalsRowShown="0" headerRowDxfId="11" dataDxfId="10">
  <autoFilter ref="A5:G82"/>
  <tableColumns count="7">
    <tableColumn id="1" name="Produits" dataDxfId="9"/>
    <tableColumn id="2" name="Référence" dataDxfId="8"/>
    <tableColumn id="3" name="Stock VL" dataDxfId="7"/>
    <tableColumn id="4" name="Retrait" dataDxfId="6"/>
    <tableColumn id="5" name="Total" dataDxfId="5">
      <calculatedColumnFormula>Tableau15[[#This Row],[Stock VL]]-Tableau15[[#This Row],[Retrait]]</calculatedColumnFormula>
    </tableColumn>
    <tableColumn id="6" name="Approvisiner" dataDxfId="4">
      <calculatedColumnFormula>IF(E6&lt;1,"APPRO"," ")</calculatedColumnFormula>
    </tableColumn>
    <tableColumn id="7" name="Remarque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D153" totalsRowShown="0" headerRowDxfId="2">
  <autoFilter ref="A1:D153"/>
  <tableColumns count="4">
    <tableColumn id="1" name="PRODUITS"/>
    <tableColumn id="2" name="REFERENCE"/>
    <tableColumn id="3" name="STOCK"/>
    <tableColumn id="4" name="APPR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3"/>
  <sheetViews>
    <sheetView showGridLines="0" tabSelected="1" workbookViewId="0">
      <selection sqref="A1:A4"/>
    </sheetView>
  </sheetViews>
  <sheetFormatPr baseColWidth="10" defaultRowHeight="15" x14ac:dyDescent="0.25"/>
  <cols>
    <col min="1" max="1" width="33.140625" style="1" customWidth="1"/>
    <col min="2" max="2" width="23.28515625" style="1" customWidth="1"/>
    <col min="3" max="3" width="16.28515625" style="1" customWidth="1"/>
    <col min="4" max="4" width="13.5703125" style="1" customWidth="1"/>
    <col min="5" max="5" width="13.42578125" style="1" customWidth="1"/>
    <col min="6" max="6" width="5.140625" style="1" hidden="1" customWidth="1"/>
    <col min="7" max="7" width="4.7109375" style="1" hidden="1" customWidth="1"/>
    <col min="8" max="8" width="16.85546875" style="1" customWidth="1"/>
    <col min="9" max="9" width="24.42578125" style="1" customWidth="1"/>
    <col min="10" max="16384" width="11.42578125" style="1"/>
  </cols>
  <sheetData>
    <row r="1" spans="1:9" x14ac:dyDescent="0.25">
      <c r="A1" s="65"/>
      <c r="B1" s="56" t="s">
        <v>217</v>
      </c>
      <c r="C1" s="57"/>
      <c r="D1" s="57"/>
      <c r="E1" s="57"/>
      <c r="F1" s="57"/>
      <c r="G1" s="57"/>
      <c r="H1" s="58"/>
    </row>
    <row r="2" spans="1:9" x14ac:dyDescent="0.25">
      <c r="A2" s="65"/>
      <c r="B2" s="59"/>
      <c r="C2" s="60"/>
      <c r="D2" s="60"/>
      <c r="E2" s="60"/>
      <c r="F2" s="60"/>
      <c r="G2" s="60"/>
      <c r="H2" s="61"/>
    </row>
    <row r="3" spans="1:9" x14ac:dyDescent="0.25">
      <c r="A3" s="65"/>
      <c r="B3" s="59"/>
      <c r="C3" s="60"/>
      <c r="D3" s="60"/>
      <c r="E3" s="60"/>
      <c r="F3" s="60"/>
      <c r="G3" s="60"/>
      <c r="H3" s="61"/>
    </row>
    <row r="4" spans="1:9" ht="21.75" customHeight="1" thickBot="1" x14ac:dyDescent="0.3">
      <c r="A4" s="65"/>
      <c r="B4" s="62"/>
      <c r="C4" s="63"/>
      <c r="D4" s="63"/>
      <c r="E4" s="63"/>
      <c r="F4" s="63"/>
      <c r="G4" s="63"/>
      <c r="H4" s="64"/>
    </row>
    <row r="5" spans="1:9" ht="21" x14ac:dyDescent="0.3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259</v>
      </c>
      <c r="G5" s="2" t="s">
        <v>260</v>
      </c>
      <c r="H5" s="2" t="s">
        <v>5</v>
      </c>
      <c r="I5" s="18" t="s">
        <v>131</v>
      </c>
    </row>
    <row r="6" spans="1:9" x14ac:dyDescent="0.25">
      <c r="A6" s="3" t="s">
        <v>6</v>
      </c>
      <c r="B6" s="3" t="s">
        <v>7</v>
      </c>
      <c r="C6" s="3">
        <v>9</v>
      </c>
      <c r="D6" s="3">
        <v>0</v>
      </c>
      <c r="E6" s="9">
        <f>Prodintrusion[[#This Row],[Stock VL]]-Prodintrusion[[#This Row],[Retrait]]</f>
        <v>9</v>
      </c>
      <c r="F6" s="9">
        <v>2</v>
      </c>
      <c r="G6" s="51">
        <v>5</v>
      </c>
      <c r="H6" s="10" t="str">
        <f t="shared" ref="H6:H13" si="0">IF(E6&lt;2,"APPRO"," ")</f>
        <v xml:space="preserve"> </v>
      </c>
      <c r="I6" s="16"/>
    </row>
    <row r="7" spans="1:9" x14ac:dyDescent="0.25">
      <c r="A7" s="3" t="s">
        <v>8</v>
      </c>
      <c r="B7" s="3" t="s">
        <v>9</v>
      </c>
      <c r="C7" s="3">
        <v>1</v>
      </c>
      <c r="D7" s="3">
        <v>1</v>
      </c>
      <c r="E7" s="9">
        <f>Prodintrusion[[#This Row],[Stock VL]]-Prodintrusion[[#This Row],[Retrait]]</f>
        <v>0</v>
      </c>
      <c r="F7" s="9">
        <v>2</v>
      </c>
      <c r="G7" s="51">
        <v>5</v>
      </c>
      <c r="H7" s="10" t="str">
        <f t="shared" si="0"/>
        <v>APPRO</v>
      </c>
      <c r="I7" s="16"/>
    </row>
    <row r="8" spans="1:9" x14ac:dyDescent="0.25">
      <c r="A8" s="3" t="s">
        <v>10</v>
      </c>
      <c r="B8" s="3" t="s">
        <v>11</v>
      </c>
      <c r="C8" s="3">
        <v>3</v>
      </c>
      <c r="D8" s="3">
        <v>0</v>
      </c>
      <c r="E8" s="9">
        <f>Prodintrusion[[#This Row],[Stock VL]]-Prodintrusion[[#This Row],[Retrait]]</f>
        <v>3</v>
      </c>
      <c r="F8" s="9">
        <v>2</v>
      </c>
      <c r="G8" s="51">
        <v>5</v>
      </c>
      <c r="H8" s="10" t="str">
        <f t="shared" si="0"/>
        <v xml:space="preserve"> </v>
      </c>
      <c r="I8" s="16"/>
    </row>
    <row r="9" spans="1:9" x14ac:dyDescent="0.25">
      <c r="A9" s="3" t="s">
        <v>10</v>
      </c>
      <c r="B9" s="3" t="s">
        <v>106</v>
      </c>
      <c r="C9" s="3">
        <v>1</v>
      </c>
      <c r="D9" s="3">
        <v>0</v>
      </c>
      <c r="E9" s="9">
        <f>Prodintrusion[[#This Row],[Stock VL]]-Prodintrusion[[#This Row],[Retrait]]</f>
        <v>1</v>
      </c>
      <c r="F9" s="9">
        <v>2</v>
      </c>
      <c r="G9" s="51">
        <v>5</v>
      </c>
      <c r="H9" s="10" t="str">
        <f t="shared" si="0"/>
        <v>APPRO</v>
      </c>
      <c r="I9" s="16"/>
    </row>
    <row r="10" spans="1:9" x14ac:dyDescent="0.25">
      <c r="A10" s="3" t="s">
        <v>12</v>
      </c>
      <c r="B10" s="3" t="s">
        <v>128</v>
      </c>
      <c r="C10" s="3">
        <v>1</v>
      </c>
      <c r="D10" s="3">
        <v>0</v>
      </c>
      <c r="E10" s="9">
        <f>Prodintrusion[[#This Row],[Stock VL]]-Prodintrusion[[#This Row],[Retrait]]</f>
        <v>1</v>
      </c>
      <c r="F10" s="9">
        <v>2</v>
      </c>
      <c r="G10" s="51">
        <v>5</v>
      </c>
      <c r="H10" s="15" t="str">
        <f>IF(E10&lt;2,"APPRO"," ")</f>
        <v>APPRO</v>
      </c>
      <c r="I10" s="16"/>
    </row>
    <row r="11" spans="1:9" x14ac:dyDescent="0.25">
      <c r="A11" s="3" t="s">
        <v>13</v>
      </c>
      <c r="B11" s="3"/>
      <c r="C11" s="3">
        <v>4</v>
      </c>
      <c r="D11" s="3">
        <v>0</v>
      </c>
      <c r="E11" s="9">
        <f>Prodintrusion[[#This Row],[Stock VL]]-Prodintrusion[[#This Row],[Retrait]]</f>
        <v>4</v>
      </c>
      <c r="F11" s="9">
        <v>2</v>
      </c>
      <c r="G11" s="51">
        <v>5</v>
      </c>
      <c r="H11" s="10" t="str">
        <f t="shared" si="0"/>
        <v xml:space="preserve"> </v>
      </c>
      <c r="I11" s="17"/>
    </row>
    <row r="12" spans="1:9" x14ac:dyDescent="0.25">
      <c r="A12" s="3" t="s">
        <v>14</v>
      </c>
      <c r="B12" s="3"/>
      <c r="C12" s="3">
        <v>2</v>
      </c>
      <c r="D12" s="3">
        <v>0</v>
      </c>
      <c r="E12" s="9">
        <f>Prodintrusion[[#This Row],[Stock VL]]-Prodintrusion[[#This Row],[Retrait]]</f>
        <v>2</v>
      </c>
      <c r="F12" s="9">
        <v>2</v>
      </c>
      <c r="G12" s="51">
        <v>5</v>
      </c>
      <c r="H12" s="10" t="str">
        <f t="shared" si="0"/>
        <v xml:space="preserve"> </v>
      </c>
      <c r="I12" s="16"/>
    </row>
    <row r="13" spans="1:9" x14ac:dyDescent="0.25">
      <c r="A13" s="3" t="s">
        <v>15</v>
      </c>
      <c r="B13" s="3"/>
      <c r="C13" s="3">
        <v>5</v>
      </c>
      <c r="D13" s="3">
        <v>0</v>
      </c>
      <c r="E13" s="9">
        <f>Prodintrusion[[#This Row],[Stock VL]]-Prodintrusion[[#This Row],[Retrait]]</f>
        <v>5</v>
      </c>
      <c r="F13" s="9">
        <v>2</v>
      </c>
      <c r="G13" s="51">
        <v>5</v>
      </c>
      <c r="H13" s="10" t="str">
        <f t="shared" si="0"/>
        <v xml:space="preserve"> </v>
      </c>
      <c r="I13" s="16"/>
    </row>
    <row r="14" spans="1:9" x14ac:dyDescent="0.25">
      <c r="A14" s="3" t="s">
        <v>16</v>
      </c>
      <c r="B14" s="3" t="s">
        <v>17</v>
      </c>
      <c r="C14" s="3">
        <v>1</v>
      </c>
      <c r="D14" s="3">
        <v>0</v>
      </c>
      <c r="E14" s="9">
        <f>Prodintrusion[[#This Row],[Stock VL]]-Prodintrusion[[#This Row],[Retrait]]</f>
        <v>1</v>
      </c>
      <c r="F14" s="9">
        <v>1</v>
      </c>
      <c r="G14" s="51">
        <f t="shared" ref="G14:G43" si="1">IF((H14="APPRO"), (E14+3-C14),)</f>
        <v>0</v>
      </c>
      <c r="H14" s="10" t="str">
        <f>IF(E14&lt;1,"APPRO"," ")</f>
        <v xml:space="preserve"> </v>
      </c>
      <c r="I14" s="16"/>
    </row>
    <row r="15" spans="1:9" x14ac:dyDescent="0.25">
      <c r="A15" s="3" t="s">
        <v>18</v>
      </c>
      <c r="B15" s="3" t="s">
        <v>19</v>
      </c>
      <c r="C15" s="3">
        <v>1</v>
      </c>
      <c r="D15" s="3">
        <v>0</v>
      </c>
      <c r="E15" s="9">
        <f>Prodintrusion[[#This Row],[Stock VL]]-Prodintrusion[[#This Row],[Retrait]]</f>
        <v>1</v>
      </c>
      <c r="F15" s="9">
        <v>1</v>
      </c>
      <c r="G15" s="51">
        <f t="shared" si="1"/>
        <v>0</v>
      </c>
      <c r="H15" s="10" t="str">
        <f t="shared" ref="H15:H26" si="2">IF(E15&lt;1,"APPRO"," ")</f>
        <v xml:space="preserve"> </v>
      </c>
      <c r="I15" s="16"/>
    </row>
    <row r="16" spans="1:9" x14ac:dyDescent="0.25">
      <c r="A16" s="3" t="s">
        <v>109</v>
      </c>
      <c r="B16" s="3" t="s">
        <v>110</v>
      </c>
      <c r="C16" s="3">
        <v>1</v>
      </c>
      <c r="D16" s="3">
        <v>0</v>
      </c>
      <c r="E16" s="9">
        <f>Prodintrusion[[#This Row],[Stock VL]]-Prodintrusion[[#This Row],[Retrait]]</f>
        <v>1</v>
      </c>
      <c r="F16" s="9">
        <v>1</v>
      </c>
      <c r="G16" s="51">
        <f t="shared" si="1"/>
        <v>0</v>
      </c>
      <c r="H16" s="10" t="str">
        <f t="shared" si="2"/>
        <v xml:space="preserve"> </v>
      </c>
      <c r="I16" s="16"/>
    </row>
    <row r="17" spans="1:9" x14ac:dyDescent="0.25">
      <c r="A17" s="3" t="s">
        <v>107</v>
      </c>
      <c r="B17" s="3" t="s">
        <v>108</v>
      </c>
      <c r="C17" s="3">
        <v>1</v>
      </c>
      <c r="D17" s="3">
        <v>0</v>
      </c>
      <c r="E17" s="9">
        <f>Prodintrusion[[#This Row],[Stock VL]]-Prodintrusion[[#This Row],[Retrait]]</f>
        <v>1</v>
      </c>
      <c r="F17" s="9">
        <v>1</v>
      </c>
      <c r="G17" s="51">
        <f t="shared" si="1"/>
        <v>0</v>
      </c>
      <c r="H17" s="10" t="str">
        <f t="shared" si="2"/>
        <v xml:space="preserve"> </v>
      </c>
      <c r="I17" s="16"/>
    </row>
    <row r="18" spans="1:9" x14ac:dyDescent="0.25">
      <c r="A18" s="3" t="s">
        <v>13</v>
      </c>
      <c r="B18" s="3" t="s">
        <v>111</v>
      </c>
      <c r="C18" s="3">
        <v>2</v>
      </c>
      <c r="D18" s="3">
        <v>0</v>
      </c>
      <c r="E18" s="9">
        <f>Prodintrusion[[#This Row],[Stock VL]]-Prodintrusion[[#This Row],[Retrait]]</f>
        <v>2</v>
      </c>
      <c r="F18" s="9">
        <v>1</v>
      </c>
      <c r="G18" s="51">
        <f t="shared" si="1"/>
        <v>0</v>
      </c>
      <c r="H18" s="10" t="str">
        <f t="shared" si="2"/>
        <v xml:space="preserve"> </v>
      </c>
      <c r="I18" s="16"/>
    </row>
    <row r="19" spans="1:9" x14ac:dyDescent="0.25">
      <c r="A19" s="3" t="s">
        <v>112</v>
      </c>
      <c r="B19" s="3" t="s">
        <v>113</v>
      </c>
      <c r="C19" s="3">
        <v>2</v>
      </c>
      <c r="D19" s="3">
        <v>0</v>
      </c>
      <c r="E19" s="9">
        <f>Prodintrusion[[#This Row],[Stock VL]]-Prodintrusion[[#This Row],[Retrait]]</f>
        <v>2</v>
      </c>
      <c r="F19" s="9">
        <v>1</v>
      </c>
      <c r="G19" s="51">
        <f t="shared" si="1"/>
        <v>0</v>
      </c>
      <c r="H19" s="10" t="str">
        <f t="shared" si="2"/>
        <v xml:space="preserve"> </v>
      </c>
      <c r="I19" s="16"/>
    </row>
    <row r="20" spans="1:9" x14ac:dyDescent="0.25">
      <c r="A20" s="3" t="s">
        <v>114</v>
      </c>
      <c r="B20" s="3" t="s">
        <v>115</v>
      </c>
      <c r="C20" s="3">
        <v>2</v>
      </c>
      <c r="D20" s="3">
        <v>0</v>
      </c>
      <c r="E20" s="9">
        <f>Prodintrusion[[#This Row],[Stock VL]]-Prodintrusion[[#This Row],[Retrait]]</f>
        <v>2</v>
      </c>
      <c r="F20" s="9">
        <v>1</v>
      </c>
      <c r="G20" s="51">
        <f t="shared" si="1"/>
        <v>0</v>
      </c>
      <c r="H20" s="10" t="str">
        <f t="shared" si="2"/>
        <v xml:space="preserve"> </v>
      </c>
      <c r="I20" s="16"/>
    </row>
    <row r="21" spans="1:9" x14ac:dyDescent="0.25">
      <c r="A21" s="3" t="s">
        <v>116</v>
      </c>
      <c r="B21" s="3" t="s">
        <v>117</v>
      </c>
      <c r="C21" s="3">
        <v>2</v>
      </c>
      <c r="D21" s="3">
        <v>0</v>
      </c>
      <c r="E21" s="9">
        <f>Prodintrusion[[#This Row],[Stock VL]]-Prodintrusion[[#This Row],[Retrait]]</f>
        <v>2</v>
      </c>
      <c r="F21" s="9">
        <v>1</v>
      </c>
      <c r="G21" s="51">
        <f t="shared" si="1"/>
        <v>0</v>
      </c>
      <c r="H21" s="10" t="str">
        <f t="shared" si="2"/>
        <v xml:space="preserve"> </v>
      </c>
      <c r="I21" s="16"/>
    </row>
    <row r="22" spans="1:9" x14ac:dyDescent="0.25">
      <c r="A22" s="3" t="s">
        <v>118</v>
      </c>
      <c r="B22" s="3" t="s">
        <v>119</v>
      </c>
      <c r="C22" s="3">
        <v>1</v>
      </c>
      <c r="D22" s="3">
        <v>0</v>
      </c>
      <c r="E22" s="9">
        <f>Prodintrusion[[#This Row],[Stock VL]]-Prodintrusion[[#This Row],[Retrait]]</f>
        <v>1</v>
      </c>
      <c r="F22" s="9">
        <v>1</v>
      </c>
      <c r="G22" s="51">
        <f t="shared" si="1"/>
        <v>0</v>
      </c>
      <c r="H22" s="10" t="str">
        <f t="shared" si="2"/>
        <v xml:space="preserve"> </v>
      </c>
      <c r="I22" s="16"/>
    </row>
    <row r="23" spans="1:9" x14ac:dyDescent="0.25">
      <c r="A23" s="3" t="s">
        <v>120</v>
      </c>
      <c r="B23" s="3"/>
      <c r="C23" s="3">
        <v>1</v>
      </c>
      <c r="D23" s="3">
        <v>0</v>
      </c>
      <c r="E23" s="9">
        <f>Prodintrusion[[#This Row],[Stock VL]]-Prodintrusion[[#This Row],[Retrait]]</f>
        <v>1</v>
      </c>
      <c r="F23" s="9">
        <v>1</v>
      </c>
      <c r="G23" s="51">
        <f t="shared" si="1"/>
        <v>0</v>
      </c>
      <c r="H23" s="10" t="str">
        <f t="shared" si="2"/>
        <v xml:space="preserve"> </v>
      </c>
      <c r="I23" s="16"/>
    </row>
    <row r="24" spans="1:9" x14ac:dyDescent="0.25">
      <c r="A24" s="3" t="s">
        <v>130</v>
      </c>
      <c r="B24" s="3"/>
      <c r="C24" s="3">
        <v>1</v>
      </c>
      <c r="D24" s="3">
        <v>0</v>
      </c>
      <c r="E24" s="9">
        <f>Prodintrusion[[#This Row],[Stock VL]]-Prodintrusion[[#This Row],[Retrait]]</f>
        <v>1</v>
      </c>
      <c r="F24" s="9">
        <v>1</v>
      </c>
      <c r="G24" s="51">
        <f t="shared" si="1"/>
        <v>0</v>
      </c>
      <c r="H24" s="10" t="str">
        <f t="shared" si="2"/>
        <v xml:space="preserve"> </v>
      </c>
      <c r="I24" s="16"/>
    </row>
    <row r="25" spans="1:9" x14ac:dyDescent="0.25">
      <c r="A25" s="3" t="s">
        <v>129</v>
      </c>
      <c r="B25" s="3"/>
      <c r="C25" s="3">
        <v>1</v>
      </c>
      <c r="D25" s="3"/>
      <c r="E25" s="9">
        <f>Prodintrusion[[#This Row],[Stock VL]]-Prodintrusion[[#This Row],[Retrait]]</f>
        <v>1</v>
      </c>
      <c r="F25" s="9">
        <v>1</v>
      </c>
      <c r="G25" s="51">
        <f t="shared" si="1"/>
        <v>0</v>
      </c>
      <c r="H25" s="10"/>
      <c r="I25" s="16"/>
    </row>
    <row r="26" spans="1:9" x14ac:dyDescent="0.25">
      <c r="A26" s="3" t="s">
        <v>122</v>
      </c>
      <c r="B26" s="3" t="s">
        <v>123</v>
      </c>
      <c r="C26" s="3">
        <v>2</v>
      </c>
      <c r="D26" s="3"/>
      <c r="E26" s="9">
        <f>Prodintrusion[[#This Row],[Stock VL]]-Prodintrusion[[#This Row],[Retrait]]</f>
        <v>2</v>
      </c>
      <c r="F26" s="9">
        <v>1</v>
      </c>
      <c r="G26" s="51">
        <f t="shared" si="1"/>
        <v>0</v>
      </c>
      <c r="H26" s="10" t="str">
        <f t="shared" si="2"/>
        <v xml:space="preserve"> </v>
      </c>
      <c r="I26" s="16"/>
    </row>
    <row r="27" spans="1:9" x14ac:dyDescent="0.25">
      <c r="A27" s="3"/>
      <c r="B27" s="3"/>
      <c r="C27" s="3"/>
      <c r="D27" s="3"/>
      <c r="E27" s="9">
        <f>Prodintrusion[[#This Row],[Stock VL]]-Prodintrusion[[#This Row],[Retrait]]</f>
        <v>0</v>
      </c>
      <c r="F27" s="9"/>
      <c r="G27" s="51">
        <f t="shared" si="1"/>
        <v>0</v>
      </c>
      <c r="H27" s="10"/>
      <c r="I27" s="16"/>
    </row>
    <row r="28" spans="1:9" x14ac:dyDescent="0.25">
      <c r="A28" s="3"/>
      <c r="B28" s="3"/>
      <c r="C28" s="3"/>
      <c r="D28" s="3"/>
      <c r="E28" s="9">
        <f>Prodintrusion[[#This Row],[Stock VL]]-Prodintrusion[[#This Row],[Retrait]]</f>
        <v>0</v>
      </c>
      <c r="F28" s="9"/>
      <c r="G28" s="51">
        <f t="shared" si="1"/>
        <v>0</v>
      </c>
      <c r="H28" s="10"/>
      <c r="I28" s="16"/>
    </row>
    <row r="29" spans="1:9" x14ac:dyDescent="0.25">
      <c r="A29" s="3"/>
      <c r="B29" s="3"/>
      <c r="C29" s="3"/>
      <c r="D29" s="3"/>
      <c r="E29" s="9">
        <f>Prodintrusion[[#This Row],[Stock VL]]-Prodintrusion[[#This Row],[Retrait]]</f>
        <v>0</v>
      </c>
      <c r="F29" s="9"/>
      <c r="G29" s="51">
        <f t="shared" si="1"/>
        <v>0</v>
      </c>
      <c r="H29" s="10"/>
      <c r="I29" s="16"/>
    </row>
    <row r="30" spans="1:9" x14ac:dyDescent="0.25">
      <c r="A30" s="3"/>
      <c r="B30" s="3"/>
      <c r="C30" s="3"/>
      <c r="D30" s="3"/>
      <c r="E30" s="9">
        <f>Prodintrusion[[#This Row],[Stock VL]]-Prodintrusion[[#This Row],[Retrait]]</f>
        <v>0</v>
      </c>
      <c r="F30" s="9"/>
      <c r="G30" s="51">
        <f t="shared" si="1"/>
        <v>0</v>
      </c>
      <c r="H30" s="10"/>
      <c r="I30" s="16"/>
    </row>
    <row r="31" spans="1:9" x14ac:dyDescent="0.25">
      <c r="A31" s="3"/>
      <c r="B31" s="3"/>
      <c r="C31" s="3"/>
      <c r="D31" s="3"/>
      <c r="E31" s="9">
        <f>Prodintrusion[[#This Row],[Stock VL]]-Prodintrusion[[#This Row],[Retrait]]</f>
        <v>0</v>
      </c>
      <c r="F31" s="9"/>
      <c r="G31" s="51">
        <f t="shared" si="1"/>
        <v>0</v>
      </c>
      <c r="H31" s="10"/>
      <c r="I31" s="16"/>
    </row>
    <row r="32" spans="1:9" x14ac:dyDescent="0.25">
      <c r="A32" s="3"/>
      <c r="B32" s="3"/>
      <c r="C32" s="3"/>
      <c r="D32" s="3"/>
      <c r="E32" s="9">
        <f>Prodintrusion[[#This Row],[Stock VL]]-Prodintrusion[[#This Row],[Retrait]]</f>
        <v>0</v>
      </c>
      <c r="F32" s="9"/>
      <c r="G32" s="51">
        <f t="shared" si="1"/>
        <v>0</v>
      </c>
      <c r="H32" s="10"/>
      <c r="I32" s="16"/>
    </row>
    <row r="33" spans="1:9" x14ac:dyDescent="0.25">
      <c r="A33" s="3"/>
      <c r="B33" s="3"/>
      <c r="C33" s="3"/>
      <c r="D33" s="3"/>
      <c r="E33" s="9">
        <f>Prodintrusion[[#This Row],[Stock VL]]-Prodintrusion[[#This Row],[Retrait]]</f>
        <v>0</v>
      </c>
      <c r="F33" s="9"/>
      <c r="G33" s="51">
        <f t="shared" si="1"/>
        <v>0</v>
      </c>
      <c r="H33" s="10"/>
      <c r="I33" s="16"/>
    </row>
    <row r="34" spans="1:9" x14ac:dyDescent="0.25">
      <c r="A34" s="3"/>
      <c r="B34" s="3"/>
      <c r="C34" s="3"/>
      <c r="D34" s="3"/>
      <c r="E34" s="9">
        <f>Prodintrusion[[#This Row],[Stock VL]]-Prodintrusion[[#This Row],[Retrait]]</f>
        <v>0</v>
      </c>
      <c r="F34" s="9"/>
      <c r="G34" s="51">
        <f t="shared" si="1"/>
        <v>0</v>
      </c>
      <c r="H34" s="10"/>
      <c r="I34" s="16"/>
    </row>
    <row r="35" spans="1:9" x14ac:dyDescent="0.25">
      <c r="A35" s="3"/>
      <c r="B35" s="3"/>
      <c r="C35" s="3"/>
      <c r="D35" s="3"/>
      <c r="E35" s="9">
        <f>Prodintrusion[[#This Row],[Stock VL]]-Prodintrusion[[#This Row],[Retrait]]</f>
        <v>0</v>
      </c>
      <c r="F35" s="9"/>
      <c r="G35" s="51">
        <f t="shared" si="1"/>
        <v>0</v>
      </c>
      <c r="H35" s="10"/>
      <c r="I35" s="16"/>
    </row>
    <row r="36" spans="1:9" x14ac:dyDescent="0.25">
      <c r="A36" s="3"/>
      <c r="B36" s="3"/>
      <c r="C36" s="3"/>
      <c r="D36" s="3"/>
      <c r="E36" s="9">
        <f>Prodintrusion[[#This Row],[Stock VL]]-Prodintrusion[[#This Row],[Retrait]]</f>
        <v>0</v>
      </c>
      <c r="F36" s="9"/>
      <c r="G36" s="51">
        <f t="shared" si="1"/>
        <v>0</v>
      </c>
      <c r="H36" s="10"/>
      <c r="I36" s="16"/>
    </row>
    <row r="37" spans="1:9" x14ac:dyDescent="0.25">
      <c r="A37" s="3"/>
      <c r="B37" s="3"/>
      <c r="C37" s="3"/>
      <c r="D37" s="3"/>
      <c r="E37" s="9">
        <f>Prodintrusion[[#This Row],[Stock VL]]-Prodintrusion[[#This Row],[Retrait]]</f>
        <v>0</v>
      </c>
      <c r="F37" s="9"/>
      <c r="G37" s="51">
        <f t="shared" si="1"/>
        <v>0</v>
      </c>
      <c r="H37" s="10"/>
      <c r="I37" s="16"/>
    </row>
    <row r="38" spans="1:9" x14ac:dyDescent="0.25">
      <c r="A38" s="3"/>
      <c r="B38" s="3"/>
      <c r="C38" s="3"/>
      <c r="D38" s="3"/>
      <c r="E38" s="9">
        <f>Prodintrusion[[#This Row],[Stock VL]]-Prodintrusion[[#This Row],[Retrait]]</f>
        <v>0</v>
      </c>
      <c r="F38" s="9"/>
      <c r="G38" s="51">
        <f t="shared" si="1"/>
        <v>0</v>
      </c>
      <c r="H38" s="10"/>
      <c r="I38" s="16"/>
    </row>
    <row r="39" spans="1:9" x14ac:dyDescent="0.25">
      <c r="A39" s="3"/>
      <c r="B39" s="3"/>
      <c r="C39" s="3"/>
      <c r="D39" s="3"/>
      <c r="E39" s="9">
        <f>Prodintrusion[[#This Row],[Stock VL]]-Prodintrusion[[#This Row],[Retrait]]</f>
        <v>0</v>
      </c>
      <c r="F39" s="9"/>
      <c r="G39" s="51">
        <f t="shared" si="1"/>
        <v>0</v>
      </c>
      <c r="H39" s="10"/>
      <c r="I39" s="16"/>
    </row>
    <row r="40" spans="1:9" x14ac:dyDescent="0.25">
      <c r="A40" s="3"/>
      <c r="B40" s="3"/>
      <c r="C40" s="3"/>
      <c r="D40" s="3"/>
      <c r="E40" s="9">
        <f>Prodintrusion[[#This Row],[Stock VL]]-Prodintrusion[[#This Row],[Retrait]]</f>
        <v>0</v>
      </c>
      <c r="F40" s="9"/>
      <c r="G40" s="51">
        <f t="shared" si="1"/>
        <v>0</v>
      </c>
      <c r="H40" s="10"/>
      <c r="I40" s="16"/>
    </row>
    <row r="41" spans="1:9" x14ac:dyDescent="0.25">
      <c r="A41" s="3"/>
      <c r="B41" s="3"/>
      <c r="C41" s="3"/>
      <c r="D41" s="3"/>
      <c r="E41" s="9">
        <f>Prodintrusion[[#This Row],[Stock VL]]-Prodintrusion[[#This Row],[Retrait]]</f>
        <v>0</v>
      </c>
      <c r="F41" s="9"/>
      <c r="G41" s="51">
        <f t="shared" si="1"/>
        <v>0</v>
      </c>
      <c r="H41" s="10"/>
      <c r="I41" s="16"/>
    </row>
    <row r="42" spans="1:9" x14ac:dyDescent="0.25">
      <c r="A42" s="3"/>
      <c r="B42" s="3"/>
      <c r="C42" s="3"/>
      <c r="D42" s="3"/>
      <c r="E42" s="9">
        <f>Prodintrusion[[#This Row],[Stock VL]]-Prodintrusion[[#This Row],[Retrait]]</f>
        <v>0</v>
      </c>
      <c r="F42" s="9"/>
      <c r="G42" s="51">
        <f t="shared" si="1"/>
        <v>0</v>
      </c>
      <c r="H42" s="10"/>
      <c r="I42" s="16"/>
    </row>
    <row r="43" spans="1:9" x14ac:dyDescent="0.25">
      <c r="A43" s="3"/>
      <c r="B43" s="3"/>
      <c r="C43" s="3"/>
      <c r="D43" s="3"/>
      <c r="E43" s="9">
        <f>Prodintrusion[[#This Row],[Stock VL]]-Prodintrusion[[#This Row],[Retrait]]</f>
        <v>0</v>
      </c>
      <c r="F43" s="9"/>
      <c r="G43" s="51">
        <f t="shared" si="1"/>
        <v>0</v>
      </c>
      <c r="H43" s="10"/>
      <c r="I43" s="16"/>
    </row>
  </sheetData>
  <sheetProtection formatCells="0" formatColumns="0" formatRows="0" insertColumns="0" insertRows="0" insertHyperlinks="0" deleteColumns="0" deleteRows="0" sort="0" autoFilter="0" pivotTables="0"/>
  <mergeCells count="2">
    <mergeCell ref="B1:H4"/>
    <mergeCell ref="A1:A4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3"/>
  <sheetViews>
    <sheetView workbookViewId="0">
      <selection activeCell="A6" sqref="A6"/>
    </sheetView>
  </sheetViews>
  <sheetFormatPr baseColWidth="10" defaultRowHeight="15" x14ac:dyDescent="0.25"/>
  <cols>
    <col min="1" max="1" width="30.7109375" style="1" customWidth="1"/>
    <col min="2" max="2" width="23.28515625" style="1" customWidth="1"/>
    <col min="3" max="3" width="16.28515625" style="1" customWidth="1"/>
    <col min="4" max="5" width="13.5703125" style="1" customWidth="1"/>
    <col min="6" max="7" width="3.42578125" style="1" hidden="1" customWidth="1"/>
    <col min="8" max="16384" width="11.42578125" style="1"/>
  </cols>
  <sheetData>
    <row r="1" spans="1:9" x14ac:dyDescent="0.25">
      <c r="A1" s="67"/>
      <c r="B1" s="66" t="s">
        <v>216</v>
      </c>
      <c r="C1" s="66"/>
      <c r="D1" s="66"/>
      <c r="E1" s="66"/>
      <c r="F1" s="66"/>
    </row>
    <row r="2" spans="1:9" x14ac:dyDescent="0.25">
      <c r="A2" s="67"/>
      <c r="B2" s="66"/>
      <c r="C2" s="66"/>
      <c r="D2" s="66"/>
      <c r="E2" s="66"/>
      <c r="F2" s="66"/>
    </row>
    <row r="3" spans="1:9" x14ac:dyDescent="0.25">
      <c r="A3" s="67"/>
      <c r="B3" s="66"/>
      <c r="C3" s="66"/>
      <c r="D3" s="66"/>
      <c r="E3" s="66"/>
      <c r="F3" s="66"/>
    </row>
    <row r="4" spans="1:9" ht="24" customHeight="1" x14ac:dyDescent="0.25">
      <c r="A4" s="67"/>
      <c r="B4" s="66"/>
      <c r="C4" s="66"/>
      <c r="D4" s="66"/>
      <c r="E4" s="66"/>
      <c r="F4" s="66"/>
    </row>
    <row r="5" spans="1:9" ht="21" x14ac:dyDescent="0.3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259</v>
      </c>
      <c r="G5" s="2" t="s">
        <v>260</v>
      </c>
      <c r="H5" s="2" t="s">
        <v>5</v>
      </c>
      <c r="I5" s="32" t="s">
        <v>131</v>
      </c>
    </row>
    <row r="6" spans="1:9" x14ac:dyDescent="0.25">
      <c r="A6" s="3" t="s">
        <v>81</v>
      </c>
      <c r="B6" s="3" t="s">
        <v>82</v>
      </c>
      <c r="C6" s="3">
        <v>2</v>
      </c>
      <c r="D6" s="3">
        <v>0</v>
      </c>
      <c r="E6" s="9">
        <f>prodCA[[#This Row],[Stock VL]]-prodCA[[#This Row],[Retrait]]</f>
        <v>2</v>
      </c>
      <c r="F6" s="9">
        <v>2</v>
      </c>
      <c r="G6" s="51">
        <v>5</v>
      </c>
      <c r="H6" s="10" t="str">
        <f t="shared" ref="H6:H12" si="0">IF(E6&lt;2,"APPRO"," ")</f>
        <v xml:space="preserve"> </v>
      </c>
      <c r="I6" s="17"/>
    </row>
    <row r="7" spans="1:9" x14ac:dyDescent="0.25">
      <c r="A7" s="3" t="s">
        <v>83</v>
      </c>
      <c r="B7" s="3" t="s">
        <v>84</v>
      </c>
      <c r="C7" s="3">
        <v>3</v>
      </c>
      <c r="D7" s="3">
        <v>1</v>
      </c>
      <c r="E7" s="9">
        <f>prodCA[[#This Row],[Stock VL]]-prodCA[[#This Row],[Retrait]]</f>
        <v>2</v>
      </c>
      <c r="F7" s="9">
        <v>2</v>
      </c>
      <c r="G7" s="51">
        <v>5</v>
      </c>
      <c r="H7" s="10" t="str">
        <f t="shared" si="0"/>
        <v xml:space="preserve"> </v>
      </c>
      <c r="I7" s="17" t="s">
        <v>203</v>
      </c>
    </row>
    <row r="8" spans="1:9" x14ac:dyDescent="0.25">
      <c r="A8" s="3" t="s">
        <v>85</v>
      </c>
      <c r="B8" s="3" t="s">
        <v>86</v>
      </c>
      <c r="C8" s="3">
        <v>1</v>
      </c>
      <c r="D8" s="3">
        <v>0</v>
      </c>
      <c r="E8" s="9">
        <f>prodCA[[#This Row],[Stock VL]]-prodCA[[#This Row],[Retrait]]</f>
        <v>1</v>
      </c>
      <c r="F8" s="9">
        <v>2</v>
      </c>
      <c r="G8" s="51">
        <v>5</v>
      </c>
      <c r="H8" s="10" t="str">
        <f>IF(E8&lt;1,"APPRO"," ")</f>
        <v xml:space="preserve"> </v>
      </c>
      <c r="I8" s="17"/>
    </row>
    <row r="9" spans="1:9" x14ac:dyDescent="0.25">
      <c r="A9" s="3" t="s">
        <v>87</v>
      </c>
      <c r="B9" s="3" t="s">
        <v>88</v>
      </c>
      <c r="C9" s="3">
        <v>1</v>
      </c>
      <c r="D9" s="3">
        <v>0</v>
      </c>
      <c r="E9" s="9">
        <f>prodCA[[#This Row],[Stock VL]]-prodCA[[#This Row],[Retrait]]</f>
        <v>1</v>
      </c>
      <c r="F9" s="9">
        <v>2</v>
      </c>
      <c r="G9" s="51">
        <v>5</v>
      </c>
      <c r="H9" s="10" t="str">
        <f>IF(E9&lt;1,"APPRO"," ")</f>
        <v xml:space="preserve"> </v>
      </c>
      <c r="I9" s="17"/>
    </row>
    <row r="10" spans="1:9" x14ac:dyDescent="0.25">
      <c r="A10" s="3" t="s">
        <v>89</v>
      </c>
      <c r="B10" s="3" t="s">
        <v>90</v>
      </c>
      <c r="C10" s="3">
        <v>4</v>
      </c>
      <c r="D10" s="3">
        <v>0</v>
      </c>
      <c r="E10" s="9">
        <f>prodCA[[#This Row],[Stock VL]]-prodCA[[#This Row],[Retrait]]</f>
        <v>4</v>
      </c>
      <c r="F10" s="9">
        <v>2</v>
      </c>
      <c r="G10" s="51">
        <v>5</v>
      </c>
      <c r="H10" s="10" t="str">
        <f t="shared" si="0"/>
        <v xml:space="preserve"> </v>
      </c>
      <c r="I10" s="17"/>
    </row>
    <row r="11" spans="1:9" x14ac:dyDescent="0.25">
      <c r="A11" s="3" t="s">
        <v>91</v>
      </c>
      <c r="B11" s="3" t="s">
        <v>92</v>
      </c>
      <c r="C11" s="3">
        <v>3</v>
      </c>
      <c r="D11" s="3">
        <v>0</v>
      </c>
      <c r="E11" s="9">
        <f>prodCA[[#This Row],[Stock VL]]-prodCA[[#This Row],[Retrait]]</f>
        <v>3</v>
      </c>
      <c r="F11" s="9">
        <v>2</v>
      </c>
      <c r="G11" s="51">
        <v>5</v>
      </c>
      <c r="H11" s="10" t="str">
        <f t="shared" si="0"/>
        <v xml:space="preserve"> </v>
      </c>
      <c r="I11" s="17"/>
    </row>
    <row r="12" spans="1:9" x14ac:dyDescent="0.25">
      <c r="A12" s="3" t="s">
        <v>93</v>
      </c>
      <c r="B12" s="3" t="s">
        <v>94</v>
      </c>
      <c r="C12" s="3">
        <v>3</v>
      </c>
      <c r="D12" s="3"/>
      <c r="E12" s="9">
        <f>prodCA[[#This Row],[Stock VL]]-prodCA[[#This Row],[Retrait]]</f>
        <v>3</v>
      </c>
      <c r="F12" s="9">
        <v>2</v>
      </c>
      <c r="G12" s="51">
        <v>5</v>
      </c>
      <c r="H12" s="10" t="str">
        <f t="shared" si="0"/>
        <v xml:space="preserve"> </v>
      </c>
      <c r="I12" s="17"/>
    </row>
    <row r="13" spans="1:9" x14ac:dyDescent="0.25">
      <c r="A13" s="3" t="s">
        <v>96</v>
      </c>
      <c r="B13" s="3" t="s">
        <v>95</v>
      </c>
      <c r="C13" s="3">
        <v>8</v>
      </c>
      <c r="D13" s="3">
        <v>0</v>
      </c>
      <c r="E13" s="9">
        <f>prodCA[[#This Row],[Stock VL]]-prodCA[[#This Row],[Retrait]]</f>
        <v>8</v>
      </c>
      <c r="F13" s="9">
        <v>2</v>
      </c>
      <c r="G13" s="51">
        <v>5</v>
      </c>
      <c r="H13" s="10" t="str">
        <f>IF(E13&lt;1,"APPRO"," ")</f>
        <v xml:space="preserve"> </v>
      </c>
      <c r="I13" s="17"/>
    </row>
    <row r="14" spans="1:9" x14ac:dyDescent="0.25">
      <c r="A14" s="3" t="s">
        <v>91</v>
      </c>
      <c r="B14" s="3" t="s">
        <v>121</v>
      </c>
      <c r="C14" s="3">
        <v>1</v>
      </c>
      <c r="D14" s="3">
        <v>0</v>
      </c>
      <c r="E14" s="9">
        <f>prodCA[[#This Row],[Stock VL]]-prodCA[[#This Row],[Retrait]]</f>
        <v>1</v>
      </c>
      <c r="F14" s="9">
        <v>1</v>
      </c>
      <c r="G14" s="51">
        <f t="shared" ref="G14:G35" si="1">IF((H14="APPRO"), (E14+3-C14),)</f>
        <v>0</v>
      </c>
      <c r="H14" s="10" t="str">
        <f t="shared" ref="H14:H26" si="2">IF(E14&lt;1,"APPRO"," ")</f>
        <v xml:space="preserve"> </v>
      </c>
      <c r="I14" s="17"/>
    </row>
    <row r="15" spans="1:9" x14ac:dyDescent="0.25">
      <c r="A15" s="3" t="s">
        <v>97</v>
      </c>
      <c r="B15" s="3"/>
      <c r="C15" s="3">
        <v>6</v>
      </c>
      <c r="D15" s="3">
        <v>0</v>
      </c>
      <c r="E15" s="9">
        <f>prodCA[[#This Row],[Stock VL]]-prodCA[[#This Row],[Retrait]]</f>
        <v>6</v>
      </c>
      <c r="F15" s="9">
        <v>1</v>
      </c>
      <c r="G15" s="51">
        <f t="shared" si="1"/>
        <v>0</v>
      </c>
      <c r="H15" s="10" t="str">
        <f t="shared" si="2"/>
        <v xml:space="preserve"> </v>
      </c>
      <c r="I15" s="17"/>
    </row>
    <row r="16" spans="1:9" x14ac:dyDescent="0.25">
      <c r="A16" s="3" t="s">
        <v>98</v>
      </c>
      <c r="B16" s="3"/>
      <c r="C16" s="3">
        <v>6</v>
      </c>
      <c r="D16" s="3">
        <v>0</v>
      </c>
      <c r="E16" s="9">
        <f>prodCA[[#This Row],[Stock VL]]-prodCA[[#This Row],[Retrait]]</f>
        <v>6</v>
      </c>
      <c r="F16" s="9">
        <v>1</v>
      </c>
      <c r="G16" s="51">
        <f t="shared" si="1"/>
        <v>0</v>
      </c>
      <c r="H16" s="10" t="str">
        <f t="shared" si="2"/>
        <v xml:space="preserve"> </v>
      </c>
      <c r="I16" s="17"/>
    </row>
    <row r="17" spans="1:9" x14ac:dyDescent="0.25">
      <c r="A17" s="3" t="s">
        <v>99</v>
      </c>
      <c r="B17" s="3" t="s">
        <v>100</v>
      </c>
      <c r="C17" s="3">
        <v>2</v>
      </c>
      <c r="D17" s="3">
        <v>0</v>
      </c>
      <c r="E17" s="9">
        <f>prodCA[[#This Row],[Stock VL]]-prodCA[[#This Row],[Retrait]]</f>
        <v>2</v>
      </c>
      <c r="F17" s="9">
        <v>1</v>
      </c>
      <c r="G17" s="51">
        <f t="shared" si="1"/>
        <v>0</v>
      </c>
      <c r="H17" s="10" t="str">
        <f t="shared" si="2"/>
        <v xml:space="preserve"> </v>
      </c>
      <c r="I17" s="17"/>
    </row>
    <row r="18" spans="1:9" x14ac:dyDescent="0.25">
      <c r="A18" s="3"/>
      <c r="B18" s="3"/>
      <c r="C18" s="3"/>
      <c r="D18" s="3">
        <v>0</v>
      </c>
      <c r="E18" s="9">
        <f>prodCA[[#This Row],[Stock VL]]-prodCA[[#This Row],[Retrait]]</f>
        <v>0</v>
      </c>
      <c r="F18" s="9">
        <v>1</v>
      </c>
      <c r="G18" s="51">
        <f t="shared" si="1"/>
        <v>0</v>
      </c>
      <c r="H18" s="10"/>
      <c r="I18" s="17"/>
    </row>
    <row r="19" spans="1:9" x14ac:dyDescent="0.25">
      <c r="A19" s="3" t="s">
        <v>101</v>
      </c>
      <c r="B19" s="3"/>
      <c r="C19" s="3">
        <v>3</v>
      </c>
      <c r="D19" s="3">
        <v>0</v>
      </c>
      <c r="E19" s="9">
        <f>prodCA[[#This Row],[Stock VL]]-prodCA[[#This Row],[Retrait]]</f>
        <v>3</v>
      </c>
      <c r="F19" s="9">
        <v>1</v>
      </c>
      <c r="G19" s="51">
        <f t="shared" si="1"/>
        <v>0</v>
      </c>
      <c r="H19" s="10" t="str">
        <f t="shared" si="2"/>
        <v xml:space="preserve"> </v>
      </c>
      <c r="I19" s="17"/>
    </row>
    <row r="20" spans="1:9" x14ac:dyDescent="0.25">
      <c r="A20" s="3" t="s">
        <v>102</v>
      </c>
      <c r="B20" s="3"/>
      <c r="C20" s="3">
        <v>0</v>
      </c>
      <c r="D20" s="3">
        <v>0</v>
      </c>
      <c r="E20" s="9">
        <f>prodCA[[#This Row],[Stock VL]]-prodCA[[#This Row],[Retrait]]</f>
        <v>0</v>
      </c>
      <c r="F20" s="9">
        <v>1</v>
      </c>
      <c r="G20" s="51">
        <f t="shared" si="1"/>
        <v>3</v>
      </c>
      <c r="H20" s="10" t="str">
        <f t="shared" si="2"/>
        <v>APPRO</v>
      </c>
      <c r="I20" s="17"/>
    </row>
    <row r="21" spans="1:9" x14ac:dyDescent="0.25">
      <c r="A21" s="3" t="s">
        <v>103</v>
      </c>
      <c r="B21" s="3"/>
      <c r="C21" s="3">
        <v>1</v>
      </c>
      <c r="D21" s="3">
        <v>0</v>
      </c>
      <c r="E21" s="9">
        <f>prodCA[[#This Row],[Stock VL]]-prodCA[[#This Row],[Retrait]]</f>
        <v>1</v>
      </c>
      <c r="F21" s="9">
        <v>1</v>
      </c>
      <c r="G21" s="51">
        <f t="shared" si="1"/>
        <v>0</v>
      </c>
      <c r="H21" s="10" t="str">
        <f t="shared" si="2"/>
        <v xml:space="preserve"> </v>
      </c>
      <c r="I21" s="17"/>
    </row>
    <row r="22" spans="1:9" x14ac:dyDescent="0.25">
      <c r="A22" s="3" t="s">
        <v>104</v>
      </c>
      <c r="B22" s="3"/>
      <c r="C22" s="3">
        <v>0</v>
      </c>
      <c r="D22" s="3">
        <v>0</v>
      </c>
      <c r="E22" s="9">
        <f>prodCA[[#This Row],[Stock VL]]-prodCA[[#This Row],[Retrait]]</f>
        <v>0</v>
      </c>
      <c r="F22" s="9">
        <v>1</v>
      </c>
      <c r="G22" s="51">
        <f t="shared" si="1"/>
        <v>3</v>
      </c>
      <c r="H22" s="10" t="str">
        <f t="shared" si="2"/>
        <v>APPRO</v>
      </c>
      <c r="I22" s="17"/>
    </row>
    <row r="23" spans="1:9" x14ac:dyDescent="0.25">
      <c r="A23" s="3"/>
      <c r="B23" s="3"/>
      <c r="C23" s="3"/>
      <c r="D23" s="3"/>
      <c r="E23" s="9">
        <f>prodCA[[#This Row],[Stock VL]]-prodCA[[#This Row],[Retrait]]</f>
        <v>0</v>
      </c>
      <c r="F23" s="9">
        <v>1</v>
      </c>
      <c r="G23" s="51">
        <f t="shared" si="1"/>
        <v>0</v>
      </c>
      <c r="H23" s="10"/>
      <c r="I23" s="17"/>
    </row>
    <row r="24" spans="1:9" x14ac:dyDescent="0.25">
      <c r="A24" s="3"/>
      <c r="B24" s="3"/>
      <c r="C24" s="3"/>
      <c r="D24" s="3"/>
      <c r="E24" s="9">
        <f>prodCA[[#This Row],[Stock VL]]-prodCA[[#This Row],[Retrait]]</f>
        <v>0</v>
      </c>
      <c r="F24" s="9">
        <v>1</v>
      </c>
      <c r="G24" s="51">
        <f t="shared" si="1"/>
        <v>0</v>
      </c>
      <c r="H24" s="10"/>
      <c r="I24" s="17"/>
    </row>
    <row r="25" spans="1:9" x14ac:dyDescent="0.25">
      <c r="A25" s="3" t="s">
        <v>124</v>
      </c>
      <c r="B25" s="3" t="s">
        <v>125</v>
      </c>
      <c r="C25" s="3">
        <v>1</v>
      </c>
      <c r="D25" s="3">
        <v>0</v>
      </c>
      <c r="E25" s="9">
        <f>prodCA[[#This Row],[Stock VL]]-prodCA[[#This Row],[Retrait]]</f>
        <v>1</v>
      </c>
      <c r="F25" s="9">
        <v>1</v>
      </c>
      <c r="G25" s="51">
        <f t="shared" si="1"/>
        <v>0</v>
      </c>
      <c r="H25" s="10" t="str">
        <f t="shared" si="2"/>
        <v xml:space="preserve"> </v>
      </c>
      <c r="I25" s="17"/>
    </row>
    <row r="26" spans="1:9" x14ac:dyDescent="0.25">
      <c r="A26" s="3" t="s">
        <v>126</v>
      </c>
      <c r="B26" s="3" t="s">
        <v>127</v>
      </c>
      <c r="C26" s="3">
        <v>1</v>
      </c>
      <c r="D26" s="3">
        <v>0</v>
      </c>
      <c r="E26" s="9">
        <f>prodCA[[#This Row],[Stock VL]]-prodCA[[#This Row],[Retrait]]</f>
        <v>1</v>
      </c>
      <c r="F26" s="9">
        <v>1</v>
      </c>
      <c r="G26" s="51">
        <f t="shared" si="1"/>
        <v>0</v>
      </c>
      <c r="H26" s="10" t="str">
        <f t="shared" si="2"/>
        <v xml:space="preserve"> </v>
      </c>
      <c r="I26" s="17"/>
    </row>
    <row r="27" spans="1:9" x14ac:dyDescent="0.25">
      <c r="A27" s="3"/>
      <c r="B27" s="3"/>
      <c r="C27" s="3"/>
      <c r="D27" s="3"/>
      <c r="E27" s="9">
        <f>prodCA[[#This Row],[Stock VL]]-prodCA[[#This Row],[Retrait]]</f>
        <v>0</v>
      </c>
      <c r="F27" s="9"/>
      <c r="G27" s="51">
        <f t="shared" si="1"/>
        <v>0</v>
      </c>
      <c r="H27" s="10"/>
      <c r="I27" s="17"/>
    </row>
    <row r="28" spans="1:9" x14ac:dyDescent="0.25">
      <c r="A28" s="3"/>
      <c r="B28" s="3"/>
      <c r="C28" s="3"/>
      <c r="D28" s="3"/>
      <c r="E28" s="9">
        <f>prodCA[[#This Row],[Stock VL]]-prodCA[[#This Row],[Retrait]]</f>
        <v>0</v>
      </c>
      <c r="F28" s="9"/>
      <c r="G28" s="51">
        <f t="shared" si="1"/>
        <v>0</v>
      </c>
      <c r="H28" s="10"/>
      <c r="I28" s="17"/>
    </row>
    <row r="29" spans="1:9" x14ac:dyDescent="0.25">
      <c r="A29" s="3"/>
      <c r="B29" s="3"/>
      <c r="C29" s="3"/>
      <c r="D29" s="3"/>
      <c r="E29" s="9">
        <f>prodCA[[#This Row],[Stock VL]]-prodCA[[#This Row],[Retrait]]</f>
        <v>0</v>
      </c>
      <c r="F29" s="9"/>
      <c r="G29" s="51">
        <f t="shared" si="1"/>
        <v>0</v>
      </c>
      <c r="H29" s="10"/>
      <c r="I29" s="17"/>
    </row>
    <row r="30" spans="1:9" x14ac:dyDescent="0.25">
      <c r="A30" s="3"/>
      <c r="B30" s="3"/>
      <c r="C30" s="3"/>
      <c r="D30" s="3"/>
      <c r="E30" s="9">
        <f>prodCA[[#This Row],[Stock VL]]-prodCA[[#This Row],[Retrait]]</f>
        <v>0</v>
      </c>
      <c r="F30" s="9"/>
      <c r="G30" s="51">
        <f t="shared" si="1"/>
        <v>0</v>
      </c>
      <c r="H30" s="10"/>
      <c r="I30" s="17"/>
    </row>
    <row r="31" spans="1:9" x14ac:dyDescent="0.25">
      <c r="A31" s="3"/>
      <c r="B31" s="3"/>
      <c r="C31" s="3"/>
      <c r="D31" s="3"/>
      <c r="E31" s="9">
        <f>prodCA[[#This Row],[Stock VL]]-prodCA[[#This Row],[Retrait]]</f>
        <v>0</v>
      </c>
      <c r="F31" s="9"/>
      <c r="G31" s="51">
        <f t="shared" si="1"/>
        <v>0</v>
      </c>
      <c r="H31" s="10"/>
      <c r="I31" s="17"/>
    </row>
    <row r="32" spans="1:9" x14ac:dyDescent="0.25">
      <c r="A32" s="3"/>
      <c r="B32" s="3"/>
      <c r="C32" s="3"/>
      <c r="D32" s="3"/>
      <c r="E32" s="9">
        <f>prodCA[[#This Row],[Stock VL]]-prodCA[[#This Row],[Retrait]]</f>
        <v>0</v>
      </c>
      <c r="F32" s="9"/>
      <c r="G32" s="51">
        <f t="shared" si="1"/>
        <v>0</v>
      </c>
      <c r="H32" s="10"/>
      <c r="I32" s="17"/>
    </row>
    <row r="33" spans="1:9" x14ac:dyDescent="0.25">
      <c r="A33" s="3"/>
      <c r="B33" s="3"/>
      <c r="C33" s="3"/>
      <c r="D33" s="3"/>
      <c r="E33" s="9">
        <f>prodCA[[#This Row],[Stock VL]]-prodCA[[#This Row],[Retrait]]</f>
        <v>0</v>
      </c>
      <c r="F33" s="9"/>
      <c r="G33" s="51">
        <f t="shared" si="1"/>
        <v>0</v>
      </c>
      <c r="H33" s="10"/>
      <c r="I33" s="17"/>
    </row>
    <row r="34" spans="1:9" x14ac:dyDescent="0.25">
      <c r="A34" s="3"/>
      <c r="B34" s="3"/>
      <c r="C34" s="3"/>
      <c r="D34" s="3"/>
      <c r="E34" s="9">
        <f>prodCA[[#This Row],[Stock VL]]-prodCA[[#This Row],[Retrait]]</f>
        <v>0</v>
      </c>
      <c r="F34" s="9"/>
      <c r="G34" s="51">
        <f t="shared" si="1"/>
        <v>0</v>
      </c>
      <c r="H34" s="10"/>
      <c r="I34" s="17"/>
    </row>
    <row r="35" spans="1:9" x14ac:dyDescent="0.25">
      <c r="A35" s="3"/>
      <c r="B35" s="3"/>
      <c r="C35" s="3"/>
      <c r="D35" s="3"/>
      <c r="E35" s="9">
        <f>prodCA[[#This Row],[Stock VL]]-prodCA[[#This Row],[Retrait]]</f>
        <v>0</v>
      </c>
      <c r="F35" s="9"/>
      <c r="G35" s="51">
        <f t="shared" si="1"/>
        <v>0</v>
      </c>
      <c r="H35" s="10"/>
      <c r="I35" s="17"/>
    </row>
    <row r="36" spans="1:9" x14ac:dyDescent="0.25">
      <c r="A36" s="3"/>
      <c r="B36" s="3"/>
      <c r="C36" s="3"/>
      <c r="D36" s="3"/>
      <c r="E36" s="9">
        <f>prodCA[[#This Row],[Stock VL]]-prodCA[[#This Row],[Retrait]]</f>
        <v>0</v>
      </c>
      <c r="F36" s="9"/>
      <c r="G36" s="9"/>
      <c r="H36" s="10"/>
      <c r="I36" s="17"/>
    </row>
    <row r="37" spans="1:9" x14ac:dyDescent="0.25">
      <c r="A37" s="3"/>
      <c r="B37" s="3"/>
      <c r="C37" s="3"/>
      <c r="D37" s="3"/>
      <c r="E37" s="9">
        <f>prodCA[[#This Row],[Stock VL]]-prodCA[[#This Row],[Retrait]]</f>
        <v>0</v>
      </c>
      <c r="F37" s="9"/>
      <c r="G37" s="9"/>
      <c r="H37" s="10"/>
      <c r="I37" s="17"/>
    </row>
    <row r="38" spans="1:9" x14ac:dyDescent="0.25">
      <c r="A38" s="3"/>
      <c r="B38" s="3"/>
      <c r="C38" s="3"/>
      <c r="D38" s="3"/>
      <c r="E38" s="9">
        <f>prodCA[[#This Row],[Stock VL]]-prodCA[[#This Row],[Retrait]]</f>
        <v>0</v>
      </c>
      <c r="F38" s="9"/>
      <c r="G38" s="9"/>
      <c r="H38" s="10"/>
      <c r="I38" s="17"/>
    </row>
    <row r="39" spans="1:9" x14ac:dyDescent="0.25">
      <c r="A39" s="3"/>
      <c r="B39" s="3"/>
      <c r="C39" s="3"/>
      <c r="D39" s="3"/>
      <c r="E39" s="9">
        <f>prodCA[[#This Row],[Stock VL]]-prodCA[[#This Row],[Retrait]]</f>
        <v>0</v>
      </c>
      <c r="F39" s="9"/>
      <c r="G39" s="9"/>
      <c r="H39" s="10"/>
      <c r="I39" s="17"/>
    </row>
    <row r="40" spans="1:9" x14ac:dyDescent="0.25">
      <c r="A40" s="3"/>
      <c r="B40" s="3"/>
      <c r="C40" s="3"/>
      <c r="D40" s="3"/>
      <c r="E40" s="9">
        <f>prodCA[[#This Row],[Stock VL]]-prodCA[[#This Row],[Retrait]]</f>
        <v>0</v>
      </c>
      <c r="F40" s="9"/>
      <c r="G40" s="9"/>
      <c r="H40" s="10"/>
      <c r="I40" s="17"/>
    </row>
    <row r="41" spans="1:9" x14ac:dyDescent="0.25">
      <c r="A41" s="3"/>
      <c r="B41" s="3"/>
      <c r="C41" s="3"/>
      <c r="D41" s="3"/>
      <c r="E41" s="9">
        <f>prodCA[[#This Row],[Stock VL]]-prodCA[[#This Row],[Retrait]]</f>
        <v>0</v>
      </c>
      <c r="F41" s="9"/>
      <c r="G41" s="9"/>
      <c r="H41" s="10"/>
      <c r="I41" s="17"/>
    </row>
    <row r="42" spans="1:9" x14ac:dyDescent="0.25">
      <c r="A42" s="3"/>
      <c r="B42" s="3"/>
      <c r="C42" s="3"/>
      <c r="D42" s="3"/>
      <c r="E42" s="9">
        <f>prodCA[[#This Row],[Stock VL]]-prodCA[[#This Row],[Retrait]]</f>
        <v>0</v>
      </c>
      <c r="F42" s="9"/>
      <c r="G42" s="9"/>
      <c r="H42" s="10"/>
      <c r="I42" s="17"/>
    </row>
    <row r="43" spans="1:9" x14ac:dyDescent="0.25">
      <c r="G43" s="17"/>
    </row>
  </sheetData>
  <sheetProtection formatCells="0" formatColumns="0" formatRows="0" insertColumns="0" insertRows="0" insertHyperlinks="0" deleteColumns="0" deleteRows="0" sort="0" autoFilter="0" pivotTables="0"/>
  <mergeCells count="2">
    <mergeCell ref="B1:F4"/>
    <mergeCell ref="A1:A4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4"/>
  <sheetViews>
    <sheetView showGridLines="0" topLeftCell="A2" workbookViewId="0">
      <selection activeCell="L17" sqref="L17"/>
    </sheetView>
  </sheetViews>
  <sheetFormatPr baseColWidth="10" defaultRowHeight="15" x14ac:dyDescent="0.25"/>
  <cols>
    <col min="1" max="1" width="31.140625" style="1" customWidth="1"/>
    <col min="2" max="2" width="23.28515625" style="1" customWidth="1"/>
    <col min="3" max="3" width="16.28515625" style="1" customWidth="1"/>
    <col min="4" max="5" width="13.5703125" style="1" customWidth="1"/>
    <col min="6" max="7" width="4.7109375" style="1" customWidth="1"/>
    <col min="8" max="8" width="16.85546875" style="1" customWidth="1"/>
    <col min="9" max="9" width="22.85546875" style="1" customWidth="1"/>
    <col min="10" max="16384" width="11.42578125" style="1"/>
  </cols>
  <sheetData>
    <row r="1" spans="1:9" x14ac:dyDescent="0.25">
      <c r="A1" s="77"/>
      <c r="B1" s="68" t="s">
        <v>215</v>
      </c>
      <c r="C1" s="69"/>
      <c r="D1" s="69"/>
      <c r="E1" s="69"/>
      <c r="F1" s="69"/>
      <c r="G1" s="69"/>
      <c r="H1" s="70"/>
    </row>
    <row r="2" spans="1:9" x14ac:dyDescent="0.25">
      <c r="A2" s="78"/>
      <c r="B2" s="71"/>
      <c r="C2" s="72"/>
      <c r="D2" s="72"/>
      <c r="E2" s="72"/>
      <c r="F2" s="72"/>
      <c r="G2" s="72"/>
      <c r="H2" s="73"/>
    </row>
    <row r="3" spans="1:9" x14ac:dyDescent="0.25">
      <c r="A3" s="78"/>
      <c r="B3" s="71"/>
      <c r="C3" s="72"/>
      <c r="D3" s="72"/>
      <c r="E3" s="72"/>
      <c r="F3" s="72"/>
      <c r="G3" s="72"/>
      <c r="H3" s="73"/>
    </row>
    <row r="4" spans="1:9" ht="29.25" customHeight="1" thickBot="1" x14ac:dyDescent="0.3">
      <c r="A4" s="79"/>
      <c r="B4" s="74"/>
      <c r="C4" s="75"/>
      <c r="D4" s="75"/>
      <c r="E4" s="75"/>
      <c r="F4" s="75"/>
      <c r="G4" s="75"/>
      <c r="H4" s="76"/>
    </row>
    <row r="5" spans="1:9" ht="21" x14ac:dyDescent="0.35">
      <c r="A5" s="2" t="s">
        <v>0</v>
      </c>
      <c r="B5" s="14" t="s">
        <v>1</v>
      </c>
      <c r="C5" s="2" t="s">
        <v>2</v>
      </c>
      <c r="D5" s="2" t="s">
        <v>3</v>
      </c>
      <c r="E5" s="2" t="s">
        <v>4</v>
      </c>
      <c r="F5" s="2" t="s">
        <v>264</v>
      </c>
      <c r="G5" s="2" t="s">
        <v>265</v>
      </c>
      <c r="H5" s="2" t="s">
        <v>5</v>
      </c>
      <c r="I5" s="32" t="s">
        <v>131</v>
      </c>
    </row>
    <row r="6" spans="1:9" x14ac:dyDescent="0.25">
      <c r="A6" s="3" t="s">
        <v>20</v>
      </c>
      <c r="B6" s="3" t="s">
        <v>21</v>
      </c>
      <c r="C6" s="3">
        <v>2</v>
      </c>
      <c r="D6" s="3">
        <v>0</v>
      </c>
      <c r="E6" s="9">
        <f>Tableau16[[#This Row],[Stock VL]]-Tableau16[[#This Row],[Retrait]]</f>
        <v>2</v>
      </c>
      <c r="F6" s="9"/>
      <c r="G6" s="9"/>
      <c r="H6" s="10" t="str">
        <f>IF(E6&lt;2,"APPRO"," ")</f>
        <v xml:space="preserve"> </v>
      </c>
      <c r="I6" s="17"/>
    </row>
    <row r="7" spans="1:9" x14ac:dyDescent="0.25">
      <c r="A7" s="3" t="s">
        <v>22</v>
      </c>
      <c r="B7" s="3" t="s">
        <v>23</v>
      </c>
      <c r="C7" s="3">
        <v>3</v>
      </c>
      <c r="D7" s="3">
        <v>0</v>
      </c>
      <c r="E7" s="9">
        <f>Tableau16[[#This Row],[Stock VL]]-Tableau16[[#This Row],[Retrait]]</f>
        <v>3</v>
      </c>
      <c r="F7" s="9"/>
      <c r="G7" s="9"/>
      <c r="H7" s="10" t="str">
        <f t="shared" ref="H7:H13" si="0">IF(E7&lt;2,"APPRO"," ")</f>
        <v xml:space="preserve"> </v>
      </c>
      <c r="I7" s="17"/>
    </row>
    <row r="8" spans="1:9" x14ac:dyDescent="0.25">
      <c r="A8" s="3" t="s">
        <v>28</v>
      </c>
      <c r="B8" s="3" t="s">
        <v>29</v>
      </c>
      <c r="C8" s="3">
        <v>1</v>
      </c>
      <c r="D8" s="3">
        <v>0</v>
      </c>
      <c r="E8" s="9">
        <f>Tableau16[[#This Row],[Stock VL]]-Tableau16[[#This Row],[Retrait]]</f>
        <v>1</v>
      </c>
      <c r="F8" s="9"/>
      <c r="G8" s="9"/>
      <c r="H8" s="10" t="str">
        <f>IF(E8&lt;1,"APPRO"," ")</f>
        <v xml:space="preserve"> </v>
      </c>
      <c r="I8" s="17"/>
    </row>
    <row r="9" spans="1:9" x14ac:dyDescent="0.25">
      <c r="A9" s="3" t="s">
        <v>24</v>
      </c>
      <c r="B9" s="3" t="s">
        <v>25</v>
      </c>
      <c r="C9" s="3">
        <v>2</v>
      </c>
      <c r="D9" s="3">
        <v>1</v>
      </c>
      <c r="E9" s="9">
        <f>Tableau16[[#This Row],[Stock VL]]-Tableau16[[#This Row],[Retrait]]</f>
        <v>1</v>
      </c>
      <c r="F9" s="9"/>
      <c r="G9" s="9"/>
      <c r="H9" s="10" t="str">
        <f t="shared" si="0"/>
        <v>APPRO</v>
      </c>
      <c r="I9" s="17" t="s">
        <v>202</v>
      </c>
    </row>
    <row r="10" spans="1:9" x14ac:dyDescent="0.25">
      <c r="A10" s="3" t="s">
        <v>26</v>
      </c>
      <c r="B10" s="3" t="s">
        <v>27</v>
      </c>
      <c r="C10" s="3">
        <v>2</v>
      </c>
      <c r="D10" s="3">
        <v>0</v>
      </c>
      <c r="E10" s="9">
        <f>Tableau16[[#This Row],[Stock VL]]-Tableau16[[#This Row],[Retrait]]</f>
        <v>2</v>
      </c>
      <c r="F10" s="9"/>
      <c r="G10" s="9"/>
      <c r="H10" s="10" t="str">
        <f>IF(E10&lt;1,"APPRO"," ")</f>
        <v xml:space="preserve"> </v>
      </c>
      <c r="I10" s="17"/>
    </row>
    <row r="11" spans="1:9" x14ac:dyDescent="0.25">
      <c r="A11" s="3" t="s">
        <v>30</v>
      </c>
      <c r="B11" s="3" t="s">
        <v>31</v>
      </c>
      <c r="C11" s="3">
        <v>1</v>
      </c>
      <c r="D11" s="3">
        <v>0</v>
      </c>
      <c r="E11" s="9">
        <f>Tableau16[[#This Row],[Stock VL]]-Tableau16[[#This Row],[Retrait]]</f>
        <v>1</v>
      </c>
      <c r="F11" s="9"/>
      <c r="G11" s="9"/>
      <c r="H11" s="10" t="str">
        <f>IF(E11&lt;1,"APPRO"," ")</f>
        <v xml:space="preserve"> </v>
      </c>
      <c r="I11" s="17"/>
    </row>
    <row r="12" spans="1:9" x14ac:dyDescent="0.25">
      <c r="A12" s="3" t="s">
        <v>30</v>
      </c>
      <c r="B12" s="3" t="s">
        <v>32</v>
      </c>
      <c r="C12" s="3">
        <v>1</v>
      </c>
      <c r="D12" s="3">
        <v>0</v>
      </c>
      <c r="E12" s="9">
        <f>Tableau16[[#This Row],[Stock VL]]-Tableau16[[#This Row],[Retrait]]</f>
        <v>1</v>
      </c>
      <c r="F12" s="9"/>
      <c r="G12" s="9"/>
    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3" s="3" t="s">
        <v>34</v>
      </c>
      <c r="C13" s="3">
        <v>2</v>
      </c>
      <c r="D13" s="3">
        <v>0</v>
      </c>
      <c r="E13" s="9">
        <f>Tableau16[[#This Row],[Stock VL]]-Tableau16[[#This Row],[Retrait]]</f>
        <v>2</v>
      </c>
      <c r="F13" s="9"/>
      <c r="G13" s="9"/>
      <c r="H13" s="10" t="str">
        <f t="shared" si="0"/>
        <v xml:space="preserve"> </v>
      </c>
      <c r="I13" s="17"/>
    </row>
    <row r="14" spans="1:9" x14ac:dyDescent="0.25">
      <c r="A14" s="3" t="s">
        <v>35</v>
      </c>
      <c r="B14" s="3" t="s">
        <v>36</v>
      </c>
      <c r="C14" s="3">
        <v>2</v>
      </c>
      <c r="D14" s="3">
        <v>0</v>
      </c>
      <c r="E14" s="9">
        <f>Tableau16[[#This Row],[Stock VL]]-Tableau16[[#This Row],[Retrait]]</f>
        <v>2</v>
      </c>
      <c r="F14" s="9"/>
      <c r="G14" s="9"/>
      <c r="H14" s="10" t="str">
        <f>IF(E14&lt;1,"APPRO"," ")</f>
        <v xml:space="preserve"> </v>
      </c>
      <c r="I14" s="17"/>
    </row>
    <row r="15" spans="1:9" x14ac:dyDescent="0.25">
      <c r="A15" s="3" t="s">
        <v>255</v>
      </c>
      <c r="B15" s="3" t="s">
        <v>256</v>
      </c>
      <c r="C15" s="3">
        <v>1</v>
      </c>
      <c r="D15" s="3">
        <v>0</v>
      </c>
      <c r="E15" s="51">
        <f>Tableau16[[#This Row],[Stock VL]]-Tableau16[[#This Row],[Retrait]]</f>
        <v>1</v>
      </c>
      <c r="F15" s="51"/>
      <c r="G15" s="51"/>
      <c r="H15" s="15" t="str">
        <f>IF(E15&lt;1,"APPRO"," ")</f>
        <v xml:space="preserve"> </v>
      </c>
      <c r="I15" s="17"/>
    </row>
    <row r="16" spans="1:9" x14ac:dyDescent="0.25">
      <c r="A16" s="3" t="s">
        <v>37</v>
      </c>
      <c r="B16" s="3" t="s">
        <v>38</v>
      </c>
      <c r="C16" s="3">
        <v>6</v>
      </c>
      <c r="D16" s="3">
        <v>0</v>
      </c>
      <c r="E16" s="9">
        <f>Tableau16[[#This Row],[Stock VL]]-Tableau16[[#This Row],[Retrait]]</f>
        <v>6</v>
      </c>
      <c r="F16" s="9"/>
      <c r="G16" s="9"/>
      <c r="H16" s="10" t="str">
        <f>IF(E16&lt;2,"APPRO"," ")</f>
        <v xml:space="preserve"> </v>
      </c>
      <c r="I16" s="17"/>
    </row>
    <row r="17" spans="1:9" x14ac:dyDescent="0.25">
      <c r="A17" s="3" t="s">
        <v>39</v>
      </c>
      <c r="B17" s="3" t="s">
        <v>40</v>
      </c>
      <c r="C17" s="3">
        <v>2</v>
      </c>
      <c r="D17" s="3">
        <v>0</v>
      </c>
      <c r="E17" s="9">
        <f>Tableau16[[#This Row],[Stock VL]]-Tableau16[[#This Row],[Retrait]]</f>
        <v>2</v>
      </c>
      <c r="F17" s="9"/>
      <c r="G17" s="9"/>
      <c r="H17" s="10" t="str">
        <f>IF(E17&lt;2,"APPRO"," ")</f>
        <v xml:space="preserve"> </v>
      </c>
      <c r="I17" s="17"/>
    </row>
    <row r="18" spans="1:9" x14ac:dyDescent="0.25">
      <c r="A18" s="3" t="s">
        <v>41</v>
      </c>
      <c r="B18" s="3" t="s">
        <v>42</v>
      </c>
      <c r="C18" s="3">
        <v>1</v>
      </c>
      <c r="D18" s="3">
        <v>0</v>
      </c>
      <c r="E18" s="9">
        <f>Tableau16[[#This Row],[Stock VL]]-Tableau16[[#This Row],[Retrait]]</f>
        <v>1</v>
      </c>
      <c r="F18" s="9"/>
      <c r="G18" s="9"/>
      <c r="H18" s="10" t="str">
        <f>IF(E18&lt;1,"APPRO"," ")</f>
        <v xml:space="preserve"> </v>
      </c>
      <c r="I18" s="17"/>
    </row>
    <row r="19" spans="1:9" x14ac:dyDescent="0.25">
      <c r="A19" s="3" t="s">
        <v>43</v>
      </c>
      <c r="B19" s="3" t="s">
        <v>44</v>
      </c>
      <c r="C19" s="3">
        <v>1</v>
      </c>
      <c r="D19" s="3">
        <v>0</v>
      </c>
      <c r="E19" s="9">
        <f>Tableau16[[#This Row],[Stock VL]]-Tableau16[[#This Row],[Retrait]]</f>
        <v>1</v>
      </c>
      <c r="F19" s="9"/>
      <c r="G19" s="9"/>
      <c r="H19" s="10" t="str">
        <f t="shared" ref="H19:H24" si="1">IF(E19&lt;1,"APPRO"," ")</f>
        <v xml:space="preserve"> </v>
      </c>
      <c r="I19" s="17"/>
    </row>
    <row r="20" spans="1:9" x14ac:dyDescent="0.25">
      <c r="A20" s="3" t="s">
        <v>43</v>
      </c>
      <c r="B20" s="3" t="s">
        <v>45</v>
      </c>
      <c r="C20" s="3">
        <v>1</v>
      </c>
      <c r="D20" s="3">
        <v>0</v>
      </c>
      <c r="E20" s="9">
        <f>Tableau16[[#This Row],[Stock VL]]-Tableau16[[#This Row],[Retrait]]</f>
        <v>1</v>
      </c>
      <c r="F20" s="9"/>
      <c r="G20" s="9"/>
      <c r="H20" s="10" t="str">
        <f t="shared" si="1"/>
        <v xml:space="preserve"> </v>
      </c>
      <c r="I20" s="17"/>
    </row>
    <row r="21" spans="1:9" x14ac:dyDescent="0.25">
      <c r="A21" s="3" t="s">
        <v>46</v>
      </c>
      <c r="B21" s="3" t="s">
        <v>47</v>
      </c>
      <c r="C21" s="3">
        <v>5</v>
      </c>
      <c r="D21" s="3">
        <v>0</v>
      </c>
      <c r="E21" s="9">
        <f>Tableau16[[#This Row],[Stock VL]]-Tableau16[[#This Row],[Retrait]]</f>
        <v>5</v>
      </c>
      <c r="F21" s="9"/>
      <c r="G21" s="9"/>
      <c r="H21" s="10" t="str">
        <f>IF(E21&lt;2,"APPRO"," ")</f>
        <v xml:space="preserve"> </v>
      </c>
      <c r="I21" s="17"/>
    </row>
    <row r="22" spans="1:9" x14ac:dyDescent="0.25">
      <c r="A22" s="3" t="s">
        <v>48</v>
      </c>
      <c r="B22" s="3" t="s">
        <v>49</v>
      </c>
      <c r="C22" s="3">
        <v>4</v>
      </c>
      <c r="D22" s="3">
        <v>0</v>
      </c>
      <c r="E22" s="9">
        <f>Tableau16[[#This Row],[Stock VL]]-Tableau16[[#This Row],[Retrait]]</f>
        <v>4</v>
      </c>
      <c r="F22" s="9"/>
      <c r="G22" s="9"/>
      <c r="H22" s="10" t="str">
        <f>IF(E22&lt;2,"APPRO"," ")</f>
        <v xml:space="preserve"> </v>
      </c>
      <c r="I22" s="17"/>
    </row>
    <row r="23" spans="1:9" x14ac:dyDescent="0.25">
      <c r="A23" s="3" t="s">
        <v>50</v>
      </c>
      <c r="B23" s="3" t="s">
        <v>51</v>
      </c>
      <c r="C23" s="3">
        <v>1</v>
      </c>
      <c r="D23" s="3">
        <v>0</v>
      </c>
      <c r="E23" s="9">
        <f>Tableau16[[#This Row],[Stock VL]]-Tableau16[[#This Row],[Retrait]]</f>
        <v>1</v>
      </c>
      <c r="F23" s="9"/>
      <c r="G23" s="9"/>
      <c r="H23" s="10" t="str">
        <f t="shared" si="1"/>
        <v xml:space="preserve"> </v>
      </c>
      <c r="I23" s="17"/>
    </row>
    <row r="24" spans="1:9" x14ac:dyDescent="0.25">
      <c r="A24" s="3" t="s">
        <v>52</v>
      </c>
      <c r="B24" s="3" t="s">
        <v>53</v>
      </c>
      <c r="C24" s="3">
        <v>2</v>
      </c>
      <c r="D24" s="3">
        <v>1</v>
      </c>
      <c r="E24" s="9">
        <f>Tableau16[[#This Row],[Stock VL]]-Tableau16[[#This Row],[Retrait]]</f>
        <v>1</v>
      </c>
      <c r="F24" s="9"/>
      <c r="G24" s="9"/>
      <c r="H24" s="10" t="str">
        <f t="shared" si="1"/>
        <v xml:space="preserve"> </v>
      </c>
      <c r="I24" s="17"/>
    </row>
    <row r="25" spans="1:9" x14ac:dyDescent="0.25">
      <c r="A25" s="3" t="s">
        <v>55</v>
      </c>
      <c r="B25" s="3" t="s">
        <v>54</v>
      </c>
      <c r="C25" s="3">
        <v>1</v>
      </c>
      <c r="D25" s="3">
        <v>0</v>
      </c>
      <c r="E25" s="9">
        <f>Tableau16[[#This Row],[Stock VL]]-Tableau16[[#This Row],[Retrait]]</f>
        <v>1</v>
      </c>
      <c r="F25" s="9"/>
      <c r="G25" s="9"/>
      <c r="H25" s="10" t="str">
        <f>IF(E25&lt;3,"APPRO"," ")</f>
        <v>APPRO</v>
      </c>
      <c r="I25" s="17"/>
    </row>
    <row r="26" spans="1:9" x14ac:dyDescent="0.25">
      <c r="A26" s="3" t="s">
        <v>105</v>
      </c>
      <c r="B26" s="3"/>
      <c r="C26" s="3">
        <v>2</v>
      </c>
      <c r="D26" s="3"/>
      <c r="E26" s="9">
        <f>Tableau16[[#This Row],[Stock VL]]-Tableau16[[#This Row],[Retrait]]</f>
        <v>2</v>
      </c>
      <c r="F26" s="9"/>
      <c r="G26" s="9"/>
      <c r="H26" s="10" t="str">
        <f t="shared" ref="H26:H44" si="2">IF(E26&lt;0,"APPRO"," ")</f>
        <v xml:space="preserve"> </v>
      </c>
      <c r="I26" s="17"/>
    </row>
    <row r="27" spans="1:9" x14ac:dyDescent="0.25">
      <c r="A27" s="3"/>
      <c r="B27" s="3"/>
      <c r="C27" s="3"/>
      <c r="D27" s="3"/>
      <c r="E27" s="9">
        <f>Tableau16[[#This Row],[Stock VL]]-Tableau16[[#This Row],[Retrait]]</f>
        <v>0</v>
      </c>
      <c r="F27" s="9"/>
      <c r="G27" s="9"/>
      <c r="H27" s="10" t="str">
        <f t="shared" si="2"/>
        <v xml:space="preserve"> </v>
      </c>
      <c r="I27" s="17"/>
    </row>
    <row r="28" spans="1:9" x14ac:dyDescent="0.25">
      <c r="A28" s="3" t="s">
        <v>192</v>
      </c>
      <c r="B28" s="3" t="s">
        <v>193</v>
      </c>
      <c r="C28" s="3">
        <v>2</v>
      </c>
      <c r="D28" s="3">
        <v>0</v>
      </c>
      <c r="E28" s="9">
        <f>Tableau16[[#This Row],[Stock VL]]-Tableau16[[#This Row],[Retrait]]</f>
        <v>2</v>
      </c>
      <c r="F28" s="9"/>
      <c r="G28" s="9"/>
      <c r="H28" s="10" t="str">
        <f>IF(E28&lt;1,"APPRO"," ")</f>
        <v xml:space="preserve"> </v>
      </c>
      <c r="I28" s="17"/>
    </row>
    <row r="29" spans="1:9" x14ac:dyDescent="0.25">
      <c r="A29" s="3" t="s">
        <v>194</v>
      </c>
      <c r="B29" s="3" t="s">
        <v>193</v>
      </c>
      <c r="C29" s="3">
        <v>3</v>
      </c>
      <c r="D29" s="3">
        <v>0</v>
      </c>
      <c r="E29" s="9">
        <f>Tableau16[[#This Row],[Stock VL]]-Tableau16[[#This Row],[Retrait]]</f>
        <v>3</v>
      </c>
      <c r="F29" s="9"/>
      <c r="G29" s="9"/>
      <c r="H29" s="10" t="str">
        <f t="shared" si="2"/>
        <v xml:space="preserve"> </v>
      </c>
      <c r="I29" s="17"/>
    </row>
    <row r="30" spans="1:9" x14ac:dyDescent="0.25">
      <c r="A30" s="3"/>
      <c r="B30" s="3"/>
      <c r="C30" s="3"/>
      <c r="D30" s="3"/>
      <c r="E30" s="9">
        <f>Tableau16[[#This Row],[Stock VL]]-Tableau16[[#This Row],[Retrait]]</f>
        <v>0</v>
      </c>
      <c r="F30" s="9"/>
      <c r="G30" s="9"/>
      <c r="H30" s="10" t="str">
        <f t="shared" si="2"/>
        <v xml:space="preserve"> </v>
      </c>
      <c r="I30" s="17"/>
    </row>
    <row r="31" spans="1:9" x14ac:dyDescent="0.25">
      <c r="A31" s="3"/>
      <c r="B31" s="3"/>
      <c r="C31" s="3"/>
      <c r="D31" s="3"/>
      <c r="E31" s="9">
        <f>Tableau16[[#This Row],[Stock VL]]-Tableau16[[#This Row],[Retrait]]</f>
        <v>0</v>
      </c>
      <c r="F31" s="9"/>
      <c r="G31" s="9"/>
      <c r="H31" s="10" t="str">
        <f t="shared" si="2"/>
        <v xml:space="preserve"> </v>
      </c>
      <c r="I31" s="17"/>
    </row>
    <row r="32" spans="1:9" x14ac:dyDescent="0.25">
      <c r="A32" s="3"/>
      <c r="B32" s="3"/>
      <c r="C32" s="3"/>
      <c r="D32" s="3"/>
      <c r="E32" s="9">
        <f>Tableau16[[#This Row],[Stock VL]]-Tableau16[[#This Row],[Retrait]]</f>
        <v>0</v>
      </c>
      <c r="F32" s="9"/>
      <c r="G32" s="9"/>
      <c r="H32" s="10" t="str">
        <f t="shared" si="2"/>
        <v xml:space="preserve"> </v>
      </c>
      <c r="I32" s="17"/>
    </row>
    <row r="33" spans="1:9" x14ac:dyDescent="0.25">
      <c r="A33" s="3"/>
      <c r="B33" s="3"/>
      <c r="C33" s="3"/>
      <c r="D33" s="3"/>
      <c r="E33" s="9">
        <f>Tableau16[[#This Row],[Stock VL]]-Tableau16[[#This Row],[Retrait]]</f>
        <v>0</v>
      </c>
      <c r="F33" s="9"/>
      <c r="G33" s="9"/>
      <c r="H33" s="10" t="str">
        <f t="shared" si="2"/>
        <v xml:space="preserve"> </v>
      </c>
      <c r="I33" s="17"/>
    </row>
    <row r="34" spans="1:9" x14ac:dyDescent="0.25">
      <c r="A34" s="3"/>
      <c r="B34" s="3"/>
      <c r="C34" s="3"/>
      <c r="D34" s="3"/>
      <c r="E34" s="9">
        <f>Tableau16[[#This Row],[Stock VL]]-Tableau16[[#This Row],[Retrait]]</f>
        <v>0</v>
      </c>
      <c r="F34" s="9"/>
      <c r="G34" s="9"/>
      <c r="H34" s="10" t="str">
        <f t="shared" si="2"/>
        <v xml:space="preserve"> </v>
      </c>
      <c r="I34" s="17"/>
    </row>
    <row r="35" spans="1:9" x14ac:dyDescent="0.25">
      <c r="A35" s="3"/>
      <c r="B35" s="3"/>
      <c r="C35" s="3"/>
      <c r="D35" s="3"/>
      <c r="E35" s="9">
        <f>Tableau16[[#This Row],[Stock VL]]-Tableau16[[#This Row],[Retrait]]</f>
        <v>0</v>
      </c>
      <c r="F35" s="9"/>
      <c r="G35" s="9"/>
      <c r="H35" s="10" t="str">
        <f t="shared" si="2"/>
        <v xml:space="preserve"> </v>
      </c>
      <c r="I35" s="17"/>
    </row>
    <row r="36" spans="1:9" x14ac:dyDescent="0.25">
      <c r="A36" s="3"/>
      <c r="B36" s="3"/>
      <c r="C36" s="3"/>
      <c r="D36" s="3"/>
      <c r="E36" s="9">
        <f>Tableau16[[#This Row],[Stock VL]]-Tableau16[[#This Row],[Retrait]]</f>
        <v>0</v>
      </c>
      <c r="F36" s="9"/>
      <c r="G36" s="9"/>
      <c r="H36" s="10" t="str">
        <f t="shared" si="2"/>
        <v xml:space="preserve"> </v>
      </c>
      <c r="I36" s="17"/>
    </row>
    <row r="37" spans="1:9" x14ac:dyDescent="0.25">
      <c r="A37" s="3"/>
      <c r="B37" s="3"/>
      <c r="C37" s="3"/>
      <c r="D37" s="3"/>
      <c r="E37" s="9">
        <f>Tableau16[[#This Row],[Stock VL]]-Tableau16[[#This Row],[Retrait]]</f>
        <v>0</v>
      </c>
      <c r="F37" s="9"/>
      <c r="G37" s="9"/>
      <c r="H37" s="10" t="str">
        <f t="shared" si="2"/>
        <v xml:space="preserve"> </v>
      </c>
      <c r="I37" s="17"/>
    </row>
    <row r="38" spans="1:9" x14ac:dyDescent="0.25">
      <c r="A38" s="3"/>
      <c r="B38" s="3"/>
      <c r="C38" s="3"/>
      <c r="D38" s="3"/>
      <c r="E38" s="9">
        <f>Tableau16[[#This Row],[Stock VL]]-Tableau16[[#This Row],[Retrait]]</f>
        <v>0</v>
      </c>
      <c r="F38" s="9"/>
      <c r="G38" s="9"/>
      <c r="H38" s="10" t="str">
        <f t="shared" si="2"/>
        <v xml:space="preserve"> </v>
      </c>
      <c r="I38" s="17"/>
    </row>
    <row r="39" spans="1:9" x14ac:dyDescent="0.25">
      <c r="A39" s="3"/>
      <c r="B39" s="3"/>
      <c r="C39" s="3"/>
      <c r="D39" s="3"/>
      <c r="E39" s="9">
        <f>Tableau16[[#This Row],[Stock VL]]-Tableau16[[#This Row],[Retrait]]</f>
        <v>0</v>
      </c>
      <c r="F39" s="9"/>
      <c r="G39" s="9"/>
      <c r="H39" s="10" t="str">
        <f t="shared" si="2"/>
        <v xml:space="preserve"> </v>
      </c>
      <c r="I39" s="17"/>
    </row>
    <row r="40" spans="1:9" x14ac:dyDescent="0.25">
      <c r="A40" s="3"/>
      <c r="B40" s="3"/>
      <c r="C40" s="3"/>
      <c r="D40" s="3"/>
      <c r="E40" s="9">
        <f>Tableau16[[#This Row],[Stock VL]]-Tableau16[[#This Row],[Retrait]]</f>
        <v>0</v>
      </c>
      <c r="F40" s="9"/>
      <c r="G40" s="9"/>
      <c r="H40" s="10" t="str">
        <f t="shared" si="2"/>
        <v xml:space="preserve"> </v>
      </c>
      <c r="I40" s="17"/>
    </row>
    <row r="41" spans="1:9" x14ac:dyDescent="0.25">
      <c r="A41" s="3"/>
      <c r="B41" s="3"/>
      <c r="C41" s="3"/>
      <c r="D41" s="3"/>
      <c r="E41" s="9">
        <f>Tableau16[[#This Row],[Stock VL]]-Tableau16[[#This Row],[Retrait]]</f>
        <v>0</v>
      </c>
      <c r="F41" s="9"/>
      <c r="G41" s="9"/>
      <c r="H41" s="10" t="str">
        <f t="shared" si="2"/>
        <v xml:space="preserve"> </v>
      </c>
      <c r="I41" s="17"/>
    </row>
    <row r="42" spans="1:9" x14ac:dyDescent="0.25">
      <c r="A42" s="3"/>
      <c r="B42" s="3"/>
      <c r="C42" s="3"/>
      <c r="D42" s="3"/>
      <c r="E42" s="9">
        <f>Tableau16[[#This Row],[Stock VL]]-Tableau16[[#This Row],[Retrait]]</f>
        <v>0</v>
      </c>
      <c r="F42" s="9"/>
      <c r="G42" s="9"/>
      <c r="H42" s="10" t="str">
        <f t="shared" si="2"/>
        <v xml:space="preserve"> </v>
      </c>
      <c r="I42" s="17"/>
    </row>
    <row r="43" spans="1:9" x14ac:dyDescent="0.25">
      <c r="A43" s="3"/>
      <c r="B43" s="3"/>
      <c r="C43" s="3"/>
      <c r="D43" s="3"/>
      <c r="E43" s="9">
        <f>Tableau16[[#This Row],[Stock VL]]-Tableau16[[#This Row],[Retrait]]</f>
        <v>0</v>
      </c>
      <c r="F43" s="9"/>
      <c r="G43" s="9"/>
      <c r="H43" s="10" t="str">
        <f t="shared" si="2"/>
        <v xml:space="preserve"> </v>
      </c>
      <c r="I43" s="17"/>
    </row>
    <row r="44" spans="1:9" x14ac:dyDescent="0.25">
      <c r="A44" s="3"/>
      <c r="B44" s="3"/>
      <c r="C44" s="3"/>
      <c r="D44" s="3"/>
      <c r="E44" s="9">
        <f>Tableau16[[#This Row],[Stock VL]]-Tableau16[[#This Row],[Retrait]]</f>
        <v>0</v>
      </c>
      <c r="F44" s="9"/>
      <c r="G44" s="9"/>
      <c r="H44" s="10" t="str">
        <f t="shared" si="2"/>
        <v xml:space="preserve"> </v>
      </c>
      <c r="I44" s="17"/>
    </row>
  </sheetData>
  <sheetProtection formatCells="0" formatColumns="0" formatRows="0" insertColumns="0" insertRows="0" insertHyperlinks="0" deleteColumns="0" deleteRows="0" sort="0" autoFilter="0" pivotTables="0"/>
  <mergeCells count="2">
    <mergeCell ref="B1:H4"/>
    <mergeCell ref="A1:A4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3"/>
  <sheetViews>
    <sheetView showGridLines="0" showRowColHeaders="0" workbookViewId="0">
      <selection activeCell="H9" sqref="H9"/>
    </sheetView>
  </sheetViews>
  <sheetFormatPr baseColWidth="10" defaultRowHeight="15" x14ac:dyDescent="0.25"/>
  <cols>
    <col min="1" max="1" width="23" style="1" customWidth="1"/>
    <col min="2" max="2" width="16.85546875" style="1" customWidth="1"/>
    <col min="3" max="3" width="11.7109375" style="1" customWidth="1"/>
    <col min="4" max="4" width="10.7109375" style="1" customWidth="1"/>
    <col min="5" max="5" width="10.5703125" style="1" customWidth="1"/>
    <col min="6" max="6" width="17.7109375" style="1" customWidth="1"/>
    <col min="7" max="7" width="22.85546875" style="1" customWidth="1"/>
    <col min="8" max="16384" width="11.42578125" style="1"/>
  </cols>
  <sheetData>
    <row r="1" spans="1:7" x14ac:dyDescent="0.25">
      <c r="A1" s="77"/>
      <c r="B1" s="80" t="s">
        <v>213</v>
      </c>
      <c r="C1" s="81"/>
      <c r="D1" s="81"/>
      <c r="E1" s="81"/>
      <c r="F1" s="82"/>
    </row>
    <row r="2" spans="1:7" x14ac:dyDescent="0.25">
      <c r="A2" s="78"/>
      <c r="B2" s="83"/>
      <c r="C2" s="84"/>
      <c r="D2" s="84"/>
      <c r="E2" s="84"/>
      <c r="F2" s="85"/>
    </row>
    <row r="3" spans="1:7" x14ac:dyDescent="0.25">
      <c r="A3" s="78"/>
      <c r="B3" s="83"/>
      <c r="C3" s="84"/>
      <c r="D3" s="84"/>
      <c r="E3" s="84"/>
      <c r="F3" s="85"/>
    </row>
    <row r="4" spans="1:7" ht="15.75" thickBot="1" x14ac:dyDescent="0.3">
      <c r="A4" s="79"/>
      <c r="B4" s="86"/>
      <c r="C4" s="87"/>
      <c r="D4" s="87"/>
      <c r="E4" s="87"/>
      <c r="F4" s="88"/>
    </row>
    <row r="5" spans="1:7" ht="2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8" t="s">
        <v>5</v>
      </c>
      <c r="G5" s="31" t="s">
        <v>131</v>
      </c>
    </row>
    <row r="6" spans="1:7" x14ac:dyDescent="0.25">
      <c r="A6" s="5" t="s">
        <v>56</v>
      </c>
      <c r="B6" s="3" t="s">
        <v>57</v>
      </c>
      <c r="C6" s="3">
        <v>1</v>
      </c>
      <c r="D6" s="3">
        <v>0</v>
      </c>
      <c r="E6" s="9">
        <f>Tableau143[[#This Row],[Stock VL]]-Tableau143[[#This Row],[Retrait]]</f>
        <v>1</v>
      </c>
      <c r="F6" s="11" t="str">
        <f>IF(E6&lt;1,"APPRO"," ")</f>
        <v xml:space="preserve"> </v>
      </c>
      <c r="G6" s="17"/>
    </row>
    <row r="7" spans="1:7" x14ac:dyDescent="0.25">
      <c r="A7" s="5" t="s">
        <v>56</v>
      </c>
      <c r="B7" s="3" t="s">
        <v>58</v>
      </c>
      <c r="C7" s="3">
        <v>6</v>
      </c>
      <c r="D7" s="3">
        <v>5</v>
      </c>
      <c r="E7" s="9">
        <f>Tableau143[[#This Row],[Stock VL]]-Tableau143[[#This Row],[Retrait]]</f>
        <v>1</v>
      </c>
      <c r="F7" s="11" t="str">
        <f t="shared" ref="F7:F13" si="0">IF(E7&lt;2,"APPRO"," ")</f>
        <v>APPRO</v>
      </c>
      <c r="G7" s="17" t="s">
        <v>257</v>
      </c>
    </row>
    <row r="8" spans="1:7" x14ac:dyDescent="0.25">
      <c r="A8" s="5" t="s">
        <v>56</v>
      </c>
      <c r="B8" s="3" t="s">
        <v>59</v>
      </c>
      <c r="C8" s="3">
        <v>5</v>
      </c>
      <c r="D8" s="3">
        <v>0</v>
      </c>
      <c r="E8" s="9">
        <f>Tableau143[[#This Row],[Stock VL]]-Tableau143[[#This Row],[Retrait]]</f>
        <v>5</v>
      </c>
      <c r="F8" s="11" t="str">
        <f t="shared" si="0"/>
        <v xml:space="preserve"> </v>
      </c>
      <c r="G8" s="17"/>
    </row>
    <row r="9" spans="1:7" x14ac:dyDescent="0.25">
      <c r="A9" s="5" t="s">
        <v>56</v>
      </c>
      <c r="B9" s="3" t="s">
        <v>60</v>
      </c>
      <c r="C9" s="3">
        <v>6</v>
      </c>
      <c r="D9" s="3">
        <v>0</v>
      </c>
      <c r="E9" s="9">
        <f>Tableau143[[#This Row],[Stock VL]]-Tableau143[[#This Row],[Retrait]]</f>
        <v>6</v>
      </c>
      <c r="F9" s="11" t="str">
        <f t="shared" si="0"/>
        <v xml:space="preserve"> </v>
      </c>
      <c r="G9" s="17"/>
    </row>
    <row r="10" spans="1:7" x14ac:dyDescent="0.25">
      <c r="A10" s="5" t="s">
        <v>196</v>
      </c>
      <c r="B10" s="3" t="s">
        <v>197</v>
      </c>
      <c r="C10" s="3">
        <v>3</v>
      </c>
      <c r="D10" s="3">
        <v>1</v>
      </c>
      <c r="E10" s="9">
        <f>Tableau143[[#This Row],[Stock VL]]-Tableau143[[#This Row],[Retrait]]</f>
        <v>2</v>
      </c>
      <c r="F10" s="11" t="str">
        <f>IF(E10&lt;0,"APPRO"," ")</f>
        <v xml:space="preserve"> </v>
      </c>
      <c r="G10" s="17" t="s">
        <v>198</v>
      </c>
    </row>
    <row r="11" spans="1:7" x14ac:dyDescent="0.25">
      <c r="A11" s="5" t="s">
        <v>61</v>
      </c>
      <c r="B11" s="3" t="s">
        <v>62</v>
      </c>
      <c r="C11" s="3">
        <v>1</v>
      </c>
      <c r="D11" s="3">
        <v>0</v>
      </c>
      <c r="E11" s="9">
        <f>Tableau143[[#This Row],[Stock VL]]-Tableau143[[#This Row],[Retrait]]</f>
        <v>1</v>
      </c>
      <c r="F11" s="11" t="str">
        <f t="shared" si="0"/>
        <v>APPRO</v>
      </c>
      <c r="G11" s="17"/>
    </row>
    <row r="12" spans="1:7" x14ac:dyDescent="0.25">
      <c r="A12" s="5" t="s">
        <v>199</v>
      </c>
      <c r="B12" s="3" t="s">
        <v>200</v>
      </c>
      <c r="C12" s="3">
        <v>3</v>
      </c>
      <c r="D12" s="3">
        <v>0</v>
      </c>
      <c r="E12" s="9">
        <f>Tableau143[[#This Row],[Stock VL]]-Tableau143[[#This Row],[Retrait]]</f>
        <v>3</v>
      </c>
      <c r="F12" s="11" t="str">
        <f>IF(E12&lt;1,"APPRO"," ")</f>
        <v xml:space="preserve"> </v>
      </c>
      <c r="G12" s="17"/>
    </row>
    <row r="13" spans="1:7" x14ac:dyDescent="0.25">
      <c r="A13" s="5" t="s">
        <v>61</v>
      </c>
      <c r="B13" s="3" t="s">
        <v>63</v>
      </c>
      <c r="C13" s="3">
        <v>6</v>
      </c>
      <c r="D13" s="3">
        <v>0</v>
      </c>
      <c r="E13" s="9">
        <f>Tableau143[[#This Row],[Stock VL]]-Tableau143[[#This Row],[Retrait]]</f>
        <v>6</v>
      </c>
      <c r="F13" s="11" t="str">
        <f t="shared" si="0"/>
        <v xml:space="preserve"> </v>
      </c>
      <c r="G13" s="17"/>
    </row>
    <row r="14" spans="1:7" x14ac:dyDescent="0.25">
      <c r="A14" s="5" t="s">
        <v>61</v>
      </c>
      <c r="B14" s="3" t="s">
        <v>64</v>
      </c>
      <c r="C14" s="3">
        <v>4</v>
      </c>
      <c r="D14" s="3">
        <v>0</v>
      </c>
      <c r="E14" s="9">
        <f>Tableau143[[#This Row],[Stock VL]]-Tableau143[[#This Row],[Retrait]]</f>
        <v>4</v>
      </c>
      <c r="F14" s="11" t="str">
        <f>IF(E14&lt;1,"APPRO"," ")</f>
        <v xml:space="preserve"> </v>
      </c>
      <c r="G14" s="17"/>
    </row>
    <row r="15" spans="1:7" x14ac:dyDescent="0.25">
      <c r="A15" s="5" t="s">
        <v>61</v>
      </c>
      <c r="B15" s="3" t="s">
        <v>65</v>
      </c>
      <c r="C15" s="3">
        <v>17</v>
      </c>
      <c r="D15" s="3">
        <v>0</v>
      </c>
      <c r="E15" s="9">
        <f>Tableau143[[#This Row],[Stock VL]]-Tableau143[[#This Row],[Retrait]]</f>
        <v>17</v>
      </c>
      <c r="F15" s="11" t="str">
        <f>IF(E15&lt;2,"APPRO"," ")</f>
        <v xml:space="preserve"> </v>
      </c>
      <c r="G15" s="17"/>
    </row>
    <row r="16" spans="1:7" x14ac:dyDescent="0.25">
      <c r="A16" s="5" t="s">
        <v>66</v>
      </c>
      <c r="B16" s="3" t="s">
        <v>67</v>
      </c>
      <c r="C16" s="3">
        <v>18</v>
      </c>
      <c r="D16" s="3">
        <v>0</v>
      </c>
      <c r="E16" s="9">
        <f>Tableau143[[#This Row],[Stock VL]]-Tableau143[[#This Row],[Retrait]]</f>
        <v>18</v>
      </c>
      <c r="F16" s="11" t="str">
        <f>IF(E16&lt;2,"APPRO"," ")</f>
        <v xml:space="preserve"> </v>
      </c>
      <c r="G16" s="17"/>
    </row>
    <row r="17" spans="1:7" x14ac:dyDescent="0.25">
      <c r="A17" s="5" t="s">
        <v>68</v>
      </c>
      <c r="B17" s="3" t="s">
        <v>69</v>
      </c>
      <c r="C17" s="3">
        <v>5</v>
      </c>
      <c r="D17" s="3">
        <v>0</v>
      </c>
      <c r="E17" s="9">
        <f>Tableau143[[#This Row],[Stock VL]]-Tableau143[[#This Row],[Retrait]]</f>
        <v>5</v>
      </c>
      <c r="F17" s="11" t="str">
        <f>IF(E17&lt;2,"APPRO"," ")</f>
        <v xml:space="preserve"> </v>
      </c>
      <c r="G17" s="17"/>
    </row>
    <row r="18" spans="1:7" x14ac:dyDescent="0.25">
      <c r="A18" s="5" t="s">
        <v>70</v>
      </c>
      <c r="B18" s="3" t="s">
        <v>71</v>
      </c>
      <c r="C18" s="3">
        <v>10</v>
      </c>
      <c r="D18" s="3">
        <v>1</v>
      </c>
      <c r="E18" s="9">
        <f>Tableau143[[#This Row],[Stock VL]]-Tableau143[[#This Row],[Retrait]]</f>
        <v>9</v>
      </c>
      <c r="F18" s="11" t="str">
        <f>IF(E18&lt;2,"APPRO"," ")</f>
        <v xml:space="preserve"> </v>
      </c>
      <c r="G18" s="17" t="s">
        <v>201</v>
      </c>
    </row>
    <row r="19" spans="1:7" x14ac:dyDescent="0.25">
      <c r="A19" s="5" t="s">
        <v>72</v>
      </c>
      <c r="B19" s="3" t="s">
        <v>73</v>
      </c>
      <c r="C19" s="3">
        <v>0</v>
      </c>
      <c r="D19" s="3">
        <v>0</v>
      </c>
      <c r="E19" s="9">
        <f>Tableau143[[#This Row],[Stock VL]]-Tableau143[[#This Row],[Retrait]]</f>
        <v>0</v>
      </c>
      <c r="F19" s="11" t="str">
        <f>IF(E19&lt;5,"APPRO"," ")</f>
        <v>APPRO</v>
      </c>
      <c r="G19" s="17"/>
    </row>
    <row r="20" spans="1:7" x14ac:dyDescent="0.25">
      <c r="A20" s="5" t="s">
        <v>72</v>
      </c>
      <c r="B20" s="3" t="s">
        <v>74</v>
      </c>
      <c r="C20" s="3">
        <v>9</v>
      </c>
      <c r="D20" s="3">
        <v>0</v>
      </c>
      <c r="E20" s="9">
        <f>Tableau143[[#This Row],[Stock VL]]-Tableau143[[#This Row],[Retrait]]</f>
        <v>9</v>
      </c>
      <c r="F20" s="11" t="str">
        <f>IF(E20&lt;5,"APPRO"," ")</f>
        <v xml:space="preserve"> </v>
      </c>
      <c r="G20" s="17"/>
    </row>
    <row r="21" spans="1:7" x14ac:dyDescent="0.25">
      <c r="A21" s="5" t="s">
        <v>72</v>
      </c>
      <c r="B21" s="3" t="s">
        <v>75</v>
      </c>
      <c r="C21" s="3">
        <v>6</v>
      </c>
      <c r="D21" s="3">
        <v>1</v>
      </c>
      <c r="E21" s="9">
        <f>Tableau143[[#This Row],[Stock VL]]-Tableau143[[#This Row],[Retrait]]</f>
        <v>5</v>
      </c>
      <c r="F21" s="11" t="str">
        <f>IF(E21&lt;2,"APPRO"," ")</f>
        <v xml:space="preserve"> </v>
      </c>
      <c r="G21" s="17" t="s">
        <v>212</v>
      </c>
    </row>
    <row r="22" spans="1:7" x14ac:dyDescent="0.25">
      <c r="A22" s="5" t="s">
        <v>72</v>
      </c>
      <c r="B22" s="3" t="s">
        <v>76</v>
      </c>
      <c r="C22" s="3">
        <v>0</v>
      </c>
      <c r="D22" s="3">
        <v>0</v>
      </c>
      <c r="E22" s="9">
        <f>Tableau143[[#This Row],[Stock VL]]-Tableau143[[#This Row],[Retrait]]</f>
        <v>0</v>
      </c>
      <c r="F22" s="11" t="str">
        <f>IF(E22&lt;5,"APPRO"," ")</f>
        <v>APPRO</v>
      </c>
      <c r="G22" s="17"/>
    </row>
    <row r="23" spans="1:7" x14ac:dyDescent="0.25">
      <c r="A23" s="5" t="s">
        <v>70</v>
      </c>
      <c r="B23" s="3" t="s">
        <v>77</v>
      </c>
      <c r="C23" s="3">
        <v>0</v>
      </c>
      <c r="D23" s="3">
        <v>0</v>
      </c>
      <c r="E23" s="9">
        <f>Tableau143[[#This Row],[Stock VL]]-Tableau143[[#This Row],[Retrait]]</f>
        <v>0</v>
      </c>
      <c r="F23" s="11" t="str">
        <f>IF(E23&lt;5,"APPRO"," ")</f>
        <v>APPRO</v>
      </c>
      <c r="G23" s="17"/>
    </row>
    <row r="24" spans="1:7" x14ac:dyDescent="0.25">
      <c r="A24" s="5" t="s">
        <v>70</v>
      </c>
      <c r="B24" s="3" t="s">
        <v>78</v>
      </c>
      <c r="C24" s="3">
        <v>0</v>
      </c>
      <c r="D24" s="3">
        <v>0</v>
      </c>
      <c r="E24" s="9">
        <f>Tableau143[[#This Row],[Stock VL]]-Tableau143[[#This Row],[Retrait]]</f>
        <v>0</v>
      </c>
      <c r="F24" s="11" t="str">
        <f>IF(E24&lt;2,"APPRO"," ")</f>
        <v>APPRO</v>
      </c>
      <c r="G24" s="17"/>
    </row>
    <row r="25" spans="1:7" x14ac:dyDescent="0.25">
      <c r="A25" s="5" t="s">
        <v>79</v>
      </c>
      <c r="B25" s="3" t="s">
        <v>80</v>
      </c>
      <c r="C25" s="3">
        <v>3</v>
      </c>
      <c r="D25" s="3">
        <v>0</v>
      </c>
      <c r="E25" s="9">
        <f>Tableau143[[#This Row],[Stock VL]]-Tableau143[[#This Row],[Retrait]]</f>
        <v>3</v>
      </c>
      <c r="F25" s="11" t="str">
        <f t="shared" ref="F25:F43" si="1">IF(E25&lt;0,"APPRO"," ")</f>
        <v xml:space="preserve"> </v>
      </c>
      <c r="G25" s="17"/>
    </row>
    <row r="26" spans="1:7" x14ac:dyDescent="0.25">
      <c r="A26" s="5"/>
      <c r="B26" s="3"/>
      <c r="C26" s="3"/>
      <c r="D26" s="3"/>
      <c r="E26" s="9">
        <f>Tableau143[[#This Row],[Stock VL]]-Tableau143[[#This Row],[Retrait]]</f>
        <v>0</v>
      </c>
      <c r="F26" s="11" t="str">
        <f t="shared" si="1"/>
        <v xml:space="preserve"> </v>
      </c>
      <c r="G26" s="17"/>
    </row>
    <row r="27" spans="1:7" x14ac:dyDescent="0.25">
      <c r="A27" s="5"/>
      <c r="B27" s="3"/>
      <c r="C27" s="3"/>
      <c r="D27" s="3"/>
      <c r="E27" s="9">
        <f>Tableau143[[#This Row],[Stock VL]]-Tableau143[[#This Row],[Retrait]]</f>
        <v>0</v>
      </c>
      <c r="F27" s="11" t="str">
        <f t="shared" si="1"/>
        <v xml:space="preserve"> </v>
      </c>
      <c r="G27" s="17"/>
    </row>
    <row r="28" spans="1:7" x14ac:dyDescent="0.25">
      <c r="A28" s="5"/>
      <c r="B28" s="3"/>
      <c r="C28" s="3"/>
      <c r="D28" s="3"/>
      <c r="E28" s="9">
        <f>Tableau143[[#This Row],[Stock VL]]-Tableau143[[#This Row],[Retrait]]</f>
        <v>0</v>
      </c>
      <c r="F28" s="11" t="str">
        <f t="shared" si="1"/>
        <v xml:space="preserve"> </v>
      </c>
      <c r="G28" s="17"/>
    </row>
    <row r="29" spans="1:7" x14ac:dyDescent="0.25">
      <c r="A29" s="5"/>
      <c r="B29" s="3"/>
      <c r="C29" s="3"/>
      <c r="D29" s="3"/>
      <c r="E29" s="9">
        <f>Tableau143[[#This Row],[Stock VL]]-Tableau143[[#This Row],[Retrait]]</f>
        <v>0</v>
      </c>
      <c r="F29" s="11" t="str">
        <f t="shared" si="1"/>
        <v xml:space="preserve"> </v>
      </c>
      <c r="G29" s="17"/>
    </row>
    <row r="30" spans="1:7" x14ac:dyDescent="0.25">
      <c r="A30" s="5"/>
      <c r="B30" s="3"/>
      <c r="C30" s="3"/>
      <c r="D30" s="3"/>
      <c r="E30" s="9">
        <f>Tableau143[[#This Row],[Stock VL]]-Tableau143[[#This Row],[Retrait]]</f>
        <v>0</v>
      </c>
      <c r="F30" s="11" t="str">
        <f t="shared" si="1"/>
        <v xml:space="preserve"> </v>
      </c>
      <c r="G30" s="17"/>
    </row>
    <row r="31" spans="1:7" x14ac:dyDescent="0.25">
      <c r="A31" s="5"/>
      <c r="B31" s="3"/>
      <c r="C31" s="3"/>
      <c r="D31" s="3"/>
      <c r="E31" s="9">
        <f>Tableau143[[#This Row],[Stock VL]]-Tableau143[[#This Row],[Retrait]]</f>
        <v>0</v>
      </c>
      <c r="F31" s="11" t="str">
        <f t="shared" si="1"/>
        <v xml:space="preserve"> </v>
      </c>
      <c r="G31" s="17"/>
    </row>
    <row r="32" spans="1:7" x14ac:dyDescent="0.25">
      <c r="A32" s="5"/>
      <c r="B32" s="3"/>
      <c r="C32" s="3"/>
      <c r="D32" s="3"/>
      <c r="E32" s="9">
        <f>Tableau143[[#This Row],[Stock VL]]-Tableau143[[#This Row],[Retrait]]</f>
        <v>0</v>
      </c>
      <c r="F32" s="11" t="str">
        <f t="shared" si="1"/>
        <v xml:space="preserve"> </v>
      </c>
      <c r="G32" s="17"/>
    </row>
    <row r="33" spans="1:7" x14ac:dyDescent="0.25">
      <c r="A33" s="5"/>
      <c r="B33" s="3"/>
      <c r="C33" s="3"/>
      <c r="D33" s="3"/>
      <c r="E33" s="9">
        <f>Tableau143[[#This Row],[Stock VL]]-Tableau143[[#This Row],[Retrait]]</f>
        <v>0</v>
      </c>
      <c r="F33" s="11" t="str">
        <f t="shared" si="1"/>
        <v xml:space="preserve"> </v>
      </c>
      <c r="G33" s="17"/>
    </row>
    <row r="34" spans="1:7" x14ac:dyDescent="0.25">
      <c r="A34" s="5"/>
      <c r="B34" s="3"/>
      <c r="C34" s="3"/>
      <c r="D34" s="3"/>
      <c r="E34" s="9">
        <f>Tableau143[[#This Row],[Stock VL]]-Tableau143[[#This Row],[Retrait]]</f>
        <v>0</v>
      </c>
      <c r="F34" s="11" t="str">
        <f t="shared" si="1"/>
        <v xml:space="preserve"> </v>
      </c>
      <c r="G34" s="17"/>
    </row>
    <row r="35" spans="1:7" x14ac:dyDescent="0.25">
      <c r="A35" s="5"/>
      <c r="B35" s="3"/>
      <c r="C35" s="3"/>
      <c r="D35" s="3"/>
      <c r="E35" s="9">
        <f>Tableau143[[#This Row],[Stock VL]]-Tableau143[[#This Row],[Retrait]]</f>
        <v>0</v>
      </c>
      <c r="F35" s="11" t="str">
        <f t="shared" si="1"/>
        <v xml:space="preserve"> </v>
      </c>
      <c r="G35" s="17"/>
    </row>
    <row r="36" spans="1:7" x14ac:dyDescent="0.25">
      <c r="A36" s="5"/>
      <c r="B36" s="3"/>
      <c r="C36" s="3"/>
      <c r="D36" s="3"/>
      <c r="E36" s="9">
        <f>Tableau143[[#This Row],[Stock VL]]-Tableau143[[#This Row],[Retrait]]</f>
        <v>0</v>
      </c>
      <c r="F36" s="11" t="str">
        <f t="shared" si="1"/>
        <v xml:space="preserve"> </v>
      </c>
      <c r="G36" s="17"/>
    </row>
    <row r="37" spans="1:7" x14ac:dyDescent="0.25">
      <c r="A37" s="5"/>
      <c r="B37" s="3"/>
      <c r="C37" s="3"/>
      <c r="D37" s="3"/>
      <c r="E37" s="9">
        <f>Tableau143[[#This Row],[Stock VL]]-Tableau143[[#This Row],[Retrait]]</f>
        <v>0</v>
      </c>
      <c r="F37" s="11" t="str">
        <f t="shared" si="1"/>
        <v xml:space="preserve"> </v>
      </c>
      <c r="G37" s="17"/>
    </row>
    <row r="38" spans="1:7" x14ac:dyDescent="0.25">
      <c r="A38" s="5"/>
      <c r="B38" s="3"/>
      <c r="C38" s="3"/>
      <c r="D38" s="3"/>
      <c r="E38" s="9">
        <f>Tableau143[[#This Row],[Stock VL]]-Tableau143[[#This Row],[Retrait]]</f>
        <v>0</v>
      </c>
      <c r="F38" s="11" t="str">
        <f t="shared" si="1"/>
        <v xml:space="preserve"> </v>
      </c>
      <c r="G38" s="17"/>
    </row>
    <row r="39" spans="1:7" x14ac:dyDescent="0.25">
      <c r="A39" s="5"/>
      <c r="B39" s="3"/>
      <c r="C39" s="3"/>
      <c r="D39" s="3"/>
      <c r="E39" s="9">
        <f>Tableau143[[#This Row],[Stock VL]]-Tableau143[[#This Row],[Retrait]]</f>
        <v>0</v>
      </c>
      <c r="F39" s="11" t="str">
        <f t="shared" si="1"/>
        <v xml:space="preserve"> </v>
      </c>
      <c r="G39" s="17"/>
    </row>
    <row r="40" spans="1:7" x14ac:dyDescent="0.25">
      <c r="A40" s="5"/>
      <c r="B40" s="3"/>
      <c r="C40" s="3"/>
      <c r="D40" s="3"/>
      <c r="E40" s="9">
        <f>Tableau143[[#This Row],[Stock VL]]-Tableau143[[#This Row],[Retrait]]</f>
        <v>0</v>
      </c>
      <c r="F40" s="11" t="str">
        <f t="shared" si="1"/>
        <v xml:space="preserve"> </v>
      </c>
      <c r="G40" s="17"/>
    </row>
    <row r="41" spans="1:7" x14ac:dyDescent="0.25">
      <c r="A41" s="5"/>
      <c r="B41" s="3"/>
      <c r="C41" s="3"/>
      <c r="D41" s="3"/>
      <c r="E41" s="9">
        <f>Tableau143[[#This Row],[Stock VL]]-Tableau143[[#This Row],[Retrait]]</f>
        <v>0</v>
      </c>
      <c r="F41" s="11" t="str">
        <f t="shared" si="1"/>
        <v xml:space="preserve"> </v>
      </c>
      <c r="G41" s="17"/>
    </row>
    <row r="42" spans="1:7" x14ac:dyDescent="0.25">
      <c r="A42" s="5"/>
      <c r="B42" s="3"/>
      <c r="C42" s="3"/>
      <c r="D42" s="3"/>
      <c r="E42" s="9">
        <f>Tableau143[[#This Row],[Stock VL]]-Tableau143[[#This Row],[Retrait]]</f>
        <v>0</v>
      </c>
      <c r="F42" s="11" t="str">
        <f t="shared" si="1"/>
        <v xml:space="preserve"> </v>
      </c>
      <c r="G42" s="17"/>
    </row>
    <row r="43" spans="1:7" x14ac:dyDescent="0.25">
      <c r="A43" s="6"/>
      <c r="B43" s="7"/>
      <c r="C43" s="7"/>
      <c r="D43" s="7"/>
      <c r="E43" s="13">
        <f>Tableau143[[#This Row],[Stock VL]]-Tableau143[[#This Row],[Retrait]]</f>
        <v>0</v>
      </c>
      <c r="F43" s="12" t="str">
        <f t="shared" si="1"/>
        <v xml:space="preserve"> </v>
      </c>
      <c r="G43" s="17"/>
    </row>
  </sheetData>
  <sheetProtection formatCells="0" formatColumns="0" formatRows="0" insertColumns="0" insertRows="0" insertHyperlinks="0" deleteColumns="0" deleteRows="0" sort="0" autoFilter="0" pivotTables="0"/>
  <mergeCells count="2">
    <mergeCell ref="B1:F4"/>
    <mergeCell ref="A1:A4"/>
  </mergeCells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82"/>
  <sheetViews>
    <sheetView showGridLines="0" workbookViewId="0">
      <selection activeCell="B44" sqref="B44"/>
    </sheetView>
  </sheetViews>
  <sheetFormatPr baseColWidth="10" defaultRowHeight="15" x14ac:dyDescent="0.25"/>
  <cols>
    <col min="1" max="1" width="33.140625" style="1" customWidth="1"/>
    <col min="2" max="2" width="23.28515625" style="1" customWidth="1"/>
    <col min="3" max="3" width="16.28515625" style="1" customWidth="1"/>
    <col min="4" max="5" width="13.5703125" style="1" customWidth="1"/>
    <col min="6" max="6" width="16.85546875" style="1" customWidth="1"/>
    <col min="7" max="7" width="24.42578125" style="1" customWidth="1"/>
    <col min="8" max="16384" width="11.42578125" style="1"/>
  </cols>
  <sheetData>
    <row r="1" spans="1:7" x14ac:dyDescent="0.25">
      <c r="A1" s="65"/>
      <c r="B1" s="68" t="s">
        <v>214</v>
      </c>
      <c r="C1" s="89"/>
      <c r="D1" s="89"/>
      <c r="E1" s="89"/>
      <c r="F1" s="90"/>
    </row>
    <row r="2" spans="1:7" x14ac:dyDescent="0.25">
      <c r="A2" s="65"/>
      <c r="B2" s="91"/>
      <c r="C2" s="92"/>
      <c r="D2" s="92"/>
      <c r="E2" s="92"/>
      <c r="F2" s="93"/>
    </row>
    <row r="3" spans="1:7" x14ac:dyDescent="0.25">
      <c r="A3" s="65"/>
      <c r="B3" s="91"/>
      <c r="C3" s="92"/>
      <c r="D3" s="92"/>
      <c r="E3" s="92"/>
      <c r="F3" s="93"/>
    </row>
    <row r="4" spans="1:7" ht="21.75" customHeight="1" thickBot="1" x14ac:dyDescent="0.3">
      <c r="A4" s="65"/>
      <c r="B4" s="94"/>
      <c r="C4" s="95"/>
      <c r="D4" s="95"/>
      <c r="E4" s="95"/>
      <c r="F4" s="96"/>
    </row>
    <row r="5" spans="1:7" ht="21" x14ac:dyDescent="0.3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18" t="s">
        <v>131</v>
      </c>
    </row>
    <row r="6" spans="1:7" x14ac:dyDescent="0.25">
      <c r="A6" s="3" t="s">
        <v>188</v>
      </c>
      <c r="B6" s="3" t="s">
        <v>189</v>
      </c>
      <c r="C6" s="3">
        <v>1</v>
      </c>
      <c r="D6" s="3">
        <v>0</v>
      </c>
      <c r="E6" s="9">
        <f>Tableau15[[#This Row],[Stock VL]]-Tableau15[[#This Row],[Retrait]]</f>
        <v>1</v>
      </c>
      <c r="F6" s="10" t="str">
        <f>IF(E6&lt;1,"APPRO"," ")</f>
        <v xml:space="preserve"> </v>
      </c>
      <c r="G6" s="36"/>
    </row>
    <row r="7" spans="1:7" x14ac:dyDescent="0.25">
      <c r="A7" s="3" t="s">
        <v>190</v>
      </c>
      <c r="B7" s="3"/>
      <c r="C7" s="3">
        <v>1</v>
      </c>
      <c r="D7" s="3">
        <v>0</v>
      </c>
      <c r="E7" s="9">
        <f>Tableau15[[#This Row],[Stock VL]]-Tableau15[[#This Row],[Retrait]]</f>
        <v>1</v>
      </c>
      <c r="F7" s="10" t="str">
        <f>IF(E7&lt;1,"APPRO"," ")</f>
        <v xml:space="preserve"> </v>
      </c>
      <c r="G7" s="36"/>
    </row>
    <row r="8" spans="1:7" x14ac:dyDescent="0.25">
      <c r="A8" s="3" t="s">
        <v>191</v>
      </c>
      <c r="B8" s="3"/>
      <c r="C8" s="3">
        <v>1</v>
      </c>
      <c r="D8" s="3">
        <v>0</v>
      </c>
      <c r="E8" s="9">
        <f>Tableau15[[#This Row],[Stock VL]]-Tableau15[[#This Row],[Retrait]]</f>
        <v>1</v>
      </c>
      <c r="F8" s="10" t="str">
        <f>IF(E8&lt;1,"APPRO"," ")</f>
        <v xml:space="preserve"> </v>
      </c>
      <c r="G8" s="36"/>
    </row>
    <row r="9" spans="1:7" x14ac:dyDescent="0.25">
      <c r="A9" s="3" t="s">
        <v>132</v>
      </c>
      <c r="B9" s="3" t="s">
        <v>133</v>
      </c>
      <c r="C9" s="3">
        <v>1</v>
      </c>
      <c r="D9" s="3">
        <v>0</v>
      </c>
      <c r="E9" s="9">
        <f>Tableau15[[#This Row],[Stock VL]]-Tableau15[[#This Row],[Retrait]]</f>
        <v>1</v>
      </c>
      <c r="F9" s="10" t="str">
        <f>IF(E9&lt;1,"APPRO"," ")</f>
        <v xml:space="preserve"> </v>
      </c>
      <c r="G9" s="36"/>
    </row>
    <row r="10" spans="1:7" x14ac:dyDescent="0.25">
      <c r="A10" s="3" t="s">
        <v>135</v>
      </c>
      <c r="B10" s="3" t="s">
        <v>137</v>
      </c>
      <c r="C10" s="3">
        <v>1</v>
      </c>
      <c r="D10" s="3">
        <v>0</v>
      </c>
      <c r="E10" s="9">
        <f>Tableau15[[#This Row],[Stock VL]]-Tableau15[[#This Row],[Retrait]]</f>
        <v>1</v>
      </c>
      <c r="F10" s="10" t="str">
        <f t="shared" ref="F10:F82" si="0">IF(E10&lt;1,"APPRO"," ")</f>
        <v xml:space="preserve"> </v>
      </c>
      <c r="G10" s="36"/>
    </row>
    <row r="11" spans="1:7" x14ac:dyDescent="0.25">
      <c r="A11" s="3" t="s">
        <v>136</v>
      </c>
      <c r="B11" s="3" t="s">
        <v>134</v>
      </c>
      <c r="C11" s="3">
        <v>1</v>
      </c>
      <c r="D11" s="3">
        <v>0</v>
      </c>
      <c r="E11" s="9">
        <f>Tableau15[[#This Row],[Stock VL]]-Tableau15[[#This Row],[Retrait]]</f>
        <v>1</v>
      </c>
      <c r="F11" s="10" t="str">
        <f t="shared" si="0"/>
        <v xml:space="preserve"> </v>
      </c>
      <c r="G11" s="36"/>
    </row>
    <row r="12" spans="1:7" x14ac:dyDescent="0.25">
      <c r="A12" s="3" t="s">
        <v>138</v>
      </c>
      <c r="B12" s="3" t="s">
        <v>137</v>
      </c>
      <c r="C12" s="3">
        <v>1</v>
      </c>
      <c r="D12" s="3">
        <v>0</v>
      </c>
      <c r="E12" s="9">
        <f>Tableau15[[#This Row],[Stock VL]]-Tableau15[[#This Row],[Retrait]]</f>
        <v>1</v>
      </c>
      <c r="F12" s="10" t="str">
        <f t="shared" si="0"/>
        <v xml:space="preserve"> </v>
      </c>
      <c r="G12" s="36"/>
    </row>
    <row r="13" spans="1:7" x14ac:dyDescent="0.25">
      <c r="A13" s="3" t="s">
        <v>139</v>
      </c>
      <c r="B13" s="3"/>
      <c r="C13" s="3">
        <v>1</v>
      </c>
      <c r="D13" s="3">
        <v>0</v>
      </c>
      <c r="E13" s="9">
        <f>Tableau15[[#This Row],[Stock VL]]-Tableau15[[#This Row],[Retrait]]</f>
        <v>1</v>
      </c>
      <c r="F13" s="10" t="str">
        <f t="shared" si="0"/>
        <v xml:space="preserve"> </v>
      </c>
      <c r="G13" s="36"/>
    </row>
    <row r="14" spans="1:7" x14ac:dyDescent="0.25">
      <c r="A14" s="3" t="s">
        <v>140</v>
      </c>
      <c r="B14" s="3"/>
      <c r="C14" s="3">
        <v>1</v>
      </c>
      <c r="D14" s="3">
        <v>0</v>
      </c>
      <c r="E14" s="9">
        <f>Tableau15[[#This Row],[Stock VL]]-Tableau15[[#This Row],[Retrait]]</f>
        <v>1</v>
      </c>
      <c r="F14" s="10" t="str">
        <f t="shared" si="0"/>
        <v xml:space="preserve"> </v>
      </c>
      <c r="G14" s="36"/>
    </row>
    <row r="15" spans="1:7" x14ac:dyDescent="0.25">
      <c r="A15" s="3" t="s">
        <v>205</v>
      </c>
      <c r="B15" s="3" t="s">
        <v>204</v>
      </c>
      <c r="C15" s="3">
        <v>1</v>
      </c>
      <c r="D15" s="3">
        <v>0</v>
      </c>
      <c r="E15" s="9">
        <f>Tableau15[[#This Row],[Stock VL]]-Tableau15[[#This Row],[Retrait]]</f>
        <v>1</v>
      </c>
      <c r="F15" s="10" t="str">
        <f>IF(E15&lt;1,"APPRO"," ")</f>
        <v xml:space="preserve"> </v>
      </c>
      <c r="G15" s="36"/>
    </row>
    <row r="16" spans="1:7" x14ac:dyDescent="0.25">
      <c r="A16" s="3" t="s">
        <v>206</v>
      </c>
      <c r="B16" s="3"/>
      <c r="C16" s="3">
        <v>1</v>
      </c>
      <c r="D16" s="3">
        <v>0</v>
      </c>
      <c r="E16" s="9">
        <f>Tableau15[[#This Row],[Stock VL]]-Tableau15[[#This Row],[Retrait]]</f>
        <v>1</v>
      </c>
      <c r="F16" s="10" t="str">
        <f>IF(E16&lt;1,"APPRO"," ")</f>
        <v xml:space="preserve"> </v>
      </c>
      <c r="G16" s="36"/>
    </row>
    <row r="17" spans="1:7" x14ac:dyDescent="0.25">
      <c r="A17" s="3" t="s">
        <v>207</v>
      </c>
      <c r="B17" s="3" t="s">
        <v>204</v>
      </c>
      <c r="C17" s="3">
        <v>1</v>
      </c>
      <c r="D17" s="3">
        <v>0</v>
      </c>
      <c r="E17" s="9">
        <f>Tableau15[[#This Row],[Stock VL]]-Tableau15[[#This Row],[Retrait]]</f>
        <v>1</v>
      </c>
      <c r="F17" s="10" t="str">
        <f>IF(E17&lt;1,"APPRO"," ")</f>
        <v xml:space="preserve"> </v>
      </c>
      <c r="G17" s="36" t="s">
        <v>208</v>
      </c>
    </row>
    <row r="18" spans="1:7" x14ac:dyDescent="0.25">
      <c r="A18" s="3" t="s">
        <v>226</v>
      </c>
      <c r="B18" s="3"/>
      <c r="C18" s="3">
        <v>1</v>
      </c>
      <c r="D18" s="3">
        <v>0</v>
      </c>
      <c r="E18" s="9">
        <f>Tableau15[[#This Row],[Stock VL]]-Tableau15[[#This Row],[Retrait]]</f>
        <v>1</v>
      </c>
      <c r="F18" s="10" t="str">
        <f t="shared" ref="F18:F47" si="1">IF(E18&lt;1,"APPRO"," ")</f>
        <v xml:space="preserve"> </v>
      </c>
      <c r="G18" s="36"/>
    </row>
    <row r="19" spans="1:7" x14ac:dyDescent="0.25">
      <c r="A19" s="3" t="s">
        <v>237</v>
      </c>
      <c r="B19" s="3"/>
      <c r="C19" s="3">
        <v>1</v>
      </c>
      <c r="D19" s="3">
        <v>0</v>
      </c>
      <c r="E19" s="9">
        <f>Tableau15[[#This Row],[Stock VL]]-Tableau15[[#This Row],[Retrait]]</f>
        <v>1</v>
      </c>
      <c r="F19" s="10" t="str">
        <f t="shared" ref="F19:F36" si="2">IF(E19&lt;1,"APPRO"," ")</f>
        <v xml:space="preserve"> </v>
      </c>
      <c r="G19" s="36"/>
    </row>
    <row r="20" spans="1:7" x14ac:dyDescent="0.25">
      <c r="A20" s="3" t="s">
        <v>183</v>
      </c>
      <c r="B20" s="3" t="s">
        <v>184</v>
      </c>
      <c r="C20" s="3">
        <v>3</v>
      </c>
      <c r="D20" s="3">
        <v>0</v>
      </c>
      <c r="E20" s="9">
        <f>Tableau15[[#This Row],[Stock VL]]-Tableau15[[#This Row],[Retrait]]</f>
        <v>3</v>
      </c>
      <c r="F20" s="10" t="str">
        <f t="shared" si="2"/>
        <v xml:space="preserve"> </v>
      </c>
      <c r="G20" s="36"/>
    </row>
    <row r="21" spans="1:7" x14ac:dyDescent="0.25">
      <c r="A21" s="42" t="s">
        <v>227</v>
      </c>
      <c r="B21" s="42"/>
      <c r="C21" s="42">
        <v>1</v>
      </c>
      <c r="D21" s="42">
        <v>0</v>
      </c>
      <c r="E21" s="43">
        <f>Tableau15[[#This Row],[Stock VL]]-Tableau15[[#This Row],[Retrait]]</f>
        <v>1</v>
      </c>
      <c r="F21" s="44" t="str">
        <f t="shared" si="2"/>
        <v xml:space="preserve"> </v>
      </c>
      <c r="G21" s="45"/>
    </row>
    <row r="22" spans="1:7" x14ac:dyDescent="0.25">
      <c r="A22" s="42" t="s">
        <v>228</v>
      </c>
      <c r="B22" s="42"/>
      <c r="C22" s="42">
        <v>1</v>
      </c>
      <c r="D22" s="42">
        <v>0</v>
      </c>
      <c r="E22" s="43">
        <f>Tableau15[[#This Row],[Stock VL]]-Tableau15[[#This Row],[Retrait]]</f>
        <v>1</v>
      </c>
      <c r="F22" s="44" t="str">
        <f t="shared" si="2"/>
        <v xml:space="preserve"> </v>
      </c>
      <c r="G22" s="45" t="s">
        <v>229</v>
      </c>
    </row>
    <row r="23" spans="1:7" x14ac:dyDescent="0.25">
      <c r="A23" s="42" t="s">
        <v>230</v>
      </c>
      <c r="B23" s="42"/>
      <c r="C23" s="42">
        <v>1</v>
      </c>
      <c r="D23" s="42">
        <v>0</v>
      </c>
      <c r="E23" s="43">
        <v>1</v>
      </c>
      <c r="F23" s="44" t="str">
        <f t="shared" si="2"/>
        <v xml:space="preserve"> </v>
      </c>
      <c r="G23" s="45"/>
    </row>
    <row r="24" spans="1:7" x14ac:dyDescent="0.25">
      <c r="A24" s="42" t="s">
        <v>231</v>
      </c>
      <c r="B24" s="42"/>
      <c r="C24" s="42">
        <v>1</v>
      </c>
      <c r="D24" s="42">
        <v>0</v>
      </c>
      <c r="E24" s="43">
        <f>Tableau15[[#This Row],[Stock VL]]-Tableau15[[#This Row],[Retrait]]</f>
        <v>1</v>
      </c>
      <c r="F24" s="44" t="str">
        <f t="shared" si="2"/>
        <v xml:space="preserve"> </v>
      </c>
      <c r="G24" s="45"/>
    </row>
    <row r="25" spans="1:7" x14ac:dyDescent="0.25">
      <c r="A25" s="42" t="s">
        <v>232</v>
      </c>
      <c r="B25" s="42"/>
      <c r="C25" s="42">
        <v>1</v>
      </c>
      <c r="D25" s="42">
        <v>0</v>
      </c>
      <c r="E25" s="43">
        <f>Tableau15[[#This Row],[Stock VL]]-Tableau15[[#This Row],[Retrait]]</f>
        <v>1</v>
      </c>
      <c r="F25" s="44" t="str">
        <f t="shared" si="2"/>
        <v xml:space="preserve"> </v>
      </c>
      <c r="G25" s="45"/>
    </row>
    <row r="26" spans="1:7" x14ac:dyDescent="0.25">
      <c r="A26" s="42" t="s">
        <v>233</v>
      </c>
      <c r="B26" s="42"/>
      <c r="C26" s="42">
        <v>2</v>
      </c>
      <c r="D26" s="42">
        <v>0</v>
      </c>
      <c r="E26" s="43">
        <f>Tableau15[[#This Row],[Stock VL]]-Tableau15[[#This Row],[Retrait]]</f>
        <v>2</v>
      </c>
      <c r="F26" s="44" t="str">
        <f t="shared" si="2"/>
        <v xml:space="preserve"> </v>
      </c>
      <c r="G26" s="45"/>
    </row>
    <row r="27" spans="1:7" x14ac:dyDescent="0.25">
      <c r="A27" s="42" t="s">
        <v>234</v>
      </c>
      <c r="B27" s="42"/>
      <c r="C27" s="42">
        <v>1</v>
      </c>
      <c r="D27" s="42">
        <v>0</v>
      </c>
      <c r="E27" s="43">
        <f>Tableau15[[#This Row],[Stock VL]]-Tableau15[[#This Row],[Retrait]]</f>
        <v>1</v>
      </c>
      <c r="F27" s="44" t="str">
        <f t="shared" si="2"/>
        <v xml:space="preserve"> </v>
      </c>
      <c r="G27" s="45"/>
    </row>
    <row r="28" spans="1:7" x14ac:dyDescent="0.25">
      <c r="A28" s="42" t="s">
        <v>235</v>
      </c>
      <c r="B28" s="42"/>
      <c r="C28" s="42">
        <v>1</v>
      </c>
      <c r="D28" s="42">
        <v>0</v>
      </c>
      <c r="E28" s="43">
        <f>Tableau15[[#This Row],[Stock VL]]-Tableau15[[#This Row],[Retrait]]</f>
        <v>1</v>
      </c>
      <c r="F28" s="44" t="str">
        <f t="shared" si="2"/>
        <v xml:space="preserve"> </v>
      </c>
      <c r="G28" s="45"/>
    </row>
    <row r="29" spans="1:7" x14ac:dyDescent="0.25">
      <c r="A29" s="42" t="s">
        <v>236</v>
      </c>
      <c r="B29" s="42"/>
      <c r="C29" s="42">
        <v>1</v>
      </c>
      <c r="D29" s="42">
        <v>0</v>
      </c>
      <c r="E29" s="43">
        <f>Tableau15[[#This Row],[Stock VL]]-Tableau15[[#This Row],[Retrait]]</f>
        <v>1</v>
      </c>
      <c r="F29" s="44" t="str">
        <f t="shared" si="2"/>
        <v xml:space="preserve"> </v>
      </c>
      <c r="G29" s="45"/>
    </row>
    <row r="30" spans="1:7" x14ac:dyDescent="0.25">
      <c r="A30" s="42" t="s">
        <v>243</v>
      </c>
      <c r="B30" s="42"/>
      <c r="C30" s="42">
        <v>1</v>
      </c>
      <c r="D30" s="42">
        <v>0</v>
      </c>
      <c r="E30" s="43">
        <v>1</v>
      </c>
      <c r="F30" s="44" t="str">
        <f t="shared" si="2"/>
        <v xml:space="preserve"> </v>
      </c>
      <c r="G30" s="45"/>
    </row>
    <row r="31" spans="1:7" x14ac:dyDescent="0.25">
      <c r="A31" s="42" t="s">
        <v>238</v>
      </c>
      <c r="B31" s="42"/>
      <c r="C31" s="42">
        <v>3</v>
      </c>
      <c r="D31" s="42">
        <v>0</v>
      </c>
      <c r="E31" s="43">
        <f>Tableau15[[#This Row],[Stock VL]]-Tableau15[[#This Row],[Retrait]]</f>
        <v>3</v>
      </c>
      <c r="F31" s="44" t="str">
        <f t="shared" si="2"/>
        <v xml:space="preserve"> </v>
      </c>
      <c r="G31" s="45"/>
    </row>
    <row r="32" spans="1:7" x14ac:dyDescent="0.25">
      <c r="A32" s="42" t="s">
        <v>239</v>
      </c>
      <c r="B32" s="42"/>
      <c r="C32" s="42">
        <v>1</v>
      </c>
      <c r="D32" s="42">
        <v>0</v>
      </c>
      <c r="E32" s="43">
        <f>Tableau15[[#This Row],[Stock VL]]-Tableau15[[#This Row],[Retrait]]</f>
        <v>1</v>
      </c>
      <c r="F32" s="44" t="str">
        <f t="shared" si="2"/>
        <v xml:space="preserve"> </v>
      </c>
      <c r="G32" s="45"/>
    </row>
    <row r="33" spans="1:7" x14ac:dyDescent="0.25">
      <c r="A33" s="42" t="s">
        <v>240</v>
      </c>
      <c r="B33" s="42"/>
      <c r="C33" s="42">
        <v>1</v>
      </c>
      <c r="D33" s="42">
        <v>0</v>
      </c>
      <c r="E33" s="43">
        <f>Tableau15[[#This Row],[Stock VL]]-Tableau15[[#This Row],[Retrait]]</f>
        <v>1</v>
      </c>
      <c r="F33" s="44" t="str">
        <f t="shared" si="2"/>
        <v xml:space="preserve"> </v>
      </c>
      <c r="G33" s="45"/>
    </row>
    <row r="34" spans="1:7" x14ac:dyDescent="0.25">
      <c r="A34" s="42" t="s">
        <v>241</v>
      </c>
      <c r="B34" s="42"/>
      <c r="C34" s="42">
        <v>1</v>
      </c>
      <c r="D34" s="42">
        <v>0</v>
      </c>
      <c r="E34" s="43">
        <f>Tableau15[[#This Row],[Stock VL]]-Tableau15[[#This Row],[Retrait]]</f>
        <v>1</v>
      </c>
      <c r="F34" s="44" t="str">
        <f t="shared" si="2"/>
        <v xml:space="preserve"> </v>
      </c>
      <c r="G34" s="45"/>
    </row>
    <row r="35" spans="1:7" x14ac:dyDescent="0.25">
      <c r="A35" s="42" t="s">
        <v>258</v>
      </c>
      <c r="B35" s="42"/>
      <c r="C35" s="42">
        <v>2</v>
      </c>
      <c r="D35" s="42"/>
      <c r="E35" s="53">
        <f>Tableau15[[#This Row],[Stock VL]]-Tableau15[[#This Row],[Retrait]]</f>
        <v>2</v>
      </c>
      <c r="F35" s="52" t="str">
        <f>IF(E35&lt;1,"APPRO"," ")</f>
        <v xml:space="preserve"> </v>
      </c>
      <c r="G35" s="45"/>
    </row>
    <row r="36" spans="1:7" x14ac:dyDescent="0.25">
      <c r="A36" s="42" t="s">
        <v>242</v>
      </c>
      <c r="B36" s="42"/>
      <c r="C36" s="42">
        <v>1</v>
      </c>
      <c r="D36" s="42">
        <v>0</v>
      </c>
      <c r="E36" s="43">
        <f>Tableau15[[#This Row],[Stock VL]]-Tableau15[[#This Row],[Retrait]]</f>
        <v>1</v>
      </c>
      <c r="F36" s="44" t="str">
        <f t="shared" si="2"/>
        <v xml:space="preserve"> </v>
      </c>
      <c r="G36" s="45"/>
    </row>
    <row r="37" spans="1:7" x14ac:dyDescent="0.25">
      <c r="A37" s="25" t="s">
        <v>161</v>
      </c>
      <c r="B37" s="25" t="s">
        <v>162</v>
      </c>
      <c r="C37" s="25">
        <v>1</v>
      </c>
      <c r="D37" s="25">
        <v>0</v>
      </c>
      <c r="E37" s="26">
        <f>Tableau15[[#This Row],[Stock VL]]-Tableau15[[#This Row],[Retrait]]</f>
        <v>1</v>
      </c>
      <c r="F37" s="27" t="str">
        <f t="shared" si="1"/>
        <v xml:space="preserve"> </v>
      </c>
      <c r="G37" s="37"/>
    </row>
    <row r="38" spans="1:7" x14ac:dyDescent="0.25">
      <c r="A38" s="25" t="s">
        <v>163</v>
      </c>
      <c r="B38" s="25" t="s">
        <v>162</v>
      </c>
      <c r="C38" s="25">
        <v>1</v>
      </c>
      <c r="D38" s="25">
        <v>0</v>
      </c>
      <c r="E38" s="26">
        <f>Tableau15[[#This Row],[Stock VL]]-Tableau15[[#This Row],[Retrait]]</f>
        <v>1</v>
      </c>
      <c r="F38" s="27" t="str">
        <f t="shared" si="1"/>
        <v xml:space="preserve"> </v>
      </c>
      <c r="G38" s="37"/>
    </row>
    <row r="39" spans="1:7" x14ac:dyDescent="0.25">
      <c r="A39" s="25" t="s">
        <v>164</v>
      </c>
      <c r="B39" s="25" t="s">
        <v>165</v>
      </c>
      <c r="C39" s="25">
        <v>2</v>
      </c>
      <c r="D39" s="25">
        <v>0</v>
      </c>
      <c r="E39" s="26">
        <f>Tableau15[[#This Row],[Stock VL]]-Tableau15[[#This Row],[Retrait]]</f>
        <v>2</v>
      </c>
      <c r="F39" s="27" t="str">
        <f t="shared" si="1"/>
        <v xml:space="preserve"> </v>
      </c>
      <c r="G39" s="37"/>
    </row>
    <row r="40" spans="1:7" x14ac:dyDescent="0.25">
      <c r="A40" s="22" t="s">
        <v>160</v>
      </c>
      <c r="B40" s="22" t="s">
        <v>137</v>
      </c>
      <c r="C40" s="22">
        <v>1</v>
      </c>
      <c r="D40" s="22">
        <v>0</v>
      </c>
      <c r="E40" s="23">
        <f>Tableau15[[#This Row],[Stock VL]]-Tableau15[[#This Row],[Retrait]]</f>
        <v>1</v>
      </c>
      <c r="F40" s="24" t="str">
        <f t="shared" si="1"/>
        <v xml:space="preserve"> </v>
      </c>
      <c r="G40" s="38"/>
    </row>
    <row r="41" spans="1:7" x14ac:dyDescent="0.25">
      <c r="A41" s="22" t="s">
        <v>157</v>
      </c>
      <c r="B41" s="22" t="s">
        <v>158</v>
      </c>
      <c r="C41" s="22">
        <v>1</v>
      </c>
      <c r="D41" s="22">
        <v>0</v>
      </c>
      <c r="E41" s="23">
        <f>Tableau15[[#This Row],[Stock VL]]-Tableau15[[#This Row],[Retrait]]</f>
        <v>1</v>
      </c>
      <c r="F41" s="24" t="str">
        <f t="shared" si="1"/>
        <v xml:space="preserve"> </v>
      </c>
      <c r="G41" s="38"/>
    </row>
    <row r="42" spans="1:7" x14ac:dyDescent="0.25">
      <c r="A42" s="22" t="s">
        <v>224</v>
      </c>
      <c r="B42" s="22" t="s">
        <v>134</v>
      </c>
      <c r="C42" s="22">
        <v>1</v>
      </c>
      <c r="D42" s="22">
        <v>1</v>
      </c>
      <c r="E42" s="23">
        <f>Tableau15[[#This Row],[Stock VL]]-Tableau15[[#This Row],[Retrait]]</f>
        <v>0</v>
      </c>
      <c r="F42" s="24" t="str">
        <f>IF(E42&lt;1,"APPRO"," ")</f>
        <v>APPRO</v>
      </c>
      <c r="G42" s="38"/>
    </row>
    <row r="43" spans="1:7" x14ac:dyDescent="0.25">
      <c r="A43" s="22" t="s">
        <v>250</v>
      </c>
      <c r="B43" s="22" t="s">
        <v>158</v>
      </c>
      <c r="C43" s="22">
        <v>1</v>
      </c>
      <c r="D43" s="22">
        <v>1</v>
      </c>
      <c r="E43" s="23">
        <f>Tableau15[[#This Row],[Stock VL]]-Tableau15[[#This Row],[Retrait]]</f>
        <v>0</v>
      </c>
      <c r="F43" s="24" t="str">
        <f>IF(E43&lt;1,"APPRO"," ")</f>
        <v>APPRO</v>
      </c>
      <c r="G43" s="38"/>
    </row>
    <row r="44" spans="1:7" x14ac:dyDescent="0.25">
      <c r="A44" s="22" t="s">
        <v>175</v>
      </c>
      <c r="B44" s="22" t="s">
        <v>176</v>
      </c>
      <c r="C44" s="22">
        <v>1</v>
      </c>
      <c r="D44" s="22">
        <v>0</v>
      </c>
      <c r="E44" s="23">
        <f>Tableau15[[#This Row],[Stock VL]]-Tableau15[[#This Row],[Retrait]]</f>
        <v>1</v>
      </c>
      <c r="F44" s="24" t="str">
        <f t="shared" si="1"/>
        <v xml:space="preserve"> </v>
      </c>
      <c r="G44" s="38"/>
    </row>
    <row r="45" spans="1:7" x14ac:dyDescent="0.25">
      <c r="A45" s="22" t="s">
        <v>177</v>
      </c>
      <c r="B45" s="22" t="s">
        <v>176</v>
      </c>
      <c r="C45" s="22">
        <v>1</v>
      </c>
      <c r="D45" s="22">
        <v>0</v>
      </c>
      <c r="E45" s="23">
        <f>Tableau15[[#This Row],[Stock VL]]-Tableau15[[#This Row],[Retrait]]</f>
        <v>1</v>
      </c>
      <c r="F45" s="24" t="str">
        <f t="shared" si="1"/>
        <v xml:space="preserve"> </v>
      </c>
      <c r="G45" s="38"/>
    </row>
    <row r="46" spans="1:7" x14ac:dyDescent="0.25">
      <c r="A46" s="22" t="s">
        <v>178</v>
      </c>
      <c r="B46" s="22" t="s">
        <v>179</v>
      </c>
      <c r="C46" s="22">
        <v>1</v>
      </c>
      <c r="D46" s="22">
        <v>0</v>
      </c>
      <c r="E46" s="23">
        <f>Tableau15[[#This Row],[Stock VL]]-Tableau15[[#This Row],[Retrait]]</f>
        <v>1</v>
      </c>
      <c r="F46" s="24" t="str">
        <f t="shared" si="1"/>
        <v xml:space="preserve"> </v>
      </c>
      <c r="G46" s="38"/>
    </row>
    <row r="47" spans="1:7" x14ac:dyDescent="0.25">
      <c r="A47" s="22" t="s">
        <v>180</v>
      </c>
      <c r="B47" s="22" t="s">
        <v>179</v>
      </c>
      <c r="C47" s="22">
        <v>1</v>
      </c>
      <c r="D47" s="22">
        <v>0</v>
      </c>
      <c r="E47" s="23">
        <f>Tableau15[[#This Row],[Stock VL]]-Tableau15[[#This Row],[Retrait]]</f>
        <v>1</v>
      </c>
      <c r="F47" s="24" t="str">
        <f t="shared" si="1"/>
        <v xml:space="preserve"> </v>
      </c>
      <c r="G47" s="38"/>
    </row>
    <row r="48" spans="1:7" x14ac:dyDescent="0.25">
      <c r="A48" s="19" t="s">
        <v>195</v>
      </c>
      <c r="B48" s="19" t="s">
        <v>142</v>
      </c>
      <c r="C48" s="19">
        <v>1</v>
      </c>
      <c r="D48" s="19">
        <v>0</v>
      </c>
      <c r="E48" s="20">
        <f>Tableau15[[#This Row],[Stock VL]]-Tableau15[[#This Row],[Retrait]]</f>
        <v>1</v>
      </c>
      <c r="F48" s="21" t="str">
        <f t="shared" si="0"/>
        <v xml:space="preserve"> </v>
      </c>
      <c r="G48" s="39"/>
    </row>
    <row r="49" spans="1:7" x14ac:dyDescent="0.25">
      <c r="A49" s="19" t="s">
        <v>141</v>
      </c>
      <c r="B49" s="19" t="s">
        <v>142</v>
      </c>
      <c r="C49" s="19">
        <v>1</v>
      </c>
      <c r="D49" s="19">
        <v>0</v>
      </c>
      <c r="E49" s="20">
        <f>Tableau15[[#This Row],[Stock VL]]-Tableau15[[#This Row],[Retrait]]</f>
        <v>1</v>
      </c>
      <c r="F49" s="21" t="str">
        <f t="shared" si="0"/>
        <v xml:space="preserve"> </v>
      </c>
      <c r="G49" s="39"/>
    </row>
    <row r="50" spans="1:7" x14ac:dyDescent="0.25">
      <c r="A50" s="19" t="s">
        <v>169</v>
      </c>
      <c r="B50" s="19" t="s">
        <v>145</v>
      </c>
      <c r="C50" s="19">
        <v>1</v>
      </c>
      <c r="D50" s="19">
        <v>0</v>
      </c>
      <c r="E50" s="20">
        <f>Tableau15[[#This Row],[Stock VL]]-Tableau15[[#This Row],[Retrait]]</f>
        <v>1</v>
      </c>
      <c r="F50" s="21" t="str">
        <f>IF(E50&lt;1,"APPRO"," ")</f>
        <v xml:space="preserve"> </v>
      </c>
      <c r="G50" s="39"/>
    </row>
    <row r="51" spans="1:7" x14ac:dyDescent="0.25">
      <c r="A51" s="19" t="s">
        <v>170</v>
      </c>
      <c r="B51" s="19" t="s">
        <v>145</v>
      </c>
      <c r="C51" s="19">
        <v>1</v>
      </c>
      <c r="D51" s="19">
        <v>0</v>
      </c>
      <c r="E51" s="20">
        <f>Tableau15[[#This Row],[Stock VL]]-Tableau15[[#This Row],[Retrait]]</f>
        <v>1</v>
      </c>
      <c r="F51" s="21" t="str">
        <f>IF(E51&lt;1,"APPRO"," ")</f>
        <v xml:space="preserve"> </v>
      </c>
      <c r="G51" s="39"/>
    </row>
    <row r="52" spans="1:7" x14ac:dyDescent="0.25">
      <c r="A52" s="19" t="s">
        <v>171</v>
      </c>
      <c r="B52" s="19" t="s">
        <v>145</v>
      </c>
      <c r="C52" s="19">
        <v>1</v>
      </c>
      <c r="D52" s="19">
        <v>0</v>
      </c>
      <c r="E52" s="20">
        <f>Tableau15[[#This Row],[Stock VL]]-Tableau15[[#This Row],[Retrait]]</f>
        <v>1</v>
      </c>
      <c r="F52" s="21" t="str">
        <f>IF(E52&lt;1,"APPRO"," ")</f>
        <v xml:space="preserve"> </v>
      </c>
      <c r="G52" s="39"/>
    </row>
    <row r="53" spans="1:7" x14ac:dyDescent="0.25">
      <c r="A53" s="19" t="s">
        <v>143</v>
      </c>
      <c r="B53" s="19" t="s">
        <v>145</v>
      </c>
      <c r="C53" s="19">
        <v>1</v>
      </c>
      <c r="D53" s="19">
        <v>0</v>
      </c>
      <c r="E53" s="20">
        <f>Tableau15[[#This Row],[Stock VL]]-Tableau15[[#This Row],[Retrait]]</f>
        <v>1</v>
      </c>
      <c r="F53" s="21" t="str">
        <f t="shared" si="0"/>
        <v xml:space="preserve"> </v>
      </c>
      <c r="G53" s="39"/>
    </row>
    <row r="54" spans="1:7" x14ac:dyDescent="0.25">
      <c r="A54" s="19" t="s">
        <v>144</v>
      </c>
      <c r="B54" s="19" t="s">
        <v>145</v>
      </c>
      <c r="C54" s="19">
        <v>1</v>
      </c>
      <c r="D54" s="19">
        <v>0</v>
      </c>
      <c r="E54" s="20">
        <f>Tableau15[[#This Row],[Stock VL]]-Tableau15[[#This Row],[Retrait]]</f>
        <v>1</v>
      </c>
      <c r="F54" s="21" t="str">
        <f t="shared" si="0"/>
        <v xml:space="preserve"> </v>
      </c>
      <c r="G54" s="39"/>
    </row>
    <row r="55" spans="1:7" x14ac:dyDescent="0.25">
      <c r="A55" s="19" t="s">
        <v>146</v>
      </c>
      <c r="B55" s="19" t="s">
        <v>145</v>
      </c>
      <c r="C55" s="19">
        <v>1</v>
      </c>
      <c r="D55" s="19">
        <v>0</v>
      </c>
      <c r="E55" s="20">
        <f>Tableau15[[#This Row],[Stock VL]]-Tableau15[[#This Row],[Retrait]]</f>
        <v>1</v>
      </c>
      <c r="F55" s="21" t="str">
        <f t="shared" si="0"/>
        <v xml:space="preserve"> </v>
      </c>
      <c r="G55" s="39"/>
    </row>
    <row r="56" spans="1:7" x14ac:dyDescent="0.25">
      <c r="A56" s="19" t="s">
        <v>147</v>
      </c>
      <c r="B56" s="19" t="s">
        <v>145</v>
      </c>
      <c r="C56" s="19">
        <v>1</v>
      </c>
      <c r="D56" s="19">
        <v>0</v>
      </c>
      <c r="E56" s="20">
        <f>Tableau15[[#This Row],[Stock VL]]-Tableau15[[#This Row],[Retrait]]</f>
        <v>1</v>
      </c>
      <c r="F56" s="21" t="str">
        <f t="shared" si="0"/>
        <v xml:space="preserve"> </v>
      </c>
      <c r="G56" s="39"/>
    </row>
    <row r="57" spans="1:7" x14ac:dyDescent="0.25">
      <c r="A57" s="19" t="s">
        <v>150</v>
      </c>
      <c r="B57" s="19" t="s">
        <v>151</v>
      </c>
      <c r="C57" s="19">
        <v>1</v>
      </c>
      <c r="D57" s="19">
        <v>0</v>
      </c>
      <c r="E57" s="20">
        <f>Tableau15[[#This Row],[Stock VL]]-Tableau15[[#This Row],[Retrait]]</f>
        <v>1</v>
      </c>
      <c r="F57" s="21" t="str">
        <f t="shared" si="0"/>
        <v xml:space="preserve"> </v>
      </c>
      <c r="G57" s="39"/>
    </row>
    <row r="58" spans="1:7" x14ac:dyDescent="0.25">
      <c r="A58" s="19" t="s">
        <v>152</v>
      </c>
      <c r="B58" s="19" t="s">
        <v>145</v>
      </c>
      <c r="C58" s="19">
        <v>1</v>
      </c>
      <c r="D58" s="19">
        <v>0</v>
      </c>
      <c r="E58" s="20">
        <f>Tableau15[[#This Row],[Stock VL]]-Tableau15[[#This Row],[Retrait]]</f>
        <v>1</v>
      </c>
      <c r="F58" s="21" t="str">
        <f t="shared" si="0"/>
        <v xml:space="preserve"> </v>
      </c>
      <c r="G58" s="39"/>
    </row>
    <row r="59" spans="1:7" x14ac:dyDescent="0.25">
      <c r="A59" s="19" t="s">
        <v>159</v>
      </c>
      <c r="B59" s="19" t="s">
        <v>151</v>
      </c>
      <c r="C59" s="19">
        <v>1</v>
      </c>
      <c r="D59" s="19">
        <v>0</v>
      </c>
      <c r="E59" s="20">
        <f>Tableau15[[#This Row],[Stock VL]]-Tableau15[[#This Row],[Retrait]]</f>
        <v>1</v>
      </c>
      <c r="F59" s="21" t="str">
        <f t="shared" si="0"/>
        <v xml:space="preserve"> </v>
      </c>
      <c r="G59" s="39"/>
    </row>
    <row r="60" spans="1:7" x14ac:dyDescent="0.25">
      <c r="A60" s="19" t="s">
        <v>153</v>
      </c>
      <c r="B60" s="19" t="s">
        <v>145</v>
      </c>
      <c r="C60" s="19">
        <v>1</v>
      </c>
      <c r="D60" s="19">
        <v>0</v>
      </c>
      <c r="E60" s="20">
        <f>Tableau15[[#This Row],[Stock VL]]-Tableau15[[#This Row],[Retrait]]</f>
        <v>1</v>
      </c>
      <c r="F60" s="21" t="str">
        <f t="shared" si="0"/>
        <v xml:space="preserve"> </v>
      </c>
      <c r="G60" s="39"/>
    </row>
    <row r="61" spans="1:7" x14ac:dyDescent="0.25">
      <c r="A61" s="19" t="s">
        <v>154</v>
      </c>
      <c r="B61" s="19" t="s">
        <v>145</v>
      </c>
      <c r="C61" s="19">
        <v>1</v>
      </c>
      <c r="D61" s="19">
        <v>0</v>
      </c>
      <c r="E61" s="20">
        <f>Tableau15[[#This Row],[Stock VL]]-Tableau15[[#This Row],[Retrait]]</f>
        <v>1</v>
      </c>
      <c r="F61" s="21" t="str">
        <f t="shared" si="0"/>
        <v xml:space="preserve"> </v>
      </c>
      <c r="G61" s="39"/>
    </row>
    <row r="62" spans="1:7" x14ac:dyDescent="0.25">
      <c r="A62" s="3" t="s">
        <v>156</v>
      </c>
      <c r="B62" s="3"/>
      <c r="C62" s="3">
        <v>1</v>
      </c>
      <c r="D62" s="3">
        <v>0</v>
      </c>
      <c r="E62" s="9">
        <f>Tableau15[[#This Row],[Stock VL]]-Tableau15[[#This Row],[Retrait]]</f>
        <v>1</v>
      </c>
      <c r="F62" s="10" t="str">
        <f t="shared" si="0"/>
        <v xml:space="preserve"> </v>
      </c>
      <c r="G62" s="36"/>
    </row>
    <row r="63" spans="1:7" x14ac:dyDescent="0.25">
      <c r="A63" s="3" t="s">
        <v>166</v>
      </c>
      <c r="B63" s="3" t="s">
        <v>167</v>
      </c>
      <c r="C63" s="3">
        <v>1</v>
      </c>
      <c r="D63" s="3">
        <v>0</v>
      </c>
      <c r="E63" s="9">
        <f>Tableau15[[#This Row],[Stock VL]]-Tableau15[[#This Row],[Retrait]]</f>
        <v>1</v>
      </c>
      <c r="F63" s="10" t="str">
        <f t="shared" si="0"/>
        <v xml:space="preserve"> </v>
      </c>
      <c r="G63" s="36"/>
    </row>
    <row r="64" spans="1:7" x14ac:dyDescent="0.25">
      <c r="A64" s="3" t="s">
        <v>172</v>
      </c>
      <c r="B64" s="3" t="s">
        <v>151</v>
      </c>
      <c r="C64" s="3">
        <v>1</v>
      </c>
      <c r="D64" s="3">
        <v>0</v>
      </c>
      <c r="E64" s="9">
        <f>Tableau15[[#This Row],[Stock VL]]-Tableau15[[#This Row],[Retrait]]</f>
        <v>1</v>
      </c>
      <c r="F64" s="10" t="str">
        <f t="shared" si="0"/>
        <v xml:space="preserve"> </v>
      </c>
      <c r="G64" s="36"/>
    </row>
    <row r="65" spans="1:7" x14ac:dyDescent="0.25">
      <c r="A65" s="3" t="s">
        <v>173</v>
      </c>
      <c r="B65" s="3" t="s">
        <v>174</v>
      </c>
      <c r="C65" s="3">
        <v>1</v>
      </c>
      <c r="D65" s="3">
        <v>0</v>
      </c>
      <c r="E65" s="9">
        <f>Tableau15[[#This Row],[Stock VL]]-Tableau15[[#This Row],[Retrait]]</f>
        <v>1</v>
      </c>
      <c r="F65" s="10" t="str">
        <f t="shared" si="0"/>
        <v xml:space="preserve"> </v>
      </c>
      <c r="G65" s="36"/>
    </row>
    <row r="66" spans="1:7" x14ac:dyDescent="0.25">
      <c r="A66" s="3" t="s">
        <v>168</v>
      </c>
      <c r="B66" s="3" t="s">
        <v>151</v>
      </c>
      <c r="C66" s="3">
        <v>1</v>
      </c>
      <c r="D66" s="3">
        <v>0</v>
      </c>
      <c r="E66" s="9">
        <f>Tableau15[[#This Row],[Stock VL]]-Tableau15[[#This Row],[Retrait]]</f>
        <v>1</v>
      </c>
      <c r="F66" s="10" t="str">
        <f>IF(E66&lt;1,"APPRO"," ")</f>
        <v xml:space="preserve"> </v>
      </c>
      <c r="G66" s="36"/>
    </row>
    <row r="67" spans="1:7" x14ac:dyDescent="0.25">
      <c r="A67" s="3" t="s">
        <v>221</v>
      </c>
      <c r="B67" s="3" t="s">
        <v>220</v>
      </c>
      <c r="C67" s="3">
        <v>1</v>
      </c>
      <c r="D67" s="3">
        <v>1</v>
      </c>
      <c r="E67" s="9">
        <f>Tableau15[[#This Row],[Stock VL]]-Tableau15[[#This Row],[Retrait]]</f>
        <v>0</v>
      </c>
      <c r="F67" s="10" t="str">
        <f>IF(E67&lt;1,"APPRO"," ")</f>
        <v>APPRO</v>
      </c>
      <c r="G67" s="36"/>
    </row>
    <row r="68" spans="1:7" x14ac:dyDescent="0.25">
      <c r="A68" s="3" t="s">
        <v>222</v>
      </c>
      <c r="B68" s="3" t="s">
        <v>223</v>
      </c>
      <c r="C68" s="3">
        <v>1</v>
      </c>
      <c r="D68" s="3">
        <v>1</v>
      </c>
      <c r="E68" s="9">
        <f>Tableau15[[#This Row],[Stock VL]]-Tableau15[[#This Row],[Retrait]]</f>
        <v>0</v>
      </c>
      <c r="F68" s="10" t="str">
        <f>IF(E68&lt;1,"APPRO"," ")</f>
        <v>APPRO</v>
      </c>
      <c r="G68" s="36"/>
    </row>
    <row r="69" spans="1:7" x14ac:dyDescent="0.25">
      <c r="A69" s="3" t="s">
        <v>181</v>
      </c>
      <c r="B69" s="3" t="s">
        <v>182</v>
      </c>
      <c r="C69" s="3">
        <v>1</v>
      </c>
      <c r="D69" s="3">
        <v>0</v>
      </c>
      <c r="E69" s="9">
        <f>Tableau15[[#This Row],[Stock VL]]-Tableau15[[#This Row],[Retrait]]</f>
        <v>1</v>
      </c>
      <c r="F69" s="10" t="str">
        <f t="shared" ref="F69:F81" si="3">IF(E69&lt;1,"APPRO"," ")</f>
        <v xml:space="preserve"> </v>
      </c>
      <c r="G69" s="36"/>
    </row>
    <row r="70" spans="1:7" x14ac:dyDescent="0.25">
      <c r="A70" s="28" t="s">
        <v>187</v>
      </c>
      <c r="B70" s="28" t="s">
        <v>145</v>
      </c>
      <c r="C70" s="28">
        <v>1</v>
      </c>
      <c r="D70" s="28">
        <v>0</v>
      </c>
      <c r="E70" s="29">
        <f>Tableau15[[#This Row],[Stock VL]]-Tableau15[[#This Row],[Retrait]]</f>
        <v>1</v>
      </c>
      <c r="F70" s="30" t="str">
        <f t="shared" si="3"/>
        <v xml:space="preserve"> </v>
      </c>
      <c r="G70" s="40"/>
    </row>
    <row r="71" spans="1:7" x14ac:dyDescent="0.25">
      <c r="A71" s="28" t="s">
        <v>148</v>
      </c>
      <c r="B71" s="28" t="s">
        <v>142</v>
      </c>
      <c r="C71" s="28">
        <v>1</v>
      </c>
      <c r="D71" s="28">
        <v>0</v>
      </c>
      <c r="E71" s="29">
        <f>Tableau15[[#This Row],[Stock VL]]-Tableau15[[#This Row],[Retrait]]</f>
        <v>1</v>
      </c>
      <c r="F71" s="30" t="str">
        <f>IF(E71&lt;1,"APPRO"," ")</f>
        <v xml:space="preserve"> </v>
      </c>
      <c r="G71" s="40"/>
    </row>
    <row r="72" spans="1:7" x14ac:dyDescent="0.25">
      <c r="A72" s="28" t="s">
        <v>149</v>
      </c>
      <c r="B72" s="28" t="s">
        <v>145</v>
      </c>
      <c r="C72" s="28">
        <v>1</v>
      </c>
      <c r="D72" s="28">
        <v>0</v>
      </c>
      <c r="E72" s="29">
        <f>Tableau15[[#This Row],[Stock VL]]-Tableau15[[#This Row],[Retrait]]</f>
        <v>1</v>
      </c>
      <c r="F72" s="30" t="str">
        <f>IF(E72&lt;1,"APPRO"," ")</f>
        <v xml:space="preserve"> </v>
      </c>
      <c r="G72" s="40"/>
    </row>
    <row r="73" spans="1:7" x14ac:dyDescent="0.25">
      <c r="A73" s="28" t="s">
        <v>155</v>
      </c>
      <c r="B73" s="28" t="s">
        <v>145</v>
      </c>
      <c r="C73" s="28">
        <v>1</v>
      </c>
      <c r="D73" s="28">
        <v>0</v>
      </c>
      <c r="E73" s="29">
        <f>Tableau15[[#This Row],[Stock VL]]-Tableau15[[#This Row],[Retrait]]</f>
        <v>1</v>
      </c>
      <c r="F73" s="30" t="str">
        <f>IF(E73&lt;1,"APPRO"," ")</f>
        <v xml:space="preserve"> </v>
      </c>
      <c r="G73" s="40"/>
    </row>
    <row r="74" spans="1:7" x14ac:dyDescent="0.25">
      <c r="A74" s="28" t="s">
        <v>185</v>
      </c>
      <c r="B74" s="28"/>
      <c r="C74" s="28">
        <v>1</v>
      </c>
      <c r="D74" s="28">
        <v>0</v>
      </c>
      <c r="E74" s="29">
        <f>Tableau15[[#This Row],[Stock VL]]-Tableau15[[#This Row],[Retrait]]</f>
        <v>1</v>
      </c>
      <c r="F74" s="30" t="str">
        <f>IF(E74&lt;1,"APPRO"," ")</f>
        <v xml:space="preserve"> </v>
      </c>
      <c r="G74" s="40"/>
    </row>
    <row r="75" spans="1:7" x14ac:dyDescent="0.25">
      <c r="A75" s="28" t="s">
        <v>186</v>
      </c>
      <c r="B75" s="28"/>
      <c r="C75" s="28">
        <v>1</v>
      </c>
      <c r="D75" s="28">
        <v>0</v>
      </c>
      <c r="E75" s="29">
        <f>Tableau15[[#This Row],[Stock VL]]-Tableau15[[#This Row],[Retrait]]</f>
        <v>1</v>
      </c>
      <c r="F75" s="30" t="str">
        <f>IF(E75&lt;1,"APPRO"," ")</f>
        <v xml:space="preserve"> </v>
      </c>
      <c r="G75" s="40"/>
    </row>
    <row r="76" spans="1:7" x14ac:dyDescent="0.25">
      <c r="A76" s="28" t="s">
        <v>209</v>
      </c>
      <c r="B76" s="28"/>
      <c r="C76" s="28">
        <v>1</v>
      </c>
      <c r="D76" s="28">
        <v>0</v>
      </c>
      <c r="E76" s="29">
        <f>Tableau15[[#This Row],[Stock VL]]-Tableau15[[#This Row],[Retrait]]</f>
        <v>1</v>
      </c>
      <c r="F76" s="30" t="str">
        <f t="shared" si="3"/>
        <v xml:space="preserve"> </v>
      </c>
      <c r="G76" s="40"/>
    </row>
    <row r="77" spans="1:7" x14ac:dyDescent="0.25">
      <c r="A77" s="28" t="s">
        <v>210</v>
      </c>
      <c r="B77" s="28" t="s">
        <v>211</v>
      </c>
      <c r="C77" s="28">
        <v>1</v>
      </c>
      <c r="D77" s="28">
        <v>0</v>
      </c>
      <c r="E77" s="29">
        <f>Tableau15[[#This Row],[Stock VL]]-Tableau15[[#This Row],[Retrait]]</f>
        <v>1</v>
      </c>
      <c r="F77" s="30" t="str">
        <f t="shared" si="3"/>
        <v xml:space="preserve"> </v>
      </c>
      <c r="G77" s="40"/>
    </row>
    <row r="78" spans="1:7" x14ac:dyDescent="0.25">
      <c r="A78" s="28" t="s">
        <v>218</v>
      </c>
      <c r="B78" s="28" t="s">
        <v>142</v>
      </c>
      <c r="C78" s="28">
        <v>1</v>
      </c>
      <c r="D78" s="28">
        <v>1</v>
      </c>
      <c r="E78" s="29">
        <f>Tableau15[[#This Row],[Stock VL]]-Tableau15[[#This Row],[Retrait]]</f>
        <v>0</v>
      </c>
      <c r="F78" s="30" t="str">
        <f t="shared" si="3"/>
        <v>APPRO</v>
      </c>
      <c r="G78" s="40"/>
    </row>
    <row r="79" spans="1:7" x14ac:dyDescent="0.25">
      <c r="A79" s="33" t="s">
        <v>219</v>
      </c>
      <c r="B79" s="33" t="s">
        <v>220</v>
      </c>
      <c r="C79" s="33">
        <v>4</v>
      </c>
      <c r="D79" s="33">
        <v>4</v>
      </c>
      <c r="E79" s="34">
        <f>Tableau15[[#This Row],[Stock VL]]-Tableau15[[#This Row],[Retrait]]</f>
        <v>0</v>
      </c>
      <c r="F79" s="35" t="str">
        <f t="shared" si="3"/>
        <v>APPRO</v>
      </c>
      <c r="G79" s="41" t="s">
        <v>225</v>
      </c>
    </row>
    <row r="80" spans="1:7" x14ac:dyDescent="0.25">
      <c r="A80" s="46" t="s">
        <v>245</v>
      </c>
      <c r="B80" s="46" t="s">
        <v>244</v>
      </c>
      <c r="C80" s="46">
        <v>1</v>
      </c>
      <c r="D80" s="46">
        <v>0</v>
      </c>
      <c r="E80" s="47">
        <f>Tableau15[[#This Row],[Stock VL]]-Tableau15[[#This Row],[Retrait]]</f>
        <v>1</v>
      </c>
      <c r="F80" s="48" t="str">
        <f t="shared" si="3"/>
        <v xml:space="preserve"> </v>
      </c>
      <c r="G80" s="49" t="s">
        <v>246</v>
      </c>
    </row>
    <row r="81" spans="1:7" x14ac:dyDescent="0.25">
      <c r="A81" s="46" t="s">
        <v>247</v>
      </c>
      <c r="B81" s="46" t="s">
        <v>248</v>
      </c>
      <c r="C81" s="46">
        <v>1</v>
      </c>
      <c r="D81" s="46">
        <v>0</v>
      </c>
      <c r="E81" s="47">
        <f>Tableau15[[#This Row],[Stock VL]]-Tableau15[[#This Row],[Retrait]]</f>
        <v>1</v>
      </c>
      <c r="F81" s="48" t="str">
        <f t="shared" si="3"/>
        <v xml:space="preserve"> </v>
      </c>
      <c r="G81" s="49" t="s">
        <v>249</v>
      </c>
    </row>
    <row r="82" spans="1:7" x14ac:dyDescent="0.25">
      <c r="A82" s="3"/>
      <c r="B82" s="3"/>
      <c r="C82" s="3"/>
      <c r="D82" s="3"/>
      <c r="E82" s="9">
        <f>Tableau15[[#This Row],[Stock VL]]-Tableau15[[#This Row],[Retrait]]</f>
        <v>0</v>
      </c>
      <c r="F82" s="10" t="str">
        <f t="shared" si="0"/>
        <v>APPRO</v>
      </c>
      <c r="G82" s="36"/>
    </row>
  </sheetData>
  <mergeCells count="2">
    <mergeCell ref="A1:A4"/>
    <mergeCell ref="B1:F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"/>
  <sheetViews>
    <sheetView workbookViewId="0">
      <selection activeCell="A2" sqref="A2"/>
    </sheetView>
  </sheetViews>
  <sheetFormatPr baseColWidth="10" defaultRowHeight="15" x14ac:dyDescent="0.25"/>
  <cols>
    <col min="1" max="1" width="31.5703125" customWidth="1"/>
    <col min="2" max="2" width="29.140625" customWidth="1"/>
    <col min="3" max="3" width="15.28515625" customWidth="1"/>
    <col min="4" max="4" width="15.5703125" customWidth="1"/>
    <col min="6" max="6" width="11.5703125" customWidth="1"/>
  </cols>
  <sheetData>
    <row r="1" spans="1:4" x14ac:dyDescent="0.25">
      <c r="A1" s="50" t="s">
        <v>251</v>
      </c>
      <c r="B1" s="50" t="s">
        <v>252</v>
      </c>
      <c r="C1" s="50" t="s">
        <v>253</v>
      </c>
      <c r="D1" s="50" t="s">
        <v>254</v>
      </c>
    </row>
  </sheetData>
  <sortState ref="A2:D89">
    <sortCondition ref="A2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/>
  <dimension ref="A1:D2"/>
  <sheetViews>
    <sheetView workbookViewId="0">
      <selection activeCell="A3" sqref="A3"/>
    </sheetView>
  </sheetViews>
  <sheetFormatPr baseColWidth="10" defaultRowHeight="15" x14ac:dyDescent="0.25"/>
  <cols>
    <col min="1" max="1" width="27.28515625" customWidth="1"/>
    <col min="2" max="2" width="33.140625" style="1" customWidth="1"/>
    <col min="3" max="3" width="23.28515625" style="1" customWidth="1"/>
  </cols>
  <sheetData>
    <row r="1" spans="1:4" x14ac:dyDescent="0.25">
      <c r="A1" t="s">
        <v>262</v>
      </c>
      <c r="B1"/>
      <c r="C1"/>
    </row>
    <row r="2" spans="1:4" ht="21" x14ac:dyDescent="0.35">
      <c r="A2" s="54" t="s">
        <v>261</v>
      </c>
      <c r="B2" s="55" t="s">
        <v>0</v>
      </c>
      <c r="C2" s="55" t="s">
        <v>1</v>
      </c>
      <c r="D2" s="55" t="s">
        <v>263</v>
      </c>
    </row>
  </sheetData>
  <autoFilter ref="A2:D2">
    <filterColumn colId="0">
      <filters>
        <filter val="Intrusion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Intrusion</vt:lpstr>
      <vt:lpstr>CA</vt:lpstr>
      <vt:lpstr>Motorisation</vt:lpstr>
      <vt:lpstr>Batteries</vt:lpstr>
      <vt:lpstr>Matériel VL</vt:lpstr>
      <vt:lpstr>CDE intrusion</vt:lpstr>
      <vt:lpstr>CDE CA</vt:lpstr>
      <vt:lpstr>batteries</vt:lpstr>
      <vt:lpstr>CA</vt:lpstr>
      <vt:lpstr>intrusion</vt:lpstr>
      <vt:lpstr>motorisation</vt:lpstr>
      <vt:lpstr>refbatterie</vt:lpstr>
      <vt:lpstr>refintrusion</vt:lpstr>
      <vt:lpstr>refProduits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Nono</cp:lastModifiedBy>
  <cp:lastPrinted>2016-08-31T17:32:41Z</cp:lastPrinted>
  <dcterms:created xsi:type="dcterms:W3CDTF">2015-10-29T17:39:53Z</dcterms:created>
  <dcterms:modified xsi:type="dcterms:W3CDTF">2016-11-05T18:59:55Z</dcterms:modified>
</cp:coreProperties>
</file>