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3120" windowHeight="20355"/>
  </bookViews>
  <sheets>
    <sheet name="Calendrier résa" sheetId="1" r:id="rId1"/>
    <sheet name="Réservations" sheetId="2" r:id="rId2"/>
    <sheet name="Locataires" sheetId="3" r:id="rId3"/>
    <sheet name="Tarifs" sheetId="4" r:id="rId4"/>
  </sheets>
  <definedNames>
    <definedName name="Année">'Calendrier résa'!$B$2</definedName>
    <definedName name="DateResaDeb">OFFSET(Réservations!$J$3,1,,COUNTA(Réservations!$J:$J)-2)</definedName>
    <definedName name="DateResaFin">OFFSET(Réservations!$K$3,1,,COUNTA(Réservations!$K:$K)-1)</definedName>
    <definedName name="datesdeb">Réservations!$J$4:$J$1048576</definedName>
    <definedName name="DATESDEBUT">Réservations!$J$4:$J$1048576</definedName>
    <definedName name="DATESFIN">Réservations!$K$4:$K$1048576</definedName>
    <definedName name="DébutJan">WEEKDAY(DATE(Année,1,1),2)</definedName>
    <definedName name="ResaRglt">OFFSET(Réservations!$N$3,1,,COUNTA(Réservations!$J:$J)-2)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1" l="1"/>
  <c r="AL5" i="1"/>
  <c r="AC33" i="1"/>
  <c r="A31" i="1"/>
  <c r="B33" i="1"/>
  <c r="K33" i="1" s="1"/>
  <c r="AC53" i="1"/>
  <c r="AD53" i="1" s="1"/>
  <c r="AE53" i="1" s="1"/>
  <c r="AF53" i="1" s="1"/>
  <c r="AG53" i="1" s="1"/>
  <c r="AH53" i="1" s="1"/>
  <c r="AI53" i="1" s="1"/>
  <c r="AC54" i="1" s="1"/>
  <c r="T53" i="1"/>
  <c r="U53" i="1" s="1"/>
  <c r="V53" i="1" s="1"/>
  <c r="W53" i="1" s="1"/>
  <c r="X53" i="1" s="1"/>
  <c r="Y53" i="1" s="1"/>
  <c r="Z53" i="1" s="1"/>
  <c r="T54" i="1" s="1"/>
  <c r="K53" i="1"/>
  <c r="L53" i="1" s="1"/>
  <c r="M53" i="1" s="1"/>
  <c r="N53" i="1" s="1"/>
  <c r="O53" i="1" s="1"/>
  <c r="P53" i="1" s="1"/>
  <c r="Q53" i="1" s="1"/>
  <c r="K54" i="1" s="1"/>
  <c r="C53" i="1"/>
  <c r="D53" i="1" s="1"/>
  <c r="E53" i="1" s="1"/>
  <c r="F53" i="1" s="1"/>
  <c r="G53" i="1" s="1"/>
  <c r="H53" i="1" s="1"/>
  <c r="B54" i="1" s="1"/>
  <c r="B53" i="1"/>
  <c r="AC44" i="1"/>
  <c r="AD44" i="1" s="1"/>
  <c r="AE44" i="1" s="1"/>
  <c r="AF44" i="1" s="1"/>
  <c r="AG44" i="1" s="1"/>
  <c r="AH44" i="1" s="1"/>
  <c r="AI44" i="1" s="1"/>
  <c r="AC45" i="1" s="1"/>
  <c r="W44" i="1"/>
  <c r="X44" i="1" s="1"/>
  <c r="Y44" i="1" s="1"/>
  <c r="Z44" i="1" s="1"/>
  <c r="T45" i="1" s="1"/>
  <c r="T44" i="1"/>
  <c r="U44" i="1" s="1"/>
  <c r="V44" i="1" s="1"/>
  <c r="K44" i="1"/>
  <c r="L44" i="1" s="1"/>
  <c r="M44" i="1" s="1"/>
  <c r="N44" i="1" s="1"/>
  <c r="O44" i="1" s="1"/>
  <c r="P44" i="1" s="1"/>
  <c r="Q44" i="1" s="1"/>
  <c r="K45" i="1" s="1"/>
  <c r="B44" i="1"/>
  <c r="C44" i="1" s="1"/>
  <c r="D44" i="1" s="1"/>
  <c r="E44" i="1" s="1"/>
  <c r="F44" i="1" s="1"/>
  <c r="G44" i="1" s="1"/>
  <c r="H44" i="1" s="1"/>
  <c r="B45" i="1" s="1"/>
  <c r="AC23" i="1"/>
  <c r="AD23" i="1" s="1"/>
  <c r="AE23" i="1" s="1"/>
  <c r="AF23" i="1" s="1"/>
  <c r="AG23" i="1" s="1"/>
  <c r="AH23" i="1" s="1"/>
  <c r="AI23" i="1" s="1"/>
  <c r="AC24" i="1" s="1"/>
  <c r="T23" i="1"/>
  <c r="U23" i="1" s="1"/>
  <c r="V23" i="1" s="1"/>
  <c r="W23" i="1" s="1"/>
  <c r="X23" i="1" s="1"/>
  <c r="Y23" i="1" s="1"/>
  <c r="Z23" i="1" s="1"/>
  <c r="T24" i="1" s="1"/>
  <c r="K23" i="1"/>
  <c r="L23" i="1" s="1"/>
  <c r="M23" i="1" s="1"/>
  <c r="N23" i="1" s="1"/>
  <c r="O23" i="1" s="1"/>
  <c r="P23" i="1" s="1"/>
  <c r="Q23" i="1" s="1"/>
  <c r="K24" i="1" s="1"/>
  <c r="B23" i="1"/>
  <c r="C23" i="1" s="1"/>
  <c r="D23" i="1" s="1"/>
  <c r="E23" i="1" s="1"/>
  <c r="F23" i="1" s="1"/>
  <c r="G23" i="1" s="1"/>
  <c r="H23" i="1" s="1"/>
  <c r="B24" i="1" s="1"/>
  <c r="AB23" i="1"/>
  <c r="S23" i="1"/>
  <c r="J23" i="1"/>
  <c r="A23" i="1"/>
  <c r="B21" i="1"/>
  <c r="AB19" i="1"/>
  <c r="AB18" i="1"/>
  <c r="AB17" i="1"/>
  <c r="AB16" i="1"/>
  <c r="AB15" i="1"/>
  <c r="AB14" i="1"/>
  <c r="S19" i="1"/>
  <c r="S18" i="1"/>
  <c r="S17" i="1"/>
  <c r="S16" i="1"/>
  <c r="S15" i="1"/>
  <c r="S14" i="1"/>
  <c r="J19" i="1"/>
  <c r="J18" i="1"/>
  <c r="J17" i="1"/>
  <c r="J16" i="1"/>
  <c r="J15" i="1"/>
  <c r="J14" i="1"/>
  <c r="A19" i="1"/>
  <c r="A18" i="1"/>
  <c r="A17" i="1"/>
  <c r="A16" i="1"/>
  <c r="A15" i="1"/>
  <c r="A14" i="1"/>
  <c r="AB10" i="1"/>
  <c r="AB9" i="1"/>
  <c r="AB8" i="1"/>
  <c r="AB7" i="1"/>
  <c r="AB6" i="1"/>
  <c r="AB5" i="1"/>
  <c r="S10" i="1"/>
  <c r="S9" i="1"/>
  <c r="S8" i="1"/>
  <c r="S7" i="1"/>
  <c r="S6" i="1"/>
  <c r="S5" i="1"/>
  <c r="J10" i="1"/>
  <c r="J9" i="1"/>
  <c r="J8" i="1"/>
  <c r="J7" i="1"/>
  <c r="J6" i="1"/>
  <c r="J5" i="1"/>
  <c r="A7" i="1"/>
  <c r="A8" i="1"/>
  <c r="A9" i="1"/>
  <c r="A10" i="1"/>
  <c r="A6" i="1"/>
  <c r="A5" i="1"/>
  <c r="AC14" i="1"/>
  <c r="AD14" i="1" s="1"/>
  <c r="AE14" i="1" s="1"/>
  <c r="AF14" i="1" s="1"/>
  <c r="AG14" i="1" s="1"/>
  <c r="AH14" i="1" s="1"/>
  <c r="AI14" i="1" s="1"/>
  <c r="AC15" i="1" s="1"/>
  <c r="AD15" i="1" s="1"/>
  <c r="AE15" i="1" s="1"/>
  <c r="AF15" i="1" s="1"/>
  <c r="AG15" i="1" s="1"/>
  <c r="AH15" i="1" s="1"/>
  <c r="AI15" i="1" s="1"/>
  <c r="AC16" i="1" s="1"/>
  <c r="AD16" i="1" s="1"/>
  <c r="AE16" i="1" s="1"/>
  <c r="AF16" i="1" s="1"/>
  <c r="AG16" i="1" s="1"/>
  <c r="AH16" i="1" s="1"/>
  <c r="AI16" i="1" s="1"/>
  <c r="AC17" i="1" s="1"/>
  <c r="AD17" i="1" s="1"/>
  <c r="AE17" i="1" s="1"/>
  <c r="AF17" i="1" s="1"/>
  <c r="AG17" i="1" s="1"/>
  <c r="AH17" i="1" s="1"/>
  <c r="AI17" i="1" s="1"/>
  <c r="AC18" i="1" s="1"/>
  <c r="AD18" i="1" s="1"/>
  <c r="AE18" i="1" s="1"/>
  <c r="AF18" i="1" s="1"/>
  <c r="AG18" i="1" s="1"/>
  <c r="AH18" i="1" s="1"/>
  <c r="AI18" i="1" s="1"/>
  <c r="AC19" i="1" s="1"/>
  <c r="AD19" i="1" s="1"/>
  <c r="AE19" i="1" s="1"/>
  <c r="AF19" i="1" s="1"/>
  <c r="AG19" i="1" s="1"/>
  <c r="AH19" i="1" s="1"/>
  <c r="AI19" i="1" s="1"/>
  <c r="AD5" i="1"/>
  <c r="AE5" i="1" s="1"/>
  <c r="AF5" i="1" s="1"/>
  <c r="AG5" i="1" s="1"/>
  <c r="AH5" i="1" s="1"/>
  <c r="AI5" i="1" s="1"/>
  <c r="T14" i="1"/>
  <c r="U14" i="1" s="1"/>
  <c r="V14" i="1" s="1"/>
  <c r="W14" i="1" s="1"/>
  <c r="X14" i="1" s="1"/>
  <c r="Y14" i="1" s="1"/>
  <c r="Z14" i="1" s="1"/>
  <c r="T15" i="1" s="1"/>
  <c r="U15" i="1" s="1"/>
  <c r="V15" i="1" s="1"/>
  <c r="W15" i="1" s="1"/>
  <c r="X15" i="1" s="1"/>
  <c r="Y15" i="1" s="1"/>
  <c r="Z15" i="1" s="1"/>
  <c r="T16" i="1" s="1"/>
  <c r="U16" i="1" s="1"/>
  <c r="V16" i="1" s="1"/>
  <c r="W16" i="1" s="1"/>
  <c r="X16" i="1" s="1"/>
  <c r="Y16" i="1" s="1"/>
  <c r="Z16" i="1" s="1"/>
  <c r="T17" i="1" s="1"/>
  <c r="U17" i="1" s="1"/>
  <c r="V17" i="1" s="1"/>
  <c r="W17" i="1" s="1"/>
  <c r="X17" i="1" s="1"/>
  <c r="Y17" i="1" s="1"/>
  <c r="Z17" i="1" s="1"/>
  <c r="T18" i="1" s="1"/>
  <c r="U18" i="1" s="1"/>
  <c r="V18" i="1" s="1"/>
  <c r="W18" i="1" s="1"/>
  <c r="X18" i="1" s="1"/>
  <c r="Y18" i="1" s="1"/>
  <c r="Z18" i="1" s="1"/>
  <c r="T19" i="1" s="1"/>
  <c r="U19" i="1" s="1"/>
  <c r="V19" i="1" s="1"/>
  <c r="W19" i="1" s="1"/>
  <c r="X19" i="1" s="1"/>
  <c r="Y19" i="1" s="1"/>
  <c r="Z19" i="1" s="1"/>
  <c r="K14" i="1"/>
  <c r="L14" i="1" s="1"/>
  <c r="M14" i="1" s="1"/>
  <c r="N14" i="1" s="1"/>
  <c r="O14" i="1" s="1"/>
  <c r="P14" i="1" s="1"/>
  <c r="Q14" i="1" s="1"/>
  <c r="K15" i="1" s="1"/>
  <c r="L15" i="1" s="1"/>
  <c r="M15" i="1" s="1"/>
  <c r="N15" i="1" s="1"/>
  <c r="O15" i="1" s="1"/>
  <c r="P15" i="1" s="1"/>
  <c r="Q15" i="1" s="1"/>
  <c r="K16" i="1" s="1"/>
  <c r="L16" i="1" s="1"/>
  <c r="M16" i="1" s="1"/>
  <c r="N16" i="1" s="1"/>
  <c r="O16" i="1" s="1"/>
  <c r="P16" i="1" s="1"/>
  <c r="Q16" i="1" s="1"/>
  <c r="K17" i="1" s="1"/>
  <c r="L17" i="1" s="1"/>
  <c r="M17" i="1" s="1"/>
  <c r="N17" i="1" s="1"/>
  <c r="O17" i="1" s="1"/>
  <c r="P17" i="1" s="1"/>
  <c r="Q17" i="1" s="1"/>
  <c r="K18" i="1" s="1"/>
  <c r="L18" i="1" s="1"/>
  <c r="M18" i="1" s="1"/>
  <c r="N18" i="1" s="1"/>
  <c r="O18" i="1" s="1"/>
  <c r="P18" i="1" s="1"/>
  <c r="Q18" i="1" s="1"/>
  <c r="K19" i="1" s="1"/>
  <c r="L19" i="1" s="1"/>
  <c r="M19" i="1" s="1"/>
  <c r="N19" i="1" s="1"/>
  <c r="O19" i="1" s="1"/>
  <c r="P19" i="1" s="1"/>
  <c r="Q19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B19" i="1" s="1"/>
  <c r="C19" i="1" s="1"/>
  <c r="D19" i="1" s="1"/>
  <c r="E19" i="1" s="1"/>
  <c r="F19" i="1" s="1"/>
  <c r="G19" i="1" s="1"/>
  <c r="H19" i="1" s="1"/>
  <c r="K21" i="1"/>
  <c r="T21" i="1" s="1"/>
  <c r="AC21" i="1" s="1"/>
  <c r="K12" i="1"/>
  <c r="T12" i="1" s="1"/>
  <c r="AC12" i="1" s="1"/>
  <c r="B12" i="1"/>
  <c r="AC5" i="1"/>
  <c r="AC3" i="1"/>
  <c r="T5" i="1"/>
  <c r="U5" i="1" s="1"/>
  <c r="V5" i="1" s="1"/>
  <c r="W5" i="1" s="1"/>
  <c r="X5" i="1" s="1"/>
  <c r="Y5" i="1" s="1"/>
  <c r="Z5" i="1" s="1"/>
  <c r="L5" i="1"/>
  <c r="M5" i="1" s="1"/>
  <c r="N5" i="1" s="1"/>
  <c r="O5" i="1" s="1"/>
  <c r="P5" i="1" s="1"/>
  <c r="Q5" i="1" s="1"/>
  <c r="K5" i="1"/>
  <c r="B5" i="1"/>
  <c r="C5" i="1" s="1"/>
  <c r="D5" i="1" s="1"/>
  <c r="E5" i="1" s="1"/>
  <c r="F5" i="1" s="1"/>
  <c r="G5" i="1" s="1"/>
  <c r="H5" i="1" s="1"/>
  <c r="T3" i="1"/>
  <c r="K3" i="1"/>
  <c r="B3" i="1"/>
  <c r="K35" i="1" l="1"/>
  <c r="L35" i="1" s="1"/>
  <c r="M35" i="1" s="1"/>
  <c r="N35" i="1" s="1"/>
  <c r="O35" i="1" s="1"/>
  <c r="P35" i="1" s="1"/>
  <c r="Q35" i="1" s="1"/>
  <c r="K36" i="1" s="1"/>
  <c r="J36" i="1" s="1"/>
  <c r="T33" i="1"/>
  <c r="B42" i="1" s="1"/>
  <c r="K42" i="1" s="1"/>
  <c r="T42" i="1" s="1"/>
  <c r="AC42" i="1" s="1"/>
  <c r="B51" i="1" s="1"/>
  <c r="K51" i="1" s="1"/>
  <c r="T51" i="1" s="1"/>
  <c r="AC51" i="1" s="1"/>
  <c r="A35" i="1"/>
  <c r="B35" i="1"/>
  <c r="C35" i="1" s="1"/>
  <c r="D35" i="1" s="1"/>
  <c r="E35" i="1" s="1"/>
  <c r="F35" i="1" s="1"/>
  <c r="G35" i="1" s="1"/>
  <c r="H35" i="1" s="1"/>
  <c r="B36" i="1" s="1"/>
  <c r="C36" i="1" s="1"/>
  <c r="D36" i="1" s="1"/>
  <c r="E36" i="1" s="1"/>
  <c r="F36" i="1" s="1"/>
  <c r="G36" i="1" s="1"/>
  <c r="H36" i="1" s="1"/>
  <c r="B37" i="1" s="1"/>
  <c r="U45" i="1"/>
  <c r="V45" i="1" s="1"/>
  <c r="W45" i="1" s="1"/>
  <c r="X45" i="1" s="1"/>
  <c r="Y45" i="1" s="1"/>
  <c r="Z45" i="1" s="1"/>
  <c r="T46" i="1" s="1"/>
  <c r="S45" i="1"/>
  <c r="T35" i="1"/>
  <c r="U35" i="1" s="1"/>
  <c r="V35" i="1" s="1"/>
  <c r="W35" i="1" s="1"/>
  <c r="X35" i="1" s="1"/>
  <c r="Y35" i="1" s="1"/>
  <c r="Z35" i="1" s="1"/>
  <c r="T36" i="1" s="1"/>
  <c r="S36" i="1" s="1"/>
  <c r="J35" i="1"/>
  <c r="AD45" i="1"/>
  <c r="AE45" i="1" s="1"/>
  <c r="AF45" i="1" s="1"/>
  <c r="AG45" i="1" s="1"/>
  <c r="AH45" i="1" s="1"/>
  <c r="AI45" i="1" s="1"/>
  <c r="AC46" i="1" s="1"/>
  <c r="AB45" i="1"/>
  <c r="C54" i="1"/>
  <c r="D54" i="1" s="1"/>
  <c r="E54" i="1" s="1"/>
  <c r="F54" i="1" s="1"/>
  <c r="G54" i="1" s="1"/>
  <c r="H54" i="1" s="1"/>
  <c r="B55" i="1" s="1"/>
  <c r="A54" i="1"/>
  <c r="J54" i="1"/>
  <c r="L54" i="1"/>
  <c r="M54" i="1" s="1"/>
  <c r="N54" i="1" s="1"/>
  <c r="O54" i="1" s="1"/>
  <c r="P54" i="1" s="1"/>
  <c r="Q54" i="1" s="1"/>
  <c r="K55" i="1" s="1"/>
  <c r="C45" i="1"/>
  <c r="D45" i="1" s="1"/>
  <c r="E45" i="1" s="1"/>
  <c r="F45" i="1" s="1"/>
  <c r="G45" i="1" s="1"/>
  <c r="H45" i="1" s="1"/>
  <c r="B46" i="1" s="1"/>
  <c r="A45" i="1"/>
  <c r="U54" i="1"/>
  <c r="V54" i="1" s="1"/>
  <c r="W54" i="1" s="1"/>
  <c r="X54" i="1" s="1"/>
  <c r="Y54" i="1" s="1"/>
  <c r="Z54" i="1" s="1"/>
  <c r="T55" i="1" s="1"/>
  <c r="S54" i="1"/>
  <c r="L45" i="1"/>
  <c r="M45" i="1" s="1"/>
  <c r="N45" i="1" s="1"/>
  <c r="O45" i="1" s="1"/>
  <c r="P45" i="1" s="1"/>
  <c r="Q45" i="1" s="1"/>
  <c r="K46" i="1" s="1"/>
  <c r="J45" i="1"/>
  <c r="AD54" i="1"/>
  <c r="AE54" i="1" s="1"/>
  <c r="AF54" i="1" s="1"/>
  <c r="AG54" i="1" s="1"/>
  <c r="AH54" i="1" s="1"/>
  <c r="AI54" i="1" s="1"/>
  <c r="AC55" i="1" s="1"/>
  <c r="AB54" i="1"/>
  <c r="L24" i="1"/>
  <c r="M24" i="1" s="1"/>
  <c r="N24" i="1" s="1"/>
  <c r="O24" i="1" s="1"/>
  <c r="P24" i="1" s="1"/>
  <c r="Q24" i="1" s="1"/>
  <c r="K25" i="1" s="1"/>
  <c r="J24" i="1"/>
  <c r="C24" i="1"/>
  <c r="D24" i="1" s="1"/>
  <c r="E24" i="1" s="1"/>
  <c r="F24" i="1" s="1"/>
  <c r="G24" i="1" s="1"/>
  <c r="H24" i="1" s="1"/>
  <c r="B25" i="1" s="1"/>
  <c r="A24" i="1"/>
  <c r="S24" i="1"/>
  <c r="U24" i="1"/>
  <c r="V24" i="1" s="1"/>
  <c r="W24" i="1" s="1"/>
  <c r="X24" i="1" s="1"/>
  <c r="Y24" i="1" s="1"/>
  <c r="Z24" i="1" s="1"/>
  <c r="T25" i="1" s="1"/>
  <c r="AD24" i="1"/>
  <c r="AE24" i="1" s="1"/>
  <c r="AF24" i="1" s="1"/>
  <c r="AG24" i="1" s="1"/>
  <c r="AH24" i="1" s="1"/>
  <c r="AI24" i="1" s="1"/>
  <c r="AC25" i="1" s="1"/>
  <c r="AB24" i="1"/>
  <c r="AC6" i="1"/>
  <c r="AD6" i="1" s="1"/>
  <c r="AE6" i="1" s="1"/>
  <c r="AF6" i="1" s="1"/>
  <c r="AG6" i="1" s="1"/>
  <c r="AH6" i="1" s="1"/>
  <c r="AI6" i="1" s="1"/>
  <c r="AC7" i="1" s="1"/>
  <c r="AD7" i="1" s="1"/>
  <c r="AE7" i="1" s="1"/>
  <c r="AF7" i="1" s="1"/>
  <c r="AG7" i="1" s="1"/>
  <c r="AH7" i="1" s="1"/>
  <c r="AI7" i="1" s="1"/>
  <c r="AC8" i="1" s="1"/>
  <c r="AD8" i="1" s="1"/>
  <c r="AE8" i="1" s="1"/>
  <c r="AF8" i="1" s="1"/>
  <c r="AG8" i="1" s="1"/>
  <c r="AH8" i="1" s="1"/>
  <c r="AI8" i="1" s="1"/>
  <c r="AC9" i="1" s="1"/>
  <c r="AD9" i="1" s="1"/>
  <c r="AE9" i="1" s="1"/>
  <c r="AF9" i="1" s="1"/>
  <c r="AG9" i="1" s="1"/>
  <c r="AH9" i="1" s="1"/>
  <c r="AI9" i="1" s="1"/>
  <c r="AC10" i="1" s="1"/>
  <c r="AD10" i="1" s="1"/>
  <c r="AE10" i="1" s="1"/>
  <c r="AF10" i="1" s="1"/>
  <c r="AG10" i="1" s="1"/>
  <c r="AH10" i="1" s="1"/>
  <c r="AI10" i="1" s="1"/>
  <c r="T6" i="1"/>
  <c r="U6" i="1" s="1"/>
  <c r="V6" i="1" s="1"/>
  <c r="W6" i="1" s="1"/>
  <c r="X6" i="1" s="1"/>
  <c r="Y6" i="1" s="1"/>
  <c r="Z6" i="1" s="1"/>
  <c r="K6" i="1"/>
  <c r="L6" i="1" s="1"/>
  <c r="M6" i="1" s="1"/>
  <c r="N6" i="1" s="1"/>
  <c r="O6" i="1" s="1"/>
  <c r="P6" i="1" s="1"/>
  <c r="Q6" i="1" s="1"/>
  <c r="K7" i="1" s="1"/>
  <c r="L7" i="1" s="1"/>
  <c r="M7" i="1" s="1"/>
  <c r="N7" i="1" s="1"/>
  <c r="O7" i="1" s="1"/>
  <c r="P7" i="1" s="1"/>
  <c r="Q7" i="1" s="1"/>
  <c r="K8" i="1" s="1"/>
  <c r="L8" i="1" s="1"/>
  <c r="M8" i="1" s="1"/>
  <c r="N8" i="1" s="1"/>
  <c r="O8" i="1" s="1"/>
  <c r="P8" i="1" s="1"/>
  <c r="Q8" i="1" s="1"/>
  <c r="K9" i="1" s="1"/>
  <c r="L9" i="1" s="1"/>
  <c r="M9" i="1" s="1"/>
  <c r="N9" i="1" s="1"/>
  <c r="O9" i="1" s="1"/>
  <c r="P9" i="1" s="1"/>
  <c r="Q9" i="1" s="1"/>
  <c r="K10" i="1" s="1"/>
  <c r="L10" i="1" s="1"/>
  <c r="M10" i="1" s="1"/>
  <c r="N10" i="1" s="1"/>
  <c r="O10" i="1" s="1"/>
  <c r="P10" i="1" s="1"/>
  <c r="Q10" i="1" s="1"/>
  <c r="B6" i="1"/>
  <c r="C6" i="1" s="1"/>
  <c r="D6" i="1" s="1"/>
  <c r="E6" i="1" s="1"/>
  <c r="F6" i="1" s="1"/>
  <c r="G6" i="1" s="1"/>
  <c r="H6" i="1" s="1"/>
  <c r="B7" i="1" s="1"/>
  <c r="C7" i="1" s="1"/>
  <c r="D7" i="1" s="1"/>
  <c r="E7" i="1" s="1"/>
  <c r="F7" i="1" s="1"/>
  <c r="G7" i="1" s="1"/>
  <c r="H7" i="1" s="1"/>
  <c r="L36" i="1" l="1"/>
  <c r="M36" i="1" s="1"/>
  <c r="N36" i="1" s="1"/>
  <c r="O36" i="1" s="1"/>
  <c r="P36" i="1" s="1"/>
  <c r="Q36" i="1" s="1"/>
  <c r="K37" i="1" s="1"/>
  <c r="U36" i="1"/>
  <c r="V36" i="1" s="1"/>
  <c r="W36" i="1" s="1"/>
  <c r="X36" i="1" s="1"/>
  <c r="Y36" i="1" s="1"/>
  <c r="Z36" i="1" s="1"/>
  <c r="T37" i="1" s="1"/>
  <c r="AC35" i="1"/>
  <c r="AD35" i="1" s="1"/>
  <c r="AE35" i="1" s="1"/>
  <c r="AF35" i="1" s="1"/>
  <c r="AG35" i="1" s="1"/>
  <c r="AH35" i="1" s="1"/>
  <c r="AI35" i="1" s="1"/>
  <c r="AC36" i="1" s="1"/>
  <c r="S35" i="1"/>
  <c r="J55" i="1"/>
  <c r="L55" i="1"/>
  <c r="M55" i="1" s="1"/>
  <c r="N55" i="1" s="1"/>
  <c r="O55" i="1" s="1"/>
  <c r="P55" i="1" s="1"/>
  <c r="Q55" i="1" s="1"/>
  <c r="K56" i="1" s="1"/>
  <c r="U46" i="1"/>
  <c r="V46" i="1" s="1"/>
  <c r="W46" i="1" s="1"/>
  <c r="X46" i="1" s="1"/>
  <c r="Y46" i="1" s="1"/>
  <c r="Z46" i="1" s="1"/>
  <c r="T47" i="1" s="1"/>
  <c r="S46" i="1"/>
  <c r="C46" i="1"/>
  <c r="D46" i="1" s="1"/>
  <c r="E46" i="1" s="1"/>
  <c r="F46" i="1" s="1"/>
  <c r="G46" i="1" s="1"/>
  <c r="H46" i="1" s="1"/>
  <c r="B47" i="1" s="1"/>
  <c r="A46" i="1"/>
  <c r="A37" i="1"/>
  <c r="C37" i="1"/>
  <c r="D37" i="1" s="1"/>
  <c r="E37" i="1" s="1"/>
  <c r="F37" i="1" s="1"/>
  <c r="G37" i="1" s="1"/>
  <c r="H37" i="1" s="1"/>
  <c r="B38" i="1" s="1"/>
  <c r="L46" i="1"/>
  <c r="M46" i="1" s="1"/>
  <c r="N46" i="1" s="1"/>
  <c r="O46" i="1" s="1"/>
  <c r="P46" i="1" s="1"/>
  <c r="Q46" i="1" s="1"/>
  <c r="K47" i="1" s="1"/>
  <c r="J46" i="1"/>
  <c r="U55" i="1"/>
  <c r="V55" i="1" s="1"/>
  <c r="W55" i="1" s="1"/>
  <c r="X55" i="1" s="1"/>
  <c r="Y55" i="1" s="1"/>
  <c r="Z55" i="1" s="1"/>
  <c r="T56" i="1" s="1"/>
  <c r="S55" i="1"/>
  <c r="J37" i="1"/>
  <c r="L37" i="1"/>
  <c r="M37" i="1" s="1"/>
  <c r="N37" i="1" s="1"/>
  <c r="O37" i="1" s="1"/>
  <c r="P37" i="1" s="1"/>
  <c r="Q37" i="1" s="1"/>
  <c r="K38" i="1" s="1"/>
  <c r="U37" i="1"/>
  <c r="V37" i="1" s="1"/>
  <c r="W37" i="1" s="1"/>
  <c r="X37" i="1" s="1"/>
  <c r="Y37" i="1" s="1"/>
  <c r="Z37" i="1" s="1"/>
  <c r="T38" i="1" s="1"/>
  <c r="S37" i="1"/>
  <c r="C55" i="1"/>
  <c r="D55" i="1" s="1"/>
  <c r="E55" i="1" s="1"/>
  <c r="F55" i="1" s="1"/>
  <c r="G55" i="1" s="1"/>
  <c r="H55" i="1" s="1"/>
  <c r="B56" i="1" s="1"/>
  <c r="A55" i="1"/>
  <c r="AD55" i="1"/>
  <c r="AE55" i="1" s="1"/>
  <c r="AF55" i="1" s="1"/>
  <c r="AG55" i="1" s="1"/>
  <c r="AH55" i="1" s="1"/>
  <c r="AI55" i="1" s="1"/>
  <c r="AC56" i="1" s="1"/>
  <c r="AB55" i="1"/>
  <c r="AD46" i="1"/>
  <c r="AE46" i="1" s="1"/>
  <c r="AF46" i="1" s="1"/>
  <c r="AG46" i="1" s="1"/>
  <c r="AH46" i="1" s="1"/>
  <c r="AI46" i="1" s="1"/>
  <c r="AC47" i="1" s="1"/>
  <c r="AB46" i="1"/>
  <c r="AB25" i="1"/>
  <c r="AD25" i="1"/>
  <c r="AE25" i="1" s="1"/>
  <c r="AF25" i="1" s="1"/>
  <c r="AG25" i="1" s="1"/>
  <c r="AH25" i="1" s="1"/>
  <c r="AI25" i="1" s="1"/>
  <c r="AC26" i="1" s="1"/>
  <c r="U25" i="1"/>
  <c r="V25" i="1" s="1"/>
  <c r="W25" i="1" s="1"/>
  <c r="X25" i="1" s="1"/>
  <c r="Y25" i="1" s="1"/>
  <c r="Z25" i="1" s="1"/>
  <c r="T26" i="1" s="1"/>
  <c r="S25" i="1"/>
  <c r="C25" i="1"/>
  <c r="D25" i="1" s="1"/>
  <c r="E25" i="1" s="1"/>
  <c r="F25" i="1" s="1"/>
  <c r="G25" i="1" s="1"/>
  <c r="H25" i="1" s="1"/>
  <c r="B26" i="1" s="1"/>
  <c r="A25" i="1"/>
  <c r="L25" i="1"/>
  <c r="M25" i="1" s="1"/>
  <c r="N25" i="1" s="1"/>
  <c r="O25" i="1" s="1"/>
  <c r="P25" i="1" s="1"/>
  <c r="Q25" i="1" s="1"/>
  <c r="K26" i="1" s="1"/>
  <c r="J25" i="1"/>
  <c r="T7" i="1"/>
  <c r="U7" i="1" s="1"/>
  <c r="V7" i="1" s="1"/>
  <c r="W7" i="1" s="1"/>
  <c r="X7" i="1" s="1"/>
  <c r="Y7" i="1" s="1"/>
  <c r="Z7" i="1" s="1"/>
  <c r="B8" i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  <c r="B10" i="1" s="1"/>
  <c r="C10" i="1" s="1"/>
  <c r="D10" i="1" s="1"/>
  <c r="E10" i="1" s="1"/>
  <c r="F10" i="1" s="1"/>
  <c r="G10" i="1" s="1"/>
  <c r="H10" i="1" s="1"/>
  <c r="AD36" i="1" l="1"/>
  <c r="AE36" i="1" s="1"/>
  <c r="AF36" i="1" s="1"/>
  <c r="AG36" i="1" s="1"/>
  <c r="AH36" i="1" s="1"/>
  <c r="AI36" i="1" s="1"/>
  <c r="AC37" i="1" s="1"/>
  <c r="AB36" i="1"/>
  <c r="AD56" i="1"/>
  <c r="AE56" i="1" s="1"/>
  <c r="AF56" i="1" s="1"/>
  <c r="AG56" i="1" s="1"/>
  <c r="AH56" i="1" s="1"/>
  <c r="AI56" i="1" s="1"/>
  <c r="AC57" i="1" s="1"/>
  <c r="AB56" i="1"/>
  <c r="C47" i="1"/>
  <c r="D47" i="1" s="1"/>
  <c r="E47" i="1" s="1"/>
  <c r="F47" i="1" s="1"/>
  <c r="G47" i="1" s="1"/>
  <c r="H47" i="1" s="1"/>
  <c r="B48" i="1" s="1"/>
  <c r="A47" i="1"/>
  <c r="U47" i="1"/>
  <c r="V47" i="1" s="1"/>
  <c r="W47" i="1" s="1"/>
  <c r="X47" i="1" s="1"/>
  <c r="Y47" i="1" s="1"/>
  <c r="Z47" i="1" s="1"/>
  <c r="T48" i="1" s="1"/>
  <c r="S47" i="1"/>
  <c r="L56" i="1"/>
  <c r="M56" i="1" s="1"/>
  <c r="N56" i="1" s="1"/>
  <c r="O56" i="1" s="1"/>
  <c r="P56" i="1" s="1"/>
  <c r="Q56" i="1" s="1"/>
  <c r="K57" i="1" s="1"/>
  <c r="J56" i="1"/>
  <c r="S38" i="1"/>
  <c r="U38" i="1"/>
  <c r="V38" i="1" s="1"/>
  <c r="W38" i="1" s="1"/>
  <c r="X38" i="1" s="1"/>
  <c r="Y38" i="1" s="1"/>
  <c r="Z38" i="1" s="1"/>
  <c r="T39" i="1" s="1"/>
  <c r="U39" i="1" s="1"/>
  <c r="V39" i="1" s="1"/>
  <c r="W39" i="1" s="1"/>
  <c r="X39" i="1" s="1"/>
  <c r="Y39" i="1" s="1"/>
  <c r="Z39" i="1" s="1"/>
  <c r="T40" i="1" s="1"/>
  <c r="U40" i="1" s="1"/>
  <c r="V40" i="1" s="1"/>
  <c r="W40" i="1" s="1"/>
  <c r="X40" i="1" s="1"/>
  <c r="Y40" i="1" s="1"/>
  <c r="Z40" i="1" s="1"/>
  <c r="C56" i="1"/>
  <c r="D56" i="1" s="1"/>
  <c r="E56" i="1" s="1"/>
  <c r="F56" i="1" s="1"/>
  <c r="G56" i="1" s="1"/>
  <c r="H56" i="1" s="1"/>
  <c r="B57" i="1" s="1"/>
  <c r="A56" i="1"/>
  <c r="J38" i="1"/>
  <c r="L38" i="1"/>
  <c r="M38" i="1" s="1"/>
  <c r="N38" i="1" s="1"/>
  <c r="O38" i="1" s="1"/>
  <c r="P38" i="1" s="1"/>
  <c r="Q38" i="1" s="1"/>
  <c r="K39" i="1" s="1"/>
  <c r="L39" i="1" s="1"/>
  <c r="M39" i="1" s="1"/>
  <c r="N39" i="1" s="1"/>
  <c r="O39" i="1" s="1"/>
  <c r="P39" i="1" s="1"/>
  <c r="Q39" i="1" s="1"/>
  <c r="K40" i="1" s="1"/>
  <c r="L40" i="1" s="1"/>
  <c r="M40" i="1" s="1"/>
  <c r="N40" i="1" s="1"/>
  <c r="O40" i="1" s="1"/>
  <c r="P40" i="1" s="1"/>
  <c r="Q40" i="1" s="1"/>
  <c r="C38" i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B40" i="1" s="1"/>
  <c r="C40" i="1" s="1"/>
  <c r="D40" i="1" s="1"/>
  <c r="E40" i="1" s="1"/>
  <c r="F40" i="1" s="1"/>
  <c r="G40" i="1" s="1"/>
  <c r="H40" i="1" s="1"/>
  <c r="A38" i="1"/>
  <c r="U56" i="1"/>
  <c r="V56" i="1" s="1"/>
  <c r="W56" i="1" s="1"/>
  <c r="X56" i="1" s="1"/>
  <c r="Y56" i="1" s="1"/>
  <c r="Z56" i="1" s="1"/>
  <c r="T57" i="1" s="1"/>
  <c r="S56" i="1"/>
  <c r="L47" i="1"/>
  <c r="M47" i="1" s="1"/>
  <c r="N47" i="1" s="1"/>
  <c r="O47" i="1" s="1"/>
  <c r="P47" i="1" s="1"/>
  <c r="Q47" i="1" s="1"/>
  <c r="K48" i="1" s="1"/>
  <c r="J47" i="1"/>
  <c r="AD47" i="1"/>
  <c r="AE47" i="1" s="1"/>
  <c r="AF47" i="1" s="1"/>
  <c r="AG47" i="1" s="1"/>
  <c r="AH47" i="1" s="1"/>
  <c r="AI47" i="1" s="1"/>
  <c r="AC48" i="1" s="1"/>
  <c r="AB47" i="1"/>
  <c r="AB35" i="1"/>
  <c r="C26" i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B28" i="1" s="1"/>
  <c r="C28" i="1" s="1"/>
  <c r="D28" i="1" s="1"/>
  <c r="E28" i="1" s="1"/>
  <c r="F28" i="1" s="1"/>
  <c r="G28" i="1" s="1"/>
  <c r="H28" i="1" s="1"/>
  <c r="A26" i="1"/>
  <c r="U26" i="1"/>
  <c r="V26" i="1" s="1"/>
  <c r="W26" i="1" s="1"/>
  <c r="X26" i="1" s="1"/>
  <c r="Y26" i="1" s="1"/>
  <c r="Z26" i="1" s="1"/>
  <c r="T27" i="1" s="1"/>
  <c r="U27" i="1" s="1"/>
  <c r="V27" i="1" s="1"/>
  <c r="W27" i="1" s="1"/>
  <c r="X27" i="1" s="1"/>
  <c r="Y27" i="1" s="1"/>
  <c r="Z27" i="1" s="1"/>
  <c r="T28" i="1" s="1"/>
  <c r="U28" i="1" s="1"/>
  <c r="V28" i="1" s="1"/>
  <c r="W28" i="1" s="1"/>
  <c r="X28" i="1" s="1"/>
  <c r="Y28" i="1" s="1"/>
  <c r="Z28" i="1" s="1"/>
  <c r="S26" i="1"/>
  <c r="AD26" i="1"/>
  <c r="AE26" i="1" s="1"/>
  <c r="AF26" i="1" s="1"/>
  <c r="AG26" i="1" s="1"/>
  <c r="AH26" i="1" s="1"/>
  <c r="AI26" i="1" s="1"/>
  <c r="AC27" i="1" s="1"/>
  <c r="AD27" i="1" s="1"/>
  <c r="AE27" i="1" s="1"/>
  <c r="AF27" i="1" s="1"/>
  <c r="AG27" i="1" s="1"/>
  <c r="AH27" i="1" s="1"/>
  <c r="AI27" i="1" s="1"/>
  <c r="AC28" i="1" s="1"/>
  <c r="AD28" i="1" s="1"/>
  <c r="AE28" i="1" s="1"/>
  <c r="AF28" i="1" s="1"/>
  <c r="AG28" i="1" s="1"/>
  <c r="AH28" i="1" s="1"/>
  <c r="AI28" i="1" s="1"/>
  <c r="AB26" i="1"/>
  <c r="L26" i="1"/>
  <c r="M26" i="1" s="1"/>
  <c r="N26" i="1" s="1"/>
  <c r="O26" i="1" s="1"/>
  <c r="P26" i="1" s="1"/>
  <c r="Q26" i="1" s="1"/>
  <c r="K27" i="1" s="1"/>
  <c r="L27" i="1" s="1"/>
  <c r="M27" i="1" s="1"/>
  <c r="N27" i="1" s="1"/>
  <c r="O27" i="1" s="1"/>
  <c r="P27" i="1" s="1"/>
  <c r="Q27" i="1" s="1"/>
  <c r="K28" i="1" s="1"/>
  <c r="L28" i="1" s="1"/>
  <c r="M28" i="1" s="1"/>
  <c r="N28" i="1" s="1"/>
  <c r="O28" i="1" s="1"/>
  <c r="P28" i="1" s="1"/>
  <c r="Q28" i="1" s="1"/>
  <c r="J26" i="1"/>
  <c r="T8" i="1"/>
  <c r="U8" i="1" s="1"/>
  <c r="V8" i="1" s="1"/>
  <c r="W8" i="1" s="1"/>
  <c r="X8" i="1" s="1"/>
  <c r="Y8" i="1" s="1"/>
  <c r="Z8" i="1" s="1"/>
  <c r="T9" i="1" s="1"/>
  <c r="U9" i="1" s="1"/>
  <c r="V9" i="1" s="1"/>
  <c r="W9" i="1" s="1"/>
  <c r="J584" i="3"/>
  <c r="A584" i="3"/>
  <c r="J583" i="3"/>
  <c r="A583" i="3"/>
  <c r="J582" i="3"/>
  <c r="A582" i="3"/>
  <c r="J581" i="3"/>
  <c r="A581" i="3"/>
  <c r="J580" i="3"/>
  <c r="A580" i="3"/>
  <c r="J579" i="3"/>
  <c r="A579" i="3"/>
  <c r="J578" i="3"/>
  <c r="A578" i="3"/>
  <c r="J577" i="3"/>
  <c r="A577" i="3"/>
  <c r="J576" i="3"/>
  <c r="A576" i="3"/>
  <c r="J575" i="3"/>
  <c r="A575" i="3"/>
  <c r="J574" i="3"/>
  <c r="A574" i="3"/>
  <c r="J573" i="3"/>
  <c r="A573" i="3"/>
  <c r="J572" i="3"/>
  <c r="A572" i="3"/>
  <c r="J571" i="3"/>
  <c r="A571" i="3"/>
  <c r="J570" i="3"/>
  <c r="A570" i="3"/>
  <c r="J569" i="3"/>
  <c r="A569" i="3"/>
  <c r="J568" i="3"/>
  <c r="A568" i="3"/>
  <c r="J567" i="3"/>
  <c r="A567" i="3"/>
  <c r="J566" i="3"/>
  <c r="A566" i="3"/>
  <c r="J565" i="3"/>
  <c r="A565" i="3"/>
  <c r="J564" i="3"/>
  <c r="A564" i="3"/>
  <c r="J563" i="3"/>
  <c r="A563" i="3"/>
  <c r="J562" i="3"/>
  <c r="A562" i="3"/>
  <c r="J561" i="3"/>
  <c r="A561" i="3"/>
  <c r="J560" i="3"/>
  <c r="A560" i="3"/>
  <c r="J559" i="3"/>
  <c r="A559" i="3"/>
  <c r="J558" i="3"/>
  <c r="A558" i="3"/>
  <c r="J557" i="3"/>
  <c r="A557" i="3"/>
  <c r="J556" i="3"/>
  <c r="A556" i="3"/>
  <c r="J555" i="3"/>
  <c r="A555" i="3"/>
  <c r="J554" i="3"/>
  <c r="A554" i="3"/>
  <c r="J553" i="3"/>
  <c r="A553" i="3"/>
  <c r="J552" i="3"/>
  <c r="A552" i="3"/>
  <c r="J551" i="3"/>
  <c r="A551" i="3"/>
  <c r="J550" i="3"/>
  <c r="A550" i="3"/>
  <c r="J549" i="3"/>
  <c r="A549" i="3"/>
  <c r="J548" i="3"/>
  <c r="A548" i="3"/>
  <c r="J547" i="3"/>
  <c r="A547" i="3"/>
  <c r="J546" i="3"/>
  <c r="A546" i="3"/>
  <c r="J545" i="3"/>
  <c r="A545" i="3"/>
  <c r="J544" i="3"/>
  <c r="A544" i="3"/>
  <c r="J543" i="3"/>
  <c r="A543" i="3"/>
  <c r="J542" i="3"/>
  <c r="A542" i="3"/>
  <c r="J541" i="3"/>
  <c r="A541" i="3"/>
  <c r="J540" i="3"/>
  <c r="A540" i="3"/>
  <c r="J539" i="3"/>
  <c r="A539" i="3"/>
  <c r="J538" i="3"/>
  <c r="A538" i="3"/>
  <c r="J537" i="3"/>
  <c r="A537" i="3"/>
  <c r="J536" i="3"/>
  <c r="A536" i="3"/>
  <c r="J535" i="3"/>
  <c r="A535" i="3"/>
  <c r="J534" i="3"/>
  <c r="A534" i="3"/>
  <c r="J533" i="3"/>
  <c r="A533" i="3"/>
  <c r="J532" i="3"/>
  <c r="A532" i="3"/>
  <c r="J531" i="3"/>
  <c r="A531" i="3"/>
  <c r="J530" i="3"/>
  <c r="A530" i="3"/>
  <c r="J529" i="3"/>
  <c r="A529" i="3"/>
  <c r="J528" i="3"/>
  <c r="A528" i="3"/>
  <c r="J527" i="3"/>
  <c r="A527" i="3"/>
  <c r="J526" i="3"/>
  <c r="A526" i="3"/>
  <c r="J525" i="3"/>
  <c r="A525" i="3"/>
  <c r="J524" i="3"/>
  <c r="A524" i="3"/>
  <c r="J523" i="3"/>
  <c r="A523" i="3"/>
  <c r="J522" i="3"/>
  <c r="A522" i="3"/>
  <c r="J521" i="3"/>
  <c r="A521" i="3"/>
  <c r="J520" i="3"/>
  <c r="A520" i="3"/>
  <c r="J519" i="3"/>
  <c r="A519" i="3"/>
  <c r="J518" i="3"/>
  <c r="A518" i="3"/>
  <c r="J517" i="3"/>
  <c r="A517" i="3"/>
  <c r="J516" i="3"/>
  <c r="A516" i="3"/>
  <c r="J515" i="3"/>
  <c r="A515" i="3"/>
  <c r="J514" i="3"/>
  <c r="A514" i="3"/>
  <c r="J513" i="3"/>
  <c r="A513" i="3"/>
  <c r="J512" i="3"/>
  <c r="A512" i="3"/>
  <c r="J511" i="3"/>
  <c r="A511" i="3"/>
  <c r="J510" i="3"/>
  <c r="A510" i="3"/>
  <c r="J509" i="3"/>
  <c r="A509" i="3"/>
  <c r="J508" i="3"/>
  <c r="A508" i="3"/>
  <c r="J507" i="3"/>
  <c r="A507" i="3"/>
  <c r="J506" i="3"/>
  <c r="A506" i="3"/>
  <c r="J505" i="3"/>
  <c r="A505" i="3"/>
  <c r="J504" i="3"/>
  <c r="A504" i="3"/>
  <c r="J503" i="3"/>
  <c r="A503" i="3"/>
  <c r="J502" i="3"/>
  <c r="A502" i="3"/>
  <c r="J501" i="3"/>
  <c r="A501" i="3"/>
  <c r="J500" i="3"/>
  <c r="A500" i="3"/>
  <c r="J499" i="3"/>
  <c r="A499" i="3"/>
  <c r="J498" i="3"/>
  <c r="A498" i="3"/>
  <c r="J497" i="3"/>
  <c r="A497" i="3"/>
  <c r="J496" i="3"/>
  <c r="A496" i="3"/>
  <c r="J495" i="3"/>
  <c r="A495" i="3"/>
  <c r="J494" i="3"/>
  <c r="A494" i="3"/>
  <c r="J493" i="3"/>
  <c r="A493" i="3"/>
  <c r="J492" i="3"/>
  <c r="A492" i="3"/>
  <c r="J491" i="3"/>
  <c r="A491" i="3"/>
  <c r="J490" i="3"/>
  <c r="A490" i="3"/>
  <c r="J489" i="3"/>
  <c r="A489" i="3"/>
  <c r="J488" i="3"/>
  <c r="A488" i="3"/>
  <c r="J487" i="3"/>
  <c r="A487" i="3"/>
  <c r="J486" i="3"/>
  <c r="A486" i="3"/>
  <c r="J485" i="3"/>
  <c r="A485" i="3"/>
  <c r="J484" i="3"/>
  <c r="A484" i="3"/>
  <c r="J483" i="3"/>
  <c r="A483" i="3"/>
  <c r="J482" i="3"/>
  <c r="A482" i="3"/>
  <c r="J481" i="3"/>
  <c r="A481" i="3"/>
  <c r="J480" i="3"/>
  <c r="A480" i="3"/>
  <c r="J479" i="3"/>
  <c r="A479" i="3"/>
  <c r="J478" i="3"/>
  <c r="A478" i="3"/>
  <c r="J477" i="3"/>
  <c r="A477" i="3"/>
  <c r="J476" i="3"/>
  <c r="A476" i="3"/>
  <c r="J475" i="3"/>
  <c r="A475" i="3"/>
  <c r="J474" i="3"/>
  <c r="A474" i="3"/>
  <c r="J473" i="3"/>
  <c r="A473" i="3"/>
  <c r="J472" i="3"/>
  <c r="A472" i="3"/>
  <c r="J471" i="3"/>
  <c r="A471" i="3"/>
  <c r="J470" i="3"/>
  <c r="A470" i="3"/>
  <c r="J469" i="3"/>
  <c r="A469" i="3"/>
  <c r="J468" i="3"/>
  <c r="A468" i="3"/>
  <c r="J467" i="3"/>
  <c r="A467" i="3"/>
  <c r="J466" i="3"/>
  <c r="A466" i="3"/>
  <c r="J465" i="3"/>
  <c r="A465" i="3"/>
  <c r="J464" i="3"/>
  <c r="A464" i="3"/>
  <c r="J463" i="3"/>
  <c r="A463" i="3"/>
  <c r="J462" i="3"/>
  <c r="A462" i="3"/>
  <c r="J461" i="3"/>
  <c r="A461" i="3"/>
  <c r="J460" i="3"/>
  <c r="A460" i="3"/>
  <c r="J459" i="3"/>
  <c r="A459" i="3"/>
  <c r="J458" i="3"/>
  <c r="A458" i="3"/>
  <c r="J457" i="3"/>
  <c r="A457" i="3"/>
  <c r="J456" i="3"/>
  <c r="A456" i="3"/>
  <c r="J455" i="3"/>
  <c r="A455" i="3"/>
  <c r="J454" i="3"/>
  <c r="A454" i="3"/>
  <c r="J453" i="3"/>
  <c r="A453" i="3"/>
  <c r="J452" i="3"/>
  <c r="A452" i="3"/>
  <c r="J451" i="3"/>
  <c r="A451" i="3"/>
  <c r="J450" i="3"/>
  <c r="A450" i="3"/>
  <c r="J449" i="3"/>
  <c r="A449" i="3"/>
  <c r="J448" i="3"/>
  <c r="A448" i="3"/>
  <c r="J447" i="3"/>
  <c r="A447" i="3"/>
  <c r="J446" i="3"/>
  <c r="A446" i="3"/>
  <c r="J445" i="3"/>
  <c r="A445" i="3"/>
  <c r="J444" i="3"/>
  <c r="A444" i="3"/>
  <c r="J443" i="3"/>
  <c r="A443" i="3"/>
  <c r="J442" i="3"/>
  <c r="A442" i="3"/>
  <c r="J441" i="3"/>
  <c r="A441" i="3"/>
  <c r="J440" i="3"/>
  <c r="A440" i="3"/>
  <c r="J439" i="3"/>
  <c r="A439" i="3"/>
  <c r="J438" i="3"/>
  <c r="A438" i="3"/>
  <c r="J437" i="3"/>
  <c r="A437" i="3"/>
  <c r="J436" i="3"/>
  <c r="A436" i="3"/>
  <c r="J435" i="3"/>
  <c r="A435" i="3"/>
  <c r="J434" i="3"/>
  <c r="A434" i="3"/>
  <c r="J433" i="3"/>
  <c r="A433" i="3"/>
  <c r="J432" i="3"/>
  <c r="A432" i="3"/>
  <c r="J431" i="3"/>
  <c r="A431" i="3"/>
  <c r="J430" i="3"/>
  <c r="A430" i="3"/>
  <c r="J429" i="3"/>
  <c r="A429" i="3"/>
  <c r="J428" i="3"/>
  <c r="A428" i="3"/>
  <c r="J427" i="3"/>
  <c r="A427" i="3"/>
  <c r="J426" i="3"/>
  <c r="A426" i="3"/>
  <c r="J425" i="3"/>
  <c r="A425" i="3"/>
  <c r="J424" i="3"/>
  <c r="A424" i="3"/>
  <c r="J423" i="3"/>
  <c r="A423" i="3"/>
  <c r="J422" i="3"/>
  <c r="A422" i="3"/>
  <c r="J421" i="3"/>
  <c r="A421" i="3"/>
  <c r="J420" i="3"/>
  <c r="A420" i="3"/>
  <c r="J419" i="3"/>
  <c r="A419" i="3"/>
  <c r="J418" i="3"/>
  <c r="A418" i="3"/>
  <c r="J417" i="3"/>
  <c r="A417" i="3"/>
  <c r="J416" i="3"/>
  <c r="A416" i="3"/>
  <c r="J415" i="3"/>
  <c r="A415" i="3"/>
  <c r="J414" i="3"/>
  <c r="A414" i="3"/>
  <c r="J413" i="3"/>
  <c r="A413" i="3"/>
  <c r="J412" i="3"/>
  <c r="A412" i="3"/>
  <c r="J411" i="3"/>
  <c r="A411" i="3"/>
  <c r="J410" i="3"/>
  <c r="A410" i="3"/>
  <c r="J409" i="3"/>
  <c r="A409" i="3"/>
  <c r="J408" i="3"/>
  <c r="A408" i="3"/>
  <c r="J407" i="3"/>
  <c r="A407" i="3"/>
  <c r="J406" i="3"/>
  <c r="A406" i="3"/>
  <c r="J405" i="3"/>
  <c r="A405" i="3"/>
  <c r="J404" i="3"/>
  <c r="A404" i="3"/>
  <c r="J403" i="3"/>
  <c r="A403" i="3"/>
  <c r="J402" i="3"/>
  <c r="A402" i="3"/>
  <c r="J401" i="3"/>
  <c r="A401" i="3"/>
  <c r="J400" i="3"/>
  <c r="A400" i="3"/>
  <c r="J399" i="3"/>
  <c r="A399" i="3"/>
  <c r="J398" i="3"/>
  <c r="A398" i="3"/>
  <c r="J397" i="3"/>
  <c r="A397" i="3"/>
  <c r="J396" i="3"/>
  <c r="A396" i="3"/>
  <c r="J395" i="3"/>
  <c r="A395" i="3"/>
  <c r="J394" i="3"/>
  <c r="A394" i="3"/>
  <c r="J393" i="3"/>
  <c r="A393" i="3"/>
  <c r="J392" i="3"/>
  <c r="A392" i="3"/>
  <c r="J391" i="3"/>
  <c r="A391" i="3"/>
  <c r="J390" i="3"/>
  <c r="A390" i="3"/>
  <c r="J389" i="3"/>
  <c r="A389" i="3"/>
  <c r="J388" i="3"/>
  <c r="A388" i="3"/>
  <c r="J387" i="3"/>
  <c r="A387" i="3"/>
  <c r="J386" i="3"/>
  <c r="A386" i="3"/>
  <c r="J385" i="3"/>
  <c r="A385" i="3"/>
  <c r="J384" i="3"/>
  <c r="A384" i="3"/>
  <c r="J383" i="3"/>
  <c r="A383" i="3"/>
  <c r="J382" i="3"/>
  <c r="A382" i="3"/>
  <c r="J381" i="3"/>
  <c r="A381" i="3"/>
  <c r="J380" i="3"/>
  <c r="A380" i="3"/>
  <c r="J379" i="3"/>
  <c r="A379" i="3"/>
  <c r="J378" i="3"/>
  <c r="A378" i="3"/>
  <c r="J377" i="3"/>
  <c r="A377" i="3"/>
  <c r="J376" i="3"/>
  <c r="A376" i="3"/>
  <c r="J375" i="3"/>
  <c r="A375" i="3"/>
  <c r="J374" i="3"/>
  <c r="A374" i="3"/>
  <c r="J373" i="3"/>
  <c r="A373" i="3"/>
  <c r="J372" i="3"/>
  <c r="A372" i="3"/>
  <c r="J371" i="3"/>
  <c r="A371" i="3"/>
  <c r="J370" i="3"/>
  <c r="A370" i="3"/>
  <c r="J369" i="3"/>
  <c r="A369" i="3"/>
  <c r="J368" i="3"/>
  <c r="A368" i="3"/>
  <c r="J367" i="3"/>
  <c r="A367" i="3"/>
  <c r="J366" i="3"/>
  <c r="A366" i="3"/>
  <c r="J365" i="3"/>
  <c r="A365" i="3"/>
  <c r="J364" i="3"/>
  <c r="A364" i="3"/>
  <c r="J363" i="3"/>
  <c r="A363" i="3"/>
  <c r="J362" i="3"/>
  <c r="A362" i="3"/>
  <c r="J361" i="3"/>
  <c r="A361" i="3"/>
  <c r="J360" i="3"/>
  <c r="A360" i="3"/>
  <c r="J359" i="3"/>
  <c r="A359" i="3"/>
  <c r="J358" i="3"/>
  <c r="A358" i="3"/>
  <c r="J357" i="3"/>
  <c r="A357" i="3"/>
  <c r="J356" i="3"/>
  <c r="A356" i="3"/>
  <c r="J355" i="3"/>
  <c r="A355" i="3"/>
  <c r="J354" i="3"/>
  <c r="A354" i="3"/>
  <c r="J353" i="3"/>
  <c r="A353" i="3"/>
  <c r="J352" i="3"/>
  <c r="A352" i="3"/>
  <c r="J351" i="3"/>
  <c r="A351" i="3"/>
  <c r="J350" i="3"/>
  <c r="A350" i="3"/>
  <c r="J349" i="3"/>
  <c r="A349" i="3"/>
  <c r="J348" i="3"/>
  <c r="A348" i="3"/>
  <c r="J347" i="3"/>
  <c r="A347" i="3"/>
  <c r="J346" i="3"/>
  <c r="A346" i="3"/>
  <c r="J345" i="3"/>
  <c r="A345" i="3"/>
  <c r="J344" i="3"/>
  <c r="A344" i="3"/>
  <c r="J343" i="3"/>
  <c r="A343" i="3"/>
  <c r="J342" i="3"/>
  <c r="A342" i="3"/>
  <c r="J341" i="3"/>
  <c r="A341" i="3"/>
  <c r="J340" i="3"/>
  <c r="A340" i="3"/>
  <c r="J339" i="3"/>
  <c r="A339" i="3"/>
  <c r="J338" i="3"/>
  <c r="A338" i="3"/>
  <c r="J337" i="3"/>
  <c r="A337" i="3"/>
  <c r="J336" i="3"/>
  <c r="A336" i="3"/>
  <c r="J335" i="3"/>
  <c r="A335" i="3"/>
  <c r="J334" i="3"/>
  <c r="A334" i="3"/>
  <c r="J333" i="3"/>
  <c r="A333" i="3"/>
  <c r="J332" i="3"/>
  <c r="A332" i="3"/>
  <c r="J331" i="3"/>
  <c r="A331" i="3"/>
  <c r="J330" i="3"/>
  <c r="A330" i="3"/>
  <c r="J329" i="3"/>
  <c r="A329" i="3"/>
  <c r="J328" i="3"/>
  <c r="A328" i="3"/>
  <c r="J327" i="3"/>
  <c r="A327" i="3"/>
  <c r="J326" i="3"/>
  <c r="A326" i="3"/>
  <c r="J325" i="3"/>
  <c r="A325" i="3"/>
  <c r="J324" i="3"/>
  <c r="A324" i="3"/>
  <c r="J323" i="3"/>
  <c r="A323" i="3"/>
  <c r="J322" i="3"/>
  <c r="A322" i="3"/>
  <c r="J321" i="3"/>
  <c r="A321" i="3"/>
  <c r="J320" i="3"/>
  <c r="A320" i="3"/>
  <c r="J319" i="3"/>
  <c r="A319" i="3"/>
  <c r="J318" i="3"/>
  <c r="A318" i="3"/>
  <c r="J317" i="3"/>
  <c r="A317" i="3"/>
  <c r="J316" i="3"/>
  <c r="A316" i="3"/>
  <c r="J315" i="3"/>
  <c r="A315" i="3"/>
  <c r="J314" i="3"/>
  <c r="A314" i="3"/>
  <c r="J313" i="3"/>
  <c r="A313" i="3"/>
  <c r="J312" i="3"/>
  <c r="A312" i="3"/>
  <c r="J311" i="3"/>
  <c r="A311" i="3"/>
  <c r="J310" i="3"/>
  <c r="A310" i="3"/>
  <c r="J309" i="3"/>
  <c r="A309" i="3"/>
  <c r="J308" i="3"/>
  <c r="A308" i="3"/>
  <c r="J307" i="3"/>
  <c r="A307" i="3"/>
  <c r="J306" i="3"/>
  <c r="A306" i="3"/>
  <c r="J305" i="3"/>
  <c r="A305" i="3"/>
  <c r="J304" i="3"/>
  <c r="A304" i="3"/>
  <c r="J303" i="3"/>
  <c r="A303" i="3"/>
  <c r="J302" i="3"/>
  <c r="A302" i="3"/>
  <c r="J301" i="3"/>
  <c r="A301" i="3"/>
  <c r="J300" i="3"/>
  <c r="A300" i="3"/>
  <c r="J299" i="3"/>
  <c r="A299" i="3"/>
  <c r="J298" i="3"/>
  <c r="A298" i="3"/>
  <c r="J297" i="3"/>
  <c r="A297" i="3"/>
  <c r="J296" i="3"/>
  <c r="A296" i="3"/>
  <c r="J295" i="3"/>
  <c r="A295" i="3"/>
  <c r="J294" i="3"/>
  <c r="A294" i="3"/>
  <c r="J293" i="3"/>
  <c r="A293" i="3"/>
  <c r="J292" i="3"/>
  <c r="A292" i="3"/>
  <c r="J291" i="3"/>
  <c r="A291" i="3"/>
  <c r="J290" i="3"/>
  <c r="A290" i="3"/>
  <c r="J289" i="3"/>
  <c r="A289" i="3"/>
  <c r="J288" i="3"/>
  <c r="A288" i="3"/>
  <c r="J287" i="3"/>
  <c r="A287" i="3"/>
  <c r="J286" i="3"/>
  <c r="A286" i="3"/>
  <c r="J285" i="3"/>
  <c r="A285" i="3"/>
  <c r="J284" i="3"/>
  <c r="A284" i="3"/>
  <c r="J283" i="3"/>
  <c r="A283" i="3"/>
  <c r="J282" i="3"/>
  <c r="A282" i="3"/>
  <c r="J281" i="3"/>
  <c r="A281" i="3"/>
  <c r="J280" i="3"/>
  <c r="A280" i="3"/>
  <c r="J279" i="3"/>
  <c r="A279" i="3"/>
  <c r="J278" i="3"/>
  <c r="A278" i="3"/>
  <c r="J277" i="3"/>
  <c r="A277" i="3"/>
  <c r="J276" i="3"/>
  <c r="A276" i="3"/>
  <c r="J275" i="3"/>
  <c r="A275" i="3"/>
  <c r="J274" i="3"/>
  <c r="A274" i="3"/>
  <c r="J273" i="3"/>
  <c r="A273" i="3"/>
  <c r="J272" i="3"/>
  <c r="A272" i="3"/>
  <c r="J271" i="3"/>
  <c r="A271" i="3"/>
  <c r="J270" i="3"/>
  <c r="A270" i="3"/>
  <c r="J269" i="3"/>
  <c r="A269" i="3"/>
  <c r="J268" i="3"/>
  <c r="A268" i="3"/>
  <c r="J267" i="3"/>
  <c r="A267" i="3"/>
  <c r="J266" i="3"/>
  <c r="A266" i="3"/>
  <c r="J265" i="3"/>
  <c r="A265" i="3"/>
  <c r="J264" i="3"/>
  <c r="A264" i="3"/>
  <c r="J263" i="3"/>
  <c r="A263" i="3"/>
  <c r="J262" i="3"/>
  <c r="A262" i="3"/>
  <c r="J261" i="3"/>
  <c r="A261" i="3"/>
  <c r="J260" i="3"/>
  <c r="A260" i="3"/>
  <c r="J259" i="3"/>
  <c r="A259" i="3"/>
  <c r="J258" i="3"/>
  <c r="A258" i="3"/>
  <c r="J257" i="3"/>
  <c r="A257" i="3"/>
  <c r="J256" i="3"/>
  <c r="A256" i="3"/>
  <c r="J255" i="3"/>
  <c r="A255" i="3"/>
  <c r="J254" i="3"/>
  <c r="A254" i="3"/>
  <c r="J253" i="3"/>
  <c r="A253" i="3"/>
  <c r="J252" i="3"/>
  <c r="A252" i="3"/>
  <c r="J251" i="3"/>
  <c r="A251" i="3"/>
  <c r="J250" i="3"/>
  <c r="A250" i="3"/>
  <c r="J249" i="3"/>
  <c r="A249" i="3"/>
  <c r="J248" i="3"/>
  <c r="A248" i="3"/>
  <c r="J247" i="3"/>
  <c r="A247" i="3"/>
  <c r="J246" i="3"/>
  <c r="A246" i="3"/>
  <c r="J245" i="3"/>
  <c r="A245" i="3"/>
  <c r="J244" i="3"/>
  <c r="A244" i="3"/>
  <c r="J243" i="3"/>
  <c r="A243" i="3"/>
  <c r="J242" i="3"/>
  <c r="A242" i="3"/>
  <c r="J241" i="3"/>
  <c r="A241" i="3"/>
  <c r="J240" i="3"/>
  <c r="A240" i="3"/>
  <c r="J239" i="3"/>
  <c r="A239" i="3"/>
  <c r="J238" i="3"/>
  <c r="A238" i="3"/>
  <c r="J237" i="3"/>
  <c r="A237" i="3"/>
  <c r="J236" i="3"/>
  <c r="A236" i="3"/>
  <c r="J235" i="3"/>
  <c r="A235" i="3"/>
  <c r="J234" i="3"/>
  <c r="A234" i="3"/>
  <c r="J233" i="3"/>
  <c r="A233" i="3"/>
  <c r="J232" i="3"/>
  <c r="A232" i="3"/>
  <c r="J231" i="3"/>
  <c r="A231" i="3"/>
  <c r="J230" i="3"/>
  <c r="A230" i="3"/>
  <c r="J229" i="3"/>
  <c r="A229" i="3"/>
  <c r="J228" i="3"/>
  <c r="A228" i="3"/>
  <c r="J227" i="3"/>
  <c r="A227" i="3"/>
  <c r="J226" i="3"/>
  <c r="A226" i="3"/>
  <c r="J225" i="3"/>
  <c r="A225" i="3"/>
  <c r="J224" i="3"/>
  <c r="A224" i="3"/>
  <c r="J223" i="3"/>
  <c r="A223" i="3"/>
  <c r="J222" i="3"/>
  <c r="A222" i="3"/>
  <c r="J221" i="3"/>
  <c r="A221" i="3"/>
  <c r="J220" i="3"/>
  <c r="A220" i="3"/>
  <c r="J219" i="3"/>
  <c r="A219" i="3"/>
  <c r="J218" i="3"/>
  <c r="A218" i="3"/>
  <c r="J217" i="3"/>
  <c r="A217" i="3"/>
  <c r="J216" i="3"/>
  <c r="A216" i="3"/>
  <c r="J215" i="3"/>
  <c r="A215" i="3"/>
  <c r="J214" i="3"/>
  <c r="A214" i="3"/>
  <c r="J213" i="3"/>
  <c r="A213" i="3"/>
  <c r="J212" i="3"/>
  <c r="A212" i="3"/>
  <c r="J211" i="3"/>
  <c r="A211" i="3"/>
  <c r="J210" i="3"/>
  <c r="A210" i="3"/>
  <c r="J209" i="3"/>
  <c r="A209" i="3"/>
  <c r="J208" i="3"/>
  <c r="A208" i="3"/>
  <c r="J207" i="3"/>
  <c r="A207" i="3"/>
  <c r="J206" i="3"/>
  <c r="A206" i="3"/>
  <c r="J205" i="3"/>
  <c r="A205" i="3"/>
  <c r="J204" i="3"/>
  <c r="A204" i="3"/>
  <c r="J203" i="3"/>
  <c r="A203" i="3"/>
  <c r="J202" i="3"/>
  <c r="A202" i="3"/>
  <c r="J201" i="3"/>
  <c r="A201" i="3"/>
  <c r="J200" i="3"/>
  <c r="A200" i="3"/>
  <c r="J199" i="3"/>
  <c r="A199" i="3"/>
  <c r="J198" i="3"/>
  <c r="A198" i="3"/>
  <c r="J197" i="3"/>
  <c r="A197" i="3"/>
  <c r="J196" i="3"/>
  <c r="A196" i="3"/>
  <c r="J195" i="3"/>
  <c r="A195" i="3"/>
  <c r="J194" i="3"/>
  <c r="A194" i="3"/>
  <c r="J193" i="3"/>
  <c r="A193" i="3"/>
  <c r="J192" i="3"/>
  <c r="A192" i="3"/>
  <c r="J191" i="3"/>
  <c r="A191" i="3"/>
  <c r="J190" i="3"/>
  <c r="A190" i="3"/>
  <c r="J189" i="3"/>
  <c r="A189" i="3"/>
  <c r="J188" i="3"/>
  <c r="A188" i="3"/>
  <c r="J187" i="3"/>
  <c r="A187" i="3"/>
  <c r="J186" i="3"/>
  <c r="A186" i="3"/>
  <c r="J185" i="3"/>
  <c r="A185" i="3"/>
  <c r="J184" i="3"/>
  <c r="A184" i="3"/>
  <c r="J183" i="3"/>
  <c r="A183" i="3"/>
  <c r="J182" i="3"/>
  <c r="A182" i="3"/>
  <c r="J181" i="3"/>
  <c r="A181" i="3"/>
  <c r="J180" i="3"/>
  <c r="A180" i="3"/>
  <c r="J179" i="3"/>
  <c r="A179" i="3"/>
  <c r="J178" i="3"/>
  <c r="A178" i="3"/>
  <c r="J177" i="3"/>
  <c r="A177" i="3"/>
  <c r="J176" i="3"/>
  <c r="A176" i="3"/>
  <c r="J175" i="3"/>
  <c r="A175" i="3"/>
  <c r="J174" i="3"/>
  <c r="A174" i="3"/>
  <c r="J173" i="3"/>
  <c r="A173" i="3"/>
  <c r="J172" i="3"/>
  <c r="A172" i="3"/>
  <c r="J171" i="3"/>
  <c r="A171" i="3"/>
  <c r="J170" i="3"/>
  <c r="A170" i="3"/>
  <c r="J169" i="3"/>
  <c r="A169" i="3"/>
  <c r="J168" i="3"/>
  <c r="A168" i="3"/>
  <c r="J167" i="3"/>
  <c r="A167" i="3"/>
  <c r="J166" i="3"/>
  <c r="A166" i="3"/>
  <c r="J165" i="3"/>
  <c r="A165" i="3"/>
  <c r="J164" i="3"/>
  <c r="A164" i="3"/>
  <c r="J163" i="3"/>
  <c r="A163" i="3"/>
  <c r="J162" i="3"/>
  <c r="A162" i="3"/>
  <c r="J161" i="3"/>
  <c r="A161" i="3"/>
  <c r="J160" i="3"/>
  <c r="A160" i="3"/>
  <c r="J159" i="3"/>
  <c r="A159" i="3"/>
  <c r="J158" i="3"/>
  <c r="A158" i="3"/>
  <c r="J157" i="3"/>
  <c r="A157" i="3"/>
  <c r="J156" i="3"/>
  <c r="A156" i="3"/>
  <c r="J155" i="3"/>
  <c r="A155" i="3"/>
  <c r="J154" i="3"/>
  <c r="A154" i="3"/>
  <c r="J153" i="3"/>
  <c r="A153" i="3"/>
  <c r="J152" i="3"/>
  <c r="A152" i="3"/>
  <c r="J151" i="3"/>
  <c r="A151" i="3"/>
  <c r="J150" i="3"/>
  <c r="A150" i="3"/>
  <c r="J149" i="3"/>
  <c r="A149" i="3"/>
  <c r="J148" i="3"/>
  <c r="A148" i="3"/>
  <c r="J147" i="3"/>
  <c r="A147" i="3"/>
  <c r="J146" i="3"/>
  <c r="A146" i="3"/>
  <c r="J145" i="3"/>
  <c r="A145" i="3"/>
  <c r="J144" i="3"/>
  <c r="A144" i="3"/>
  <c r="J143" i="3"/>
  <c r="A143" i="3"/>
  <c r="J142" i="3"/>
  <c r="A142" i="3"/>
  <c r="J141" i="3"/>
  <c r="A141" i="3"/>
  <c r="J140" i="3"/>
  <c r="A140" i="3"/>
  <c r="J139" i="3"/>
  <c r="A139" i="3"/>
  <c r="J138" i="3"/>
  <c r="A138" i="3"/>
  <c r="J137" i="3"/>
  <c r="A137" i="3"/>
  <c r="J136" i="3"/>
  <c r="A136" i="3"/>
  <c r="J135" i="3"/>
  <c r="A135" i="3"/>
  <c r="J134" i="3"/>
  <c r="A134" i="3"/>
  <c r="J133" i="3"/>
  <c r="A133" i="3"/>
  <c r="J132" i="3"/>
  <c r="A132" i="3"/>
  <c r="J131" i="3"/>
  <c r="A131" i="3"/>
  <c r="J130" i="3"/>
  <c r="A130" i="3"/>
  <c r="J129" i="3"/>
  <c r="A129" i="3"/>
  <c r="J128" i="3"/>
  <c r="A128" i="3"/>
  <c r="J127" i="3"/>
  <c r="A127" i="3"/>
  <c r="J126" i="3"/>
  <c r="A126" i="3"/>
  <c r="J125" i="3"/>
  <c r="A125" i="3"/>
  <c r="J124" i="3"/>
  <c r="A124" i="3"/>
  <c r="J123" i="3"/>
  <c r="A123" i="3"/>
  <c r="J122" i="3"/>
  <c r="A122" i="3"/>
  <c r="J121" i="3"/>
  <c r="A121" i="3"/>
  <c r="J120" i="3"/>
  <c r="A120" i="3"/>
  <c r="J119" i="3"/>
  <c r="A119" i="3"/>
  <c r="J118" i="3"/>
  <c r="A118" i="3"/>
  <c r="J117" i="3"/>
  <c r="A117" i="3"/>
  <c r="J116" i="3"/>
  <c r="A116" i="3"/>
  <c r="J115" i="3"/>
  <c r="A115" i="3"/>
  <c r="J114" i="3"/>
  <c r="A114" i="3"/>
  <c r="J113" i="3"/>
  <c r="A113" i="3"/>
  <c r="J112" i="3"/>
  <c r="A112" i="3"/>
  <c r="J111" i="3"/>
  <c r="A111" i="3"/>
  <c r="J110" i="3"/>
  <c r="A110" i="3"/>
  <c r="J109" i="3"/>
  <c r="A109" i="3"/>
  <c r="J108" i="3"/>
  <c r="A108" i="3"/>
  <c r="J107" i="3"/>
  <c r="A107" i="3"/>
  <c r="J106" i="3"/>
  <c r="A106" i="3"/>
  <c r="J105" i="3"/>
  <c r="A105" i="3"/>
  <c r="J104" i="3"/>
  <c r="A104" i="3"/>
  <c r="J103" i="3"/>
  <c r="A103" i="3"/>
  <c r="J102" i="3"/>
  <c r="A102" i="3"/>
  <c r="J101" i="3"/>
  <c r="A101" i="3"/>
  <c r="J100" i="3"/>
  <c r="A100" i="3"/>
  <c r="J99" i="3"/>
  <c r="A99" i="3"/>
  <c r="J98" i="3"/>
  <c r="A98" i="3"/>
  <c r="J97" i="3"/>
  <c r="A97" i="3"/>
  <c r="J96" i="3"/>
  <c r="A96" i="3"/>
  <c r="J95" i="3"/>
  <c r="A95" i="3"/>
  <c r="J94" i="3"/>
  <c r="A94" i="3"/>
  <c r="J93" i="3"/>
  <c r="A93" i="3"/>
  <c r="J92" i="3"/>
  <c r="A92" i="3"/>
  <c r="J91" i="3"/>
  <c r="A91" i="3"/>
  <c r="J90" i="3"/>
  <c r="A90" i="3"/>
  <c r="J89" i="3"/>
  <c r="A89" i="3"/>
  <c r="J88" i="3"/>
  <c r="A88" i="3"/>
  <c r="J87" i="3"/>
  <c r="A87" i="3"/>
  <c r="J86" i="3"/>
  <c r="A86" i="3"/>
  <c r="J85" i="3"/>
  <c r="A85" i="3"/>
  <c r="J84" i="3"/>
  <c r="A84" i="3"/>
  <c r="J83" i="3"/>
  <c r="A83" i="3"/>
  <c r="J82" i="3"/>
  <c r="A82" i="3"/>
  <c r="J81" i="3"/>
  <c r="A81" i="3"/>
  <c r="J80" i="3"/>
  <c r="A80" i="3"/>
  <c r="J79" i="3"/>
  <c r="A79" i="3"/>
  <c r="J78" i="3"/>
  <c r="A78" i="3"/>
  <c r="J77" i="3"/>
  <c r="A77" i="3"/>
  <c r="J76" i="3"/>
  <c r="A76" i="3"/>
  <c r="J75" i="3"/>
  <c r="A75" i="3"/>
  <c r="J74" i="3"/>
  <c r="A74" i="3"/>
  <c r="J73" i="3"/>
  <c r="A73" i="3"/>
  <c r="J72" i="3"/>
  <c r="A72" i="3"/>
  <c r="J71" i="3"/>
  <c r="A71" i="3"/>
  <c r="J70" i="3"/>
  <c r="A70" i="3"/>
  <c r="J69" i="3"/>
  <c r="A69" i="3"/>
  <c r="J68" i="3"/>
  <c r="A68" i="3"/>
  <c r="J67" i="3"/>
  <c r="A67" i="3"/>
  <c r="J66" i="3"/>
  <c r="A66" i="3"/>
  <c r="J65" i="3"/>
  <c r="A65" i="3"/>
  <c r="J64" i="3"/>
  <c r="A64" i="3"/>
  <c r="J63" i="3"/>
  <c r="A63" i="3"/>
  <c r="J62" i="3"/>
  <c r="A62" i="3"/>
  <c r="J61" i="3"/>
  <c r="A61" i="3"/>
  <c r="J60" i="3"/>
  <c r="A60" i="3"/>
  <c r="J59" i="3"/>
  <c r="A59" i="3"/>
  <c r="J58" i="3"/>
  <c r="A58" i="3"/>
  <c r="J57" i="3"/>
  <c r="A57" i="3"/>
  <c r="J56" i="3"/>
  <c r="A56" i="3"/>
  <c r="J55" i="3"/>
  <c r="A55" i="3"/>
  <c r="J54" i="3"/>
  <c r="A54" i="3"/>
  <c r="J53" i="3"/>
  <c r="A53" i="3"/>
  <c r="J52" i="3"/>
  <c r="A52" i="3"/>
  <c r="J51" i="3"/>
  <c r="A51" i="3"/>
  <c r="J50" i="3"/>
  <c r="A50" i="3"/>
  <c r="J49" i="3"/>
  <c r="A49" i="3"/>
  <c r="J48" i="3"/>
  <c r="A48" i="3"/>
  <c r="J47" i="3"/>
  <c r="A47" i="3"/>
  <c r="J46" i="3"/>
  <c r="A46" i="3"/>
  <c r="J45" i="3"/>
  <c r="A45" i="3"/>
  <c r="J44" i="3"/>
  <c r="A44" i="3"/>
  <c r="J43" i="3"/>
  <c r="A43" i="3"/>
  <c r="J42" i="3"/>
  <c r="A42" i="3"/>
  <c r="J41" i="3"/>
  <c r="A41" i="3"/>
  <c r="J40" i="3"/>
  <c r="A40" i="3"/>
  <c r="J39" i="3"/>
  <c r="A39" i="3"/>
  <c r="J38" i="3"/>
  <c r="A38" i="3"/>
  <c r="J37" i="3"/>
  <c r="A37" i="3"/>
  <c r="J36" i="3"/>
  <c r="A36" i="3"/>
  <c r="J35" i="3"/>
  <c r="A35" i="3"/>
  <c r="J34" i="3"/>
  <c r="A34" i="3"/>
  <c r="J33" i="3"/>
  <c r="A33" i="3"/>
  <c r="J32" i="3"/>
  <c r="A32" i="3"/>
  <c r="J31" i="3"/>
  <c r="A31" i="3"/>
  <c r="J30" i="3"/>
  <c r="A30" i="3"/>
  <c r="J29" i="3"/>
  <c r="A29" i="3"/>
  <c r="J28" i="3"/>
  <c r="A28" i="3"/>
  <c r="J27" i="3"/>
  <c r="A27" i="3"/>
  <c r="J26" i="3"/>
  <c r="A26" i="3"/>
  <c r="J25" i="3"/>
  <c r="A25" i="3"/>
  <c r="J24" i="3"/>
  <c r="A24" i="3"/>
  <c r="J23" i="3"/>
  <c r="A23" i="3"/>
  <c r="J22" i="3"/>
  <c r="A22" i="3"/>
  <c r="J21" i="3"/>
  <c r="A21" i="3"/>
  <c r="J20" i="3"/>
  <c r="A20" i="3"/>
  <c r="J19" i="3"/>
  <c r="A19" i="3"/>
  <c r="J18" i="3"/>
  <c r="A18" i="3"/>
  <c r="J17" i="3"/>
  <c r="A17" i="3"/>
  <c r="J16" i="3"/>
  <c r="A16" i="3"/>
  <c r="J15" i="3"/>
  <c r="A15" i="3"/>
  <c r="J14" i="3"/>
  <c r="A14" i="3"/>
  <c r="J13" i="3"/>
  <c r="A13" i="3"/>
  <c r="J12" i="3"/>
  <c r="A12" i="3"/>
  <c r="J11" i="3"/>
  <c r="A11" i="3"/>
  <c r="J10" i="3"/>
  <c r="A10" i="3"/>
  <c r="J9" i="3"/>
  <c r="A9" i="3"/>
  <c r="J8" i="3"/>
  <c r="A8" i="3"/>
  <c r="J7" i="3"/>
  <c r="A7" i="3"/>
  <c r="J6" i="3"/>
  <c r="J5" i="3"/>
  <c r="J4" i="3"/>
  <c r="J3" i="3"/>
  <c r="L425" i="2"/>
  <c r="I425" i="2"/>
  <c r="H425" i="2"/>
  <c r="G425" i="2"/>
  <c r="F425" i="2"/>
  <c r="E425" i="2"/>
  <c r="D425" i="2"/>
  <c r="C425" i="2"/>
  <c r="B425" i="2"/>
  <c r="L424" i="2"/>
  <c r="I424" i="2"/>
  <c r="H424" i="2"/>
  <c r="G424" i="2"/>
  <c r="F424" i="2"/>
  <c r="E424" i="2"/>
  <c r="D424" i="2"/>
  <c r="C424" i="2"/>
  <c r="B424" i="2"/>
  <c r="L423" i="2"/>
  <c r="I423" i="2"/>
  <c r="H423" i="2"/>
  <c r="G423" i="2"/>
  <c r="F423" i="2"/>
  <c r="E423" i="2"/>
  <c r="D423" i="2"/>
  <c r="C423" i="2"/>
  <c r="B423" i="2"/>
  <c r="L422" i="2"/>
  <c r="I422" i="2"/>
  <c r="H422" i="2"/>
  <c r="G422" i="2"/>
  <c r="F422" i="2"/>
  <c r="E422" i="2"/>
  <c r="D422" i="2"/>
  <c r="C422" i="2"/>
  <c r="B422" i="2"/>
  <c r="L421" i="2"/>
  <c r="I421" i="2"/>
  <c r="H421" i="2"/>
  <c r="G421" i="2"/>
  <c r="F421" i="2"/>
  <c r="E421" i="2"/>
  <c r="D421" i="2"/>
  <c r="C421" i="2"/>
  <c r="B421" i="2"/>
  <c r="L420" i="2"/>
  <c r="I420" i="2"/>
  <c r="H420" i="2"/>
  <c r="G420" i="2"/>
  <c r="F420" i="2"/>
  <c r="E420" i="2"/>
  <c r="D420" i="2"/>
  <c r="C420" i="2"/>
  <c r="B420" i="2"/>
  <c r="L419" i="2"/>
  <c r="I419" i="2"/>
  <c r="H419" i="2"/>
  <c r="G419" i="2"/>
  <c r="F419" i="2"/>
  <c r="E419" i="2"/>
  <c r="D419" i="2"/>
  <c r="C419" i="2"/>
  <c r="B419" i="2"/>
  <c r="L418" i="2"/>
  <c r="I418" i="2"/>
  <c r="H418" i="2"/>
  <c r="G418" i="2"/>
  <c r="F418" i="2"/>
  <c r="E418" i="2"/>
  <c r="D418" i="2"/>
  <c r="C418" i="2"/>
  <c r="B418" i="2"/>
  <c r="L417" i="2"/>
  <c r="I417" i="2"/>
  <c r="H417" i="2"/>
  <c r="G417" i="2"/>
  <c r="F417" i="2"/>
  <c r="E417" i="2"/>
  <c r="D417" i="2"/>
  <c r="C417" i="2"/>
  <c r="B417" i="2"/>
  <c r="L416" i="2"/>
  <c r="I416" i="2"/>
  <c r="H416" i="2"/>
  <c r="G416" i="2"/>
  <c r="F416" i="2"/>
  <c r="E416" i="2"/>
  <c r="D416" i="2"/>
  <c r="C416" i="2"/>
  <c r="B416" i="2"/>
  <c r="L415" i="2"/>
  <c r="I415" i="2"/>
  <c r="H415" i="2"/>
  <c r="G415" i="2"/>
  <c r="F415" i="2"/>
  <c r="E415" i="2"/>
  <c r="D415" i="2"/>
  <c r="C415" i="2"/>
  <c r="B415" i="2"/>
  <c r="L414" i="2"/>
  <c r="I414" i="2"/>
  <c r="H414" i="2"/>
  <c r="G414" i="2"/>
  <c r="F414" i="2"/>
  <c r="E414" i="2"/>
  <c r="D414" i="2"/>
  <c r="C414" i="2"/>
  <c r="B414" i="2"/>
  <c r="L413" i="2"/>
  <c r="I413" i="2"/>
  <c r="H413" i="2"/>
  <c r="G413" i="2"/>
  <c r="F413" i="2"/>
  <c r="E413" i="2"/>
  <c r="D413" i="2"/>
  <c r="C413" i="2"/>
  <c r="B413" i="2"/>
  <c r="L412" i="2"/>
  <c r="I412" i="2"/>
  <c r="H412" i="2"/>
  <c r="G412" i="2"/>
  <c r="F412" i="2"/>
  <c r="E412" i="2"/>
  <c r="D412" i="2"/>
  <c r="C412" i="2"/>
  <c r="B412" i="2"/>
  <c r="L411" i="2"/>
  <c r="I411" i="2"/>
  <c r="H411" i="2"/>
  <c r="G411" i="2"/>
  <c r="F411" i="2"/>
  <c r="E411" i="2"/>
  <c r="D411" i="2"/>
  <c r="C411" i="2"/>
  <c r="B411" i="2"/>
  <c r="L410" i="2"/>
  <c r="I410" i="2"/>
  <c r="H410" i="2"/>
  <c r="G410" i="2"/>
  <c r="F410" i="2"/>
  <c r="E410" i="2"/>
  <c r="D410" i="2"/>
  <c r="C410" i="2"/>
  <c r="B410" i="2"/>
  <c r="L409" i="2"/>
  <c r="I409" i="2"/>
  <c r="H409" i="2"/>
  <c r="G409" i="2"/>
  <c r="F409" i="2"/>
  <c r="E409" i="2"/>
  <c r="D409" i="2"/>
  <c r="C409" i="2"/>
  <c r="B409" i="2"/>
  <c r="L408" i="2"/>
  <c r="I408" i="2"/>
  <c r="H408" i="2"/>
  <c r="G408" i="2"/>
  <c r="F408" i="2"/>
  <c r="E408" i="2"/>
  <c r="D408" i="2"/>
  <c r="C408" i="2"/>
  <c r="B408" i="2"/>
  <c r="L407" i="2"/>
  <c r="I407" i="2"/>
  <c r="H407" i="2"/>
  <c r="G407" i="2"/>
  <c r="F407" i="2"/>
  <c r="E407" i="2"/>
  <c r="D407" i="2"/>
  <c r="C407" i="2"/>
  <c r="B407" i="2"/>
  <c r="L406" i="2"/>
  <c r="I406" i="2"/>
  <c r="H406" i="2"/>
  <c r="G406" i="2"/>
  <c r="F406" i="2"/>
  <c r="E406" i="2"/>
  <c r="D406" i="2"/>
  <c r="C406" i="2"/>
  <c r="B406" i="2"/>
  <c r="L405" i="2"/>
  <c r="I405" i="2"/>
  <c r="H405" i="2"/>
  <c r="G405" i="2"/>
  <c r="F405" i="2"/>
  <c r="E405" i="2"/>
  <c r="D405" i="2"/>
  <c r="C405" i="2"/>
  <c r="B405" i="2"/>
  <c r="L404" i="2"/>
  <c r="I404" i="2"/>
  <c r="H404" i="2"/>
  <c r="G404" i="2"/>
  <c r="F404" i="2"/>
  <c r="E404" i="2"/>
  <c r="D404" i="2"/>
  <c r="C404" i="2"/>
  <c r="B404" i="2"/>
  <c r="L403" i="2"/>
  <c r="I403" i="2"/>
  <c r="H403" i="2"/>
  <c r="G403" i="2"/>
  <c r="F403" i="2"/>
  <c r="E403" i="2"/>
  <c r="D403" i="2"/>
  <c r="C403" i="2"/>
  <c r="B403" i="2"/>
  <c r="L402" i="2"/>
  <c r="I402" i="2"/>
  <c r="H402" i="2"/>
  <c r="G402" i="2"/>
  <c r="F402" i="2"/>
  <c r="E402" i="2"/>
  <c r="D402" i="2"/>
  <c r="C402" i="2"/>
  <c r="B402" i="2"/>
  <c r="L401" i="2"/>
  <c r="I401" i="2"/>
  <c r="H401" i="2"/>
  <c r="G401" i="2"/>
  <c r="F401" i="2"/>
  <c r="E401" i="2"/>
  <c r="D401" i="2"/>
  <c r="C401" i="2"/>
  <c r="B401" i="2"/>
  <c r="L400" i="2"/>
  <c r="I400" i="2"/>
  <c r="H400" i="2"/>
  <c r="G400" i="2"/>
  <c r="F400" i="2"/>
  <c r="E400" i="2"/>
  <c r="D400" i="2"/>
  <c r="C400" i="2"/>
  <c r="B400" i="2"/>
  <c r="L399" i="2"/>
  <c r="I399" i="2"/>
  <c r="H399" i="2"/>
  <c r="G399" i="2"/>
  <c r="F399" i="2"/>
  <c r="E399" i="2"/>
  <c r="D399" i="2"/>
  <c r="C399" i="2"/>
  <c r="B399" i="2"/>
  <c r="L398" i="2"/>
  <c r="I398" i="2"/>
  <c r="H398" i="2"/>
  <c r="G398" i="2"/>
  <c r="F398" i="2"/>
  <c r="E398" i="2"/>
  <c r="D398" i="2"/>
  <c r="C398" i="2"/>
  <c r="B398" i="2"/>
  <c r="L397" i="2"/>
  <c r="I397" i="2"/>
  <c r="H397" i="2"/>
  <c r="G397" i="2"/>
  <c r="F397" i="2"/>
  <c r="E397" i="2"/>
  <c r="D397" i="2"/>
  <c r="C397" i="2"/>
  <c r="B397" i="2"/>
  <c r="L396" i="2"/>
  <c r="I396" i="2"/>
  <c r="H396" i="2"/>
  <c r="G396" i="2"/>
  <c r="F396" i="2"/>
  <c r="E396" i="2"/>
  <c r="D396" i="2"/>
  <c r="C396" i="2"/>
  <c r="B396" i="2"/>
  <c r="L395" i="2"/>
  <c r="I395" i="2"/>
  <c r="H395" i="2"/>
  <c r="G395" i="2"/>
  <c r="F395" i="2"/>
  <c r="E395" i="2"/>
  <c r="D395" i="2"/>
  <c r="C395" i="2"/>
  <c r="B395" i="2"/>
  <c r="L394" i="2"/>
  <c r="I394" i="2"/>
  <c r="H394" i="2"/>
  <c r="G394" i="2"/>
  <c r="F394" i="2"/>
  <c r="E394" i="2"/>
  <c r="D394" i="2"/>
  <c r="C394" i="2"/>
  <c r="B394" i="2"/>
  <c r="L393" i="2"/>
  <c r="I393" i="2"/>
  <c r="H393" i="2"/>
  <c r="G393" i="2"/>
  <c r="F393" i="2"/>
  <c r="E393" i="2"/>
  <c r="D393" i="2"/>
  <c r="C393" i="2"/>
  <c r="B393" i="2"/>
  <c r="L392" i="2"/>
  <c r="I392" i="2"/>
  <c r="H392" i="2"/>
  <c r="G392" i="2"/>
  <c r="F392" i="2"/>
  <c r="E392" i="2"/>
  <c r="D392" i="2"/>
  <c r="C392" i="2"/>
  <c r="B392" i="2"/>
  <c r="L391" i="2"/>
  <c r="I391" i="2"/>
  <c r="H391" i="2"/>
  <c r="G391" i="2"/>
  <c r="F391" i="2"/>
  <c r="E391" i="2"/>
  <c r="D391" i="2"/>
  <c r="C391" i="2"/>
  <c r="B391" i="2"/>
  <c r="L390" i="2"/>
  <c r="I390" i="2"/>
  <c r="H390" i="2"/>
  <c r="G390" i="2"/>
  <c r="F390" i="2"/>
  <c r="E390" i="2"/>
  <c r="D390" i="2"/>
  <c r="C390" i="2"/>
  <c r="B390" i="2"/>
  <c r="L389" i="2"/>
  <c r="I389" i="2"/>
  <c r="H389" i="2"/>
  <c r="G389" i="2"/>
  <c r="F389" i="2"/>
  <c r="E389" i="2"/>
  <c r="D389" i="2"/>
  <c r="C389" i="2"/>
  <c r="B389" i="2"/>
  <c r="L388" i="2"/>
  <c r="I388" i="2"/>
  <c r="H388" i="2"/>
  <c r="G388" i="2"/>
  <c r="F388" i="2"/>
  <c r="E388" i="2"/>
  <c r="D388" i="2"/>
  <c r="C388" i="2"/>
  <c r="B388" i="2"/>
  <c r="L387" i="2"/>
  <c r="I387" i="2"/>
  <c r="H387" i="2"/>
  <c r="G387" i="2"/>
  <c r="F387" i="2"/>
  <c r="E387" i="2"/>
  <c r="D387" i="2"/>
  <c r="C387" i="2"/>
  <c r="B387" i="2"/>
  <c r="L386" i="2"/>
  <c r="I386" i="2"/>
  <c r="H386" i="2"/>
  <c r="G386" i="2"/>
  <c r="F386" i="2"/>
  <c r="E386" i="2"/>
  <c r="D386" i="2"/>
  <c r="C386" i="2"/>
  <c r="B386" i="2"/>
  <c r="L385" i="2"/>
  <c r="I385" i="2"/>
  <c r="H385" i="2"/>
  <c r="G385" i="2"/>
  <c r="F385" i="2"/>
  <c r="E385" i="2"/>
  <c r="D385" i="2"/>
  <c r="C385" i="2"/>
  <c r="B385" i="2"/>
  <c r="L384" i="2"/>
  <c r="I384" i="2"/>
  <c r="H384" i="2"/>
  <c r="G384" i="2"/>
  <c r="F384" i="2"/>
  <c r="E384" i="2"/>
  <c r="D384" i="2"/>
  <c r="C384" i="2"/>
  <c r="B384" i="2"/>
  <c r="L383" i="2"/>
  <c r="I383" i="2"/>
  <c r="H383" i="2"/>
  <c r="G383" i="2"/>
  <c r="F383" i="2"/>
  <c r="E383" i="2"/>
  <c r="D383" i="2"/>
  <c r="C383" i="2"/>
  <c r="B383" i="2"/>
  <c r="L382" i="2"/>
  <c r="I382" i="2"/>
  <c r="H382" i="2"/>
  <c r="G382" i="2"/>
  <c r="F382" i="2"/>
  <c r="E382" i="2"/>
  <c r="D382" i="2"/>
  <c r="C382" i="2"/>
  <c r="B382" i="2"/>
  <c r="L381" i="2"/>
  <c r="I381" i="2"/>
  <c r="H381" i="2"/>
  <c r="G381" i="2"/>
  <c r="F381" i="2"/>
  <c r="E381" i="2"/>
  <c r="D381" i="2"/>
  <c r="C381" i="2"/>
  <c r="B381" i="2"/>
  <c r="L380" i="2"/>
  <c r="I380" i="2"/>
  <c r="H380" i="2"/>
  <c r="G380" i="2"/>
  <c r="F380" i="2"/>
  <c r="E380" i="2"/>
  <c r="D380" i="2"/>
  <c r="C380" i="2"/>
  <c r="B380" i="2"/>
  <c r="L379" i="2"/>
  <c r="I379" i="2"/>
  <c r="H379" i="2"/>
  <c r="G379" i="2"/>
  <c r="F379" i="2"/>
  <c r="E379" i="2"/>
  <c r="D379" i="2"/>
  <c r="C379" i="2"/>
  <c r="B379" i="2"/>
  <c r="L378" i="2"/>
  <c r="I378" i="2"/>
  <c r="H378" i="2"/>
  <c r="G378" i="2"/>
  <c r="F378" i="2"/>
  <c r="E378" i="2"/>
  <c r="D378" i="2"/>
  <c r="C378" i="2"/>
  <c r="B378" i="2"/>
  <c r="L377" i="2"/>
  <c r="I377" i="2"/>
  <c r="H377" i="2"/>
  <c r="G377" i="2"/>
  <c r="F377" i="2"/>
  <c r="E377" i="2"/>
  <c r="D377" i="2"/>
  <c r="C377" i="2"/>
  <c r="B377" i="2"/>
  <c r="L376" i="2"/>
  <c r="I376" i="2"/>
  <c r="H376" i="2"/>
  <c r="G376" i="2"/>
  <c r="F376" i="2"/>
  <c r="E376" i="2"/>
  <c r="D376" i="2"/>
  <c r="C376" i="2"/>
  <c r="B376" i="2"/>
  <c r="L375" i="2"/>
  <c r="I375" i="2"/>
  <c r="H375" i="2"/>
  <c r="G375" i="2"/>
  <c r="F375" i="2"/>
  <c r="E375" i="2"/>
  <c r="D375" i="2"/>
  <c r="C375" i="2"/>
  <c r="B375" i="2"/>
  <c r="L374" i="2"/>
  <c r="I374" i="2"/>
  <c r="H374" i="2"/>
  <c r="G374" i="2"/>
  <c r="F374" i="2"/>
  <c r="E374" i="2"/>
  <c r="D374" i="2"/>
  <c r="C374" i="2"/>
  <c r="B374" i="2"/>
  <c r="L373" i="2"/>
  <c r="I373" i="2"/>
  <c r="H373" i="2"/>
  <c r="G373" i="2"/>
  <c r="F373" i="2"/>
  <c r="E373" i="2"/>
  <c r="D373" i="2"/>
  <c r="C373" i="2"/>
  <c r="B373" i="2"/>
  <c r="L372" i="2"/>
  <c r="I372" i="2"/>
  <c r="H372" i="2"/>
  <c r="G372" i="2"/>
  <c r="F372" i="2"/>
  <c r="E372" i="2"/>
  <c r="D372" i="2"/>
  <c r="C372" i="2"/>
  <c r="B372" i="2"/>
  <c r="L371" i="2"/>
  <c r="I371" i="2"/>
  <c r="H371" i="2"/>
  <c r="G371" i="2"/>
  <c r="F371" i="2"/>
  <c r="E371" i="2"/>
  <c r="D371" i="2"/>
  <c r="C371" i="2"/>
  <c r="B371" i="2"/>
  <c r="L370" i="2"/>
  <c r="I370" i="2"/>
  <c r="H370" i="2"/>
  <c r="G370" i="2"/>
  <c r="F370" i="2"/>
  <c r="E370" i="2"/>
  <c r="D370" i="2"/>
  <c r="C370" i="2"/>
  <c r="B370" i="2"/>
  <c r="L369" i="2"/>
  <c r="I369" i="2"/>
  <c r="H369" i="2"/>
  <c r="G369" i="2"/>
  <c r="F369" i="2"/>
  <c r="E369" i="2"/>
  <c r="D369" i="2"/>
  <c r="C369" i="2"/>
  <c r="B369" i="2"/>
  <c r="L368" i="2"/>
  <c r="I368" i="2"/>
  <c r="H368" i="2"/>
  <c r="G368" i="2"/>
  <c r="F368" i="2"/>
  <c r="E368" i="2"/>
  <c r="D368" i="2"/>
  <c r="C368" i="2"/>
  <c r="B368" i="2"/>
  <c r="L367" i="2"/>
  <c r="I367" i="2"/>
  <c r="H367" i="2"/>
  <c r="G367" i="2"/>
  <c r="F367" i="2"/>
  <c r="E367" i="2"/>
  <c r="D367" i="2"/>
  <c r="C367" i="2"/>
  <c r="B367" i="2"/>
  <c r="L366" i="2"/>
  <c r="I366" i="2"/>
  <c r="H366" i="2"/>
  <c r="G366" i="2"/>
  <c r="F366" i="2"/>
  <c r="E366" i="2"/>
  <c r="D366" i="2"/>
  <c r="C366" i="2"/>
  <c r="B366" i="2"/>
  <c r="L365" i="2"/>
  <c r="I365" i="2"/>
  <c r="H365" i="2"/>
  <c r="G365" i="2"/>
  <c r="F365" i="2"/>
  <c r="E365" i="2"/>
  <c r="D365" i="2"/>
  <c r="C365" i="2"/>
  <c r="B365" i="2"/>
  <c r="L364" i="2"/>
  <c r="I364" i="2"/>
  <c r="H364" i="2"/>
  <c r="G364" i="2"/>
  <c r="F364" i="2"/>
  <c r="E364" i="2"/>
  <c r="D364" i="2"/>
  <c r="C364" i="2"/>
  <c r="B364" i="2"/>
  <c r="L363" i="2"/>
  <c r="I363" i="2"/>
  <c r="H363" i="2"/>
  <c r="G363" i="2"/>
  <c r="F363" i="2"/>
  <c r="E363" i="2"/>
  <c r="D363" i="2"/>
  <c r="C363" i="2"/>
  <c r="B363" i="2"/>
  <c r="L362" i="2"/>
  <c r="I362" i="2"/>
  <c r="H362" i="2"/>
  <c r="G362" i="2"/>
  <c r="F362" i="2"/>
  <c r="E362" i="2"/>
  <c r="D362" i="2"/>
  <c r="C362" i="2"/>
  <c r="B362" i="2"/>
  <c r="L361" i="2"/>
  <c r="I361" i="2"/>
  <c r="H361" i="2"/>
  <c r="G361" i="2"/>
  <c r="F361" i="2"/>
  <c r="E361" i="2"/>
  <c r="D361" i="2"/>
  <c r="C361" i="2"/>
  <c r="B361" i="2"/>
  <c r="L360" i="2"/>
  <c r="I360" i="2"/>
  <c r="H360" i="2"/>
  <c r="G360" i="2"/>
  <c r="F360" i="2"/>
  <c r="E360" i="2"/>
  <c r="D360" i="2"/>
  <c r="C360" i="2"/>
  <c r="B360" i="2"/>
  <c r="L359" i="2"/>
  <c r="I359" i="2"/>
  <c r="H359" i="2"/>
  <c r="G359" i="2"/>
  <c r="F359" i="2"/>
  <c r="E359" i="2"/>
  <c r="D359" i="2"/>
  <c r="C359" i="2"/>
  <c r="B359" i="2"/>
  <c r="L358" i="2"/>
  <c r="I358" i="2"/>
  <c r="H358" i="2"/>
  <c r="G358" i="2"/>
  <c r="F358" i="2"/>
  <c r="E358" i="2"/>
  <c r="D358" i="2"/>
  <c r="C358" i="2"/>
  <c r="B358" i="2"/>
  <c r="L357" i="2"/>
  <c r="I357" i="2"/>
  <c r="H357" i="2"/>
  <c r="G357" i="2"/>
  <c r="F357" i="2"/>
  <c r="E357" i="2"/>
  <c r="D357" i="2"/>
  <c r="C357" i="2"/>
  <c r="B357" i="2"/>
  <c r="L356" i="2"/>
  <c r="I356" i="2"/>
  <c r="H356" i="2"/>
  <c r="G356" i="2"/>
  <c r="F356" i="2"/>
  <c r="E356" i="2"/>
  <c r="D356" i="2"/>
  <c r="C356" i="2"/>
  <c r="B356" i="2"/>
  <c r="L355" i="2"/>
  <c r="I355" i="2"/>
  <c r="H355" i="2"/>
  <c r="G355" i="2"/>
  <c r="F355" i="2"/>
  <c r="E355" i="2"/>
  <c r="D355" i="2"/>
  <c r="C355" i="2"/>
  <c r="B355" i="2"/>
  <c r="L354" i="2"/>
  <c r="I354" i="2"/>
  <c r="H354" i="2"/>
  <c r="G354" i="2"/>
  <c r="F354" i="2"/>
  <c r="E354" i="2"/>
  <c r="D354" i="2"/>
  <c r="C354" i="2"/>
  <c r="B354" i="2"/>
  <c r="L353" i="2"/>
  <c r="I353" i="2"/>
  <c r="H353" i="2"/>
  <c r="G353" i="2"/>
  <c r="F353" i="2"/>
  <c r="E353" i="2"/>
  <c r="D353" i="2"/>
  <c r="C353" i="2"/>
  <c r="B353" i="2"/>
  <c r="L352" i="2"/>
  <c r="I352" i="2"/>
  <c r="H352" i="2"/>
  <c r="G352" i="2"/>
  <c r="F352" i="2"/>
  <c r="E352" i="2"/>
  <c r="D352" i="2"/>
  <c r="C352" i="2"/>
  <c r="B352" i="2"/>
  <c r="L351" i="2"/>
  <c r="I351" i="2"/>
  <c r="H351" i="2"/>
  <c r="G351" i="2"/>
  <c r="F351" i="2"/>
  <c r="E351" i="2"/>
  <c r="D351" i="2"/>
  <c r="C351" i="2"/>
  <c r="B351" i="2"/>
  <c r="L350" i="2"/>
  <c r="I350" i="2"/>
  <c r="H350" i="2"/>
  <c r="G350" i="2"/>
  <c r="F350" i="2"/>
  <c r="E350" i="2"/>
  <c r="D350" i="2"/>
  <c r="C350" i="2"/>
  <c r="B350" i="2"/>
  <c r="L349" i="2"/>
  <c r="I349" i="2"/>
  <c r="H349" i="2"/>
  <c r="G349" i="2"/>
  <c r="F349" i="2"/>
  <c r="E349" i="2"/>
  <c r="D349" i="2"/>
  <c r="C349" i="2"/>
  <c r="B349" i="2"/>
  <c r="L348" i="2"/>
  <c r="I348" i="2"/>
  <c r="H348" i="2"/>
  <c r="G348" i="2"/>
  <c r="F348" i="2"/>
  <c r="E348" i="2"/>
  <c r="D348" i="2"/>
  <c r="C348" i="2"/>
  <c r="B348" i="2"/>
  <c r="L347" i="2"/>
  <c r="I347" i="2"/>
  <c r="H347" i="2"/>
  <c r="G347" i="2"/>
  <c r="F347" i="2"/>
  <c r="E347" i="2"/>
  <c r="D347" i="2"/>
  <c r="C347" i="2"/>
  <c r="B347" i="2"/>
  <c r="L346" i="2"/>
  <c r="I346" i="2"/>
  <c r="H346" i="2"/>
  <c r="G346" i="2"/>
  <c r="F346" i="2"/>
  <c r="E346" i="2"/>
  <c r="D346" i="2"/>
  <c r="C346" i="2"/>
  <c r="B346" i="2"/>
  <c r="L345" i="2"/>
  <c r="I345" i="2"/>
  <c r="H345" i="2"/>
  <c r="G345" i="2"/>
  <c r="F345" i="2"/>
  <c r="E345" i="2"/>
  <c r="D345" i="2"/>
  <c r="C345" i="2"/>
  <c r="B345" i="2"/>
  <c r="L344" i="2"/>
  <c r="I344" i="2"/>
  <c r="H344" i="2"/>
  <c r="G344" i="2"/>
  <c r="F344" i="2"/>
  <c r="E344" i="2"/>
  <c r="D344" i="2"/>
  <c r="C344" i="2"/>
  <c r="B344" i="2"/>
  <c r="L343" i="2"/>
  <c r="I343" i="2"/>
  <c r="H343" i="2"/>
  <c r="G343" i="2"/>
  <c r="F343" i="2"/>
  <c r="E343" i="2"/>
  <c r="D343" i="2"/>
  <c r="C343" i="2"/>
  <c r="B343" i="2"/>
  <c r="L342" i="2"/>
  <c r="I342" i="2"/>
  <c r="H342" i="2"/>
  <c r="G342" i="2"/>
  <c r="F342" i="2"/>
  <c r="E342" i="2"/>
  <c r="D342" i="2"/>
  <c r="C342" i="2"/>
  <c r="B342" i="2"/>
  <c r="L341" i="2"/>
  <c r="I341" i="2"/>
  <c r="H341" i="2"/>
  <c r="G341" i="2"/>
  <c r="F341" i="2"/>
  <c r="E341" i="2"/>
  <c r="D341" i="2"/>
  <c r="C341" i="2"/>
  <c r="B341" i="2"/>
  <c r="L340" i="2"/>
  <c r="I340" i="2"/>
  <c r="H340" i="2"/>
  <c r="G340" i="2"/>
  <c r="F340" i="2"/>
  <c r="E340" i="2"/>
  <c r="D340" i="2"/>
  <c r="C340" i="2"/>
  <c r="B340" i="2"/>
  <c r="L339" i="2"/>
  <c r="I339" i="2"/>
  <c r="H339" i="2"/>
  <c r="G339" i="2"/>
  <c r="F339" i="2"/>
  <c r="E339" i="2"/>
  <c r="D339" i="2"/>
  <c r="C339" i="2"/>
  <c r="B339" i="2"/>
  <c r="L338" i="2"/>
  <c r="I338" i="2"/>
  <c r="H338" i="2"/>
  <c r="G338" i="2"/>
  <c r="F338" i="2"/>
  <c r="E338" i="2"/>
  <c r="D338" i="2"/>
  <c r="C338" i="2"/>
  <c r="B338" i="2"/>
  <c r="L337" i="2"/>
  <c r="I337" i="2"/>
  <c r="H337" i="2"/>
  <c r="G337" i="2"/>
  <c r="F337" i="2"/>
  <c r="E337" i="2"/>
  <c r="D337" i="2"/>
  <c r="C337" i="2"/>
  <c r="B337" i="2"/>
  <c r="L336" i="2"/>
  <c r="I336" i="2"/>
  <c r="H336" i="2"/>
  <c r="G336" i="2"/>
  <c r="F336" i="2"/>
  <c r="E336" i="2"/>
  <c r="D336" i="2"/>
  <c r="C336" i="2"/>
  <c r="B336" i="2"/>
  <c r="L335" i="2"/>
  <c r="I335" i="2"/>
  <c r="H335" i="2"/>
  <c r="G335" i="2"/>
  <c r="F335" i="2"/>
  <c r="E335" i="2"/>
  <c r="D335" i="2"/>
  <c r="C335" i="2"/>
  <c r="B335" i="2"/>
  <c r="L334" i="2"/>
  <c r="I334" i="2"/>
  <c r="H334" i="2"/>
  <c r="G334" i="2"/>
  <c r="F334" i="2"/>
  <c r="E334" i="2"/>
  <c r="D334" i="2"/>
  <c r="C334" i="2"/>
  <c r="B334" i="2"/>
  <c r="L333" i="2"/>
  <c r="I333" i="2"/>
  <c r="H333" i="2"/>
  <c r="G333" i="2"/>
  <c r="F333" i="2"/>
  <c r="E333" i="2"/>
  <c r="D333" i="2"/>
  <c r="C333" i="2"/>
  <c r="B333" i="2"/>
  <c r="L332" i="2"/>
  <c r="I332" i="2"/>
  <c r="H332" i="2"/>
  <c r="G332" i="2"/>
  <c r="F332" i="2"/>
  <c r="E332" i="2"/>
  <c r="D332" i="2"/>
  <c r="C332" i="2"/>
  <c r="B332" i="2"/>
  <c r="L331" i="2"/>
  <c r="I331" i="2"/>
  <c r="H331" i="2"/>
  <c r="G331" i="2"/>
  <c r="F331" i="2"/>
  <c r="E331" i="2"/>
  <c r="D331" i="2"/>
  <c r="C331" i="2"/>
  <c r="B331" i="2"/>
  <c r="L330" i="2"/>
  <c r="I330" i="2"/>
  <c r="H330" i="2"/>
  <c r="G330" i="2"/>
  <c r="F330" i="2"/>
  <c r="E330" i="2"/>
  <c r="D330" i="2"/>
  <c r="C330" i="2"/>
  <c r="B330" i="2"/>
  <c r="L329" i="2"/>
  <c r="I329" i="2"/>
  <c r="H329" i="2"/>
  <c r="G329" i="2"/>
  <c r="F329" i="2"/>
  <c r="E329" i="2"/>
  <c r="D329" i="2"/>
  <c r="C329" i="2"/>
  <c r="B329" i="2"/>
  <c r="L328" i="2"/>
  <c r="I328" i="2"/>
  <c r="H328" i="2"/>
  <c r="G328" i="2"/>
  <c r="F328" i="2"/>
  <c r="E328" i="2"/>
  <c r="D328" i="2"/>
  <c r="C328" i="2"/>
  <c r="B328" i="2"/>
  <c r="L327" i="2"/>
  <c r="I327" i="2"/>
  <c r="H327" i="2"/>
  <c r="G327" i="2"/>
  <c r="F327" i="2"/>
  <c r="E327" i="2"/>
  <c r="D327" i="2"/>
  <c r="C327" i="2"/>
  <c r="B327" i="2"/>
  <c r="L326" i="2"/>
  <c r="I326" i="2"/>
  <c r="H326" i="2"/>
  <c r="G326" i="2"/>
  <c r="F326" i="2"/>
  <c r="E326" i="2"/>
  <c r="D326" i="2"/>
  <c r="C326" i="2"/>
  <c r="B326" i="2"/>
  <c r="L325" i="2"/>
  <c r="I325" i="2"/>
  <c r="H325" i="2"/>
  <c r="G325" i="2"/>
  <c r="F325" i="2"/>
  <c r="E325" i="2"/>
  <c r="D325" i="2"/>
  <c r="C325" i="2"/>
  <c r="B325" i="2"/>
  <c r="L324" i="2"/>
  <c r="I324" i="2"/>
  <c r="H324" i="2"/>
  <c r="G324" i="2"/>
  <c r="F324" i="2"/>
  <c r="E324" i="2"/>
  <c r="D324" i="2"/>
  <c r="C324" i="2"/>
  <c r="B324" i="2"/>
  <c r="L323" i="2"/>
  <c r="I323" i="2"/>
  <c r="H323" i="2"/>
  <c r="G323" i="2"/>
  <c r="F323" i="2"/>
  <c r="E323" i="2"/>
  <c r="D323" i="2"/>
  <c r="C323" i="2"/>
  <c r="B323" i="2"/>
  <c r="L322" i="2"/>
  <c r="I322" i="2"/>
  <c r="H322" i="2"/>
  <c r="G322" i="2"/>
  <c r="F322" i="2"/>
  <c r="E322" i="2"/>
  <c r="D322" i="2"/>
  <c r="C322" i="2"/>
  <c r="B322" i="2"/>
  <c r="L321" i="2"/>
  <c r="I321" i="2"/>
  <c r="H321" i="2"/>
  <c r="G321" i="2"/>
  <c r="F321" i="2"/>
  <c r="E321" i="2"/>
  <c r="D321" i="2"/>
  <c r="C321" i="2"/>
  <c r="B321" i="2"/>
  <c r="L320" i="2"/>
  <c r="I320" i="2"/>
  <c r="H320" i="2"/>
  <c r="G320" i="2"/>
  <c r="F320" i="2"/>
  <c r="E320" i="2"/>
  <c r="D320" i="2"/>
  <c r="C320" i="2"/>
  <c r="B320" i="2"/>
  <c r="L319" i="2"/>
  <c r="I319" i="2"/>
  <c r="H319" i="2"/>
  <c r="G319" i="2"/>
  <c r="F319" i="2"/>
  <c r="E319" i="2"/>
  <c r="D319" i="2"/>
  <c r="C319" i="2"/>
  <c r="B319" i="2"/>
  <c r="L318" i="2"/>
  <c r="I318" i="2"/>
  <c r="H318" i="2"/>
  <c r="G318" i="2"/>
  <c r="F318" i="2"/>
  <c r="E318" i="2"/>
  <c r="D318" i="2"/>
  <c r="C318" i="2"/>
  <c r="B318" i="2"/>
  <c r="L317" i="2"/>
  <c r="I317" i="2"/>
  <c r="H317" i="2"/>
  <c r="G317" i="2"/>
  <c r="F317" i="2"/>
  <c r="E317" i="2"/>
  <c r="D317" i="2"/>
  <c r="C317" i="2"/>
  <c r="B317" i="2"/>
  <c r="L316" i="2"/>
  <c r="I316" i="2"/>
  <c r="H316" i="2"/>
  <c r="G316" i="2"/>
  <c r="F316" i="2"/>
  <c r="E316" i="2"/>
  <c r="D316" i="2"/>
  <c r="C316" i="2"/>
  <c r="B316" i="2"/>
  <c r="L315" i="2"/>
  <c r="I315" i="2"/>
  <c r="H315" i="2"/>
  <c r="G315" i="2"/>
  <c r="F315" i="2"/>
  <c r="E315" i="2"/>
  <c r="D315" i="2"/>
  <c r="C315" i="2"/>
  <c r="B315" i="2"/>
  <c r="L314" i="2"/>
  <c r="I314" i="2"/>
  <c r="H314" i="2"/>
  <c r="G314" i="2"/>
  <c r="F314" i="2"/>
  <c r="E314" i="2"/>
  <c r="D314" i="2"/>
  <c r="C314" i="2"/>
  <c r="B314" i="2"/>
  <c r="L313" i="2"/>
  <c r="I313" i="2"/>
  <c r="H313" i="2"/>
  <c r="G313" i="2"/>
  <c r="F313" i="2"/>
  <c r="E313" i="2"/>
  <c r="D313" i="2"/>
  <c r="C313" i="2"/>
  <c r="B313" i="2"/>
  <c r="L312" i="2"/>
  <c r="I312" i="2"/>
  <c r="H312" i="2"/>
  <c r="G312" i="2"/>
  <c r="F312" i="2"/>
  <c r="E312" i="2"/>
  <c r="D312" i="2"/>
  <c r="C312" i="2"/>
  <c r="B312" i="2"/>
  <c r="L311" i="2"/>
  <c r="I311" i="2"/>
  <c r="H311" i="2"/>
  <c r="G311" i="2"/>
  <c r="F311" i="2"/>
  <c r="E311" i="2"/>
  <c r="D311" i="2"/>
  <c r="C311" i="2"/>
  <c r="B311" i="2"/>
  <c r="L310" i="2"/>
  <c r="I310" i="2"/>
  <c r="H310" i="2"/>
  <c r="G310" i="2"/>
  <c r="F310" i="2"/>
  <c r="E310" i="2"/>
  <c r="D310" i="2"/>
  <c r="C310" i="2"/>
  <c r="B310" i="2"/>
  <c r="L309" i="2"/>
  <c r="I309" i="2"/>
  <c r="H309" i="2"/>
  <c r="G309" i="2"/>
  <c r="F309" i="2"/>
  <c r="E309" i="2"/>
  <c r="D309" i="2"/>
  <c r="C309" i="2"/>
  <c r="B309" i="2"/>
  <c r="L308" i="2"/>
  <c r="I308" i="2"/>
  <c r="H308" i="2"/>
  <c r="G308" i="2"/>
  <c r="F308" i="2"/>
  <c r="E308" i="2"/>
  <c r="D308" i="2"/>
  <c r="C308" i="2"/>
  <c r="B308" i="2"/>
  <c r="L307" i="2"/>
  <c r="I307" i="2"/>
  <c r="H307" i="2"/>
  <c r="G307" i="2"/>
  <c r="F307" i="2"/>
  <c r="E307" i="2"/>
  <c r="D307" i="2"/>
  <c r="C307" i="2"/>
  <c r="B307" i="2"/>
  <c r="L306" i="2"/>
  <c r="I306" i="2"/>
  <c r="H306" i="2"/>
  <c r="G306" i="2"/>
  <c r="F306" i="2"/>
  <c r="E306" i="2"/>
  <c r="D306" i="2"/>
  <c r="C306" i="2"/>
  <c r="B306" i="2"/>
  <c r="L305" i="2"/>
  <c r="I305" i="2"/>
  <c r="H305" i="2"/>
  <c r="G305" i="2"/>
  <c r="F305" i="2"/>
  <c r="E305" i="2"/>
  <c r="D305" i="2"/>
  <c r="C305" i="2"/>
  <c r="B305" i="2"/>
  <c r="L304" i="2"/>
  <c r="I304" i="2"/>
  <c r="H304" i="2"/>
  <c r="G304" i="2"/>
  <c r="F304" i="2"/>
  <c r="E304" i="2"/>
  <c r="D304" i="2"/>
  <c r="C304" i="2"/>
  <c r="B304" i="2"/>
  <c r="L303" i="2"/>
  <c r="I303" i="2"/>
  <c r="H303" i="2"/>
  <c r="G303" i="2"/>
  <c r="F303" i="2"/>
  <c r="E303" i="2"/>
  <c r="D303" i="2"/>
  <c r="C303" i="2"/>
  <c r="B303" i="2"/>
  <c r="L302" i="2"/>
  <c r="I302" i="2"/>
  <c r="H302" i="2"/>
  <c r="G302" i="2"/>
  <c r="F302" i="2"/>
  <c r="E302" i="2"/>
  <c r="D302" i="2"/>
  <c r="C302" i="2"/>
  <c r="B302" i="2"/>
  <c r="L301" i="2"/>
  <c r="I301" i="2"/>
  <c r="H301" i="2"/>
  <c r="G301" i="2"/>
  <c r="F301" i="2"/>
  <c r="E301" i="2"/>
  <c r="D301" i="2"/>
  <c r="C301" i="2"/>
  <c r="B301" i="2"/>
  <c r="L300" i="2"/>
  <c r="I300" i="2"/>
  <c r="H300" i="2"/>
  <c r="G300" i="2"/>
  <c r="F300" i="2"/>
  <c r="E300" i="2"/>
  <c r="D300" i="2"/>
  <c r="C300" i="2"/>
  <c r="B300" i="2"/>
  <c r="L299" i="2"/>
  <c r="I299" i="2"/>
  <c r="H299" i="2"/>
  <c r="G299" i="2"/>
  <c r="F299" i="2"/>
  <c r="E299" i="2"/>
  <c r="D299" i="2"/>
  <c r="C299" i="2"/>
  <c r="B299" i="2"/>
  <c r="L298" i="2"/>
  <c r="I298" i="2"/>
  <c r="H298" i="2"/>
  <c r="G298" i="2"/>
  <c r="F298" i="2"/>
  <c r="E298" i="2"/>
  <c r="D298" i="2"/>
  <c r="C298" i="2"/>
  <c r="B298" i="2"/>
  <c r="L297" i="2"/>
  <c r="I297" i="2"/>
  <c r="H297" i="2"/>
  <c r="G297" i="2"/>
  <c r="F297" i="2"/>
  <c r="E297" i="2"/>
  <c r="D297" i="2"/>
  <c r="C297" i="2"/>
  <c r="B297" i="2"/>
  <c r="L296" i="2"/>
  <c r="I296" i="2"/>
  <c r="H296" i="2"/>
  <c r="G296" i="2"/>
  <c r="F296" i="2"/>
  <c r="E296" i="2"/>
  <c r="D296" i="2"/>
  <c r="C296" i="2"/>
  <c r="B296" i="2"/>
  <c r="L295" i="2"/>
  <c r="I295" i="2"/>
  <c r="H295" i="2"/>
  <c r="G295" i="2"/>
  <c r="F295" i="2"/>
  <c r="E295" i="2"/>
  <c r="D295" i="2"/>
  <c r="C295" i="2"/>
  <c r="B295" i="2"/>
  <c r="L294" i="2"/>
  <c r="I294" i="2"/>
  <c r="H294" i="2"/>
  <c r="G294" i="2"/>
  <c r="F294" i="2"/>
  <c r="E294" i="2"/>
  <c r="D294" i="2"/>
  <c r="C294" i="2"/>
  <c r="B294" i="2"/>
  <c r="L293" i="2"/>
  <c r="I293" i="2"/>
  <c r="H293" i="2"/>
  <c r="G293" i="2"/>
  <c r="F293" i="2"/>
  <c r="E293" i="2"/>
  <c r="D293" i="2"/>
  <c r="C293" i="2"/>
  <c r="B293" i="2"/>
  <c r="L292" i="2"/>
  <c r="I292" i="2"/>
  <c r="H292" i="2"/>
  <c r="G292" i="2"/>
  <c r="F292" i="2"/>
  <c r="E292" i="2"/>
  <c r="D292" i="2"/>
  <c r="C292" i="2"/>
  <c r="B292" i="2"/>
  <c r="L291" i="2"/>
  <c r="I291" i="2"/>
  <c r="H291" i="2"/>
  <c r="G291" i="2"/>
  <c r="F291" i="2"/>
  <c r="E291" i="2"/>
  <c r="D291" i="2"/>
  <c r="C291" i="2"/>
  <c r="B291" i="2"/>
  <c r="L290" i="2"/>
  <c r="I290" i="2"/>
  <c r="H290" i="2"/>
  <c r="G290" i="2"/>
  <c r="F290" i="2"/>
  <c r="E290" i="2"/>
  <c r="D290" i="2"/>
  <c r="C290" i="2"/>
  <c r="B290" i="2"/>
  <c r="L289" i="2"/>
  <c r="I289" i="2"/>
  <c r="H289" i="2"/>
  <c r="G289" i="2"/>
  <c r="F289" i="2"/>
  <c r="E289" i="2"/>
  <c r="D289" i="2"/>
  <c r="C289" i="2"/>
  <c r="B289" i="2"/>
  <c r="L288" i="2"/>
  <c r="I288" i="2"/>
  <c r="H288" i="2"/>
  <c r="G288" i="2"/>
  <c r="F288" i="2"/>
  <c r="E288" i="2"/>
  <c r="D288" i="2"/>
  <c r="C288" i="2"/>
  <c r="B288" i="2"/>
  <c r="L287" i="2"/>
  <c r="I287" i="2"/>
  <c r="H287" i="2"/>
  <c r="G287" i="2"/>
  <c r="F287" i="2"/>
  <c r="E287" i="2"/>
  <c r="D287" i="2"/>
  <c r="C287" i="2"/>
  <c r="B287" i="2"/>
  <c r="L286" i="2"/>
  <c r="I286" i="2"/>
  <c r="H286" i="2"/>
  <c r="G286" i="2"/>
  <c r="F286" i="2"/>
  <c r="E286" i="2"/>
  <c r="D286" i="2"/>
  <c r="C286" i="2"/>
  <c r="B286" i="2"/>
  <c r="L285" i="2"/>
  <c r="I285" i="2"/>
  <c r="H285" i="2"/>
  <c r="G285" i="2"/>
  <c r="F285" i="2"/>
  <c r="E285" i="2"/>
  <c r="D285" i="2"/>
  <c r="C285" i="2"/>
  <c r="B285" i="2"/>
  <c r="L284" i="2"/>
  <c r="I284" i="2"/>
  <c r="H284" i="2"/>
  <c r="G284" i="2"/>
  <c r="F284" i="2"/>
  <c r="E284" i="2"/>
  <c r="D284" i="2"/>
  <c r="C284" i="2"/>
  <c r="B284" i="2"/>
  <c r="L283" i="2"/>
  <c r="I283" i="2"/>
  <c r="H283" i="2"/>
  <c r="G283" i="2"/>
  <c r="F283" i="2"/>
  <c r="E283" i="2"/>
  <c r="D283" i="2"/>
  <c r="C283" i="2"/>
  <c r="B283" i="2"/>
  <c r="L282" i="2"/>
  <c r="I282" i="2"/>
  <c r="H282" i="2"/>
  <c r="G282" i="2"/>
  <c r="F282" i="2"/>
  <c r="E282" i="2"/>
  <c r="D282" i="2"/>
  <c r="C282" i="2"/>
  <c r="B282" i="2"/>
  <c r="L281" i="2"/>
  <c r="I281" i="2"/>
  <c r="H281" i="2"/>
  <c r="G281" i="2"/>
  <c r="F281" i="2"/>
  <c r="E281" i="2"/>
  <c r="D281" i="2"/>
  <c r="C281" i="2"/>
  <c r="B281" i="2"/>
  <c r="L280" i="2"/>
  <c r="I280" i="2"/>
  <c r="H280" i="2"/>
  <c r="G280" i="2"/>
  <c r="F280" i="2"/>
  <c r="E280" i="2"/>
  <c r="D280" i="2"/>
  <c r="C280" i="2"/>
  <c r="B280" i="2"/>
  <c r="L279" i="2"/>
  <c r="I279" i="2"/>
  <c r="H279" i="2"/>
  <c r="G279" i="2"/>
  <c r="F279" i="2"/>
  <c r="E279" i="2"/>
  <c r="D279" i="2"/>
  <c r="C279" i="2"/>
  <c r="B279" i="2"/>
  <c r="L278" i="2"/>
  <c r="I278" i="2"/>
  <c r="H278" i="2"/>
  <c r="G278" i="2"/>
  <c r="F278" i="2"/>
  <c r="E278" i="2"/>
  <c r="D278" i="2"/>
  <c r="C278" i="2"/>
  <c r="B278" i="2"/>
  <c r="L277" i="2"/>
  <c r="I277" i="2"/>
  <c r="H277" i="2"/>
  <c r="G277" i="2"/>
  <c r="F277" i="2"/>
  <c r="E277" i="2"/>
  <c r="D277" i="2"/>
  <c r="C277" i="2"/>
  <c r="B277" i="2"/>
  <c r="L276" i="2"/>
  <c r="I276" i="2"/>
  <c r="H276" i="2"/>
  <c r="G276" i="2"/>
  <c r="F276" i="2"/>
  <c r="E276" i="2"/>
  <c r="D276" i="2"/>
  <c r="C276" i="2"/>
  <c r="B276" i="2"/>
  <c r="L275" i="2"/>
  <c r="I275" i="2"/>
  <c r="H275" i="2"/>
  <c r="G275" i="2"/>
  <c r="F275" i="2"/>
  <c r="E275" i="2"/>
  <c r="D275" i="2"/>
  <c r="C275" i="2"/>
  <c r="B275" i="2"/>
  <c r="L274" i="2"/>
  <c r="I274" i="2"/>
  <c r="H274" i="2"/>
  <c r="G274" i="2"/>
  <c r="F274" i="2"/>
  <c r="E274" i="2"/>
  <c r="D274" i="2"/>
  <c r="C274" i="2"/>
  <c r="B274" i="2"/>
  <c r="L273" i="2"/>
  <c r="I273" i="2"/>
  <c r="H273" i="2"/>
  <c r="G273" i="2"/>
  <c r="F273" i="2"/>
  <c r="E273" i="2"/>
  <c r="D273" i="2"/>
  <c r="C273" i="2"/>
  <c r="B273" i="2"/>
  <c r="L272" i="2"/>
  <c r="I272" i="2"/>
  <c r="H272" i="2"/>
  <c r="G272" i="2"/>
  <c r="F272" i="2"/>
  <c r="E272" i="2"/>
  <c r="D272" i="2"/>
  <c r="C272" i="2"/>
  <c r="B272" i="2"/>
  <c r="L271" i="2"/>
  <c r="I271" i="2"/>
  <c r="H271" i="2"/>
  <c r="G271" i="2"/>
  <c r="F271" i="2"/>
  <c r="E271" i="2"/>
  <c r="D271" i="2"/>
  <c r="C271" i="2"/>
  <c r="B271" i="2"/>
  <c r="L270" i="2"/>
  <c r="I270" i="2"/>
  <c r="H270" i="2"/>
  <c r="G270" i="2"/>
  <c r="F270" i="2"/>
  <c r="E270" i="2"/>
  <c r="D270" i="2"/>
  <c r="C270" i="2"/>
  <c r="B270" i="2"/>
  <c r="L269" i="2"/>
  <c r="I269" i="2"/>
  <c r="H269" i="2"/>
  <c r="G269" i="2"/>
  <c r="F269" i="2"/>
  <c r="E269" i="2"/>
  <c r="D269" i="2"/>
  <c r="C269" i="2"/>
  <c r="B269" i="2"/>
  <c r="L268" i="2"/>
  <c r="I268" i="2"/>
  <c r="H268" i="2"/>
  <c r="G268" i="2"/>
  <c r="F268" i="2"/>
  <c r="E268" i="2"/>
  <c r="D268" i="2"/>
  <c r="C268" i="2"/>
  <c r="B268" i="2"/>
  <c r="L267" i="2"/>
  <c r="I267" i="2"/>
  <c r="H267" i="2"/>
  <c r="G267" i="2"/>
  <c r="F267" i="2"/>
  <c r="E267" i="2"/>
  <c r="D267" i="2"/>
  <c r="C267" i="2"/>
  <c r="B267" i="2"/>
  <c r="L266" i="2"/>
  <c r="I266" i="2"/>
  <c r="H266" i="2"/>
  <c r="G266" i="2"/>
  <c r="F266" i="2"/>
  <c r="E266" i="2"/>
  <c r="D266" i="2"/>
  <c r="C266" i="2"/>
  <c r="B266" i="2"/>
  <c r="L265" i="2"/>
  <c r="I265" i="2"/>
  <c r="H265" i="2"/>
  <c r="G265" i="2"/>
  <c r="F265" i="2"/>
  <c r="E265" i="2"/>
  <c r="D265" i="2"/>
  <c r="C265" i="2"/>
  <c r="B265" i="2"/>
  <c r="L264" i="2"/>
  <c r="I264" i="2"/>
  <c r="H264" i="2"/>
  <c r="G264" i="2"/>
  <c r="F264" i="2"/>
  <c r="E264" i="2"/>
  <c r="D264" i="2"/>
  <c r="C264" i="2"/>
  <c r="B264" i="2"/>
  <c r="L263" i="2"/>
  <c r="I263" i="2"/>
  <c r="H263" i="2"/>
  <c r="G263" i="2"/>
  <c r="F263" i="2"/>
  <c r="E263" i="2"/>
  <c r="D263" i="2"/>
  <c r="C263" i="2"/>
  <c r="B263" i="2"/>
  <c r="L262" i="2"/>
  <c r="I262" i="2"/>
  <c r="H262" i="2"/>
  <c r="G262" i="2"/>
  <c r="F262" i="2"/>
  <c r="E262" i="2"/>
  <c r="D262" i="2"/>
  <c r="C262" i="2"/>
  <c r="B262" i="2"/>
  <c r="L261" i="2"/>
  <c r="I261" i="2"/>
  <c r="H261" i="2"/>
  <c r="G261" i="2"/>
  <c r="F261" i="2"/>
  <c r="E261" i="2"/>
  <c r="D261" i="2"/>
  <c r="C261" i="2"/>
  <c r="B261" i="2"/>
  <c r="L260" i="2"/>
  <c r="I260" i="2"/>
  <c r="H260" i="2"/>
  <c r="G260" i="2"/>
  <c r="F260" i="2"/>
  <c r="E260" i="2"/>
  <c r="D260" i="2"/>
  <c r="C260" i="2"/>
  <c r="B260" i="2"/>
  <c r="L259" i="2"/>
  <c r="I259" i="2"/>
  <c r="H259" i="2"/>
  <c r="G259" i="2"/>
  <c r="F259" i="2"/>
  <c r="E259" i="2"/>
  <c r="D259" i="2"/>
  <c r="C259" i="2"/>
  <c r="B259" i="2"/>
  <c r="L258" i="2"/>
  <c r="I258" i="2"/>
  <c r="H258" i="2"/>
  <c r="G258" i="2"/>
  <c r="F258" i="2"/>
  <c r="E258" i="2"/>
  <c r="D258" i="2"/>
  <c r="C258" i="2"/>
  <c r="B258" i="2"/>
  <c r="L257" i="2"/>
  <c r="I257" i="2"/>
  <c r="H257" i="2"/>
  <c r="G257" i="2"/>
  <c r="F257" i="2"/>
  <c r="E257" i="2"/>
  <c r="D257" i="2"/>
  <c r="C257" i="2"/>
  <c r="B257" i="2"/>
  <c r="L256" i="2"/>
  <c r="I256" i="2"/>
  <c r="H256" i="2"/>
  <c r="G256" i="2"/>
  <c r="F256" i="2"/>
  <c r="E256" i="2"/>
  <c r="D256" i="2"/>
  <c r="C256" i="2"/>
  <c r="B256" i="2"/>
  <c r="L255" i="2"/>
  <c r="I255" i="2"/>
  <c r="H255" i="2"/>
  <c r="G255" i="2"/>
  <c r="F255" i="2"/>
  <c r="E255" i="2"/>
  <c r="D255" i="2"/>
  <c r="C255" i="2"/>
  <c r="B255" i="2"/>
  <c r="L254" i="2"/>
  <c r="I254" i="2"/>
  <c r="H254" i="2"/>
  <c r="G254" i="2"/>
  <c r="F254" i="2"/>
  <c r="E254" i="2"/>
  <c r="D254" i="2"/>
  <c r="C254" i="2"/>
  <c r="B254" i="2"/>
  <c r="L253" i="2"/>
  <c r="I253" i="2"/>
  <c r="H253" i="2"/>
  <c r="G253" i="2"/>
  <c r="F253" i="2"/>
  <c r="E253" i="2"/>
  <c r="D253" i="2"/>
  <c r="C253" i="2"/>
  <c r="B253" i="2"/>
  <c r="L252" i="2"/>
  <c r="I252" i="2"/>
  <c r="H252" i="2"/>
  <c r="G252" i="2"/>
  <c r="F252" i="2"/>
  <c r="E252" i="2"/>
  <c r="D252" i="2"/>
  <c r="C252" i="2"/>
  <c r="B252" i="2"/>
  <c r="L251" i="2"/>
  <c r="I251" i="2"/>
  <c r="H251" i="2"/>
  <c r="G251" i="2"/>
  <c r="F251" i="2"/>
  <c r="E251" i="2"/>
  <c r="D251" i="2"/>
  <c r="C251" i="2"/>
  <c r="B251" i="2"/>
  <c r="L250" i="2"/>
  <c r="I250" i="2"/>
  <c r="H250" i="2"/>
  <c r="G250" i="2"/>
  <c r="F250" i="2"/>
  <c r="E250" i="2"/>
  <c r="D250" i="2"/>
  <c r="C250" i="2"/>
  <c r="B250" i="2"/>
  <c r="L249" i="2"/>
  <c r="I249" i="2"/>
  <c r="H249" i="2"/>
  <c r="G249" i="2"/>
  <c r="F249" i="2"/>
  <c r="E249" i="2"/>
  <c r="D249" i="2"/>
  <c r="C249" i="2"/>
  <c r="B249" i="2"/>
  <c r="L248" i="2"/>
  <c r="I248" i="2"/>
  <c r="H248" i="2"/>
  <c r="G248" i="2"/>
  <c r="F248" i="2"/>
  <c r="E248" i="2"/>
  <c r="D248" i="2"/>
  <c r="C248" i="2"/>
  <c r="B248" i="2"/>
  <c r="L247" i="2"/>
  <c r="I247" i="2"/>
  <c r="H247" i="2"/>
  <c r="G247" i="2"/>
  <c r="F247" i="2"/>
  <c r="E247" i="2"/>
  <c r="D247" i="2"/>
  <c r="C247" i="2"/>
  <c r="B247" i="2"/>
  <c r="L246" i="2"/>
  <c r="I246" i="2"/>
  <c r="H246" i="2"/>
  <c r="G246" i="2"/>
  <c r="F246" i="2"/>
  <c r="E246" i="2"/>
  <c r="D246" i="2"/>
  <c r="C246" i="2"/>
  <c r="B246" i="2"/>
  <c r="L245" i="2"/>
  <c r="I245" i="2"/>
  <c r="H245" i="2"/>
  <c r="G245" i="2"/>
  <c r="F245" i="2"/>
  <c r="E245" i="2"/>
  <c r="D245" i="2"/>
  <c r="C245" i="2"/>
  <c r="B245" i="2"/>
  <c r="L244" i="2"/>
  <c r="I244" i="2"/>
  <c r="H244" i="2"/>
  <c r="G244" i="2"/>
  <c r="F244" i="2"/>
  <c r="E244" i="2"/>
  <c r="D244" i="2"/>
  <c r="C244" i="2"/>
  <c r="B244" i="2"/>
  <c r="L243" i="2"/>
  <c r="I243" i="2"/>
  <c r="H243" i="2"/>
  <c r="G243" i="2"/>
  <c r="F243" i="2"/>
  <c r="E243" i="2"/>
  <c r="D243" i="2"/>
  <c r="C243" i="2"/>
  <c r="B243" i="2"/>
  <c r="L242" i="2"/>
  <c r="I242" i="2"/>
  <c r="H242" i="2"/>
  <c r="G242" i="2"/>
  <c r="F242" i="2"/>
  <c r="E242" i="2"/>
  <c r="D242" i="2"/>
  <c r="C242" i="2"/>
  <c r="B242" i="2"/>
  <c r="L241" i="2"/>
  <c r="I241" i="2"/>
  <c r="H241" i="2"/>
  <c r="G241" i="2"/>
  <c r="F241" i="2"/>
  <c r="E241" i="2"/>
  <c r="D241" i="2"/>
  <c r="C241" i="2"/>
  <c r="B241" i="2"/>
  <c r="L240" i="2"/>
  <c r="I240" i="2"/>
  <c r="H240" i="2"/>
  <c r="G240" i="2"/>
  <c r="F240" i="2"/>
  <c r="E240" i="2"/>
  <c r="D240" i="2"/>
  <c r="C240" i="2"/>
  <c r="B240" i="2"/>
  <c r="L239" i="2"/>
  <c r="I239" i="2"/>
  <c r="H239" i="2"/>
  <c r="G239" i="2"/>
  <c r="F239" i="2"/>
  <c r="E239" i="2"/>
  <c r="D239" i="2"/>
  <c r="C239" i="2"/>
  <c r="B239" i="2"/>
  <c r="L238" i="2"/>
  <c r="I238" i="2"/>
  <c r="H238" i="2"/>
  <c r="G238" i="2"/>
  <c r="F238" i="2"/>
  <c r="E238" i="2"/>
  <c r="D238" i="2"/>
  <c r="C238" i="2"/>
  <c r="B238" i="2"/>
  <c r="L237" i="2"/>
  <c r="I237" i="2"/>
  <c r="H237" i="2"/>
  <c r="G237" i="2"/>
  <c r="F237" i="2"/>
  <c r="E237" i="2"/>
  <c r="D237" i="2"/>
  <c r="C237" i="2"/>
  <c r="B237" i="2"/>
  <c r="L236" i="2"/>
  <c r="I236" i="2"/>
  <c r="H236" i="2"/>
  <c r="G236" i="2"/>
  <c r="F236" i="2"/>
  <c r="E236" i="2"/>
  <c r="D236" i="2"/>
  <c r="C236" i="2"/>
  <c r="B236" i="2"/>
  <c r="L235" i="2"/>
  <c r="I235" i="2"/>
  <c r="H235" i="2"/>
  <c r="G235" i="2"/>
  <c r="F235" i="2"/>
  <c r="E235" i="2"/>
  <c r="D235" i="2"/>
  <c r="C235" i="2"/>
  <c r="B235" i="2"/>
  <c r="L234" i="2"/>
  <c r="I234" i="2"/>
  <c r="H234" i="2"/>
  <c r="G234" i="2"/>
  <c r="F234" i="2"/>
  <c r="E234" i="2"/>
  <c r="D234" i="2"/>
  <c r="C234" i="2"/>
  <c r="B234" i="2"/>
  <c r="L233" i="2"/>
  <c r="I233" i="2"/>
  <c r="H233" i="2"/>
  <c r="G233" i="2"/>
  <c r="F233" i="2"/>
  <c r="E233" i="2"/>
  <c r="D233" i="2"/>
  <c r="C233" i="2"/>
  <c r="B233" i="2"/>
  <c r="L232" i="2"/>
  <c r="I232" i="2"/>
  <c r="H232" i="2"/>
  <c r="G232" i="2"/>
  <c r="F232" i="2"/>
  <c r="E232" i="2"/>
  <c r="D232" i="2"/>
  <c r="C232" i="2"/>
  <c r="B232" i="2"/>
  <c r="L231" i="2"/>
  <c r="I231" i="2"/>
  <c r="H231" i="2"/>
  <c r="G231" i="2"/>
  <c r="F231" i="2"/>
  <c r="E231" i="2"/>
  <c r="D231" i="2"/>
  <c r="C231" i="2"/>
  <c r="B231" i="2"/>
  <c r="L230" i="2"/>
  <c r="I230" i="2"/>
  <c r="H230" i="2"/>
  <c r="G230" i="2"/>
  <c r="F230" i="2"/>
  <c r="E230" i="2"/>
  <c r="D230" i="2"/>
  <c r="C230" i="2"/>
  <c r="B230" i="2"/>
  <c r="L229" i="2"/>
  <c r="I229" i="2"/>
  <c r="H229" i="2"/>
  <c r="G229" i="2"/>
  <c r="F229" i="2"/>
  <c r="E229" i="2"/>
  <c r="D229" i="2"/>
  <c r="C229" i="2"/>
  <c r="B229" i="2"/>
  <c r="L228" i="2"/>
  <c r="I228" i="2"/>
  <c r="H228" i="2"/>
  <c r="G228" i="2"/>
  <c r="F228" i="2"/>
  <c r="E228" i="2"/>
  <c r="D228" i="2"/>
  <c r="C228" i="2"/>
  <c r="B228" i="2"/>
  <c r="L227" i="2"/>
  <c r="I227" i="2"/>
  <c r="H227" i="2"/>
  <c r="G227" i="2"/>
  <c r="F227" i="2"/>
  <c r="E227" i="2"/>
  <c r="D227" i="2"/>
  <c r="C227" i="2"/>
  <c r="B227" i="2"/>
  <c r="L226" i="2"/>
  <c r="I226" i="2"/>
  <c r="H226" i="2"/>
  <c r="G226" i="2"/>
  <c r="F226" i="2"/>
  <c r="E226" i="2"/>
  <c r="D226" i="2"/>
  <c r="C226" i="2"/>
  <c r="B226" i="2"/>
  <c r="L225" i="2"/>
  <c r="I225" i="2"/>
  <c r="H225" i="2"/>
  <c r="G225" i="2"/>
  <c r="F225" i="2"/>
  <c r="E225" i="2"/>
  <c r="D225" i="2"/>
  <c r="C225" i="2"/>
  <c r="B225" i="2"/>
  <c r="L224" i="2"/>
  <c r="I224" i="2"/>
  <c r="H224" i="2"/>
  <c r="G224" i="2"/>
  <c r="F224" i="2"/>
  <c r="E224" i="2"/>
  <c r="D224" i="2"/>
  <c r="C224" i="2"/>
  <c r="B224" i="2"/>
  <c r="L223" i="2"/>
  <c r="I223" i="2"/>
  <c r="H223" i="2"/>
  <c r="G223" i="2"/>
  <c r="F223" i="2"/>
  <c r="E223" i="2"/>
  <c r="D223" i="2"/>
  <c r="C223" i="2"/>
  <c r="B223" i="2"/>
  <c r="L222" i="2"/>
  <c r="I222" i="2"/>
  <c r="H222" i="2"/>
  <c r="G222" i="2"/>
  <c r="F222" i="2"/>
  <c r="E222" i="2"/>
  <c r="D222" i="2"/>
  <c r="C222" i="2"/>
  <c r="B222" i="2"/>
  <c r="L221" i="2"/>
  <c r="I221" i="2"/>
  <c r="H221" i="2"/>
  <c r="G221" i="2"/>
  <c r="F221" i="2"/>
  <c r="E221" i="2"/>
  <c r="D221" i="2"/>
  <c r="C221" i="2"/>
  <c r="B221" i="2"/>
  <c r="L220" i="2"/>
  <c r="I220" i="2"/>
  <c r="H220" i="2"/>
  <c r="G220" i="2"/>
  <c r="F220" i="2"/>
  <c r="E220" i="2"/>
  <c r="D220" i="2"/>
  <c r="C220" i="2"/>
  <c r="B220" i="2"/>
  <c r="L219" i="2"/>
  <c r="I219" i="2"/>
  <c r="H219" i="2"/>
  <c r="G219" i="2"/>
  <c r="F219" i="2"/>
  <c r="E219" i="2"/>
  <c r="D219" i="2"/>
  <c r="C219" i="2"/>
  <c r="B219" i="2"/>
  <c r="L218" i="2"/>
  <c r="I218" i="2"/>
  <c r="H218" i="2"/>
  <c r="G218" i="2"/>
  <c r="F218" i="2"/>
  <c r="E218" i="2"/>
  <c r="D218" i="2"/>
  <c r="C218" i="2"/>
  <c r="B218" i="2"/>
  <c r="L217" i="2"/>
  <c r="I217" i="2"/>
  <c r="H217" i="2"/>
  <c r="G217" i="2"/>
  <c r="F217" i="2"/>
  <c r="E217" i="2"/>
  <c r="D217" i="2"/>
  <c r="C217" i="2"/>
  <c r="B217" i="2"/>
  <c r="L216" i="2"/>
  <c r="I216" i="2"/>
  <c r="H216" i="2"/>
  <c r="G216" i="2"/>
  <c r="F216" i="2"/>
  <c r="E216" i="2"/>
  <c r="D216" i="2"/>
  <c r="C216" i="2"/>
  <c r="B216" i="2"/>
  <c r="L215" i="2"/>
  <c r="I215" i="2"/>
  <c r="H215" i="2"/>
  <c r="G215" i="2"/>
  <c r="F215" i="2"/>
  <c r="E215" i="2"/>
  <c r="D215" i="2"/>
  <c r="C215" i="2"/>
  <c r="B215" i="2"/>
  <c r="L214" i="2"/>
  <c r="I214" i="2"/>
  <c r="H214" i="2"/>
  <c r="G214" i="2"/>
  <c r="F214" i="2"/>
  <c r="E214" i="2"/>
  <c r="D214" i="2"/>
  <c r="C214" i="2"/>
  <c r="B214" i="2"/>
  <c r="L213" i="2"/>
  <c r="I213" i="2"/>
  <c r="H213" i="2"/>
  <c r="G213" i="2"/>
  <c r="F213" i="2"/>
  <c r="E213" i="2"/>
  <c r="D213" i="2"/>
  <c r="C213" i="2"/>
  <c r="B213" i="2"/>
  <c r="L212" i="2"/>
  <c r="I212" i="2"/>
  <c r="H212" i="2"/>
  <c r="G212" i="2"/>
  <c r="F212" i="2"/>
  <c r="E212" i="2"/>
  <c r="D212" i="2"/>
  <c r="C212" i="2"/>
  <c r="B212" i="2"/>
  <c r="L211" i="2"/>
  <c r="I211" i="2"/>
  <c r="H211" i="2"/>
  <c r="G211" i="2"/>
  <c r="F211" i="2"/>
  <c r="E211" i="2"/>
  <c r="D211" i="2"/>
  <c r="C211" i="2"/>
  <c r="B211" i="2"/>
  <c r="L210" i="2"/>
  <c r="I210" i="2"/>
  <c r="H210" i="2"/>
  <c r="G210" i="2"/>
  <c r="F210" i="2"/>
  <c r="E210" i="2"/>
  <c r="D210" i="2"/>
  <c r="C210" i="2"/>
  <c r="B210" i="2"/>
  <c r="L209" i="2"/>
  <c r="I209" i="2"/>
  <c r="H209" i="2"/>
  <c r="G209" i="2"/>
  <c r="F209" i="2"/>
  <c r="E209" i="2"/>
  <c r="D209" i="2"/>
  <c r="C209" i="2"/>
  <c r="B209" i="2"/>
  <c r="L208" i="2"/>
  <c r="I208" i="2"/>
  <c r="H208" i="2"/>
  <c r="G208" i="2"/>
  <c r="F208" i="2"/>
  <c r="E208" i="2"/>
  <c r="D208" i="2"/>
  <c r="C208" i="2"/>
  <c r="B208" i="2"/>
  <c r="L207" i="2"/>
  <c r="I207" i="2"/>
  <c r="H207" i="2"/>
  <c r="G207" i="2"/>
  <c r="F207" i="2"/>
  <c r="E207" i="2"/>
  <c r="D207" i="2"/>
  <c r="C207" i="2"/>
  <c r="B207" i="2"/>
  <c r="L206" i="2"/>
  <c r="I206" i="2"/>
  <c r="H206" i="2"/>
  <c r="G206" i="2"/>
  <c r="F206" i="2"/>
  <c r="E206" i="2"/>
  <c r="D206" i="2"/>
  <c r="C206" i="2"/>
  <c r="B206" i="2"/>
  <c r="L205" i="2"/>
  <c r="I205" i="2"/>
  <c r="H205" i="2"/>
  <c r="G205" i="2"/>
  <c r="F205" i="2"/>
  <c r="E205" i="2"/>
  <c r="D205" i="2"/>
  <c r="C205" i="2"/>
  <c r="B205" i="2"/>
  <c r="L204" i="2"/>
  <c r="I204" i="2"/>
  <c r="H204" i="2"/>
  <c r="G204" i="2"/>
  <c r="F204" i="2"/>
  <c r="E204" i="2"/>
  <c r="D204" i="2"/>
  <c r="C204" i="2"/>
  <c r="B204" i="2"/>
  <c r="L203" i="2"/>
  <c r="I203" i="2"/>
  <c r="H203" i="2"/>
  <c r="G203" i="2"/>
  <c r="F203" i="2"/>
  <c r="E203" i="2"/>
  <c r="D203" i="2"/>
  <c r="C203" i="2"/>
  <c r="B203" i="2"/>
  <c r="L202" i="2"/>
  <c r="I202" i="2"/>
  <c r="H202" i="2"/>
  <c r="G202" i="2"/>
  <c r="F202" i="2"/>
  <c r="E202" i="2"/>
  <c r="D202" i="2"/>
  <c r="C202" i="2"/>
  <c r="B202" i="2"/>
  <c r="L201" i="2"/>
  <c r="I201" i="2"/>
  <c r="H201" i="2"/>
  <c r="G201" i="2"/>
  <c r="F201" i="2"/>
  <c r="E201" i="2"/>
  <c r="D201" i="2"/>
  <c r="C201" i="2"/>
  <c r="B201" i="2"/>
  <c r="L200" i="2"/>
  <c r="I200" i="2"/>
  <c r="H200" i="2"/>
  <c r="G200" i="2"/>
  <c r="F200" i="2"/>
  <c r="E200" i="2"/>
  <c r="D200" i="2"/>
  <c r="C200" i="2"/>
  <c r="B200" i="2"/>
  <c r="L199" i="2"/>
  <c r="I199" i="2"/>
  <c r="H199" i="2"/>
  <c r="G199" i="2"/>
  <c r="F199" i="2"/>
  <c r="E199" i="2"/>
  <c r="D199" i="2"/>
  <c r="C199" i="2"/>
  <c r="B199" i="2"/>
  <c r="L198" i="2"/>
  <c r="I198" i="2"/>
  <c r="H198" i="2"/>
  <c r="G198" i="2"/>
  <c r="F198" i="2"/>
  <c r="E198" i="2"/>
  <c r="D198" i="2"/>
  <c r="C198" i="2"/>
  <c r="B198" i="2"/>
  <c r="L197" i="2"/>
  <c r="I197" i="2"/>
  <c r="H197" i="2"/>
  <c r="G197" i="2"/>
  <c r="F197" i="2"/>
  <c r="E197" i="2"/>
  <c r="D197" i="2"/>
  <c r="C197" i="2"/>
  <c r="B197" i="2"/>
  <c r="L196" i="2"/>
  <c r="I196" i="2"/>
  <c r="H196" i="2"/>
  <c r="G196" i="2"/>
  <c r="F196" i="2"/>
  <c r="E196" i="2"/>
  <c r="D196" i="2"/>
  <c r="C196" i="2"/>
  <c r="B196" i="2"/>
  <c r="L195" i="2"/>
  <c r="I195" i="2"/>
  <c r="H195" i="2"/>
  <c r="G195" i="2"/>
  <c r="F195" i="2"/>
  <c r="E195" i="2"/>
  <c r="D195" i="2"/>
  <c r="C195" i="2"/>
  <c r="B195" i="2"/>
  <c r="L194" i="2"/>
  <c r="I194" i="2"/>
  <c r="H194" i="2"/>
  <c r="G194" i="2"/>
  <c r="F194" i="2"/>
  <c r="E194" i="2"/>
  <c r="D194" i="2"/>
  <c r="C194" i="2"/>
  <c r="B194" i="2"/>
  <c r="L193" i="2"/>
  <c r="I193" i="2"/>
  <c r="H193" i="2"/>
  <c r="G193" i="2"/>
  <c r="F193" i="2"/>
  <c r="E193" i="2"/>
  <c r="D193" i="2"/>
  <c r="C193" i="2"/>
  <c r="B193" i="2"/>
  <c r="L192" i="2"/>
  <c r="I192" i="2"/>
  <c r="H192" i="2"/>
  <c r="G192" i="2"/>
  <c r="F192" i="2"/>
  <c r="E192" i="2"/>
  <c r="D192" i="2"/>
  <c r="C192" i="2"/>
  <c r="B192" i="2"/>
  <c r="L191" i="2"/>
  <c r="I191" i="2"/>
  <c r="H191" i="2"/>
  <c r="G191" i="2"/>
  <c r="F191" i="2"/>
  <c r="E191" i="2"/>
  <c r="D191" i="2"/>
  <c r="C191" i="2"/>
  <c r="B191" i="2"/>
  <c r="L190" i="2"/>
  <c r="I190" i="2"/>
  <c r="H190" i="2"/>
  <c r="G190" i="2"/>
  <c r="F190" i="2"/>
  <c r="E190" i="2"/>
  <c r="D190" i="2"/>
  <c r="C190" i="2"/>
  <c r="B190" i="2"/>
  <c r="L189" i="2"/>
  <c r="I189" i="2"/>
  <c r="H189" i="2"/>
  <c r="G189" i="2"/>
  <c r="F189" i="2"/>
  <c r="E189" i="2"/>
  <c r="D189" i="2"/>
  <c r="C189" i="2"/>
  <c r="B189" i="2"/>
  <c r="L188" i="2"/>
  <c r="I188" i="2"/>
  <c r="H188" i="2"/>
  <c r="G188" i="2"/>
  <c r="F188" i="2"/>
  <c r="E188" i="2"/>
  <c r="D188" i="2"/>
  <c r="C188" i="2"/>
  <c r="B188" i="2"/>
  <c r="L187" i="2"/>
  <c r="I187" i="2"/>
  <c r="H187" i="2"/>
  <c r="G187" i="2"/>
  <c r="F187" i="2"/>
  <c r="E187" i="2"/>
  <c r="D187" i="2"/>
  <c r="C187" i="2"/>
  <c r="B187" i="2"/>
  <c r="L186" i="2"/>
  <c r="I186" i="2"/>
  <c r="H186" i="2"/>
  <c r="G186" i="2"/>
  <c r="F186" i="2"/>
  <c r="E186" i="2"/>
  <c r="D186" i="2"/>
  <c r="C186" i="2"/>
  <c r="B186" i="2"/>
  <c r="L185" i="2"/>
  <c r="I185" i="2"/>
  <c r="H185" i="2"/>
  <c r="G185" i="2"/>
  <c r="F185" i="2"/>
  <c r="E185" i="2"/>
  <c r="D185" i="2"/>
  <c r="C185" i="2"/>
  <c r="B185" i="2"/>
  <c r="L184" i="2"/>
  <c r="I184" i="2"/>
  <c r="H184" i="2"/>
  <c r="G184" i="2"/>
  <c r="F184" i="2"/>
  <c r="E184" i="2"/>
  <c r="D184" i="2"/>
  <c r="C184" i="2"/>
  <c r="B184" i="2"/>
  <c r="L183" i="2"/>
  <c r="I183" i="2"/>
  <c r="H183" i="2"/>
  <c r="G183" i="2"/>
  <c r="F183" i="2"/>
  <c r="E183" i="2"/>
  <c r="D183" i="2"/>
  <c r="C183" i="2"/>
  <c r="B183" i="2"/>
  <c r="L182" i="2"/>
  <c r="I182" i="2"/>
  <c r="H182" i="2"/>
  <c r="G182" i="2"/>
  <c r="F182" i="2"/>
  <c r="E182" i="2"/>
  <c r="D182" i="2"/>
  <c r="C182" i="2"/>
  <c r="B182" i="2"/>
  <c r="L181" i="2"/>
  <c r="I181" i="2"/>
  <c r="H181" i="2"/>
  <c r="G181" i="2"/>
  <c r="F181" i="2"/>
  <c r="E181" i="2"/>
  <c r="D181" i="2"/>
  <c r="C181" i="2"/>
  <c r="B181" i="2"/>
  <c r="L180" i="2"/>
  <c r="I180" i="2"/>
  <c r="H180" i="2"/>
  <c r="G180" i="2"/>
  <c r="F180" i="2"/>
  <c r="E180" i="2"/>
  <c r="D180" i="2"/>
  <c r="C180" i="2"/>
  <c r="B180" i="2"/>
  <c r="L179" i="2"/>
  <c r="I179" i="2"/>
  <c r="H179" i="2"/>
  <c r="G179" i="2"/>
  <c r="F179" i="2"/>
  <c r="E179" i="2"/>
  <c r="D179" i="2"/>
  <c r="C179" i="2"/>
  <c r="B179" i="2"/>
  <c r="L178" i="2"/>
  <c r="I178" i="2"/>
  <c r="H178" i="2"/>
  <c r="G178" i="2"/>
  <c r="F178" i="2"/>
  <c r="E178" i="2"/>
  <c r="D178" i="2"/>
  <c r="C178" i="2"/>
  <c r="B178" i="2"/>
  <c r="L177" i="2"/>
  <c r="I177" i="2"/>
  <c r="H177" i="2"/>
  <c r="G177" i="2"/>
  <c r="F177" i="2"/>
  <c r="E177" i="2"/>
  <c r="D177" i="2"/>
  <c r="C177" i="2"/>
  <c r="B177" i="2"/>
  <c r="L176" i="2"/>
  <c r="I176" i="2"/>
  <c r="H176" i="2"/>
  <c r="G176" i="2"/>
  <c r="F176" i="2"/>
  <c r="E176" i="2"/>
  <c r="D176" i="2"/>
  <c r="C176" i="2"/>
  <c r="B176" i="2"/>
  <c r="L175" i="2"/>
  <c r="I175" i="2"/>
  <c r="H175" i="2"/>
  <c r="G175" i="2"/>
  <c r="F175" i="2"/>
  <c r="E175" i="2"/>
  <c r="D175" i="2"/>
  <c r="C175" i="2"/>
  <c r="B175" i="2"/>
  <c r="L174" i="2"/>
  <c r="I174" i="2"/>
  <c r="H174" i="2"/>
  <c r="G174" i="2"/>
  <c r="F174" i="2"/>
  <c r="E174" i="2"/>
  <c r="D174" i="2"/>
  <c r="C174" i="2"/>
  <c r="B174" i="2"/>
  <c r="L173" i="2"/>
  <c r="I173" i="2"/>
  <c r="H173" i="2"/>
  <c r="G173" i="2"/>
  <c r="F173" i="2"/>
  <c r="E173" i="2"/>
  <c r="D173" i="2"/>
  <c r="C173" i="2"/>
  <c r="B173" i="2"/>
  <c r="L172" i="2"/>
  <c r="I172" i="2"/>
  <c r="H172" i="2"/>
  <c r="G172" i="2"/>
  <c r="F172" i="2"/>
  <c r="E172" i="2"/>
  <c r="D172" i="2"/>
  <c r="C172" i="2"/>
  <c r="B172" i="2"/>
  <c r="L171" i="2"/>
  <c r="I171" i="2"/>
  <c r="H171" i="2"/>
  <c r="G171" i="2"/>
  <c r="F171" i="2"/>
  <c r="E171" i="2"/>
  <c r="D171" i="2"/>
  <c r="C171" i="2"/>
  <c r="B171" i="2"/>
  <c r="L170" i="2"/>
  <c r="I170" i="2"/>
  <c r="H170" i="2"/>
  <c r="G170" i="2"/>
  <c r="F170" i="2"/>
  <c r="E170" i="2"/>
  <c r="D170" i="2"/>
  <c r="C170" i="2"/>
  <c r="B170" i="2"/>
  <c r="L169" i="2"/>
  <c r="I169" i="2"/>
  <c r="H169" i="2"/>
  <c r="G169" i="2"/>
  <c r="F169" i="2"/>
  <c r="E169" i="2"/>
  <c r="D169" i="2"/>
  <c r="C169" i="2"/>
  <c r="B169" i="2"/>
  <c r="L168" i="2"/>
  <c r="I168" i="2"/>
  <c r="H168" i="2"/>
  <c r="G168" i="2"/>
  <c r="F168" i="2"/>
  <c r="E168" i="2"/>
  <c r="D168" i="2"/>
  <c r="C168" i="2"/>
  <c r="B168" i="2"/>
  <c r="L167" i="2"/>
  <c r="I167" i="2"/>
  <c r="H167" i="2"/>
  <c r="G167" i="2"/>
  <c r="F167" i="2"/>
  <c r="E167" i="2"/>
  <c r="D167" i="2"/>
  <c r="C167" i="2"/>
  <c r="B167" i="2"/>
  <c r="L166" i="2"/>
  <c r="I166" i="2"/>
  <c r="H166" i="2"/>
  <c r="G166" i="2"/>
  <c r="F166" i="2"/>
  <c r="E166" i="2"/>
  <c r="D166" i="2"/>
  <c r="C166" i="2"/>
  <c r="B166" i="2"/>
  <c r="L165" i="2"/>
  <c r="I165" i="2"/>
  <c r="H165" i="2"/>
  <c r="G165" i="2"/>
  <c r="F165" i="2"/>
  <c r="E165" i="2"/>
  <c r="D165" i="2"/>
  <c r="C165" i="2"/>
  <c r="B165" i="2"/>
  <c r="L164" i="2"/>
  <c r="I164" i="2"/>
  <c r="H164" i="2"/>
  <c r="G164" i="2"/>
  <c r="F164" i="2"/>
  <c r="E164" i="2"/>
  <c r="D164" i="2"/>
  <c r="C164" i="2"/>
  <c r="B164" i="2"/>
  <c r="L163" i="2"/>
  <c r="I163" i="2"/>
  <c r="H163" i="2"/>
  <c r="G163" i="2"/>
  <c r="F163" i="2"/>
  <c r="E163" i="2"/>
  <c r="D163" i="2"/>
  <c r="C163" i="2"/>
  <c r="B163" i="2"/>
  <c r="L162" i="2"/>
  <c r="I162" i="2"/>
  <c r="H162" i="2"/>
  <c r="G162" i="2"/>
  <c r="F162" i="2"/>
  <c r="E162" i="2"/>
  <c r="D162" i="2"/>
  <c r="C162" i="2"/>
  <c r="B162" i="2"/>
  <c r="L161" i="2"/>
  <c r="I161" i="2"/>
  <c r="H161" i="2"/>
  <c r="G161" i="2"/>
  <c r="F161" i="2"/>
  <c r="E161" i="2"/>
  <c r="D161" i="2"/>
  <c r="C161" i="2"/>
  <c r="B161" i="2"/>
  <c r="L160" i="2"/>
  <c r="I160" i="2"/>
  <c r="H160" i="2"/>
  <c r="G160" i="2"/>
  <c r="F160" i="2"/>
  <c r="E160" i="2"/>
  <c r="D160" i="2"/>
  <c r="C160" i="2"/>
  <c r="B160" i="2"/>
  <c r="L159" i="2"/>
  <c r="I159" i="2"/>
  <c r="H159" i="2"/>
  <c r="G159" i="2"/>
  <c r="F159" i="2"/>
  <c r="E159" i="2"/>
  <c r="D159" i="2"/>
  <c r="C159" i="2"/>
  <c r="B159" i="2"/>
  <c r="L158" i="2"/>
  <c r="I158" i="2"/>
  <c r="H158" i="2"/>
  <c r="G158" i="2"/>
  <c r="F158" i="2"/>
  <c r="E158" i="2"/>
  <c r="D158" i="2"/>
  <c r="C158" i="2"/>
  <c r="B158" i="2"/>
  <c r="L157" i="2"/>
  <c r="I157" i="2"/>
  <c r="H157" i="2"/>
  <c r="G157" i="2"/>
  <c r="F157" i="2"/>
  <c r="E157" i="2"/>
  <c r="D157" i="2"/>
  <c r="C157" i="2"/>
  <c r="B157" i="2"/>
  <c r="L156" i="2"/>
  <c r="I156" i="2"/>
  <c r="H156" i="2"/>
  <c r="G156" i="2"/>
  <c r="F156" i="2"/>
  <c r="E156" i="2"/>
  <c r="D156" i="2"/>
  <c r="C156" i="2"/>
  <c r="B156" i="2"/>
  <c r="L155" i="2"/>
  <c r="I155" i="2"/>
  <c r="H155" i="2"/>
  <c r="G155" i="2"/>
  <c r="F155" i="2"/>
  <c r="E155" i="2"/>
  <c r="D155" i="2"/>
  <c r="C155" i="2"/>
  <c r="B155" i="2"/>
  <c r="L154" i="2"/>
  <c r="I154" i="2"/>
  <c r="H154" i="2"/>
  <c r="G154" i="2"/>
  <c r="F154" i="2"/>
  <c r="E154" i="2"/>
  <c r="D154" i="2"/>
  <c r="C154" i="2"/>
  <c r="B154" i="2"/>
  <c r="L153" i="2"/>
  <c r="I153" i="2"/>
  <c r="H153" i="2"/>
  <c r="G153" i="2"/>
  <c r="F153" i="2"/>
  <c r="E153" i="2"/>
  <c r="D153" i="2"/>
  <c r="C153" i="2"/>
  <c r="B153" i="2"/>
  <c r="L152" i="2"/>
  <c r="I152" i="2"/>
  <c r="H152" i="2"/>
  <c r="G152" i="2"/>
  <c r="F152" i="2"/>
  <c r="E152" i="2"/>
  <c r="D152" i="2"/>
  <c r="C152" i="2"/>
  <c r="B152" i="2"/>
  <c r="L151" i="2"/>
  <c r="I151" i="2"/>
  <c r="H151" i="2"/>
  <c r="G151" i="2"/>
  <c r="F151" i="2"/>
  <c r="E151" i="2"/>
  <c r="D151" i="2"/>
  <c r="C151" i="2"/>
  <c r="B151" i="2"/>
  <c r="L150" i="2"/>
  <c r="I150" i="2"/>
  <c r="H150" i="2"/>
  <c r="G150" i="2"/>
  <c r="F150" i="2"/>
  <c r="E150" i="2"/>
  <c r="D150" i="2"/>
  <c r="C150" i="2"/>
  <c r="B150" i="2"/>
  <c r="L149" i="2"/>
  <c r="I149" i="2"/>
  <c r="H149" i="2"/>
  <c r="G149" i="2"/>
  <c r="F149" i="2"/>
  <c r="E149" i="2"/>
  <c r="D149" i="2"/>
  <c r="C149" i="2"/>
  <c r="B149" i="2"/>
  <c r="L148" i="2"/>
  <c r="I148" i="2"/>
  <c r="H148" i="2"/>
  <c r="G148" i="2"/>
  <c r="F148" i="2"/>
  <c r="E148" i="2"/>
  <c r="D148" i="2"/>
  <c r="C148" i="2"/>
  <c r="B148" i="2"/>
  <c r="L147" i="2"/>
  <c r="I147" i="2"/>
  <c r="H147" i="2"/>
  <c r="G147" i="2"/>
  <c r="F147" i="2"/>
  <c r="E147" i="2"/>
  <c r="D147" i="2"/>
  <c r="C147" i="2"/>
  <c r="B147" i="2"/>
  <c r="L146" i="2"/>
  <c r="I146" i="2"/>
  <c r="H146" i="2"/>
  <c r="G146" i="2"/>
  <c r="F146" i="2"/>
  <c r="E146" i="2"/>
  <c r="D146" i="2"/>
  <c r="C146" i="2"/>
  <c r="B146" i="2"/>
  <c r="L145" i="2"/>
  <c r="I145" i="2"/>
  <c r="H145" i="2"/>
  <c r="G145" i="2"/>
  <c r="F145" i="2"/>
  <c r="E145" i="2"/>
  <c r="D145" i="2"/>
  <c r="C145" i="2"/>
  <c r="B145" i="2"/>
  <c r="L144" i="2"/>
  <c r="I144" i="2"/>
  <c r="H144" i="2"/>
  <c r="G144" i="2"/>
  <c r="F144" i="2"/>
  <c r="E144" i="2"/>
  <c r="D144" i="2"/>
  <c r="C144" i="2"/>
  <c r="B144" i="2"/>
  <c r="L143" i="2"/>
  <c r="I143" i="2"/>
  <c r="H143" i="2"/>
  <c r="G143" i="2"/>
  <c r="F143" i="2"/>
  <c r="E143" i="2"/>
  <c r="D143" i="2"/>
  <c r="C143" i="2"/>
  <c r="B143" i="2"/>
  <c r="L142" i="2"/>
  <c r="I142" i="2"/>
  <c r="H142" i="2"/>
  <c r="G142" i="2"/>
  <c r="F142" i="2"/>
  <c r="E142" i="2"/>
  <c r="D142" i="2"/>
  <c r="C142" i="2"/>
  <c r="B142" i="2"/>
  <c r="L141" i="2"/>
  <c r="I141" i="2"/>
  <c r="H141" i="2"/>
  <c r="G141" i="2"/>
  <c r="F141" i="2"/>
  <c r="E141" i="2"/>
  <c r="D141" i="2"/>
  <c r="C141" i="2"/>
  <c r="B141" i="2"/>
  <c r="L140" i="2"/>
  <c r="I140" i="2"/>
  <c r="H140" i="2"/>
  <c r="G140" i="2"/>
  <c r="F140" i="2"/>
  <c r="E140" i="2"/>
  <c r="D140" i="2"/>
  <c r="C140" i="2"/>
  <c r="B140" i="2"/>
  <c r="L139" i="2"/>
  <c r="I139" i="2"/>
  <c r="H139" i="2"/>
  <c r="G139" i="2"/>
  <c r="F139" i="2"/>
  <c r="E139" i="2"/>
  <c r="D139" i="2"/>
  <c r="C139" i="2"/>
  <c r="B139" i="2"/>
  <c r="L138" i="2"/>
  <c r="I138" i="2"/>
  <c r="H138" i="2"/>
  <c r="G138" i="2"/>
  <c r="F138" i="2"/>
  <c r="E138" i="2"/>
  <c r="D138" i="2"/>
  <c r="C138" i="2"/>
  <c r="B138" i="2"/>
  <c r="L137" i="2"/>
  <c r="I137" i="2"/>
  <c r="H137" i="2"/>
  <c r="G137" i="2"/>
  <c r="F137" i="2"/>
  <c r="E137" i="2"/>
  <c r="D137" i="2"/>
  <c r="C137" i="2"/>
  <c r="B137" i="2"/>
  <c r="L136" i="2"/>
  <c r="I136" i="2"/>
  <c r="H136" i="2"/>
  <c r="G136" i="2"/>
  <c r="F136" i="2"/>
  <c r="E136" i="2"/>
  <c r="D136" i="2"/>
  <c r="C136" i="2"/>
  <c r="B136" i="2"/>
  <c r="L135" i="2"/>
  <c r="I135" i="2"/>
  <c r="H135" i="2"/>
  <c r="G135" i="2"/>
  <c r="F135" i="2"/>
  <c r="E135" i="2"/>
  <c r="D135" i="2"/>
  <c r="C135" i="2"/>
  <c r="B135" i="2"/>
  <c r="L134" i="2"/>
  <c r="I134" i="2"/>
  <c r="H134" i="2"/>
  <c r="G134" i="2"/>
  <c r="F134" i="2"/>
  <c r="E134" i="2"/>
  <c r="D134" i="2"/>
  <c r="C134" i="2"/>
  <c r="B134" i="2"/>
  <c r="L133" i="2"/>
  <c r="I133" i="2"/>
  <c r="H133" i="2"/>
  <c r="G133" i="2"/>
  <c r="F133" i="2"/>
  <c r="E133" i="2"/>
  <c r="D133" i="2"/>
  <c r="C133" i="2"/>
  <c r="B133" i="2"/>
  <c r="L132" i="2"/>
  <c r="I132" i="2"/>
  <c r="H132" i="2"/>
  <c r="G132" i="2"/>
  <c r="F132" i="2"/>
  <c r="E132" i="2"/>
  <c r="D132" i="2"/>
  <c r="C132" i="2"/>
  <c r="B132" i="2"/>
  <c r="L131" i="2"/>
  <c r="I131" i="2"/>
  <c r="H131" i="2"/>
  <c r="G131" i="2"/>
  <c r="F131" i="2"/>
  <c r="E131" i="2"/>
  <c r="D131" i="2"/>
  <c r="C131" i="2"/>
  <c r="B131" i="2"/>
  <c r="L130" i="2"/>
  <c r="I130" i="2"/>
  <c r="H130" i="2"/>
  <c r="G130" i="2"/>
  <c r="F130" i="2"/>
  <c r="E130" i="2"/>
  <c r="D130" i="2"/>
  <c r="C130" i="2"/>
  <c r="B130" i="2"/>
  <c r="L129" i="2"/>
  <c r="I129" i="2"/>
  <c r="H129" i="2"/>
  <c r="G129" i="2"/>
  <c r="F129" i="2"/>
  <c r="E129" i="2"/>
  <c r="D129" i="2"/>
  <c r="C129" i="2"/>
  <c r="B129" i="2"/>
  <c r="L128" i="2"/>
  <c r="I128" i="2"/>
  <c r="H128" i="2"/>
  <c r="G128" i="2"/>
  <c r="F128" i="2"/>
  <c r="E128" i="2"/>
  <c r="D128" i="2"/>
  <c r="C128" i="2"/>
  <c r="B128" i="2"/>
  <c r="L127" i="2"/>
  <c r="I127" i="2"/>
  <c r="H127" i="2"/>
  <c r="G127" i="2"/>
  <c r="F127" i="2"/>
  <c r="E127" i="2"/>
  <c r="D127" i="2"/>
  <c r="C127" i="2"/>
  <c r="B127" i="2"/>
  <c r="L126" i="2"/>
  <c r="I126" i="2"/>
  <c r="H126" i="2"/>
  <c r="G126" i="2"/>
  <c r="F126" i="2"/>
  <c r="E126" i="2"/>
  <c r="D126" i="2"/>
  <c r="C126" i="2"/>
  <c r="B126" i="2"/>
  <c r="L125" i="2"/>
  <c r="I125" i="2"/>
  <c r="H125" i="2"/>
  <c r="G125" i="2"/>
  <c r="F125" i="2"/>
  <c r="E125" i="2"/>
  <c r="D125" i="2"/>
  <c r="C125" i="2"/>
  <c r="B125" i="2"/>
  <c r="L124" i="2"/>
  <c r="I124" i="2"/>
  <c r="H124" i="2"/>
  <c r="G124" i="2"/>
  <c r="F124" i="2"/>
  <c r="E124" i="2"/>
  <c r="D124" i="2"/>
  <c r="C124" i="2"/>
  <c r="B124" i="2"/>
  <c r="L123" i="2"/>
  <c r="I123" i="2"/>
  <c r="H123" i="2"/>
  <c r="G123" i="2"/>
  <c r="F123" i="2"/>
  <c r="E123" i="2"/>
  <c r="D123" i="2"/>
  <c r="C123" i="2"/>
  <c r="B123" i="2"/>
  <c r="L122" i="2"/>
  <c r="I122" i="2"/>
  <c r="H122" i="2"/>
  <c r="G122" i="2"/>
  <c r="F122" i="2"/>
  <c r="E122" i="2"/>
  <c r="D122" i="2"/>
  <c r="C122" i="2"/>
  <c r="B122" i="2"/>
  <c r="L121" i="2"/>
  <c r="I121" i="2"/>
  <c r="H121" i="2"/>
  <c r="G121" i="2"/>
  <c r="F121" i="2"/>
  <c r="E121" i="2"/>
  <c r="D121" i="2"/>
  <c r="C121" i="2"/>
  <c r="B121" i="2"/>
  <c r="L120" i="2"/>
  <c r="I120" i="2"/>
  <c r="H120" i="2"/>
  <c r="G120" i="2"/>
  <c r="F120" i="2"/>
  <c r="E120" i="2"/>
  <c r="D120" i="2"/>
  <c r="C120" i="2"/>
  <c r="B120" i="2"/>
  <c r="L119" i="2"/>
  <c r="I119" i="2"/>
  <c r="H119" i="2"/>
  <c r="G119" i="2"/>
  <c r="F119" i="2"/>
  <c r="E119" i="2"/>
  <c r="D119" i="2"/>
  <c r="C119" i="2"/>
  <c r="B119" i="2"/>
  <c r="L118" i="2"/>
  <c r="I118" i="2"/>
  <c r="H118" i="2"/>
  <c r="G118" i="2"/>
  <c r="F118" i="2"/>
  <c r="E118" i="2"/>
  <c r="D118" i="2"/>
  <c r="C118" i="2"/>
  <c r="B118" i="2"/>
  <c r="L117" i="2"/>
  <c r="I117" i="2"/>
  <c r="H117" i="2"/>
  <c r="G117" i="2"/>
  <c r="F117" i="2"/>
  <c r="E117" i="2"/>
  <c r="D117" i="2"/>
  <c r="C117" i="2"/>
  <c r="B117" i="2"/>
  <c r="L116" i="2"/>
  <c r="I116" i="2"/>
  <c r="H116" i="2"/>
  <c r="G116" i="2"/>
  <c r="F116" i="2"/>
  <c r="E116" i="2"/>
  <c r="D116" i="2"/>
  <c r="C116" i="2"/>
  <c r="B116" i="2"/>
  <c r="L115" i="2"/>
  <c r="I115" i="2"/>
  <c r="H115" i="2"/>
  <c r="G115" i="2"/>
  <c r="F115" i="2"/>
  <c r="E115" i="2"/>
  <c r="D115" i="2"/>
  <c r="C115" i="2"/>
  <c r="B115" i="2"/>
  <c r="L114" i="2"/>
  <c r="I114" i="2"/>
  <c r="H114" i="2"/>
  <c r="G114" i="2"/>
  <c r="F114" i="2"/>
  <c r="E114" i="2"/>
  <c r="D114" i="2"/>
  <c r="C114" i="2"/>
  <c r="B114" i="2"/>
  <c r="L113" i="2"/>
  <c r="I113" i="2"/>
  <c r="H113" i="2"/>
  <c r="G113" i="2"/>
  <c r="F113" i="2"/>
  <c r="E113" i="2"/>
  <c r="D113" i="2"/>
  <c r="C113" i="2"/>
  <c r="B113" i="2"/>
  <c r="L112" i="2"/>
  <c r="I112" i="2"/>
  <c r="H112" i="2"/>
  <c r="G112" i="2"/>
  <c r="F112" i="2"/>
  <c r="E112" i="2"/>
  <c r="D112" i="2"/>
  <c r="C112" i="2"/>
  <c r="B112" i="2"/>
  <c r="L111" i="2"/>
  <c r="I111" i="2"/>
  <c r="H111" i="2"/>
  <c r="G111" i="2"/>
  <c r="F111" i="2"/>
  <c r="E111" i="2"/>
  <c r="D111" i="2"/>
  <c r="C111" i="2"/>
  <c r="B111" i="2"/>
  <c r="L110" i="2"/>
  <c r="I110" i="2"/>
  <c r="H110" i="2"/>
  <c r="G110" i="2"/>
  <c r="F110" i="2"/>
  <c r="E110" i="2"/>
  <c r="D110" i="2"/>
  <c r="C110" i="2"/>
  <c r="B110" i="2"/>
  <c r="L109" i="2"/>
  <c r="I109" i="2"/>
  <c r="H109" i="2"/>
  <c r="G109" i="2"/>
  <c r="F109" i="2"/>
  <c r="E109" i="2"/>
  <c r="D109" i="2"/>
  <c r="C109" i="2"/>
  <c r="B109" i="2"/>
  <c r="L108" i="2"/>
  <c r="I108" i="2"/>
  <c r="H108" i="2"/>
  <c r="G108" i="2"/>
  <c r="F108" i="2"/>
  <c r="E108" i="2"/>
  <c r="D108" i="2"/>
  <c r="C108" i="2"/>
  <c r="B108" i="2"/>
  <c r="L107" i="2"/>
  <c r="I107" i="2"/>
  <c r="H107" i="2"/>
  <c r="G107" i="2"/>
  <c r="F107" i="2"/>
  <c r="E107" i="2"/>
  <c r="D107" i="2"/>
  <c r="C107" i="2"/>
  <c r="B107" i="2"/>
  <c r="L106" i="2"/>
  <c r="I106" i="2"/>
  <c r="H106" i="2"/>
  <c r="G106" i="2"/>
  <c r="F106" i="2"/>
  <c r="E106" i="2"/>
  <c r="D106" i="2"/>
  <c r="C106" i="2"/>
  <c r="B106" i="2"/>
  <c r="L105" i="2"/>
  <c r="I105" i="2"/>
  <c r="H105" i="2"/>
  <c r="G105" i="2"/>
  <c r="F105" i="2"/>
  <c r="E105" i="2"/>
  <c r="D105" i="2"/>
  <c r="C105" i="2"/>
  <c r="B105" i="2"/>
  <c r="L104" i="2"/>
  <c r="I104" i="2"/>
  <c r="H104" i="2"/>
  <c r="G104" i="2"/>
  <c r="F104" i="2"/>
  <c r="E104" i="2"/>
  <c r="D104" i="2"/>
  <c r="C104" i="2"/>
  <c r="B104" i="2"/>
  <c r="L103" i="2"/>
  <c r="I103" i="2"/>
  <c r="H103" i="2"/>
  <c r="G103" i="2"/>
  <c r="F103" i="2"/>
  <c r="E103" i="2"/>
  <c r="D103" i="2"/>
  <c r="C103" i="2"/>
  <c r="B103" i="2"/>
  <c r="L102" i="2"/>
  <c r="I102" i="2"/>
  <c r="H102" i="2"/>
  <c r="G102" i="2"/>
  <c r="F102" i="2"/>
  <c r="E102" i="2"/>
  <c r="D102" i="2"/>
  <c r="C102" i="2"/>
  <c r="B102" i="2"/>
  <c r="L101" i="2"/>
  <c r="I101" i="2"/>
  <c r="H101" i="2"/>
  <c r="G101" i="2"/>
  <c r="F101" i="2"/>
  <c r="E101" i="2"/>
  <c r="D101" i="2"/>
  <c r="C101" i="2"/>
  <c r="B101" i="2"/>
  <c r="L100" i="2"/>
  <c r="I100" i="2"/>
  <c r="H100" i="2"/>
  <c r="G100" i="2"/>
  <c r="F100" i="2"/>
  <c r="E100" i="2"/>
  <c r="D100" i="2"/>
  <c r="C100" i="2"/>
  <c r="B100" i="2"/>
  <c r="L99" i="2"/>
  <c r="I99" i="2"/>
  <c r="H99" i="2"/>
  <c r="G99" i="2"/>
  <c r="F99" i="2"/>
  <c r="E99" i="2"/>
  <c r="D99" i="2"/>
  <c r="C99" i="2"/>
  <c r="B99" i="2"/>
  <c r="L98" i="2"/>
  <c r="I98" i="2"/>
  <c r="H98" i="2"/>
  <c r="G98" i="2"/>
  <c r="F98" i="2"/>
  <c r="E98" i="2"/>
  <c r="D98" i="2"/>
  <c r="C98" i="2"/>
  <c r="B98" i="2"/>
  <c r="L97" i="2"/>
  <c r="I97" i="2"/>
  <c r="H97" i="2"/>
  <c r="G97" i="2"/>
  <c r="F97" i="2"/>
  <c r="E97" i="2"/>
  <c r="D97" i="2"/>
  <c r="C97" i="2"/>
  <c r="B97" i="2"/>
  <c r="L96" i="2"/>
  <c r="I96" i="2"/>
  <c r="H96" i="2"/>
  <c r="G96" i="2"/>
  <c r="F96" i="2"/>
  <c r="E96" i="2"/>
  <c r="D96" i="2"/>
  <c r="C96" i="2"/>
  <c r="B96" i="2"/>
  <c r="L95" i="2"/>
  <c r="I95" i="2"/>
  <c r="H95" i="2"/>
  <c r="G95" i="2"/>
  <c r="F95" i="2"/>
  <c r="E95" i="2"/>
  <c r="D95" i="2"/>
  <c r="C95" i="2"/>
  <c r="B95" i="2"/>
  <c r="L94" i="2"/>
  <c r="I94" i="2"/>
  <c r="H94" i="2"/>
  <c r="G94" i="2"/>
  <c r="F94" i="2"/>
  <c r="E94" i="2"/>
  <c r="D94" i="2"/>
  <c r="C94" i="2"/>
  <c r="B94" i="2"/>
  <c r="L93" i="2"/>
  <c r="I93" i="2"/>
  <c r="H93" i="2"/>
  <c r="G93" i="2"/>
  <c r="F93" i="2"/>
  <c r="E93" i="2"/>
  <c r="D93" i="2"/>
  <c r="C93" i="2"/>
  <c r="B93" i="2"/>
  <c r="L92" i="2"/>
  <c r="I92" i="2"/>
  <c r="H92" i="2"/>
  <c r="G92" i="2"/>
  <c r="F92" i="2"/>
  <c r="E92" i="2"/>
  <c r="D92" i="2"/>
  <c r="C92" i="2"/>
  <c r="B92" i="2"/>
  <c r="L91" i="2"/>
  <c r="I91" i="2"/>
  <c r="H91" i="2"/>
  <c r="G91" i="2"/>
  <c r="F91" i="2"/>
  <c r="E91" i="2"/>
  <c r="D91" i="2"/>
  <c r="C91" i="2"/>
  <c r="B91" i="2"/>
  <c r="L90" i="2"/>
  <c r="I90" i="2"/>
  <c r="H90" i="2"/>
  <c r="G90" i="2"/>
  <c r="F90" i="2"/>
  <c r="E90" i="2"/>
  <c r="D90" i="2"/>
  <c r="C90" i="2"/>
  <c r="B90" i="2"/>
  <c r="L89" i="2"/>
  <c r="I89" i="2"/>
  <c r="H89" i="2"/>
  <c r="G89" i="2"/>
  <c r="F89" i="2"/>
  <c r="E89" i="2"/>
  <c r="D89" i="2"/>
  <c r="C89" i="2"/>
  <c r="B89" i="2"/>
  <c r="L88" i="2"/>
  <c r="I88" i="2"/>
  <c r="H88" i="2"/>
  <c r="G88" i="2"/>
  <c r="F88" i="2"/>
  <c r="E88" i="2"/>
  <c r="D88" i="2"/>
  <c r="C88" i="2"/>
  <c r="B88" i="2"/>
  <c r="L87" i="2"/>
  <c r="I87" i="2"/>
  <c r="H87" i="2"/>
  <c r="G87" i="2"/>
  <c r="F87" i="2"/>
  <c r="E87" i="2"/>
  <c r="D87" i="2"/>
  <c r="C87" i="2"/>
  <c r="B87" i="2"/>
  <c r="L86" i="2"/>
  <c r="I86" i="2"/>
  <c r="H86" i="2"/>
  <c r="G86" i="2"/>
  <c r="F86" i="2"/>
  <c r="E86" i="2"/>
  <c r="D86" i="2"/>
  <c r="C86" i="2"/>
  <c r="B86" i="2"/>
  <c r="L85" i="2"/>
  <c r="I85" i="2"/>
  <c r="H85" i="2"/>
  <c r="G85" i="2"/>
  <c r="F85" i="2"/>
  <c r="E85" i="2"/>
  <c r="D85" i="2"/>
  <c r="C85" i="2"/>
  <c r="B85" i="2"/>
  <c r="L84" i="2"/>
  <c r="I84" i="2"/>
  <c r="H84" i="2"/>
  <c r="G84" i="2"/>
  <c r="F84" i="2"/>
  <c r="E84" i="2"/>
  <c r="D84" i="2"/>
  <c r="C84" i="2"/>
  <c r="B84" i="2"/>
  <c r="L83" i="2"/>
  <c r="I83" i="2"/>
  <c r="H83" i="2"/>
  <c r="G83" i="2"/>
  <c r="F83" i="2"/>
  <c r="E83" i="2"/>
  <c r="D83" i="2"/>
  <c r="C83" i="2"/>
  <c r="B83" i="2"/>
  <c r="L82" i="2"/>
  <c r="I82" i="2"/>
  <c r="H82" i="2"/>
  <c r="G82" i="2"/>
  <c r="F82" i="2"/>
  <c r="E82" i="2"/>
  <c r="D82" i="2"/>
  <c r="C82" i="2"/>
  <c r="B82" i="2"/>
  <c r="L81" i="2"/>
  <c r="I81" i="2"/>
  <c r="H81" i="2"/>
  <c r="G81" i="2"/>
  <c r="F81" i="2"/>
  <c r="E81" i="2"/>
  <c r="D81" i="2"/>
  <c r="C81" i="2"/>
  <c r="B81" i="2"/>
  <c r="L80" i="2"/>
  <c r="I80" i="2"/>
  <c r="H80" i="2"/>
  <c r="G80" i="2"/>
  <c r="F80" i="2"/>
  <c r="E80" i="2"/>
  <c r="D80" i="2"/>
  <c r="C80" i="2"/>
  <c r="B80" i="2"/>
  <c r="L79" i="2"/>
  <c r="I79" i="2"/>
  <c r="H79" i="2"/>
  <c r="G79" i="2"/>
  <c r="F79" i="2"/>
  <c r="E79" i="2"/>
  <c r="D79" i="2"/>
  <c r="C79" i="2"/>
  <c r="B79" i="2"/>
  <c r="L78" i="2"/>
  <c r="I78" i="2"/>
  <c r="H78" i="2"/>
  <c r="G78" i="2"/>
  <c r="F78" i="2"/>
  <c r="E78" i="2"/>
  <c r="D78" i="2"/>
  <c r="C78" i="2"/>
  <c r="B78" i="2"/>
  <c r="L77" i="2"/>
  <c r="I77" i="2"/>
  <c r="H77" i="2"/>
  <c r="G77" i="2"/>
  <c r="F77" i="2"/>
  <c r="E77" i="2"/>
  <c r="D77" i="2"/>
  <c r="C77" i="2"/>
  <c r="B77" i="2"/>
  <c r="L76" i="2"/>
  <c r="I76" i="2"/>
  <c r="H76" i="2"/>
  <c r="G76" i="2"/>
  <c r="F76" i="2"/>
  <c r="E76" i="2"/>
  <c r="D76" i="2"/>
  <c r="C76" i="2"/>
  <c r="B76" i="2"/>
  <c r="L75" i="2"/>
  <c r="I75" i="2"/>
  <c r="H75" i="2"/>
  <c r="G75" i="2"/>
  <c r="F75" i="2"/>
  <c r="E75" i="2"/>
  <c r="D75" i="2"/>
  <c r="C75" i="2"/>
  <c r="B75" i="2"/>
  <c r="L74" i="2"/>
  <c r="I74" i="2"/>
  <c r="H74" i="2"/>
  <c r="G74" i="2"/>
  <c r="F74" i="2"/>
  <c r="E74" i="2"/>
  <c r="D74" i="2"/>
  <c r="C74" i="2"/>
  <c r="B74" i="2"/>
  <c r="L73" i="2"/>
  <c r="I73" i="2"/>
  <c r="H73" i="2"/>
  <c r="G73" i="2"/>
  <c r="F73" i="2"/>
  <c r="E73" i="2"/>
  <c r="D73" i="2"/>
  <c r="C73" i="2"/>
  <c r="B73" i="2"/>
  <c r="L72" i="2"/>
  <c r="I72" i="2"/>
  <c r="H72" i="2"/>
  <c r="G72" i="2"/>
  <c r="F72" i="2"/>
  <c r="E72" i="2"/>
  <c r="D72" i="2"/>
  <c r="C72" i="2"/>
  <c r="B72" i="2"/>
  <c r="L71" i="2"/>
  <c r="I71" i="2"/>
  <c r="H71" i="2"/>
  <c r="G71" i="2"/>
  <c r="F71" i="2"/>
  <c r="E71" i="2"/>
  <c r="D71" i="2"/>
  <c r="C71" i="2"/>
  <c r="B71" i="2"/>
  <c r="L70" i="2"/>
  <c r="I70" i="2"/>
  <c r="H70" i="2"/>
  <c r="G70" i="2"/>
  <c r="F70" i="2"/>
  <c r="E70" i="2"/>
  <c r="D70" i="2"/>
  <c r="C70" i="2"/>
  <c r="B70" i="2"/>
  <c r="L69" i="2"/>
  <c r="I69" i="2"/>
  <c r="H69" i="2"/>
  <c r="G69" i="2"/>
  <c r="F69" i="2"/>
  <c r="E69" i="2"/>
  <c r="D69" i="2"/>
  <c r="C69" i="2"/>
  <c r="B69" i="2"/>
  <c r="L68" i="2"/>
  <c r="I68" i="2"/>
  <c r="H68" i="2"/>
  <c r="G68" i="2"/>
  <c r="F68" i="2"/>
  <c r="E68" i="2"/>
  <c r="D68" i="2"/>
  <c r="C68" i="2"/>
  <c r="B68" i="2"/>
  <c r="L67" i="2"/>
  <c r="I67" i="2"/>
  <c r="H67" i="2"/>
  <c r="G67" i="2"/>
  <c r="F67" i="2"/>
  <c r="E67" i="2"/>
  <c r="D67" i="2"/>
  <c r="C67" i="2"/>
  <c r="B67" i="2"/>
  <c r="L66" i="2"/>
  <c r="I66" i="2"/>
  <c r="H66" i="2"/>
  <c r="G66" i="2"/>
  <c r="F66" i="2"/>
  <c r="E66" i="2"/>
  <c r="D66" i="2"/>
  <c r="C66" i="2"/>
  <c r="B66" i="2"/>
  <c r="L65" i="2"/>
  <c r="I65" i="2"/>
  <c r="H65" i="2"/>
  <c r="G65" i="2"/>
  <c r="F65" i="2"/>
  <c r="E65" i="2"/>
  <c r="D65" i="2"/>
  <c r="C65" i="2"/>
  <c r="B65" i="2"/>
  <c r="L64" i="2"/>
  <c r="I64" i="2"/>
  <c r="H64" i="2"/>
  <c r="G64" i="2"/>
  <c r="F64" i="2"/>
  <c r="E64" i="2"/>
  <c r="D64" i="2"/>
  <c r="C64" i="2"/>
  <c r="B64" i="2"/>
  <c r="L63" i="2"/>
  <c r="I63" i="2"/>
  <c r="H63" i="2"/>
  <c r="G63" i="2"/>
  <c r="F63" i="2"/>
  <c r="E63" i="2"/>
  <c r="D63" i="2"/>
  <c r="C63" i="2"/>
  <c r="B63" i="2"/>
  <c r="L62" i="2"/>
  <c r="I62" i="2"/>
  <c r="H62" i="2"/>
  <c r="G62" i="2"/>
  <c r="F62" i="2"/>
  <c r="E62" i="2"/>
  <c r="D62" i="2"/>
  <c r="C62" i="2"/>
  <c r="B62" i="2"/>
  <c r="L61" i="2"/>
  <c r="I61" i="2"/>
  <c r="H61" i="2"/>
  <c r="G61" i="2"/>
  <c r="F61" i="2"/>
  <c r="E61" i="2"/>
  <c r="D61" i="2"/>
  <c r="C61" i="2"/>
  <c r="B61" i="2"/>
  <c r="L60" i="2"/>
  <c r="I60" i="2"/>
  <c r="H60" i="2"/>
  <c r="G60" i="2"/>
  <c r="F60" i="2"/>
  <c r="E60" i="2"/>
  <c r="D60" i="2"/>
  <c r="C60" i="2"/>
  <c r="B60" i="2"/>
  <c r="L59" i="2"/>
  <c r="I59" i="2"/>
  <c r="H59" i="2"/>
  <c r="G59" i="2"/>
  <c r="F59" i="2"/>
  <c r="E59" i="2"/>
  <c r="D59" i="2"/>
  <c r="C59" i="2"/>
  <c r="B59" i="2"/>
  <c r="L58" i="2"/>
  <c r="I58" i="2"/>
  <c r="H58" i="2"/>
  <c r="G58" i="2"/>
  <c r="F58" i="2"/>
  <c r="E58" i="2"/>
  <c r="D58" i="2"/>
  <c r="C58" i="2"/>
  <c r="B58" i="2"/>
  <c r="L57" i="2"/>
  <c r="I57" i="2"/>
  <c r="H57" i="2"/>
  <c r="G57" i="2"/>
  <c r="F57" i="2"/>
  <c r="E57" i="2"/>
  <c r="D57" i="2"/>
  <c r="C57" i="2"/>
  <c r="B57" i="2"/>
  <c r="L56" i="2"/>
  <c r="I56" i="2"/>
  <c r="H56" i="2"/>
  <c r="G56" i="2"/>
  <c r="F56" i="2"/>
  <c r="E56" i="2"/>
  <c r="D56" i="2"/>
  <c r="C56" i="2"/>
  <c r="B56" i="2"/>
  <c r="L55" i="2"/>
  <c r="I55" i="2"/>
  <c r="H55" i="2"/>
  <c r="G55" i="2"/>
  <c r="F55" i="2"/>
  <c r="E55" i="2"/>
  <c r="D55" i="2"/>
  <c r="C55" i="2"/>
  <c r="B55" i="2"/>
  <c r="L54" i="2"/>
  <c r="I54" i="2"/>
  <c r="H54" i="2"/>
  <c r="G54" i="2"/>
  <c r="F54" i="2"/>
  <c r="E54" i="2"/>
  <c r="D54" i="2"/>
  <c r="C54" i="2"/>
  <c r="B54" i="2"/>
  <c r="L53" i="2"/>
  <c r="I53" i="2"/>
  <c r="H53" i="2"/>
  <c r="G53" i="2"/>
  <c r="F53" i="2"/>
  <c r="E53" i="2"/>
  <c r="D53" i="2"/>
  <c r="C53" i="2"/>
  <c r="B53" i="2"/>
  <c r="L52" i="2"/>
  <c r="I52" i="2"/>
  <c r="H52" i="2"/>
  <c r="G52" i="2"/>
  <c r="F52" i="2"/>
  <c r="E52" i="2"/>
  <c r="D52" i="2"/>
  <c r="C52" i="2"/>
  <c r="B52" i="2"/>
  <c r="L51" i="2"/>
  <c r="I51" i="2"/>
  <c r="H51" i="2"/>
  <c r="G51" i="2"/>
  <c r="F51" i="2"/>
  <c r="E51" i="2"/>
  <c r="D51" i="2"/>
  <c r="C51" i="2"/>
  <c r="B51" i="2"/>
  <c r="L50" i="2"/>
  <c r="I50" i="2"/>
  <c r="H50" i="2"/>
  <c r="G50" i="2"/>
  <c r="F50" i="2"/>
  <c r="E50" i="2"/>
  <c r="D50" i="2"/>
  <c r="C50" i="2"/>
  <c r="B50" i="2"/>
  <c r="L49" i="2"/>
  <c r="I49" i="2"/>
  <c r="H49" i="2"/>
  <c r="G49" i="2"/>
  <c r="F49" i="2"/>
  <c r="E49" i="2"/>
  <c r="D49" i="2"/>
  <c r="C49" i="2"/>
  <c r="B49" i="2"/>
  <c r="L48" i="2"/>
  <c r="I48" i="2"/>
  <c r="H48" i="2"/>
  <c r="G48" i="2"/>
  <c r="F48" i="2"/>
  <c r="E48" i="2"/>
  <c r="D48" i="2"/>
  <c r="C48" i="2"/>
  <c r="B48" i="2"/>
  <c r="L47" i="2"/>
  <c r="I47" i="2"/>
  <c r="H47" i="2"/>
  <c r="G47" i="2"/>
  <c r="F47" i="2"/>
  <c r="E47" i="2"/>
  <c r="D47" i="2"/>
  <c r="C47" i="2"/>
  <c r="B47" i="2"/>
  <c r="L46" i="2"/>
  <c r="I46" i="2"/>
  <c r="H46" i="2"/>
  <c r="G46" i="2"/>
  <c r="F46" i="2"/>
  <c r="E46" i="2"/>
  <c r="D46" i="2"/>
  <c r="C46" i="2"/>
  <c r="B46" i="2"/>
  <c r="L45" i="2"/>
  <c r="I45" i="2"/>
  <c r="H45" i="2"/>
  <c r="G45" i="2"/>
  <c r="F45" i="2"/>
  <c r="E45" i="2"/>
  <c r="D45" i="2"/>
  <c r="C45" i="2"/>
  <c r="B45" i="2"/>
  <c r="L44" i="2"/>
  <c r="I44" i="2"/>
  <c r="H44" i="2"/>
  <c r="G44" i="2"/>
  <c r="F44" i="2"/>
  <c r="E44" i="2"/>
  <c r="D44" i="2"/>
  <c r="C44" i="2"/>
  <c r="B44" i="2"/>
  <c r="L43" i="2"/>
  <c r="I43" i="2"/>
  <c r="H43" i="2"/>
  <c r="G43" i="2"/>
  <c r="F43" i="2"/>
  <c r="E43" i="2"/>
  <c r="D43" i="2"/>
  <c r="C43" i="2"/>
  <c r="B43" i="2"/>
  <c r="L42" i="2"/>
  <c r="I42" i="2"/>
  <c r="H42" i="2"/>
  <c r="G42" i="2"/>
  <c r="F42" i="2"/>
  <c r="E42" i="2"/>
  <c r="D42" i="2"/>
  <c r="C42" i="2"/>
  <c r="B42" i="2"/>
  <c r="L41" i="2"/>
  <c r="I41" i="2"/>
  <c r="H41" i="2"/>
  <c r="G41" i="2"/>
  <c r="F41" i="2"/>
  <c r="E41" i="2"/>
  <c r="D41" i="2"/>
  <c r="C41" i="2"/>
  <c r="B41" i="2"/>
  <c r="L40" i="2"/>
  <c r="I40" i="2"/>
  <c r="H40" i="2"/>
  <c r="G40" i="2"/>
  <c r="F40" i="2"/>
  <c r="E40" i="2"/>
  <c r="D40" i="2"/>
  <c r="C40" i="2"/>
  <c r="B40" i="2"/>
  <c r="L39" i="2"/>
  <c r="I39" i="2"/>
  <c r="H39" i="2"/>
  <c r="G39" i="2"/>
  <c r="F39" i="2"/>
  <c r="E39" i="2"/>
  <c r="D39" i="2"/>
  <c r="C39" i="2"/>
  <c r="B39" i="2"/>
  <c r="L38" i="2"/>
  <c r="I38" i="2"/>
  <c r="H38" i="2"/>
  <c r="G38" i="2"/>
  <c r="F38" i="2"/>
  <c r="E38" i="2"/>
  <c r="D38" i="2"/>
  <c r="C38" i="2"/>
  <c r="B38" i="2"/>
  <c r="L37" i="2"/>
  <c r="I37" i="2"/>
  <c r="H37" i="2"/>
  <c r="G37" i="2"/>
  <c r="F37" i="2"/>
  <c r="E37" i="2"/>
  <c r="D37" i="2"/>
  <c r="C37" i="2"/>
  <c r="B37" i="2"/>
  <c r="L36" i="2"/>
  <c r="I36" i="2"/>
  <c r="H36" i="2"/>
  <c r="G36" i="2"/>
  <c r="F36" i="2"/>
  <c r="E36" i="2"/>
  <c r="D36" i="2"/>
  <c r="C36" i="2"/>
  <c r="B36" i="2"/>
  <c r="L35" i="2"/>
  <c r="I35" i="2"/>
  <c r="H35" i="2"/>
  <c r="G35" i="2"/>
  <c r="F35" i="2"/>
  <c r="E35" i="2"/>
  <c r="D35" i="2"/>
  <c r="C35" i="2"/>
  <c r="B35" i="2"/>
  <c r="L34" i="2"/>
  <c r="I34" i="2"/>
  <c r="H34" i="2"/>
  <c r="G34" i="2"/>
  <c r="F34" i="2"/>
  <c r="E34" i="2"/>
  <c r="D34" i="2"/>
  <c r="C34" i="2"/>
  <c r="B34" i="2"/>
  <c r="L33" i="2"/>
  <c r="I33" i="2"/>
  <c r="H33" i="2"/>
  <c r="G33" i="2"/>
  <c r="F33" i="2"/>
  <c r="E33" i="2"/>
  <c r="D33" i="2"/>
  <c r="C33" i="2"/>
  <c r="B33" i="2"/>
  <c r="L32" i="2"/>
  <c r="I32" i="2"/>
  <c r="H32" i="2"/>
  <c r="G32" i="2"/>
  <c r="F32" i="2"/>
  <c r="E32" i="2"/>
  <c r="D32" i="2"/>
  <c r="C32" i="2"/>
  <c r="B32" i="2"/>
  <c r="L31" i="2"/>
  <c r="I31" i="2"/>
  <c r="H31" i="2"/>
  <c r="G31" i="2"/>
  <c r="F31" i="2"/>
  <c r="E31" i="2"/>
  <c r="D31" i="2"/>
  <c r="C31" i="2"/>
  <c r="B31" i="2"/>
  <c r="L30" i="2"/>
  <c r="I30" i="2"/>
  <c r="H30" i="2"/>
  <c r="G30" i="2"/>
  <c r="F30" i="2"/>
  <c r="E30" i="2"/>
  <c r="D30" i="2"/>
  <c r="C30" i="2"/>
  <c r="B30" i="2"/>
  <c r="L29" i="2"/>
  <c r="I29" i="2"/>
  <c r="H29" i="2"/>
  <c r="G29" i="2"/>
  <c r="F29" i="2"/>
  <c r="E29" i="2"/>
  <c r="D29" i="2"/>
  <c r="C29" i="2"/>
  <c r="B29" i="2"/>
  <c r="L28" i="2"/>
  <c r="I28" i="2"/>
  <c r="H28" i="2"/>
  <c r="G28" i="2"/>
  <c r="F28" i="2"/>
  <c r="E28" i="2"/>
  <c r="D28" i="2"/>
  <c r="C28" i="2"/>
  <c r="B28" i="2"/>
  <c r="L27" i="2"/>
  <c r="I27" i="2"/>
  <c r="H27" i="2"/>
  <c r="G27" i="2"/>
  <c r="F27" i="2"/>
  <c r="E27" i="2"/>
  <c r="D27" i="2"/>
  <c r="C27" i="2"/>
  <c r="B27" i="2"/>
  <c r="L26" i="2"/>
  <c r="I26" i="2"/>
  <c r="H26" i="2"/>
  <c r="G26" i="2"/>
  <c r="F26" i="2"/>
  <c r="E26" i="2"/>
  <c r="D26" i="2"/>
  <c r="C26" i="2"/>
  <c r="B26" i="2"/>
  <c r="L25" i="2"/>
  <c r="I25" i="2"/>
  <c r="H25" i="2"/>
  <c r="G25" i="2"/>
  <c r="F25" i="2"/>
  <c r="E25" i="2"/>
  <c r="D25" i="2"/>
  <c r="C25" i="2"/>
  <c r="B25" i="2"/>
  <c r="L24" i="2"/>
  <c r="I24" i="2"/>
  <c r="H24" i="2"/>
  <c r="G24" i="2"/>
  <c r="F24" i="2"/>
  <c r="E24" i="2"/>
  <c r="D24" i="2"/>
  <c r="C24" i="2"/>
  <c r="B24" i="2"/>
  <c r="L23" i="2"/>
  <c r="I23" i="2"/>
  <c r="H23" i="2"/>
  <c r="G23" i="2"/>
  <c r="F23" i="2"/>
  <c r="E23" i="2"/>
  <c r="D23" i="2"/>
  <c r="C23" i="2"/>
  <c r="B23" i="2"/>
  <c r="L22" i="2"/>
  <c r="I22" i="2"/>
  <c r="H22" i="2"/>
  <c r="G22" i="2"/>
  <c r="F22" i="2"/>
  <c r="E22" i="2"/>
  <c r="D22" i="2"/>
  <c r="C22" i="2"/>
  <c r="B22" i="2"/>
  <c r="L21" i="2"/>
  <c r="I21" i="2"/>
  <c r="H21" i="2"/>
  <c r="G21" i="2"/>
  <c r="F21" i="2"/>
  <c r="E21" i="2"/>
  <c r="D21" i="2"/>
  <c r="C21" i="2"/>
  <c r="B21" i="2"/>
  <c r="L20" i="2"/>
  <c r="I20" i="2"/>
  <c r="H20" i="2"/>
  <c r="G20" i="2"/>
  <c r="F20" i="2"/>
  <c r="E20" i="2"/>
  <c r="D20" i="2"/>
  <c r="C20" i="2"/>
  <c r="B20" i="2"/>
  <c r="L19" i="2"/>
  <c r="I19" i="2"/>
  <c r="H19" i="2"/>
  <c r="G19" i="2"/>
  <c r="F19" i="2"/>
  <c r="E19" i="2"/>
  <c r="D19" i="2"/>
  <c r="C19" i="2"/>
  <c r="B19" i="2"/>
  <c r="L18" i="2"/>
  <c r="I18" i="2"/>
  <c r="H18" i="2"/>
  <c r="G18" i="2"/>
  <c r="F18" i="2"/>
  <c r="E18" i="2"/>
  <c r="D18" i="2"/>
  <c r="C18" i="2"/>
  <c r="B18" i="2"/>
  <c r="L17" i="2"/>
  <c r="I17" i="2"/>
  <c r="H17" i="2"/>
  <c r="G17" i="2"/>
  <c r="F17" i="2"/>
  <c r="E17" i="2"/>
  <c r="D17" i="2"/>
  <c r="C17" i="2"/>
  <c r="B17" i="2"/>
  <c r="L16" i="2"/>
  <c r="I16" i="2"/>
  <c r="H16" i="2"/>
  <c r="G16" i="2"/>
  <c r="F16" i="2"/>
  <c r="E16" i="2"/>
  <c r="D16" i="2"/>
  <c r="C16" i="2"/>
  <c r="B16" i="2"/>
  <c r="L15" i="2"/>
  <c r="I15" i="2"/>
  <c r="H15" i="2"/>
  <c r="G15" i="2"/>
  <c r="F15" i="2"/>
  <c r="E15" i="2"/>
  <c r="D15" i="2"/>
  <c r="C15" i="2"/>
  <c r="B15" i="2"/>
  <c r="L14" i="2"/>
  <c r="I14" i="2"/>
  <c r="H14" i="2"/>
  <c r="G14" i="2"/>
  <c r="F14" i="2"/>
  <c r="E14" i="2"/>
  <c r="D14" i="2"/>
  <c r="C14" i="2"/>
  <c r="B14" i="2"/>
  <c r="L13" i="2"/>
  <c r="I13" i="2"/>
  <c r="H13" i="2"/>
  <c r="G13" i="2"/>
  <c r="F13" i="2"/>
  <c r="E13" i="2"/>
  <c r="D13" i="2"/>
  <c r="C13" i="2"/>
  <c r="B13" i="2"/>
  <c r="L12" i="2"/>
  <c r="I12" i="2"/>
  <c r="H12" i="2"/>
  <c r="G12" i="2"/>
  <c r="F12" i="2"/>
  <c r="E12" i="2"/>
  <c r="D12" i="2"/>
  <c r="C12" i="2"/>
  <c r="B12" i="2"/>
  <c r="L11" i="2"/>
  <c r="I11" i="2"/>
  <c r="H11" i="2"/>
  <c r="G11" i="2"/>
  <c r="F11" i="2"/>
  <c r="E11" i="2"/>
  <c r="D11" i="2"/>
  <c r="C11" i="2"/>
  <c r="B11" i="2"/>
  <c r="L10" i="2"/>
  <c r="I10" i="2"/>
  <c r="H10" i="2"/>
  <c r="G10" i="2"/>
  <c r="F10" i="2"/>
  <c r="E10" i="2"/>
  <c r="D10" i="2"/>
  <c r="C10" i="2"/>
  <c r="B10" i="2"/>
  <c r="L9" i="2"/>
  <c r="I9" i="2"/>
  <c r="H9" i="2"/>
  <c r="G9" i="2"/>
  <c r="F9" i="2"/>
  <c r="E9" i="2"/>
  <c r="D9" i="2"/>
  <c r="C9" i="2"/>
  <c r="B9" i="2"/>
  <c r="L8" i="2"/>
  <c r="I8" i="2"/>
  <c r="H8" i="2"/>
  <c r="G8" i="2"/>
  <c r="F8" i="2"/>
  <c r="E8" i="2"/>
  <c r="D8" i="2"/>
  <c r="C8" i="2"/>
  <c r="B8" i="2"/>
  <c r="L7" i="2"/>
  <c r="I7" i="2"/>
  <c r="H7" i="2"/>
  <c r="G7" i="2"/>
  <c r="F7" i="2"/>
  <c r="E7" i="2"/>
  <c r="D7" i="2"/>
  <c r="C7" i="2"/>
  <c r="B7" i="2"/>
  <c r="L6" i="2"/>
  <c r="I6" i="2"/>
  <c r="H6" i="2"/>
  <c r="G6" i="2"/>
  <c r="F6" i="2"/>
  <c r="E6" i="2"/>
  <c r="D6" i="2"/>
  <c r="C6" i="2"/>
  <c r="B6" i="2"/>
  <c r="L5" i="2"/>
  <c r="I5" i="2"/>
  <c r="H5" i="2"/>
  <c r="G5" i="2"/>
  <c r="F5" i="2"/>
  <c r="E5" i="2"/>
  <c r="D5" i="2"/>
  <c r="C5" i="2"/>
  <c r="B5" i="2"/>
  <c r="L4" i="2"/>
  <c r="I4" i="2"/>
  <c r="H4" i="2"/>
  <c r="G4" i="2"/>
  <c r="F4" i="2"/>
  <c r="E4" i="2"/>
  <c r="D4" i="2"/>
  <c r="C4" i="2"/>
  <c r="B4" i="2"/>
  <c r="AM5" i="1"/>
  <c r="AD37" i="1" l="1"/>
  <c r="AE37" i="1" s="1"/>
  <c r="AF37" i="1" s="1"/>
  <c r="AG37" i="1" s="1"/>
  <c r="AH37" i="1" s="1"/>
  <c r="AI37" i="1" s="1"/>
  <c r="AC38" i="1" s="1"/>
  <c r="AB37" i="1"/>
  <c r="L57" i="1"/>
  <c r="M57" i="1" s="1"/>
  <c r="N57" i="1" s="1"/>
  <c r="O57" i="1" s="1"/>
  <c r="P57" i="1" s="1"/>
  <c r="Q57" i="1" s="1"/>
  <c r="K58" i="1" s="1"/>
  <c r="J57" i="1"/>
  <c r="L48" i="1"/>
  <c r="M48" i="1" s="1"/>
  <c r="N48" i="1" s="1"/>
  <c r="O48" i="1" s="1"/>
  <c r="P48" i="1" s="1"/>
  <c r="Q48" i="1" s="1"/>
  <c r="K49" i="1" s="1"/>
  <c r="J48" i="1"/>
  <c r="C57" i="1"/>
  <c r="D57" i="1" s="1"/>
  <c r="E57" i="1" s="1"/>
  <c r="F57" i="1" s="1"/>
  <c r="G57" i="1" s="1"/>
  <c r="H57" i="1" s="1"/>
  <c r="B58" i="1" s="1"/>
  <c r="A57" i="1"/>
  <c r="U48" i="1"/>
  <c r="V48" i="1" s="1"/>
  <c r="W48" i="1" s="1"/>
  <c r="X48" i="1" s="1"/>
  <c r="Y48" i="1" s="1"/>
  <c r="Z48" i="1" s="1"/>
  <c r="T49" i="1" s="1"/>
  <c r="S48" i="1"/>
  <c r="U57" i="1"/>
  <c r="V57" i="1" s="1"/>
  <c r="W57" i="1" s="1"/>
  <c r="X57" i="1" s="1"/>
  <c r="Y57" i="1" s="1"/>
  <c r="Z57" i="1" s="1"/>
  <c r="T58" i="1" s="1"/>
  <c r="S57" i="1"/>
  <c r="C48" i="1"/>
  <c r="D48" i="1" s="1"/>
  <c r="E48" i="1" s="1"/>
  <c r="F48" i="1" s="1"/>
  <c r="G48" i="1" s="1"/>
  <c r="H48" i="1" s="1"/>
  <c r="B49" i="1" s="1"/>
  <c r="A48" i="1"/>
  <c r="S39" i="1"/>
  <c r="J39" i="1"/>
  <c r="AD48" i="1"/>
  <c r="AE48" i="1" s="1"/>
  <c r="AF48" i="1" s="1"/>
  <c r="AG48" i="1" s="1"/>
  <c r="AH48" i="1" s="1"/>
  <c r="AI48" i="1" s="1"/>
  <c r="AC49" i="1" s="1"/>
  <c r="AB48" i="1"/>
  <c r="A44" i="1"/>
  <c r="A39" i="1"/>
  <c r="AD57" i="1"/>
  <c r="AE57" i="1" s="1"/>
  <c r="AF57" i="1" s="1"/>
  <c r="AG57" i="1" s="1"/>
  <c r="AH57" i="1" s="1"/>
  <c r="AI57" i="1" s="1"/>
  <c r="AC58" i="1" s="1"/>
  <c r="AB57" i="1"/>
  <c r="J27" i="1"/>
  <c r="S27" i="1"/>
  <c r="AB27" i="1"/>
  <c r="A27" i="1"/>
  <c r="X9" i="1"/>
  <c r="Y9" i="1" s="1"/>
  <c r="Z9" i="1" s="1"/>
  <c r="AD38" i="1" l="1"/>
  <c r="AE38" i="1" s="1"/>
  <c r="AF38" i="1" s="1"/>
  <c r="AG38" i="1" s="1"/>
  <c r="AH38" i="1" s="1"/>
  <c r="AI38" i="1" s="1"/>
  <c r="AC39" i="1" s="1"/>
  <c r="AB38" i="1"/>
  <c r="S40" i="1"/>
  <c r="U49" i="1"/>
  <c r="V49" i="1" s="1"/>
  <c r="W49" i="1" s="1"/>
  <c r="X49" i="1" s="1"/>
  <c r="Y49" i="1" s="1"/>
  <c r="Z49" i="1" s="1"/>
  <c r="S49" i="1"/>
  <c r="A40" i="1"/>
  <c r="J44" i="1"/>
  <c r="AD49" i="1"/>
  <c r="AE49" i="1" s="1"/>
  <c r="AF49" i="1" s="1"/>
  <c r="AG49" i="1" s="1"/>
  <c r="AH49" i="1" s="1"/>
  <c r="AI49" i="1" s="1"/>
  <c r="AB49" i="1"/>
  <c r="L49" i="1"/>
  <c r="M49" i="1" s="1"/>
  <c r="N49" i="1" s="1"/>
  <c r="O49" i="1" s="1"/>
  <c r="P49" i="1" s="1"/>
  <c r="Q49" i="1" s="1"/>
  <c r="J49" i="1"/>
  <c r="C58" i="1"/>
  <c r="D58" i="1" s="1"/>
  <c r="E58" i="1" s="1"/>
  <c r="F58" i="1" s="1"/>
  <c r="G58" i="1" s="1"/>
  <c r="H58" i="1" s="1"/>
  <c r="A58" i="1"/>
  <c r="J40" i="1"/>
  <c r="C49" i="1"/>
  <c r="D49" i="1" s="1"/>
  <c r="E49" i="1" s="1"/>
  <c r="F49" i="1" s="1"/>
  <c r="G49" i="1" s="1"/>
  <c r="H49" i="1" s="1"/>
  <c r="A49" i="1"/>
  <c r="AD58" i="1"/>
  <c r="AE58" i="1" s="1"/>
  <c r="AF58" i="1" s="1"/>
  <c r="AG58" i="1" s="1"/>
  <c r="AH58" i="1" s="1"/>
  <c r="AI58" i="1" s="1"/>
  <c r="AB58" i="1"/>
  <c r="U58" i="1"/>
  <c r="V58" i="1" s="1"/>
  <c r="W58" i="1" s="1"/>
  <c r="X58" i="1" s="1"/>
  <c r="Y58" i="1" s="1"/>
  <c r="Z58" i="1" s="1"/>
  <c r="S58" i="1"/>
  <c r="L58" i="1"/>
  <c r="M58" i="1" s="1"/>
  <c r="N58" i="1" s="1"/>
  <c r="O58" i="1" s="1"/>
  <c r="P58" i="1" s="1"/>
  <c r="Q58" i="1" s="1"/>
  <c r="J58" i="1"/>
  <c r="AB28" i="1"/>
  <c r="J28" i="1"/>
  <c r="A28" i="1"/>
  <c r="S28" i="1"/>
  <c r="T10" i="1"/>
  <c r="U10" i="1" s="1"/>
  <c r="V10" i="1" s="1"/>
  <c r="W10" i="1" s="1"/>
  <c r="X10" i="1" s="1"/>
  <c r="Y10" i="1" s="1"/>
  <c r="Z10" i="1" s="1"/>
  <c r="AD39" i="1" l="1"/>
  <c r="AE39" i="1" s="1"/>
  <c r="AF39" i="1" s="1"/>
  <c r="AG39" i="1" s="1"/>
  <c r="AH39" i="1" s="1"/>
  <c r="AI39" i="1" s="1"/>
  <c r="AC40" i="1" s="1"/>
  <c r="AB39" i="1"/>
  <c r="S44" i="1"/>
  <c r="AD40" i="1" l="1"/>
  <c r="AE40" i="1" s="1"/>
  <c r="AF40" i="1" s="1"/>
  <c r="AG40" i="1" s="1"/>
  <c r="AH40" i="1" s="1"/>
  <c r="AI40" i="1" s="1"/>
  <c r="AB40" i="1"/>
  <c r="AB44" i="1"/>
  <c r="A53" i="1" l="1"/>
  <c r="J53" i="1" l="1"/>
  <c r="AB53" i="1" l="1"/>
  <c r="S53" i="1"/>
</calcChain>
</file>

<file path=xl/sharedStrings.xml><?xml version="1.0" encoding="utf-8"?>
<sst xmlns="http://schemas.openxmlformats.org/spreadsheetml/2006/main" count="201" uniqueCount="30">
  <si>
    <t>lu</t>
  </si>
  <si>
    <t>ma</t>
  </si>
  <si>
    <t>me</t>
  </si>
  <si>
    <t>je</t>
  </si>
  <si>
    <t>ve</t>
  </si>
  <si>
    <t>sa</t>
  </si>
  <si>
    <t>di</t>
  </si>
  <si>
    <t>Numéro locataire</t>
  </si>
  <si>
    <t>Adresse</t>
  </si>
  <si>
    <t>Nom</t>
  </si>
  <si>
    <t>Prénom</t>
  </si>
  <si>
    <t xml:space="preserve">CP </t>
  </si>
  <si>
    <t>Ville</t>
  </si>
  <si>
    <t>N° Tél fixe</t>
  </si>
  <si>
    <t>N° Tél Port</t>
  </si>
  <si>
    <t xml:space="preserve">Mail </t>
  </si>
  <si>
    <t>Réservation</t>
  </si>
  <si>
    <t>Date début</t>
  </si>
  <si>
    <t>Date fin</t>
  </si>
  <si>
    <t>Nombre jour</t>
  </si>
  <si>
    <t>Tarif</t>
  </si>
  <si>
    <t>Règlement</t>
  </si>
  <si>
    <t>Date règlement</t>
  </si>
  <si>
    <t>Réservations</t>
  </si>
  <si>
    <t>N°Chèque</t>
  </si>
  <si>
    <t>Locataires</t>
  </si>
  <si>
    <t>Nombre Réservation</t>
  </si>
  <si>
    <t>Commentaire</t>
  </si>
  <si>
    <t>En cours</t>
  </si>
  <si>
    <t>Formules utilisées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</si>
</sst>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"/>
    <numFmt numFmtId="165" formatCode="[$-F800]dddd\,\ mmmm\ dd\,\ yyyy"/>
    <numFmt numFmtId="166" formatCode="0#&quot; &quot;##&quot; &quot;##&quot; &quot;##&quot; &quot;##"/>
    <numFmt numFmtId="168" formatCode="&quot;Calendrier des réservations &quot;\ 0000"/>
    <numFmt numFmtId="169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A010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64" fontId="0" fillId="0" borderId="1" xfId="0" applyNumberFormat="1" applyBorder="1"/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0" fontId="0" fillId="0" borderId="3" xfId="0" applyBorder="1"/>
    <xf numFmtId="0" fontId="0" fillId="4" borderId="14" xfId="0" applyFill="1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5" borderId="6" xfId="0" applyFill="1" applyBorder="1" applyAlignment="1">
      <alignment horizontal="center" vertical="center"/>
    </xf>
    <xf numFmtId="165" fontId="0" fillId="0" borderId="3" xfId="0" applyNumberFormat="1" applyBorder="1"/>
    <xf numFmtId="165" fontId="0" fillId="0" borderId="1" xfId="0" applyNumberFormat="1" applyBorder="1"/>
    <xf numFmtId="165" fontId="0" fillId="0" borderId="8" xfId="0" applyNumberFormat="1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" xfId="1" applyBorder="1"/>
    <xf numFmtId="166" fontId="0" fillId="0" borderId="1" xfId="0" applyNumberFormat="1" applyBorder="1"/>
    <xf numFmtId="166" fontId="0" fillId="0" borderId="3" xfId="0" applyNumberFormat="1" applyBorder="1"/>
    <xf numFmtId="166" fontId="0" fillId="0" borderId="8" xfId="0" applyNumberFormat="1" applyBorder="1"/>
    <xf numFmtId="166" fontId="0" fillId="0" borderId="0" xfId="0" applyNumberFormat="1"/>
    <xf numFmtId="0" fontId="4" fillId="0" borderId="0" xfId="0" applyFont="1"/>
    <xf numFmtId="0" fontId="0" fillId="4" borderId="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168" fontId="2" fillId="2" borderId="10" xfId="0" applyNumberFormat="1" applyFont="1" applyFill="1" applyBorder="1" applyAlignment="1">
      <alignment horizontal="center"/>
    </xf>
    <xf numFmtId="168" fontId="2" fillId="2" borderId="11" xfId="0" applyNumberFormat="1" applyFont="1" applyFill="1" applyBorder="1" applyAlignment="1">
      <alignment horizontal="center"/>
    </xf>
    <xf numFmtId="168" fontId="2" fillId="2" borderId="12" xfId="0" applyNumberFormat="1" applyFont="1" applyFill="1" applyBorder="1" applyAlignment="1">
      <alignment horizontal="center"/>
    </xf>
    <xf numFmtId="164" fontId="0" fillId="0" borderId="21" xfId="0" applyNumberFormat="1" applyBorder="1"/>
    <xf numFmtId="164" fontId="0" fillId="0" borderId="22" xfId="0" applyNumberFormat="1" applyBorder="1"/>
    <xf numFmtId="169" fontId="1" fillId="2" borderId="2" xfId="0" applyNumberFormat="1" applyFont="1" applyFill="1" applyBorder="1" applyAlignment="1">
      <alignment horizontal="center"/>
    </xf>
    <xf numFmtId="169" fontId="1" fillId="2" borderId="3" xfId="0" applyNumberFormat="1" applyFont="1" applyFill="1" applyBorder="1" applyAlignment="1">
      <alignment horizontal="center"/>
    </xf>
    <xf numFmtId="169" fontId="1" fillId="2" borderId="4" xfId="0" applyNumberFormat="1" applyFont="1" applyFill="1" applyBorder="1" applyAlignment="1">
      <alignment horizontal="center"/>
    </xf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164" fontId="0" fillId="0" borderId="2" xfId="0" applyNumberFormat="1" applyBorder="1"/>
    <xf numFmtId="168" fontId="2" fillId="3" borderId="10" xfId="0" applyNumberFormat="1" applyFont="1" applyFill="1" applyBorder="1" applyAlignment="1">
      <alignment horizontal="center"/>
    </xf>
    <xf numFmtId="168" fontId="2" fillId="3" borderId="11" xfId="0" applyNumberFormat="1" applyFont="1" applyFill="1" applyBorder="1" applyAlignment="1">
      <alignment horizontal="center"/>
    </xf>
    <xf numFmtId="168" fontId="2" fillId="3" borderId="12" xfId="0" applyNumberFormat="1" applyFont="1" applyFill="1" applyBorder="1" applyAlignment="1">
      <alignment horizontal="center"/>
    </xf>
    <xf numFmtId="169" fontId="1" fillId="3" borderId="2" xfId="0" applyNumberFormat="1" applyFont="1" applyFill="1" applyBorder="1" applyAlignment="1">
      <alignment horizontal="center"/>
    </xf>
    <xf numFmtId="169" fontId="1" fillId="3" borderId="3" xfId="0" applyNumberFormat="1" applyFont="1" applyFill="1" applyBorder="1" applyAlignment="1">
      <alignment horizontal="center"/>
    </xf>
    <xf numFmtId="169" fontId="1" fillId="3" borderId="4" xfId="0" applyNumberFormat="1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0" fillId="6" borderId="0" xfId="0" applyFill="1"/>
    <xf numFmtId="0" fontId="0" fillId="7" borderId="0" xfId="0" applyFill="1"/>
  </cellXfs>
  <cellStyles count="2">
    <cellStyle name="Lien hypertexte" xfId="1" builtinId="8"/>
    <cellStyle name="Normal" xfId="0" builtinId="0"/>
  </cellStyles>
  <dxfs count="289"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8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36" width="3.7109375" customWidth="1"/>
  </cols>
  <sheetData>
    <row r="1" spans="1:39" ht="21.75" thickBot="1" x14ac:dyDescent="0.4">
      <c r="A1" s="57">
        <v>2019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9"/>
    </row>
    <row r="2" spans="1:39" ht="15.75" thickBot="1" x14ac:dyDescent="0.3"/>
    <row r="3" spans="1:39" x14ac:dyDescent="0.25">
      <c r="B3" s="62">
        <f>DATE($A$1,1,1)</f>
        <v>43466</v>
      </c>
      <c r="C3" s="63"/>
      <c r="D3" s="63"/>
      <c r="E3" s="63"/>
      <c r="F3" s="63"/>
      <c r="G3" s="63"/>
      <c r="H3" s="64"/>
      <c r="K3" s="62">
        <f>DATE($A$1,MONTH(B3)+1,1)</f>
        <v>43497</v>
      </c>
      <c r="L3" s="63"/>
      <c r="M3" s="63"/>
      <c r="N3" s="63"/>
      <c r="O3" s="63"/>
      <c r="P3" s="63"/>
      <c r="Q3" s="64"/>
      <c r="T3" s="62">
        <f>DATE($A$1,MONTH(K3)+1,1)</f>
        <v>43525</v>
      </c>
      <c r="U3" s="63"/>
      <c r="V3" s="63"/>
      <c r="W3" s="63"/>
      <c r="X3" s="63"/>
      <c r="Y3" s="63"/>
      <c r="Z3" s="64"/>
      <c r="AC3" s="62">
        <f>DATE($A$1,MONTH(T3)+1,1)</f>
        <v>43556</v>
      </c>
      <c r="AD3" s="63"/>
      <c r="AE3" s="63"/>
      <c r="AF3" s="63"/>
      <c r="AG3" s="63"/>
      <c r="AH3" s="63"/>
      <c r="AI3" s="64"/>
    </row>
    <row r="4" spans="1:39" s="1" customFormat="1" ht="15.75" thickBot="1" x14ac:dyDescent="0.3">
      <c r="B4" s="15" t="s">
        <v>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7" t="s">
        <v>6</v>
      </c>
      <c r="K4" s="15" t="s">
        <v>0</v>
      </c>
      <c r="L4" s="16" t="s">
        <v>1</v>
      </c>
      <c r="M4" s="16" t="s">
        <v>2</v>
      </c>
      <c r="N4" s="16" t="s">
        <v>3</v>
      </c>
      <c r="O4" s="16" t="s">
        <v>4</v>
      </c>
      <c r="P4" s="16" t="s">
        <v>5</v>
      </c>
      <c r="Q4" s="17" t="s">
        <v>6</v>
      </c>
      <c r="T4" s="15" t="s">
        <v>0</v>
      </c>
      <c r="U4" s="16" t="s">
        <v>1</v>
      </c>
      <c r="V4" s="16" t="s">
        <v>2</v>
      </c>
      <c r="W4" s="16" t="s">
        <v>3</v>
      </c>
      <c r="X4" s="16" t="s">
        <v>4</v>
      </c>
      <c r="Y4" s="16" t="s">
        <v>5</v>
      </c>
      <c r="Z4" s="17" t="s">
        <v>6</v>
      </c>
      <c r="AC4" s="8" t="s">
        <v>0</v>
      </c>
      <c r="AD4" s="9" t="s">
        <v>1</v>
      </c>
      <c r="AE4" s="9" t="s">
        <v>2</v>
      </c>
      <c r="AF4" s="9" t="s">
        <v>3</v>
      </c>
      <c r="AG4" s="9" t="s">
        <v>4</v>
      </c>
      <c r="AH4" s="9" t="s">
        <v>5</v>
      </c>
      <c r="AI4" s="10" t="s">
        <v>6</v>
      </c>
      <c r="AL4" t="s">
        <v>29</v>
      </c>
      <c r="AM4"/>
    </row>
    <row r="5" spans="1:39" x14ac:dyDescent="0.25">
      <c r="A5">
        <f>_xlfn.ISOWEEKNUM(B3)</f>
        <v>1</v>
      </c>
      <c r="B5" s="69" t="str">
        <f>IF(WEEKDAY($B$3,2)=(COLUMN()-1),$B$3,"")</f>
        <v/>
      </c>
      <c r="C5" s="19">
        <f t="shared" ref="C5:H5" si="0">IF(B5&lt;&gt;"",B5+1,IF(WEEKDAY($B$3,2)=(COLUMN()-1),$B$3,""))</f>
        <v>43466</v>
      </c>
      <c r="D5" s="19">
        <f t="shared" si="0"/>
        <v>43467</v>
      </c>
      <c r="E5" s="19">
        <f t="shared" si="0"/>
        <v>43468</v>
      </c>
      <c r="F5" s="19">
        <f t="shared" si="0"/>
        <v>43469</v>
      </c>
      <c r="G5" s="19">
        <f t="shared" si="0"/>
        <v>43470</v>
      </c>
      <c r="H5" s="20">
        <f t="shared" si="0"/>
        <v>43471</v>
      </c>
      <c r="J5">
        <f>_xlfn.ISOWEEKNUM(K3)</f>
        <v>5</v>
      </c>
      <c r="K5" s="69" t="str">
        <f>IF(WEEKDAY($K$3,2)=(COLUMN()-10),$K$3,"")</f>
        <v/>
      </c>
      <c r="L5" s="19" t="str">
        <f t="shared" ref="L5:Q5" si="1">IF(K5&lt;&gt;"",K5+1,IF(WEEKDAY($K$3,2)=(COLUMN()-10),$K$3,""))</f>
        <v/>
      </c>
      <c r="M5" s="19" t="str">
        <f t="shared" si="1"/>
        <v/>
      </c>
      <c r="N5" s="19" t="str">
        <f t="shared" si="1"/>
        <v/>
      </c>
      <c r="O5" s="19">
        <f t="shared" si="1"/>
        <v>43497</v>
      </c>
      <c r="P5" s="19">
        <f t="shared" si="1"/>
        <v>43498</v>
      </c>
      <c r="Q5" s="20">
        <f t="shared" si="1"/>
        <v>43499</v>
      </c>
      <c r="S5">
        <f>_xlfn.ISOWEEKNUM(T3)</f>
        <v>9</v>
      </c>
      <c r="T5" s="69" t="str">
        <f>IF(WEEKDAY($T$3,2)=(COLUMN()-19),$T$3,"")</f>
        <v/>
      </c>
      <c r="U5" s="19" t="str">
        <f t="shared" ref="U5:Z5" si="2">IF(T5&lt;&gt;"",T5+1,IF(WEEKDAY($T$3,2)=(COLUMN()-19),$T$3,""))</f>
        <v/>
      </c>
      <c r="V5" s="19" t="str">
        <f t="shared" si="2"/>
        <v/>
      </c>
      <c r="W5" s="19" t="str">
        <f t="shared" si="2"/>
        <v/>
      </c>
      <c r="X5" s="19">
        <f t="shared" si="2"/>
        <v>43525</v>
      </c>
      <c r="Y5" s="19">
        <f t="shared" si="2"/>
        <v>43526</v>
      </c>
      <c r="Z5" s="20">
        <f t="shared" si="2"/>
        <v>43527</v>
      </c>
      <c r="AB5">
        <f>_xlfn.ISOWEEKNUM(AC3)</f>
        <v>14</v>
      </c>
      <c r="AC5" s="69">
        <f>IF(WEEKDAY($AC$3,2)=(COLUMN()-28),$AC$3,"")</f>
        <v>43556</v>
      </c>
      <c r="AD5" s="19">
        <f t="shared" ref="AD5:AI5" si="3">IF(AC5&lt;&gt;"",AC5+1,IF(WEEKDAY($AC$3,2)=(COLUMN()-28),$AC$3,""))</f>
        <v>43557</v>
      </c>
      <c r="AE5" s="19">
        <f t="shared" si="3"/>
        <v>43558</v>
      </c>
      <c r="AF5" s="19">
        <f t="shared" si="3"/>
        <v>43559</v>
      </c>
      <c r="AG5" s="19">
        <f t="shared" si="3"/>
        <v>43560</v>
      </c>
      <c r="AH5" s="19">
        <f t="shared" si="3"/>
        <v>43561</v>
      </c>
      <c r="AI5" s="20">
        <f t="shared" si="3"/>
        <v>43562</v>
      </c>
      <c r="AL5" s="79">
        <f>IF(B5&lt;&gt;"",SUMPRODUCT((B5&gt;=DateResaDeb)*(B5&lt;=DateResaFin)*1),0)</f>
        <v>0</v>
      </c>
      <c r="AM5" s="80">
        <f>IF(B5&lt;&gt;"",SUMPRODUCT((B5&gt;=DateResaDeb)*(B5&lt;=DateResaFin)*(ResaRglt="En cours")),0)</f>
        <v>0</v>
      </c>
    </row>
    <row r="6" spans="1:39" x14ac:dyDescent="0.25">
      <c r="A6">
        <f>IF(B6&lt;&gt;"",_xlfn.ISOWEEKNUM(B6),"")</f>
        <v>2</v>
      </c>
      <c r="B6" s="21">
        <f>H5+1</f>
        <v>43472</v>
      </c>
      <c r="C6" s="14">
        <f t="shared" ref="C6:H8" si="4">B6+1</f>
        <v>43473</v>
      </c>
      <c r="D6" s="14">
        <f t="shared" si="4"/>
        <v>43474</v>
      </c>
      <c r="E6" s="14">
        <f t="shared" si="4"/>
        <v>43475</v>
      </c>
      <c r="F6" s="14">
        <f t="shared" si="4"/>
        <v>43476</v>
      </c>
      <c r="G6" s="14">
        <f t="shared" si="4"/>
        <v>43477</v>
      </c>
      <c r="H6" s="22">
        <f t="shared" si="4"/>
        <v>43478</v>
      </c>
      <c r="J6">
        <f>IF(K6&lt;&gt;"",_xlfn.ISOWEEKNUM(K6),"")</f>
        <v>6</v>
      </c>
      <c r="K6" s="21">
        <f>Q5+1</f>
        <v>43500</v>
      </c>
      <c r="L6" s="14">
        <f t="shared" ref="L6:L8" si="5">K6+1</f>
        <v>43501</v>
      </c>
      <c r="M6" s="14">
        <f t="shared" ref="M6:M8" si="6">L6+1</f>
        <v>43502</v>
      </c>
      <c r="N6" s="14">
        <f t="shared" ref="N6:N8" si="7">M6+1</f>
        <v>43503</v>
      </c>
      <c r="O6" s="14">
        <f t="shared" ref="O6:O8" si="8">N6+1</f>
        <v>43504</v>
      </c>
      <c r="P6" s="14">
        <f t="shared" ref="P6:P8" si="9">O6+1</f>
        <v>43505</v>
      </c>
      <c r="Q6" s="22">
        <f t="shared" ref="Q6:Q8" si="10">P6+1</f>
        <v>43506</v>
      </c>
      <c r="S6">
        <f>IF(T6&lt;&gt;"",_xlfn.ISOWEEKNUM(T6),"")</f>
        <v>10</v>
      </c>
      <c r="T6" s="21">
        <f>Z5+1</f>
        <v>43528</v>
      </c>
      <c r="U6" s="14">
        <f t="shared" ref="U6:U8" si="11">T6+1</f>
        <v>43529</v>
      </c>
      <c r="V6" s="14">
        <f t="shared" ref="V6:V8" si="12">U6+1</f>
        <v>43530</v>
      </c>
      <c r="W6" s="14">
        <f t="shared" ref="W6:W8" si="13">V6+1</f>
        <v>43531</v>
      </c>
      <c r="X6" s="14">
        <f t="shared" ref="X6:X8" si="14">W6+1</f>
        <v>43532</v>
      </c>
      <c r="Y6" s="14">
        <f t="shared" ref="Y6:Y8" si="15">X6+1</f>
        <v>43533</v>
      </c>
      <c r="Z6" s="22">
        <f t="shared" ref="Z6:Z8" si="16">Y6+1</f>
        <v>43534</v>
      </c>
      <c r="AB6">
        <f>IF(AC6&lt;&gt;"",_xlfn.ISOWEEKNUM(AC6),"")</f>
        <v>15</v>
      </c>
      <c r="AC6" s="21">
        <f>AI5+1</f>
        <v>43563</v>
      </c>
      <c r="AD6" s="14">
        <f t="shared" ref="AD6:AD8" si="17">AC6+1</f>
        <v>43564</v>
      </c>
      <c r="AE6" s="14">
        <f t="shared" ref="AE6:AE8" si="18">AD6+1</f>
        <v>43565</v>
      </c>
      <c r="AF6" s="14">
        <f t="shared" ref="AF6:AF8" si="19">AE6+1</f>
        <v>43566</v>
      </c>
      <c r="AG6" s="14">
        <f t="shared" ref="AG6:AG8" si="20">AF6+1</f>
        <v>43567</v>
      </c>
      <c r="AH6" s="14">
        <f t="shared" ref="AH6:AH8" si="21">AG6+1</f>
        <v>43568</v>
      </c>
      <c r="AI6" s="22">
        <f t="shared" ref="AI6:AI8" si="22">AH6+1</f>
        <v>43569</v>
      </c>
    </row>
    <row r="7" spans="1:39" x14ac:dyDescent="0.25">
      <c r="A7">
        <f t="shared" ref="A7:A10" si="23">IF(B7&lt;&gt;"",_xlfn.ISOWEEKNUM(B7),"")</f>
        <v>3</v>
      </c>
      <c r="B7" s="21">
        <f t="shared" ref="B7:B8" si="24">H6+1</f>
        <v>43479</v>
      </c>
      <c r="C7" s="14">
        <f t="shared" si="4"/>
        <v>43480</v>
      </c>
      <c r="D7" s="14">
        <f t="shared" si="4"/>
        <v>43481</v>
      </c>
      <c r="E7" s="14">
        <f t="shared" si="4"/>
        <v>43482</v>
      </c>
      <c r="F7" s="14">
        <f t="shared" si="4"/>
        <v>43483</v>
      </c>
      <c r="G7" s="14">
        <f t="shared" si="4"/>
        <v>43484</v>
      </c>
      <c r="H7" s="22">
        <f t="shared" si="4"/>
        <v>43485</v>
      </c>
      <c r="J7">
        <f t="shared" ref="J7:J10" si="25">IF(K7&lt;&gt;"",_xlfn.ISOWEEKNUM(K7),"")</f>
        <v>7</v>
      </c>
      <c r="K7" s="21">
        <f t="shared" ref="K7:K8" si="26">Q6+1</f>
        <v>43507</v>
      </c>
      <c r="L7" s="14">
        <f t="shared" si="5"/>
        <v>43508</v>
      </c>
      <c r="M7" s="14">
        <f t="shared" si="6"/>
        <v>43509</v>
      </c>
      <c r="N7" s="14">
        <f t="shared" si="7"/>
        <v>43510</v>
      </c>
      <c r="O7" s="14">
        <f t="shared" si="8"/>
        <v>43511</v>
      </c>
      <c r="P7" s="14">
        <f t="shared" si="9"/>
        <v>43512</v>
      </c>
      <c r="Q7" s="22">
        <f t="shared" si="10"/>
        <v>43513</v>
      </c>
      <c r="S7">
        <f t="shared" ref="S7:S10" si="27">IF(T7&lt;&gt;"",_xlfn.ISOWEEKNUM(T7),"")</f>
        <v>11</v>
      </c>
      <c r="T7" s="21">
        <f>Z6+1</f>
        <v>43535</v>
      </c>
      <c r="U7" s="14">
        <f t="shared" si="11"/>
        <v>43536</v>
      </c>
      <c r="V7" s="14">
        <f t="shared" si="12"/>
        <v>43537</v>
      </c>
      <c r="W7" s="14">
        <f t="shared" si="13"/>
        <v>43538</v>
      </c>
      <c r="X7" s="14">
        <f t="shared" si="14"/>
        <v>43539</v>
      </c>
      <c r="Y7" s="14">
        <f t="shared" si="15"/>
        <v>43540</v>
      </c>
      <c r="Z7" s="22">
        <f t="shared" si="16"/>
        <v>43541</v>
      </c>
      <c r="AB7">
        <f t="shared" ref="AB7:AB10" si="28">IF(AC7&lt;&gt;"",_xlfn.ISOWEEKNUM(AC7),"")</f>
        <v>16</v>
      </c>
      <c r="AC7" s="21">
        <f>AI6+1</f>
        <v>43570</v>
      </c>
      <c r="AD7" s="14">
        <f t="shared" si="17"/>
        <v>43571</v>
      </c>
      <c r="AE7" s="14">
        <f t="shared" si="18"/>
        <v>43572</v>
      </c>
      <c r="AF7" s="14">
        <f t="shared" si="19"/>
        <v>43573</v>
      </c>
      <c r="AG7" s="14">
        <f t="shared" si="20"/>
        <v>43574</v>
      </c>
      <c r="AH7" s="14">
        <f t="shared" si="21"/>
        <v>43575</v>
      </c>
      <c r="AI7" s="22">
        <f t="shared" si="22"/>
        <v>43576</v>
      </c>
    </row>
    <row r="8" spans="1:39" x14ac:dyDescent="0.25">
      <c r="A8">
        <f t="shared" si="23"/>
        <v>4</v>
      </c>
      <c r="B8" s="21">
        <f t="shared" si="24"/>
        <v>43486</v>
      </c>
      <c r="C8" s="14">
        <f t="shared" si="4"/>
        <v>43487</v>
      </c>
      <c r="D8" s="14">
        <f t="shared" si="4"/>
        <v>43488</v>
      </c>
      <c r="E8" s="14">
        <f t="shared" si="4"/>
        <v>43489</v>
      </c>
      <c r="F8" s="14">
        <f t="shared" si="4"/>
        <v>43490</v>
      </c>
      <c r="G8" s="14">
        <f t="shared" si="4"/>
        <v>43491</v>
      </c>
      <c r="H8" s="22">
        <f t="shared" si="4"/>
        <v>43492</v>
      </c>
      <c r="J8">
        <f t="shared" si="25"/>
        <v>8</v>
      </c>
      <c r="K8" s="21">
        <f t="shared" si="26"/>
        <v>43514</v>
      </c>
      <c r="L8" s="14">
        <f t="shared" si="5"/>
        <v>43515</v>
      </c>
      <c r="M8" s="14">
        <f t="shared" si="6"/>
        <v>43516</v>
      </c>
      <c r="N8" s="14">
        <f t="shared" si="7"/>
        <v>43517</v>
      </c>
      <c r="O8" s="14">
        <f t="shared" si="8"/>
        <v>43518</v>
      </c>
      <c r="P8" s="14">
        <f t="shared" si="9"/>
        <v>43519</v>
      </c>
      <c r="Q8" s="22">
        <f t="shared" si="10"/>
        <v>43520</v>
      </c>
      <c r="S8">
        <f t="shared" si="27"/>
        <v>12</v>
      </c>
      <c r="T8" s="21">
        <f>Z7+1</f>
        <v>43542</v>
      </c>
      <c r="U8" s="14">
        <f t="shared" si="11"/>
        <v>43543</v>
      </c>
      <c r="V8" s="14">
        <f t="shared" si="12"/>
        <v>43544</v>
      </c>
      <c r="W8" s="14">
        <f t="shared" si="13"/>
        <v>43545</v>
      </c>
      <c r="X8" s="14">
        <f t="shared" si="14"/>
        <v>43546</v>
      </c>
      <c r="Y8" s="14">
        <f t="shared" si="15"/>
        <v>43547</v>
      </c>
      <c r="Z8" s="22">
        <f t="shared" si="16"/>
        <v>43548</v>
      </c>
      <c r="AB8">
        <f t="shared" si="28"/>
        <v>17</v>
      </c>
      <c r="AC8" s="21">
        <f>AI7+1</f>
        <v>43577</v>
      </c>
      <c r="AD8" s="14">
        <f t="shared" si="17"/>
        <v>43578</v>
      </c>
      <c r="AE8" s="14">
        <f t="shared" si="18"/>
        <v>43579</v>
      </c>
      <c r="AF8" s="14">
        <f t="shared" si="19"/>
        <v>43580</v>
      </c>
      <c r="AG8" s="14">
        <f t="shared" si="20"/>
        <v>43581</v>
      </c>
      <c r="AH8" s="14">
        <f t="shared" si="21"/>
        <v>43582</v>
      </c>
      <c r="AI8" s="22">
        <f t="shared" si="22"/>
        <v>43583</v>
      </c>
    </row>
    <row r="9" spans="1:39" ht="15.75" x14ac:dyDescent="0.25">
      <c r="A9">
        <f t="shared" si="23"/>
        <v>5</v>
      </c>
      <c r="B9" s="21">
        <f t="shared" ref="B9" si="29">IF(H8&lt;&gt;"",IF(H8+1&lt;=EOMONTH($B$3,0),H8+1,""),"")</f>
        <v>43493</v>
      </c>
      <c r="C9" s="14">
        <f t="shared" ref="C9:H10" si="30">IF(B9&lt;&gt;"",IF(B9+1&lt;=EOMONTH($B$3,0),B9+1,""),"")</f>
        <v>43494</v>
      </c>
      <c r="D9" s="14">
        <f t="shared" si="30"/>
        <v>43495</v>
      </c>
      <c r="E9" s="14">
        <f t="shared" si="30"/>
        <v>43496</v>
      </c>
      <c r="F9" s="14" t="str">
        <f t="shared" si="30"/>
        <v/>
      </c>
      <c r="G9" s="65" t="str">
        <f t="shared" si="30"/>
        <v/>
      </c>
      <c r="H9" s="66" t="str">
        <f t="shared" si="30"/>
        <v/>
      </c>
      <c r="J9">
        <f t="shared" si="25"/>
        <v>9</v>
      </c>
      <c r="K9" s="21">
        <f>IF(Q8&lt;&gt;"",IF(Q8+1&lt;=EOMONTH($K$3,0),Q8+1,""),"")</f>
        <v>43521</v>
      </c>
      <c r="L9" s="14">
        <f t="shared" ref="L9:Q10" si="31">IF(K9&lt;&gt;"",IF(K9+1&lt;=EOMONTH($K$3,0),K9+1,""),"")</f>
        <v>43522</v>
      </c>
      <c r="M9" s="14">
        <f t="shared" si="31"/>
        <v>43523</v>
      </c>
      <c r="N9" s="14">
        <f t="shared" si="31"/>
        <v>43524</v>
      </c>
      <c r="O9" s="14" t="str">
        <f t="shared" si="31"/>
        <v/>
      </c>
      <c r="P9" s="65" t="str">
        <f t="shared" si="31"/>
        <v/>
      </c>
      <c r="Q9" s="66" t="str">
        <f t="shared" si="31"/>
        <v/>
      </c>
      <c r="S9">
        <f t="shared" si="27"/>
        <v>13</v>
      </c>
      <c r="T9" s="21">
        <f>IF(Z8&lt;&gt;"",IF(Z8+1&lt;=EOMONTH($T$3,0),Z8+1,""),"")</f>
        <v>43549</v>
      </c>
      <c r="U9" s="14">
        <f>IF(T9&lt;&gt;"",IF(T9+1&lt;=EOMONTH($T$3,0),T9+1,""),"")</f>
        <v>43550</v>
      </c>
      <c r="V9" s="14">
        <f>IF(U9&lt;&gt;"",IF(U9+1&lt;=EOMONTH($T$3,0),U9+1,""),"")</f>
        <v>43551</v>
      </c>
      <c r="W9" s="14">
        <f>IF(V9&lt;&gt;"",IF(V9+1&lt;=EOMONTH($T$3,0),V9+1,""),"")</f>
        <v>43552</v>
      </c>
      <c r="X9" s="14">
        <f>IF(W9&lt;&gt;"",IF(W9+1&lt;=EOMONTH($T$3,0),W9+1,""),"")</f>
        <v>43553</v>
      </c>
      <c r="Y9" s="65">
        <f>IF(X9&lt;&gt;"",IF(X9+1&lt;=EOMONTH($T$3,0),X9+1,""),"")</f>
        <v>43554</v>
      </c>
      <c r="Z9" s="66">
        <f>IF(Y9&lt;&gt;"",IF(Y9+1&lt;=EOMONTH($T$3,0),Y9+1,""),"")</f>
        <v>43555</v>
      </c>
      <c r="AB9">
        <f t="shared" si="28"/>
        <v>18</v>
      </c>
      <c r="AC9" s="21">
        <f>IF(AI8&lt;&gt;"",IF(AI8+1&lt;=EOMONTH($AC$3,0),AI8+1,""),"")</f>
        <v>43584</v>
      </c>
      <c r="AD9" s="14">
        <f>IF(AC9&lt;&gt;"",IF(AC9+1&lt;=EOMONTH($AC$3,0),AC9+1,""),"")</f>
        <v>43585</v>
      </c>
      <c r="AE9" s="14" t="str">
        <f>IF(AD9&lt;&gt;"",IF(AD9+1&lt;=EOMONTH($AC$3,0),AD9+1,""),"")</f>
        <v/>
      </c>
      <c r="AF9" s="14" t="str">
        <f>IF(AE9&lt;&gt;"",IF(AE9+1&lt;=EOMONTH($AC$3,0),AE9+1,""),"")</f>
        <v/>
      </c>
      <c r="AG9" s="14" t="str">
        <f>IF(AF9&lt;&gt;"",IF(AF9+1&lt;=EOMONTH($AC$3,0),AF9+1,""),"")</f>
        <v/>
      </c>
      <c r="AH9" s="65" t="str">
        <f>IF(AG9&lt;&gt;"",IF(AG9+1&lt;=EOMONTH($AC$3,0),AG9+1,""),"")</f>
        <v/>
      </c>
      <c r="AI9" s="66" t="str">
        <f>IF(AH9&lt;&gt;"",IF(AH9+1&lt;=EOMONTH($AC$3,0),AH9+1,""),"")</f>
        <v/>
      </c>
      <c r="AL9" s="43"/>
    </row>
    <row r="10" spans="1:39" ht="16.5" thickBot="1" x14ac:dyDescent="0.3">
      <c r="A10" t="str">
        <f t="shared" si="23"/>
        <v/>
      </c>
      <c r="B10" s="60" t="str">
        <f t="shared" ref="B10" si="32">IF(H9&lt;&gt;"",IF(H9+1&lt;=EOMONTH($B$3,0),H9+1,""),"")</f>
        <v/>
      </c>
      <c r="C10" s="61" t="str">
        <f t="shared" si="30"/>
        <v/>
      </c>
      <c r="D10" s="61" t="str">
        <f t="shared" si="30"/>
        <v/>
      </c>
      <c r="E10" s="61" t="str">
        <f t="shared" si="30"/>
        <v/>
      </c>
      <c r="F10" s="61" t="str">
        <f t="shared" si="30"/>
        <v/>
      </c>
      <c r="G10" s="67" t="str">
        <f t="shared" si="30"/>
        <v/>
      </c>
      <c r="H10" s="68" t="str">
        <f t="shared" si="30"/>
        <v/>
      </c>
      <c r="J10" t="str">
        <f t="shared" si="25"/>
        <v/>
      </c>
      <c r="K10" s="60" t="str">
        <f>IF(Q9&lt;&gt;"",IF(Q9+1&lt;=EOMONTH($K$3,0),Q9+1,""),"")</f>
        <v/>
      </c>
      <c r="L10" s="61" t="str">
        <f t="shared" si="31"/>
        <v/>
      </c>
      <c r="M10" s="61" t="str">
        <f t="shared" si="31"/>
        <v/>
      </c>
      <c r="N10" s="61" t="str">
        <f t="shared" si="31"/>
        <v/>
      </c>
      <c r="O10" s="61" t="str">
        <f t="shared" si="31"/>
        <v/>
      </c>
      <c r="P10" s="67" t="str">
        <f t="shared" si="31"/>
        <v/>
      </c>
      <c r="Q10" s="68" t="str">
        <f t="shared" si="31"/>
        <v/>
      </c>
      <c r="S10" t="str">
        <f t="shared" si="27"/>
        <v/>
      </c>
      <c r="T10" s="60" t="str">
        <f>IF(Z9&lt;&gt;"",IF(Z9+1&lt;=EOMONTH($T$3,0),Z9+1,""),"")</f>
        <v/>
      </c>
      <c r="U10" s="61" t="str">
        <f>IF(T10&lt;&gt;"",IF(T10+1&lt;=EOMONTH($T$3,0),T10+1,""),"")</f>
        <v/>
      </c>
      <c r="V10" s="61" t="str">
        <f>IF(U10&lt;&gt;"",IF(U10+1&lt;=EOMONTH($T$3,0),U10+1,""),"")</f>
        <v/>
      </c>
      <c r="W10" s="61" t="str">
        <f>IF(V10&lt;&gt;"",IF(V10+1&lt;=EOMONTH($T$3,0),V10+1,""),"")</f>
        <v/>
      </c>
      <c r="X10" s="61" t="str">
        <f>IF(W10&lt;&gt;"",IF(W10+1&lt;=EOMONTH($T$3,0),W10+1,""),"")</f>
        <v/>
      </c>
      <c r="Y10" s="67" t="str">
        <f>IF(X10&lt;&gt;"",IF(X10+1&lt;=EOMONTH($T$3,0),X10+1,""),"")</f>
        <v/>
      </c>
      <c r="Z10" s="68" t="str">
        <f>IF(Y10&lt;&gt;"",IF(Y10+1&lt;=EOMONTH($T$3,0),Y10+1,""),"")</f>
        <v/>
      </c>
      <c r="AB10" t="str">
        <f t="shared" si="28"/>
        <v/>
      </c>
      <c r="AC10" s="60" t="str">
        <f>IF(AI9&lt;&gt;"",IF(AI9+1&lt;=EOMONTH($AC$3,0),AI9+1,""),"")</f>
        <v/>
      </c>
      <c r="AD10" s="61" t="str">
        <f>IF(AC10&lt;&gt;"",IF(AC10+1&lt;=EOMONTH($AC$3,0),AC10+1,""),"")</f>
        <v/>
      </c>
      <c r="AE10" s="61" t="str">
        <f>IF(AD10&lt;&gt;"",IF(AD10+1&lt;=EOMONTH($AC$3,0),AD10+1,""),"")</f>
        <v/>
      </c>
      <c r="AF10" s="61" t="str">
        <f>IF(AE10&lt;&gt;"",IF(AE10+1&lt;=EOMONTH($AC$3,0),AE10+1,""),"")</f>
        <v/>
      </c>
      <c r="AG10" s="61" t="str">
        <f>IF(AF10&lt;&gt;"",IF(AF10+1&lt;=EOMONTH($AC$3,0),AF10+1,""),"")</f>
        <v/>
      </c>
      <c r="AH10" s="67" t="str">
        <f>IF(AG10&lt;&gt;"",IF(AG10+1&lt;=EOMONTH($AC$3,0),AG10+1,""),"")</f>
        <v/>
      </c>
      <c r="AI10" s="68" t="str">
        <f>IF(AH10&lt;&gt;"",IF(AH10+1&lt;=EOMONTH($AC$3,0),AH10+1,""),"")</f>
        <v/>
      </c>
      <c r="AL10" s="43"/>
    </row>
    <row r="11" spans="1:39" ht="15.75" thickBot="1" x14ac:dyDescent="0.3"/>
    <row r="12" spans="1:39" x14ac:dyDescent="0.25">
      <c r="B12" s="62">
        <f>DATE($A$1,MONTH(AC3)+1,1)</f>
        <v>43586</v>
      </c>
      <c r="C12" s="63"/>
      <c r="D12" s="63"/>
      <c r="E12" s="63"/>
      <c r="F12" s="63"/>
      <c r="G12" s="63"/>
      <c r="H12" s="64"/>
      <c r="K12" s="62">
        <f>DATE($A$1,MONTH(B12)+1,1)</f>
        <v>43617</v>
      </c>
      <c r="L12" s="63"/>
      <c r="M12" s="63"/>
      <c r="N12" s="63"/>
      <c r="O12" s="63"/>
      <c r="P12" s="63"/>
      <c r="Q12" s="64"/>
      <c r="T12" s="62">
        <f>DATE($A$1,MONTH(K12)+1,1)</f>
        <v>43647</v>
      </c>
      <c r="U12" s="63"/>
      <c r="V12" s="63"/>
      <c r="W12" s="63"/>
      <c r="X12" s="63"/>
      <c r="Y12" s="63"/>
      <c r="Z12" s="64"/>
      <c r="AC12" s="62">
        <f>DATE($A$1,MONTH(T12)+1,1)</f>
        <v>43678</v>
      </c>
      <c r="AD12" s="63"/>
      <c r="AE12" s="63"/>
      <c r="AF12" s="63"/>
      <c r="AG12" s="63"/>
      <c r="AH12" s="63"/>
      <c r="AI12" s="64"/>
    </row>
    <row r="13" spans="1:39" s="1" customFormat="1" ht="15.75" thickBot="1" x14ac:dyDescent="0.3">
      <c r="B13" s="15" t="s">
        <v>0</v>
      </c>
      <c r="C13" s="16" t="s">
        <v>1</v>
      </c>
      <c r="D13" s="16" t="s">
        <v>2</v>
      </c>
      <c r="E13" s="16" t="s">
        <v>3</v>
      </c>
      <c r="F13" s="16" t="s">
        <v>4</v>
      </c>
      <c r="G13" s="16" t="s">
        <v>5</v>
      </c>
      <c r="H13" s="17" t="s">
        <v>6</v>
      </c>
      <c r="K13" s="8" t="s">
        <v>0</v>
      </c>
      <c r="L13" s="9" t="s">
        <v>1</v>
      </c>
      <c r="M13" s="9" t="s">
        <v>2</v>
      </c>
      <c r="N13" s="9" t="s">
        <v>3</v>
      </c>
      <c r="O13" s="9" t="s">
        <v>4</v>
      </c>
      <c r="P13" s="9" t="s">
        <v>5</v>
      </c>
      <c r="Q13" s="10" t="s">
        <v>6</v>
      </c>
      <c r="T13" s="8" t="s">
        <v>0</v>
      </c>
      <c r="U13" s="9" t="s">
        <v>1</v>
      </c>
      <c r="V13" s="9" t="s">
        <v>2</v>
      </c>
      <c r="W13" s="9" t="s">
        <v>3</v>
      </c>
      <c r="X13" s="9" t="s">
        <v>4</v>
      </c>
      <c r="Y13" s="9" t="s">
        <v>5</v>
      </c>
      <c r="Z13" s="10" t="s">
        <v>6</v>
      </c>
      <c r="AC13" s="8" t="s">
        <v>0</v>
      </c>
      <c r="AD13" s="9" t="s">
        <v>1</v>
      </c>
      <c r="AE13" s="9" t="s">
        <v>2</v>
      </c>
      <c r="AF13" s="9" t="s">
        <v>3</v>
      </c>
      <c r="AG13" s="9" t="s">
        <v>4</v>
      </c>
      <c r="AH13" s="9" t="s">
        <v>5</v>
      </c>
      <c r="AI13" s="10" t="s">
        <v>6</v>
      </c>
    </row>
    <row r="14" spans="1:39" x14ac:dyDescent="0.25">
      <c r="A14">
        <f>_xlfn.ISOWEEKNUM(B12)</f>
        <v>18</v>
      </c>
      <c r="B14" s="69" t="str">
        <f>IF(WEEKDAY($B$12,2)=(COLUMN()-1),$B$12,"")</f>
        <v/>
      </c>
      <c r="C14" s="19" t="str">
        <f>IF(B14&lt;&gt;"",B14+1,IF(WEEKDAY($B$12,2)=(COLUMN()-1),$B$12,""))</f>
        <v/>
      </c>
      <c r="D14" s="19">
        <f>IF(C14&lt;&gt;"",C14+1,IF(WEEKDAY($B$12,2)=(COLUMN()-1),$B$12,""))</f>
        <v>43586</v>
      </c>
      <c r="E14" s="19">
        <f>IF(D14&lt;&gt;"",D14+1,IF(WEEKDAY($B$12,2)=(COLUMN()-1),$B$12,""))</f>
        <v>43587</v>
      </c>
      <c r="F14" s="19">
        <f>IF(E14&lt;&gt;"",E14+1,IF(WEEKDAY($B$12,2)=(COLUMN()-1),$B$12,""))</f>
        <v>43588</v>
      </c>
      <c r="G14" s="19">
        <f>IF(F14&lt;&gt;"",F14+1,IF(WEEKDAY($B$12,2)=(COLUMN()-1),$B$12,""))</f>
        <v>43589</v>
      </c>
      <c r="H14" s="20">
        <f>IF(G14&lt;&gt;"",G14+1,IF(WEEKDAY($B$12,2)=(COLUMN()-1),$B$12,""))</f>
        <v>43590</v>
      </c>
      <c r="J14">
        <f>_xlfn.ISOWEEKNUM(K12)</f>
        <v>22</v>
      </c>
      <c r="K14" s="69" t="str">
        <f>IF(WEEKDAY($K$12,2)=(COLUMN()-10),$K$12,"")</f>
        <v/>
      </c>
      <c r="L14" s="19" t="str">
        <f>IF(K14&lt;&gt;"",K14+1,IF(WEEKDAY($K$12,2)=(COLUMN()-10),$K$12,""))</f>
        <v/>
      </c>
      <c r="M14" s="19" t="str">
        <f>IF(L14&lt;&gt;"",L14+1,IF(WEEKDAY($K$12,2)=(COLUMN()-10),$K$12,""))</f>
        <v/>
      </c>
      <c r="N14" s="19" t="str">
        <f>IF(M14&lt;&gt;"",M14+1,IF(WEEKDAY($K$12,2)=(COLUMN()-10),$K$12,""))</f>
        <v/>
      </c>
      <c r="O14" s="19" t="str">
        <f>IF(N14&lt;&gt;"",N14+1,IF(WEEKDAY($K$12,2)=(COLUMN()-10),$K$12,""))</f>
        <v/>
      </c>
      <c r="P14" s="19">
        <f>IF(O14&lt;&gt;"",O14+1,IF(WEEKDAY($K$12,2)=(COLUMN()-10),$K$12,""))</f>
        <v>43617</v>
      </c>
      <c r="Q14" s="20">
        <f>IF(P14&lt;&gt;"",P14+1,IF(WEEKDAY($K$12,2)=(COLUMN()-10),$K$12,""))</f>
        <v>43618</v>
      </c>
      <c r="S14">
        <f>_xlfn.ISOWEEKNUM(T12)</f>
        <v>27</v>
      </c>
      <c r="T14" s="69">
        <f>IF(WEEKDAY($T$12,2)=(COLUMN()-19),$T$12,"")</f>
        <v>43647</v>
      </c>
      <c r="U14" s="19">
        <f>IF(T14&lt;&gt;"",T14+1,IF(WEEKDAY($T$12,2)=(COLUMN()-19),$T$12,""))</f>
        <v>43648</v>
      </c>
      <c r="V14" s="19">
        <f>IF(U14&lt;&gt;"",U14+1,IF(WEEKDAY($T$12,2)=(COLUMN()-19),$T$12,""))</f>
        <v>43649</v>
      </c>
      <c r="W14" s="19">
        <f>IF(V14&lt;&gt;"",V14+1,IF(WEEKDAY($T$12,2)=(COLUMN()-19),$T$12,""))</f>
        <v>43650</v>
      </c>
      <c r="X14" s="19">
        <f>IF(W14&lt;&gt;"",W14+1,IF(WEEKDAY($T$12,2)=(COLUMN()-19),$T$12,""))</f>
        <v>43651</v>
      </c>
      <c r="Y14" s="19">
        <f>IF(X14&lt;&gt;"",X14+1,IF(WEEKDAY($T$12,2)=(COLUMN()-19),$T$12,""))</f>
        <v>43652</v>
      </c>
      <c r="Z14" s="20">
        <f>IF(Y14&lt;&gt;"",Y14+1,IF(WEEKDAY($T$12,2)=(COLUMN()-19),$T$12,""))</f>
        <v>43653</v>
      </c>
      <c r="AB14">
        <f>_xlfn.ISOWEEKNUM(AC12)</f>
        <v>31</v>
      </c>
      <c r="AC14" s="69" t="str">
        <f>IF(WEEKDAY($AC$12,2)=(COLUMN()-28),$AC$12,"")</f>
        <v/>
      </c>
      <c r="AD14" s="19" t="str">
        <f>IF(AC14&lt;&gt;"",AC14+1,IF(WEEKDAY($AC$12,2)=(COLUMN()-28),$AC$12,""))</f>
        <v/>
      </c>
      <c r="AE14" s="19" t="str">
        <f>IF(AD14&lt;&gt;"",AD14+1,IF(WEEKDAY($AC$12,2)=(COLUMN()-28),$AC$12,""))</f>
        <v/>
      </c>
      <c r="AF14" s="19">
        <f>IF(AE14&lt;&gt;"",AE14+1,IF(WEEKDAY($AC$12,2)=(COLUMN()-28),$AC$12,""))</f>
        <v>43678</v>
      </c>
      <c r="AG14" s="19">
        <f>IF(AF14&lt;&gt;"",AF14+1,IF(WEEKDAY($AC$12,2)=(COLUMN()-28),$AC$12,""))</f>
        <v>43679</v>
      </c>
      <c r="AH14" s="19">
        <f>IF(AG14&lt;&gt;"",AG14+1,IF(WEEKDAY($AC$12,2)=(COLUMN()-28),$AC$12,""))</f>
        <v>43680</v>
      </c>
      <c r="AI14" s="20">
        <f>IF(AH14&lt;&gt;"",AH14+1,IF(WEEKDAY($AC$12,2)=(COLUMN()-28),$AC$12,""))</f>
        <v>43681</v>
      </c>
    </row>
    <row r="15" spans="1:39" x14ac:dyDescent="0.25">
      <c r="A15">
        <f>IF(B15&lt;&gt;"",_xlfn.ISOWEEKNUM(B15),"")</f>
        <v>19</v>
      </c>
      <c r="B15" s="21">
        <f>H14+1</f>
        <v>43591</v>
      </c>
      <c r="C15" s="14">
        <f t="shared" ref="C15:C17" si="33">B15+1</f>
        <v>43592</v>
      </c>
      <c r="D15" s="14">
        <f t="shared" ref="D15:D17" si="34">C15+1</f>
        <v>43593</v>
      </c>
      <c r="E15" s="14">
        <f t="shared" ref="E15:E17" si="35">D15+1</f>
        <v>43594</v>
      </c>
      <c r="F15" s="14">
        <f t="shared" ref="F15:F17" si="36">E15+1</f>
        <v>43595</v>
      </c>
      <c r="G15" s="14">
        <f t="shared" ref="G15:G17" si="37">F15+1</f>
        <v>43596</v>
      </c>
      <c r="H15" s="22">
        <f t="shared" ref="H15:H17" si="38">G15+1</f>
        <v>43597</v>
      </c>
      <c r="J15">
        <f>IF(K15&lt;&gt;"",_xlfn.ISOWEEKNUM(K15),"")</f>
        <v>23</v>
      </c>
      <c r="K15" s="21">
        <f>Q14+1</f>
        <v>43619</v>
      </c>
      <c r="L15" s="14">
        <f t="shared" ref="L15:L17" si="39">K15+1</f>
        <v>43620</v>
      </c>
      <c r="M15" s="14">
        <f t="shared" ref="M15:M17" si="40">L15+1</f>
        <v>43621</v>
      </c>
      <c r="N15" s="14">
        <f t="shared" ref="N15:N17" si="41">M15+1</f>
        <v>43622</v>
      </c>
      <c r="O15" s="14">
        <f t="shared" ref="O15:O17" si="42">N15+1</f>
        <v>43623</v>
      </c>
      <c r="P15" s="14">
        <f t="shared" ref="P15:P17" si="43">O15+1</f>
        <v>43624</v>
      </c>
      <c r="Q15" s="22">
        <f t="shared" ref="Q15:Q17" si="44">P15+1</f>
        <v>43625</v>
      </c>
      <c r="S15">
        <f>IF(T15&lt;&gt;"",_xlfn.ISOWEEKNUM(T15),"")</f>
        <v>28</v>
      </c>
      <c r="T15" s="21">
        <f>Z14+1</f>
        <v>43654</v>
      </c>
      <c r="U15" s="14">
        <f t="shared" ref="U15:U17" si="45">T15+1</f>
        <v>43655</v>
      </c>
      <c r="V15" s="14">
        <f t="shared" ref="V15:V17" si="46">U15+1</f>
        <v>43656</v>
      </c>
      <c r="W15" s="14">
        <f t="shared" ref="W15:W17" si="47">V15+1</f>
        <v>43657</v>
      </c>
      <c r="X15" s="14">
        <f t="shared" ref="X15:X17" si="48">W15+1</f>
        <v>43658</v>
      </c>
      <c r="Y15" s="14">
        <f t="shared" ref="Y15:Y17" si="49">X15+1</f>
        <v>43659</v>
      </c>
      <c r="Z15" s="22">
        <f t="shared" ref="Z15:Z17" si="50">Y15+1</f>
        <v>43660</v>
      </c>
      <c r="AB15">
        <f>IF(AC15&lt;&gt;"",_xlfn.ISOWEEKNUM(AC15),"")</f>
        <v>32</v>
      </c>
      <c r="AC15" s="21">
        <f>AI14+1</f>
        <v>43682</v>
      </c>
      <c r="AD15" s="14">
        <f t="shared" ref="AD15:AD17" si="51">AC15+1</f>
        <v>43683</v>
      </c>
      <c r="AE15" s="14">
        <f t="shared" ref="AE15:AE17" si="52">AD15+1</f>
        <v>43684</v>
      </c>
      <c r="AF15" s="14">
        <f t="shared" ref="AF15:AF17" si="53">AE15+1</f>
        <v>43685</v>
      </c>
      <c r="AG15" s="14">
        <f t="shared" ref="AG15:AG17" si="54">AF15+1</f>
        <v>43686</v>
      </c>
      <c r="AH15" s="14">
        <f t="shared" ref="AH15:AH17" si="55">AG15+1</f>
        <v>43687</v>
      </c>
      <c r="AI15" s="22">
        <f t="shared" ref="AI15:AI17" si="56">AH15+1</f>
        <v>43688</v>
      </c>
    </row>
    <row r="16" spans="1:39" x14ac:dyDescent="0.25">
      <c r="A16">
        <f t="shared" ref="A16:A19" si="57">IF(B16&lt;&gt;"",_xlfn.ISOWEEKNUM(B16),"")</f>
        <v>20</v>
      </c>
      <c r="B16" s="21">
        <f t="shared" ref="B16:B17" si="58">H15+1</f>
        <v>43598</v>
      </c>
      <c r="C16" s="14">
        <f t="shared" si="33"/>
        <v>43599</v>
      </c>
      <c r="D16" s="14">
        <f t="shared" si="34"/>
        <v>43600</v>
      </c>
      <c r="E16" s="14">
        <f t="shared" si="35"/>
        <v>43601</v>
      </c>
      <c r="F16" s="14">
        <f t="shared" si="36"/>
        <v>43602</v>
      </c>
      <c r="G16" s="14">
        <f t="shared" si="37"/>
        <v>43603</v>
      </c>
      <c r="H16" s="22">
        <f t="shared" si="38"/>
        <v>43604</v>
      </c>
      <c r="J16">
        <f t="shared" ref="J16:J19" si="59">IF(K16&lt;&gt;"",_xlfn.ISOWEEKNUM(K16),"")</f>
        <v>24</v>
      </c>
      <c r="K16" s="21">
        <f t="shared" ref="K16:K17" si="60">Q15+1</f>
        <v>43626</v>
      </c>
      <c r="L16" s="14">
        <f t="shared" si="39"/>
        <v>43627</v>
      </c>
      <c r="M16" s="14">
        <f t="shared" si="40"/>
        <v>43628</v>
      </c>
      <c r="N16" s="14">
        <f t="shared" si="41"/>
        <v>43629</v>
      </c>
      <c r="O16" s="14">
        <f t="shared" si="42"/>
        <v>43630</v>
      </c>
      <c r="P16" s="14">
        <f t="shared" si="43"/>
        <v>43631</v>
      </c>
      <c r="Q16" s="22">
        <f t="shared" si="44"/>
        <v>43632</v>
      </c>
      <c r="S16">
        <f t="shared" ref="S16:S19" si="61">IF(T16&lt;&gt;"",_xlfn.ISOWEEKNUM(T16),"")</f>
        <v>29</v>
      </c>
      <c r="T16" s="21">
        <f>Z15+1</f>
        <v>43661</v>
      </c>
      <c r="U16" s="14">
        <f t="shared" si="45"/>
        <v>43662</v>
      </c>
      <c r="V16" s="14">
        <f t="shared" si="46"/>
        <v>43663</v>
      </c>
      <c r="W16" s="14">
        <f t="shared" si="47"/>
        <v>43664</v>
      </c>
      <c r="X16" s="14">
        <f t="shared" si="48"/>
        <v>43665</v>
      </c>
      <c r="Y16" s="14">
        <f t="shared" si="49"/>
        <v>43666</v>
      </c>
      <c r="Z16" s="22">
        <f t="shared" si="50"/>
        <v>43667</v>
      </c>
      <c r="AB16">
        <f t="shared" ref="AB16:AB19" si="62">IF(AC16&lt;&gt;"",_xlfn.ISOWEEKNUM(AC16),"")</f>
        <v>33</v>
      </c>
      <c r="AC16" s="21">
        <f>AI15+1</f>
        <v>43689</v>
      </c>
      <c r="AD16" s="14">
        <f t="shared" si="51"/>
        <v>43690</v>
      </c>
      <c r="AE16" s="14">
        <f t="shared" si="52"/>
        <v>43691</v>
      </c>
      <c r="AF16" s="14">
        <f t="shared" si="53"/>
        <v>43692</v>
      </c>
      <c r="AG16" s="14">
        <f t="shared" si="54"/>
        <v>43693</v>
      </c>
      <c r="AH16" s="14">
        <f t="shared" si="55"/>
        <v>43694</v>
      </c>
      <c r="AI16" s="22">
        <f t="shared" si="56"/>
        <v>43695</v>
      </c>
    </row>
    <row r="17" spans="1:35" x14ac:dyDescent="0.25">
      <c r="A17">
        <f t="shared" si="57"/>
        <v>21</v>
      </c>
      <c r="B17" s="21">
        <f t="shared" si="58"/>
        <v>43605</v>
      </c>
      <c r="C17" s="14">
        <f t="shared" si="33"/>
        <v>43606</v>
      </c>
      <c r="D17" s="14">
        <f t="shared" si="34"/>
        <v>43607</v>
      </c>
      <c r="E17" s="14">
        <f t="shared" si="35"/>
        <v>43608</v>
      </c>
      <c r="F17" s="14">
        <f t="shared" si="36"/>
        <v>43609</v>
      </c>
      <c r="G17" s="14">
        <f t="shared" si="37"/>
        <v>43610</v>
      </c>
      <c r="H17" s="22">
        <f t="shared" si="38"/>
        <v>43611</v>
      </c>
      <c r="J17">
        <f t="shared" si="59"/>
        <v>25</v>
      </c>
      <c r="K17" s="21">
        <f t="shared" si="60"/>
        <v>43633</v>
      </c>
      <c r="L17" s="14">
        <f t="shared" si="39"/>
        <v>43634</v>
      </c>
      <c r="M17" s="14">
        <f t="shared" si="40"/>
        <v>43635</v>
      </c>
      <c r="N17" s="14">
        <f t="shared" si="41"/>
        <v>43636</v>
      </c>
      <c r="O17" s="14">
        <f t="shared" si="42"/>
        <v>43637</v>
      </c>
      <c r="P17" s="14">
        <f t="shared" si="43"/>
        <v>43638</v>
      </c>
      <c r="Q17" s="22">
        <f t="shared" si="44"/>
        <v>43639</v>
      </c>
      <c r="S17">
        <f t="shared" si="61"/>
        <v>30</v>
      </c>
      <c r="T17" s="21">
        <f>Z16+1</f>
        <v>43668</v>
      </c>
      <c r="U17" s="14">
        <f t="shared" si="45"/>
        <v>43669</v>
      </c>
      <c r="V17" s="14">
        <f t="shared" si="46"/>
        <v>43670</v>
      </c>
      <c r="W17" s="14">
        <f t="shared" si="47"/>
        <v>43671</v>
      </c>
      <c r="X17" s="14">
        <f t="shared" si="48"/>
        <v>43672</v>
      </c>
      <c r="Y17" s="14">
        <f t="shared" si="49"/>
        <v>43673</v>
      </c>
      <c r="Z17" s="22">
        <f t="shared" si="50"/>
        <v>43674</v>
      </c>
      <c r="AB17">
        <f t="shared" si="62"/>
        <v>34</v>
      </c>
      <c r="AC17" s="21">
        <f>AI16+1</f>
        <v>43696</v>
      </c>
      <c r="AD17" s="14">
        <f t="shared" si="51"/>
        <v>43697</v>
      </c>
      <c r="AE17" s="14">
        <f t="shared" si="52"/>
        <v>43698</v>
      </c>
      <c r="AF17" s="14">
        <f t="shared" si="53"/>
        <v>43699</v>
      </c>
      <c r="AG17" s="14">
        <f t="shared" si="54"/>
        <v>43700</v>
      </c>
      <c r="AH17" s="14">
        <f t="shared" si="55"/>
        <v>43701</v>
      </c>
      <c r="AI17" s="22">
        <f t="shared" si="56"/>
        <v>43702</v>
      </c>
    </row>
    <row r="18" spans="1:35" x14ac:dyDescent="0.25">
      <c r="A18">
        <f t="shared" si="57"/>
        <v>22</v>
      </c>
      <c r="B18" s="21">
        <f>IF(H17&lt;&gt;"",IF(H17+1&lt;=EOMONTH($B$12,0),H17+1,""),"")</f>
        <v>43612</v>
      </c>
      <c r="C18" s="14">
        <f>IF(B18&lt;&gt;"",IF(B18+1&lt;=EOMONTH($B$12,0),B18+1,""),"")</f>
        <v>43613</v>
      </c>
      <c r="D18" s="14">
        <f>IF(C18&lt;&gt;"",IF(C18+1&lt;=EOMONTH($B$12,0),C18+1,""),"")</f>
        <v>43614</v>
      </c>
      <c r="E18" s="14">
        <f>IF(D18&lt;&gt;"",IF(D18+1&lt;=EOMONTH($B$12,0),D18+1,""),"")</f>
        <v>43615</v>
      </c>
      <c r="F18" s="14">
        <f>IF(E18&lt;&gt;"",IF(E18+1&lt;=EOMONTH($B$12,0),E18+1,""),"")</f>
        <v>43616</v>
      </c>
      <c r="G18" s="65" t="str">
        <f>IF(F18&lt;&gt;"",IF(F18+1&lt;=EOMONTH($B$12,0),F18+1,""),"")</f>
        <v/>
      </c>
      <c r="H18" s="66" t="str">
        <f>IF(G18&lt;&gt;"",IF(G18+1&lt;=EOMONTH($B$12,0),G18+1,""),"")</f>
        <v/>
      </c>
      <c r="J18">
        <f t="shared" si="59"/>
        <v>26</v>
      </c>
      <c r="K18" s="21">
        <f>IF(Q17&lt;&gt;"",IF(Q17+1&lt;=EOMONTH($K$12,0),Q17+1,""),"")</f>
        <v>43640</v>
      </c>
      <c r="L18" s="14">
        <f>IF(K18&lt;&gt;"",IF(K18+1&lt;=EOMONTH($K$12,0),K18+1,""),"")</f>
        <v>43641</v>
      </c>
      <c r="M18" s="14">
        <f>IF(L18&lt;&gt;"",IF(L18+1&lt;=EOMONTH($K$12,0),L18+1,""),"")</f>
        <v>43642</v>
      </c>
      <c r="N18" s="14">
        <f>IF(M18&lt;&gt;"",IF(M18+1&lt;=EOMONTH($K$12,0),M18+1,""),"")</f>
        <v>43643</v>
      </c>
      <c r="O18" s="14">
        <f>IF(N18&lt;&gt;"",IF(N18+1&lt;=EOMONTH($K$12,0),N18+1,""),"")</f>
        <v>43644</v>
      </c>
      <c r="P18" s="65">
        <f>IF(O18&lt;&gt;"",IF(O18+1&lt;=EOMONTH($K$12,0),O18+1,""),"")</f>
        <v>43645</v>
      </c>
      <c r="Q18" s="66">
        <f>IF(P18&lt;&gt;"",IF(P18+1&lt;=EOMONTH($K$12,0),P18+1,""),"")</f>
        <v>43646</v>
      </c>
      <c r="S18">
        <f t="shared" si="61"/>
        <v>31</v>
      </c>
      <c r="T18" s="21">
        <f>IF(Z17&lt;&gt;"",IF(Z17+1&lt;=EOMONTH($T$12,0),Z17+1,""),"")</f>
        <v>43675</v>
      </c>
      <c r="U18" s="14">
        <f>IF(T18&lt;&gt;"",IF(T18+1&lt;=EOMONTH($T$12,0),T18+1,""),"")</f>
        <v>43676</v>
      </c>
      <c r="V18" s="14">
        <f>IF(U18&lt;&gt;"",IF(U18+1&lt;=EOMONTH($T$12,0),U18+1,""),"")</f>
        <v>43677</v>
      </c>
      <c r="W18" s="14" t="str">
        <f>IF(V18&lt;&gt;"",IF(V18+1&lt;=EOMONTH($T$12,0),V18+1,""),"")</f>
        <v/>
      </c>
      <c r="X18" s="14" t="str">
        <f>IF(W18&lt;&gt;"",IF(W18+1&lt;=EOMONTH($T$12,0),W18+1,""),"")</f>
        <v/>
      </c>
      <c r="Y18" s="65" t="str">
        <f>IF(X18&lt;&gt;"",IF(X18+1&lt;=EOMONTH($T$12,0),X18+1,""),"")</f>
        <v/>
      </c>
      <c r="Z18" s="66" t="str">
        <f>IF(Y18&lt;&gt;"",IF(Y18+1&lt;=EOMONTH($T$12,0),Y18+1,""),"")</f>
        <v/>
      </c>
      <c r="AB18">
        <f t="shared" si="62"/>
        <v>35</v>
      </c>
      <c r="AC18" s="21">
        <f>IF(AI17&lt;&gt;"",IF(AI17+1&lt;=EOMONTH($AC$12,0),AI17+1,""),"")</f>
        <v>43703</v>
      </c>
      <c r="AD18" s="14">
        <f>IF(AC18&lt;&gt;"",IF(AC18+1&lt;=EOMONTH($AC$12,0),AC18+1,""),"")</f>
        <v>43704</v>
      </c>
      <c r="AE18" s="14">
        <f>IF(AD18&lt;&gt;"",IF(AD18+1&lt;=EOMONTH($AC$12,0),AD18+1,""),"")</f>
        <v>43705</v>
      </c>
      <c r="AF18" s="14">
        <f>IF(AE18&lt;&gt;"",IF(AE18+1&lt;=EOMONTH($AC$12,0),AE18+1,""),"")</f>
        <v>43706</v>
      </c>
      <c r="AG18" s="14">
        <f>IF(AF18&lt;&gt;"",IF(AF18+1&lt;=EOMONTH($AC$12,0),AF18+1,""),"")</f>
        <v>43707</v>
      </c>
      <c r="AH18" s="65">
        <f>IF(AG18&lt;&gt;"",IF(AG18+1&lt;=EOMONTH($AC$12,0),AG18+1,""),"")</f>
        <v>43708</v>
      </c>
      <c r="AI18" s="66" t="str">
        <f>IF(AH18&lt;&gt;"",IF(AH18+1&lt;=EOMONTH($AC$12,0),AH18+1,""),"")</f>
        <v/>
      </c>
    </row>
    <row r="19" spans="1:35" ht="15.75" thickBot="1" x14ac:dyDescent="0.3">
      <c r="A19" t="str">
        <f t="shared" si="57"/>
        <v/>
      </c>
      <c r="B19" s="60" t="str">
        <f>IF(H18&lt;&gt;"",IF(H18+1&lt;=EOMONTH($B$12,0),H18+1,""),"")</f>
        <v/>
      </c>
      <c r="C19" s="61" t="str">
        <f>IF(B19&lt;&gt;"",IF(B19+1&lt;=EOMONTH($B$12,0),B19+1,""),"")</f>
        <v/>
      </c>
      <c r="D19" s="61" t="str">
        <f>IF(C19&lt;&gt;"",IF(C19+1&lt;=EOMONTH($B$12,0),C19+1,""),"")</f>
        <v/>
      </c>
      <c r="E19" s="61" t="str">
        <f>IF(D19&lt;&gt;"",IF(D19+1&lt;=EOMONTH($B$12,0),D19+1,""),"")</f>
        <v/>
      </c>
      <c r="F19" s="61" t="str">
        <f>IF(E19&lt;&gt;"",IF(E19+1&lt;=EOMONTH($B$12,0),E19+1,""),"")</f>
        <v/>
      </c>
      <c r="G19" s="67" t="str">
        <f>IF(F19&lt;&gt;"",IF(F19+1&lt;=EOMONTH($B$12,0),F19+1,""),"")</f>
        <v/>
      </c>
      <c r="H19" s="68" t="str">
        <f>IF(G19&lt;&gt;"",IF(G19+1&lt;=EOMONTH($B$12,0),G19+1,""),"")</f>
        <v/>
      </c>
      <c r="J19" t="str">
        <f t="shared" si="59"/>
        <v/>
      </c>
      <c r="K19" s="60" t="str">
        <f>IF(Q18&lt;&gt;"",IF(Q18+1&lt;=EOMONTH($K$12,0),Q18+1,""),"")</f>
        <v/>
      </c>
      <c r="L19" s="61" t="str">
        <f>IF(K19&lt;&gt;"",IF(K19+1&lt;=EOMONTH($K$12,0),K19+1,""),"")</f>
        <v/>
      </c>
      <c r="M19" s="61" t="str">
        <f>IF(L19&lt;&gt;"",IF(L19+1&lt;=EOMONTH($K$12,0),L19+1,""),"")</f>
        <v/>
      </c>
      <c r="N19" s="61" t="str">
        <f>IF(M19&lt;&gt;"",IF(M19+1&lt;=EOMONTH($K$12,0),M19+1,""),"")</f>
        <v/>
      </c>
      <c r="O19" s="61" t="str">
        <f>IF(N19&lt;&gt;"",IF(N19+1&lt;=EOMONTH($K$12,0),N19+1,""),"")</f>
        <v/>
      </c>
      <c r="P19" s="67" t="str">
        <f>IF(O19&lt;&gt;"",IF(O19+1&lt;=EOMONTH($K$12,0),O19+1,""),"")</f>
        <v/>
      </c>
      <c r="Q19" s="68" t="str">
        <f>IF(P19&lt;&gt;"",IF(P19+1&lt;=EOMONTH($K$12,0),P19+1,""),"")</f>
        <v/>
      </c>
      <c r="S19" t="str">
        <f t="shared" si="61"/>
        <v/>
      </c>
      <c r="T19" s="60" t="str">
        <f>IF(Z18&lt;&gt;"",IF(Z18+1&lt;=EOMONTH($T$12,0),Z18+1,""),"")</f>
        <v/>
      </c>
      <c r="U19" s="61" t="str">
        <f>IF(T19&lt;&gt;"",IF(T19+1&lt;=EOMONTH($T$12,0),T19+1,""),"")</f>
        <v/>
      </c>
      <c r="V19" s="61" t="str">
        <f>IF(U19&lt;&gt;"",IF(U19+1&lt;=EOMONTH($T$12,0),U19+1,""),"")</f>
        <v/>
      </c>
      <c r="W19" s="61" t="str">
        <f>IF(V19&lt;&gt;"",IF(V19+1&lt;=EOMONTH($T$12,0),V19+1,""),"")</f>
        <v/>
      </c>
      <c r="X19" s="61" t="str">
        <f>IF(W19&lt;&gt;"",IF(W19+1&lt;=EOMONTH($T$12,0),W19+1,""),"")</f>
        <v/>
      </c>
      <c r="Y19" s="67" t="str">
        <f>IF(X19&lt;&gt;"",IF(X19+1&lt;=EOMONTH($T$12,0),X19+1,""),"")</f>
        <v/>
      </c>
      <c r="Z19" s="68" t="str">
        <f>IF(Y19&lt;&gt;"",IF(Y19+1&lt;=EOMONTH($T$12,0),Y19+1,""),"")</f>
        <v/>
      </c>
      <c r="AB19" t="str">
        <f t="shared" si="62"/>
        <v/>
      </c>
      <c r="AC19" s="60" t="str">
        <f>IF(AI18&lt;&gt;"",IF(AI18+1&lt;=EOMONTH($AC$12,0),AI18+1,""),"")</f>
        <v/>
      </c>
      <c r="AD19" s="61" t="str">
        <f>IF(AC19&lt;&gt;"",IF(AC19+1&lt;=EOMONTH($AC$12,0),AC19+1,""),"")</f>
        <v/>
      </c>
      <c r="AE19" s="61" t="str">
        <f>IF(AD19&lt;&gt;"",IF(AD19+1&lt;=EOMONTH($AC$12,0),AD19+1,""),"")</f>
        <v/>
      </c>
      <c r="AF19" s="61" t="str">
        <f>IF(AE19&lt;&gt;"",IF(AE19+1&lt;=EOMONTH($AC$12,0),AE19+1,""),"")</f>
        <v/>
      </c>
      <c r="AG19" s="61" t="str">
        <f>IF(AF19&lt;&gt;"",IF(AF19+1&lt;=EOMONTH($AC$12,0),AF19+1,""),"")</f>
        <v/>
      </c>
      <c r="AH19" s="67" t="str">
        <f>IF(AG19&lt;&gt;"",IF(AG19+1&lt;=EOMONTH($AC$12,0),AG19+1,""),"")</f>
        <v/>
      </c>
      <c r="AI19" s="68" t="str">
        <f>IF(AH19&lt;&gt;"",IF(AH19+1&lt;=EOMONTH($AC$12,0),AH19+1,""),"")</f>
        <v/>
      </c>
    </row>
    <row r="20" spans="1:35" ht="15.75" thickBot="1" x14ac:dyDescent="0.3"/>
    <row r="21" spans="1:35" x14ac:dyDescent="0.25">
      <c r="B21" s="62">
        <f>DATE($A$1,MONTH(AC12)+1,1)</f>
        <v>43709</v>
      </c>
      <c r="C21" s="63"/>
      <c r="D21" s="63"/>
      <c r="E21" s="63"/>
      <c r="F21" s="63"/>
      <c r="G21" s="63"/>
      <c r="H21" s="64"/>
      <c r="K21" s="62">
        <f>DATE($A$1,MONTH(B21)+1,1)</f>
        <v>43739</v>
      </c>
      <c r="L21" s="63"/>
      <c r="M21" s="63"/>
      <c r="N21" s="63"/>
      <c r="O21" s="63"/>
      <c r="P21" s="63"/>
      <c r="Q21" s="64"/>
      <c r="T21" s="62">
        <f>DATE($A$1,MONTH(K21)+1,1)</f>
        <v>43770</v>
      </c>
      <c r="U21" s="63"/>
      <c r="V21" s="63"/>
      <c r="W21" s="63"/>
      <c r="X21" s="63"/>
      <c r="Y21" s="63"/>
      <c r="Z21" s="64"/>
      <c r="AC21" s="62">
        <f>DATE($A$1,MONTH(T21)+1,1)</f>
        <v>43800</v>
      </c>
      <c r="AD21" s="63"/>
      <c r="AE21" s="63"/>
      <c r="AF21" s="63"/>
      <c r="AG21" s="63"/>
      <c r="AH21" s="63"/>
      <c r="AI21" s="64"/>
    </row>
    <row r="22" spans="1:35" s="1" customFormat="1" ht="15.75" thickBot="1" x14ac:dyDescent="0.3">
      <c r="B22" s="8" t="s">
        <v>0</v>
      </c>
      <c r="C22" s="9" t="s">
        <v>1</v>
      </c>
      <c r="D22" s="9" t="s">
        <v>2</v>
      </c>
      <c r="E22" s="9" t="s">
        <v>3</v>
      </c>
      <c r="F22" s="9" t="s">
        <v>4</v>
      </c>
      <c r="G22" s="9" t="s">
        <v>5</v>
      </c>
      <c r="H22" s="10" t="s">
        <v>6</v>
      </c>
      <c r="K22" s="8" t="s">
        <v>0</v>
      </c>
      <c r="L22" s="9" t="s">
        <v>1</v>
      </c>
      <c r="M22" s="9" t="s">
        <v>2</v>
      </c>
      <c r="N22" s="9" t="s">
        <v>3</v>
      </c>
      <c r="O22" s="9" t="s">
        <v>4</v>
      </c>
      <c r="P22" s="9" t="s">
        <v>5</v>
      </c>
      <c r="Q22" s="10" t="s">
        <v>6</v>
      </c>
      <c r="T22" s="8" t="s">
        <v>0</v>
      </c>
      <c r="U22" s="9" t="s">
        <v>1</v>
      </c>
      <c r="V22" s="9" t="s">
        <v>2</v>
      </c>
      <c r="W22" s="9" t="s">
        <v>3</v>
      </c>
      <c r="X22" s="9" t="s">
        <v>4</v>
      </c>
      <c r="Y22" s="9" t="s">
        <v>5</v>
      </c>
      <c r="Z22" s="10" t="s">
        <v>6</v>
      </c>
      <c r="AC22" s="8" t="s">
        <v>0</v>
      </c>
      <c r="AD22" s="9" t="s">
        <v>1</v>
      </c>
      <c r="AE22" s="9" t="s">
        <v>2</v>
      </c>
      <c r="AF22" s="9" t="s">
        <v>3</v>
      </c>
      <c r="AG22" s="9" t="s">
        <v>4</v>
      </c>
      <c r="AH22" s="9" t="s">
        <v>5</v>
      </c>
      <c r="AI22" s="10" t="s">
        <v>6</v>
      </c>
    </row>
    <row r="23" spans="1:35" x14ac:dyDescent="0.25">
      <c r="A23">
        <f>_xlfn.ISOWEEKNUM(B21)</f>
        <v>35</v>
      </c>
      <c r="B23" s="69" t="str">
        <f>IF(WEEKDAY($B$21,2)=(COLUMN()-1),$B$21,"")</f>
        <v/>
      </c>
      <c r="C23" s="19" t="str">
        <f>IF(B23&lt;&gt;"",B23+1,IF(WEEKDAY($B$21,2)=(COLUMN()-1),$B$21,""))</f>
        <v/>
      </c>
      <c r="D23" s="19" t="str">
        <f>IF(C23&lt;&gt;"",C23+1,IF(WEEKDAY($B$21,2)=(COLUMN()-1),$B$21,""))</f>
        <v/>
      </c>
      <c r="E23" s="19" t="str">
        <f>IF(D23&lt;&gt;"",D23+1,IF(WEEKDAY($B$21,2)=(COLUMN()-1),$B$21,""))</f>
        <v/>
      </c>
      <c r="F23" s="19" t="str">
        <f>IF(E23&lt;&gt;"",E23+1,IF(WEEKDAY($B$21,2)=(COLUMN()-1),$B$21,""))</f>
        <v/>
      </c>
      <c r="G23" s="19" t="str">
        <f>IF(F23&lt;&gt;"",F23+1,IF(WEEKDAY($B$21,2)=(COLUMN()-1),$B$21,""))</f>
        <v/>
      </c>
      <c r="H23" s="20">
        <f>IF(G23&lt;&gt;"",G23+1,IF(WEEKDAY($B$21,2)=(COLUMN()-1),$B$21,""))</f>
        <v>43709</v>
      </c>
      <c r="J23">
        <f>_xlfn.ISOWEEKNUM(K21)</f>
        <v>40</v>
      </c>
      <c r="K23" s="69" t="str">
        <f>IF(WEEKDAY($K$21,2)=(COLUMN()-10),$K$21,"")</f>
        <v/>
      </c>
      <c r="L23" s="19">
        <f>IF(K23&lt;&gt;"",K23+1,IF(WEEKDAY($K$21,2)=(COLUMN()-10),$K$21,""))</f>
        <v>43739</v>
      </c>
      <c r="M23" s="19">
        <f>IF(L23&lt;&gt;"",L23+1,IF(WEEKDAY($K$21,2)=(COLUMN()-10),$K$21,""))</f>
        <v>43740</v>
      </c>
      <c r="N23" s="19">
        <f>IF(M23&lt;&gt;"",M23+1,IF(WEEKDAY($K$21,2)=(COLUMN()-10),$K$21,""))</f>
        <v>43741</v>
      </c>
      <c r="O23" s="19">
        <f>IF(N23&lt;&gt;"",N23+1,IF(WEEKDAY($K$21,2)=(COLUMN()-10),$K$21,""))</f>
        <v>43742</v>
      </c>
      <c r="P23" s="19">
        <f>IF(O23&lt;&gt;"",O23+1,IF(WEEKDAY($K$21,2)=(COLUMN()-10),$K$21,""))</f>
        <v>43743</v>
      </c>
      <c r="Q23" s="20">
        <f>IF(P23&lt;&gt;"",P23+1,IF(WEEKDAY($K$21,2)=(COLUMN()-10),$K$21,""))</f>
        <v>43744</v>
      </c>
      <c r="S23">
        <f>_xlfn.ISOWEEKNUM(T21)</f>
        <v>44</v>
      </c>
      <c r="T23" s="69" t="str">
        <f>IF(WEEKDAY($T$21,2)=(COLUMN()-19),$T$21,"")</f>
        <v/>
      </c>
      <c r="U23" s="19" t="str">
        <f>IF(T23&lt;&gt;"",T23+1,IF(WEEKDAY($T$21,2)=(COLUMN()-19),$T$21,""))</f>
        <v/>
      </c>
      <c r="V23" s="19" t="str">
        <f>IF(U23&lt;&gt;"",U23+1,IF(WEEKDAY($T$21,2)=(COLUMN()-19),$T$21,""))</f>
        <v/>
      </c>
      <c r="W23" s="19" t="str">
        <f>IF(V23&lt;&gt;"",V23+1,IF(WEEKDAY($T$21,2)=(COLUMN()-19),$T$21,""))</f>
        <v/>
      </c>
      <c r="X23" s="19">
        <f>IF(W23&lt;&gt;"",W23+1,IF(WEEKDAY($T$21,2)=(COLUMN()-19),$T$21,""))</f>
        <v>43770</v>
      </c>
      <c r="Y23" s="19">
        <f>IF(X23&lt;&gt;"",X23+1,IF(WEEKDAY($T$21,2)=(COLUMN()-19),$T$21,""))</f>
        <v>43771</v>
      </c>
      <c r="Z23" s="20">
        <f>IF(Y23&lt;&gt;"",Y23+1,IF(WEEKDAY($T$21,2)=(COLUMN()-19),$T$21,""))</f>
        <v>43772</v>
      </c>
      <c r="AB23">
        <f>_xlfn.ISOWEEKNUM(AC21)</f>
        <v>48</v>
      </c>
      <c r="AC23" s="69" t="str">
        <f>IF(WEEKDAY($AC$21,2)=(COLUMN()-28),$AC$21,"")</f>
        <v/>
      </c>
      <c r="AD23" s="19" t="str">
        <f>IF(AC23&lt;&gt;"",AC23+1,IF(WEEKDAY($AC$21,2)=(COLUMN()-28),$AC$21,""))</f>
        <v/>
      </c>
      <c r="AE23" s="19" t="str">
        <f>IF(AD23&lt;&gt;"",AD23+1,IF(WEEKDAY($AC$21,2)=(COLUMN()-28),$AC$21,""))</f>
        <v/>
      </c>
      <c r="AF23" s="19" t="str">
        <f>IF(AE23&lt;&gt;"",AE23+1,IF(WEEKDAY($AC$21,2)=(COLUMN()-28),$AC$21,""))</f>
        <v/>
      </c>
      <c r="AG23" s="19" t="str">
        <f>IF(AF23&lt;&gt;"",AF23+1,IF(WEEKDAY($AC$21,2)=(COLUMN()-28),$AC$21,""))</f>
        <v/>
      </c>
      <c r="AH23" s="19" t="str">
        <f>IF(AG23&lt;&gt;"",AG23+1,IF(WEEKDAY($AC$21,2)=(COLUMN()-28),$AC$21,""))</f>
        <v/>
      </c>
      <c r="AI23" s="20">
        <f>IF(AH23&lt;&gt;"",AH23+1,IF(WEEKDAY($AC$21,2)=(COLUMN()-28),$AC$21,""))</f>
        <v>43800</v>
      </c>
    </row>
    <row r="24" spans="1:35" x14ac:dyDescent="0.25">
      <c r="A24">
        <f>IF(B24&lt;&gt;"",_xlfn.ISOWEEKNUM(B24),"")</f>
        <v>36</v>
      </c>
      <c r="B24" s="21">
        <f>H23+1</f>
        <v>43710</v>
      </c>
      <c r="C24" s="14">
        <f t="shared" ref="C24:C26" si="63">B24+1</f>
        <v>43711</v>
      </c>
      <c r="D24" s="14">
        <f t="shared" ref="D24:D26" si="64">C24+1</f>
        <v>43712</v>
      </c>
      <c r="E24" s="14">
        <f t="shared" ref="E24:E26" si="65">D24+1</f>
        <v>43713</v>
      </c>
      <c r="F24" s="14">
        <f t="shared" ref="F24:F26" si="66">E24+1</f>
        <v>43714</v>
      </c>
      <c r="G24" s="14">
        <f t="shared" ref="G24:G26" si="67">F24+1</f>
        <v>43715</v>
      </c>
      <c r="H24" s="22">
        <f t="shared" ref="H24:H26" si="68">G24+1</f>
        <v>43716</v>
      </c>
      <c r="J24">
        <f>IF(K24&lt;&gt;"",_xlfn.ISOWEEKNUM(K24),"")</f>
        <v>41</v>
      </c>
      <c r="K24" s="21">
        <f>Q23+1</f>
        <v>43745</v>
      </c>
      <c r="L24" s="14">
        <f t="shared" ref="L24:L26" si="69">K24+1</f>
        <v>43746</v>
      </c>
      <c r="M24" s="14">
        <f t="shared" ref="M24:M26" si="70">L24+1</f>
        <v>43747</v>
      </c>
      <c r="N24" s="14">
        <f t="shared" ref="N24:N26" si="71">M24+1</f>
        <v>43748</v>
      </c>
      <c r="O24" s="14">
        <f t="shared" ref="O24:O26" si="72">N24+1</f>
        <v>43749</v>
      </c>
      <c r="P24" s="14">
        <f t="shared" ref="P24:P26" si="73">O24+1</f>
        <v>43750</v>
      </c>
      <c r="Q24" s="22">
        <f t="shared" ref="Q24:Q26" si="74">P24+1</f>
        <v>43751</v>
      </c>
      <c r="S24">
        <f>IF(T24&lt;&gt;"",_xlfn.ISOWEEKNUM(T24),"")</f>
        <v>45</v>
      </c>
      <c r="T24" s="21">
        <f>Z23+1</f>
        <v>43773</v>
      </c>
      <c r="U24" s="14">
        <f t="shared" ref="U24:U26" si="75">T24+1</f>
        <v>43774</v>
      </c>
      <c r="V24" s="14">
        <f t="shared" ref="V24:V26" si="76">U24+1</f>
        <v>43775</v>
      </c>
      <c r="W24" s="14">
        <f t="shared" ref="W24:W26" si="77">V24+1</f>
        <v>43776</v>
      </c>
      <c r="X24" s="14">
        <f t="shared" ref="X24:X26" si="78">W24+1</f>
        <v>43777</v>
      </c>
      <c r="Y24" s="14">
        <f t="shared" ref="Y24:Y26" si="79">X24+1</f>
        <v>43778</v>
      </c>
      <c r="Z24" s="22">
        <f t="shared" ref="Z24:Z26" si="80">Y24+1</f>
        <v>43779</v>
      </c>
      <c r="AB24">
        <f>IF(AC24&lt;&gt;"",_xlfn.ISOWEEKNUM(AC24),"")</f>
        <v>49</v>
      </c>
      <c r="AC24" s="21">
        <f>AI23+1</f>
        <v>43801</v>
      </c>
      <c r="AD24" s="14">
        <f t="shared" ref="AD24:AD26" si="81">AC24+1</f>
        <v>43802</v>
      </c>
      <c r="AE24" s="14">
        <f t="shared" ref="AE24:AE26" si="82">AD24+1</f>
        <v>43803</v>
      </c>
      <c r="AF24" s="14">
        <f t="shared" ref="AF24:AF26" si="83">AE24+1</f>
        <v>43804</v>
      </c>
      <c r="AG24" s="14">
        <f t="shared" ref="AG24:AG26" si="84">AF24+1</f>
        <v>43805</v>
      </c>
      <c r="AH24" s="14">
        <f t="shared" ref="AH24:AH26" si="85">AG24+1</f>
        <v>43806</v>
      </c>
      <c r="AI24" s="22">
        <f t="shared" ref="AI24:AI26" si="86">AH24+1</f>
        <v>43807</v>
      </c>
    </row>
    <row r="25" spans="1:35" x14ac:dyDescent="0.25">
      <c r="A25">
        <f t="shared" ref="A25:A28" si="87">IF(B25&lt;&gt;"",_xlfn.ISOWEEKNUM(B25),"")</f>
        <v>37</v>
      </c>
      <c r="B25" s="21">
        <f t="shared" ref="B25:B26" si="88">H24+1</f>
        <v>43717</v>
      </c>
      <c r="C25" s="14">
        <f t="shared" si="63"/>
        <v>43718</v>
      </c>
      <c r="D25" s="14">
        <f t="shared" si="64"/>
        <v>43719</v>
      </c>
      <c r="E25" s="14">
        <f t="shared" si="65"/>
        <v>43720</v>
      </c>
      <c r="F25" s="14">
        <f t="shared" si="66"/>
        <v>43721</v>
      </c>
      <c r="G25" s="14">
        <f t="shared" si="67"/>
        <v>43722</v>
      </c>
      <c r="H25" s="22">
        <f t="shared" si="68"/>
        <v>43723</v>
      </c>
      <c r="J25">
        <f t="shared" ref="J25:J28" si="89">IF(K25&lt;&gt;"",_xlfn.ISOWEEKNUM(K25),"")</f>
        <v>42</v>
      </c>
      <c r="K25" s="21">
        <f t="shared" ref="K25:K26" si="90">Q24+1</f>
        <v>43752</v>
      </c>
      <c r="L25" s="14">
        <f t="shared" si="69"/>
        <v>43753</v>
      </c>
      <c r="M25" s="14">
        <f t="shared" si="70"/>
        <v>43754</v>
      </c>
      <c r="N25" s="14">
        <f t="shared" si="71"/>
        <v>43755</v>
      </c>
      <c r="O25" s="14">
        <f t="shared" si="72"/>
        <v>43756</v>
      </c>
      <c r="P25" s="14">
        <f t="shared" si="73"/>
        <v>43757</v>
      </c>
      <c r="Q25" s="22">
        <f t="shared" si="74"/>
        <v>43758</v>
      </c>
      <c r="S25">
        <f t="shared" ref="S25:S28" si="91">IF(T25&lt;&gt;"",_xlfn.ISOWEEKNUM(T25),"")</f>
        <v>46</v>
      </c>
      <c r="T25" s="21">
        <f>Z24+1</f>
        <v>43780</v>
      </c>
      <c r="U25" s="14">
        <f t="shared" si="75"/>
        <v>43781</v>
      </c>
      <c r="V25" s="14">
        <f t="shared" si="76"/>
        <v>43782</v>
      </c>
      <c r="W25" s="14">
        <f t="shared" si="77"/>
        <v>43783</v>
      </c>
      <c r="X25" s="14">
        <f t="shared" si="78"/>
        <v>43784</v>
      </c>
      <c r="Y25" s="14">
        <f t="shared" si="79"/>
        <v>43785</v>
      </c>
      <c r="Z25" s="22">
        <f t="shared" si="80"/>
        <v>43786</v>
      </c>
      <c r="AB25">
        <f t="shared" ref="AB25:AB28" si="92">IF(AC25&lt;&gt;"",_xlfn.ISOWEEKNUM(AC25),"")</f>
        <v>50</v>
      </c>
      <c r="AC25" s="21">
        <f>AI24+1</f>
        <v>43808</v>
      </c>
      <c r="AD25" s="14">
        <f t="shared" si="81"/>
        <v>43809</v>
      </c>
      <c r="AE25" s="14">
        <f t="shared" si="82"/>
        <v>43810</v>
      </c>
      <c r="AF25" s="14">
        <f t="shared" si="83"/>
        <v>43811</v>
      </c>
      <c r="AG25" s="14">
        <f t="shared" si="84"/>
        <v>43812</v>
      </c>
      <c r="AH25" s="14">
        <f t="shared" si="85"/>
        <v>43813</v>
      </c>
      <c r="AI25" s="22">
        <f t="shared" si="86"/>
        <v>43814</v>
      </c>
    </row>
    <row r="26" spans="1:35" x14ac:dyDescent="0.25">
      <c r="A26">
        <f t="shared" si="87"/>
        <v>38</v>
      </c>
      <c r="B26" s="21">
        <f t="shared" si="88"/>
        <v>43724</v>
      </c>
      <c r="C26" s="14">
        <f t="shared" si="63"/>
        <v>43725</v>
      </c>
      <c r="D26" s="14">
        <f t="shared" si="64"/>
        <v>43726</v>
      </c>
      <c r="E26" s="14">
        <f t="shared" si="65"/>
        <v>43727</v>
      </c>
      <c r="F26" s="14">
        <f t="shared" si="66"/>
        <v>43728</v>
      </c>
      <c r="G26" s="14">
        <f t="shared" si="67"/>
        <v>43729</v>
      </c>
      <c r="H26" s="22">
        <f t="shared" si="68"/>
        <v>43730</v>
      </c>
      <c r="J26">
        <f t="shared" si="89"/>
        <v>43</v>
      </c>
      <c r="K26" s="21">
        <f t="shared" si="90"/>
        <v>43759</v>
      </c>
      <c r="L26" s="14">
        <f t="shared" si="69"/>
        <v>43760</v>
      </c>
      <c r="M26" s="14">
        <f t="shared" si="70"/>
        <v>43761</v>
      </c>
      <c r="N26" s="14">
        <f t="shared" si="71"/>
        <v>43762</v>
      </c>
      <c r="O26" s="14">
        <f t="shared" si="72"/>
        <v>43763</v>
      </c>
      <c r="P26" s="14">
        <f t="shared" si="73"/>
        <v>43764</v>
      </c>
      <c r="Q26" s="22">
        <f t="shared" si="74"/>
        <v>43765</v>
      </c>
      <c r="S26">
        <f t="shared" si="91"/>
        <v>47</v>
      </c>
      <c r="T26" s="21">
        <f>Z25+1</f>
        <v>43787</v>
      </c>
      <c r="U26" s="14">
        <f t="shared" si="75"/>
        <v>43788</v>
      </c>
      <c r="V26" s="14">
        <f t="shared" si="76"/>
        <v>43789</v>
      </c>
      <c r="W26" s="14">
        <f t="shared" si="77"/>
        <v>43790</v>
      </c>
      <c r="X26" s="14">
        <f t="shared" si="78"/>
        <v>43791</v>
      </c>
      <c r="Y26" s="14">
        <f t="shared" si="79"/>
        <v>43792</v>
      </c>
      <c r="Z26" s="22">
        <f t="shared" si="80"/>
        <v>43793</v>
      </c>
      <c r="AB26">
        <f t="shared" si="92"/>
        <v>51</v>
      </c>
      <c r="AC26" s="21">
        <f>AI25+1</f>
        <v>43815</v>
      </c>
      <c r="AD26" s="14">
        <f t="shared" si="81"/>
        <v>43816</v>
      </c>
      <c r="AE26" s="14">
        <f t="shared" si="82"/>
        <v>43817</v>
      </c>
      <c r="AF26" s="14">
        <f t="shared" si="83"/>
        <v>43818</v>
      </c>
      <c r="AG26" s="14">
        <f t="shared" si="84"/>
        <v>43819</v>
      </c>
      <c r="AH26" s="14">
        <f t="shared" si="85"/>
        <v>43820</v>
      </c>
      <c r="AI26" s="22">
        <f t="shared" si="86"/>
        <v>43821</v>
      </c>
    </row>
    <row r="27" spans="1:35" x14ac:dyDescent="0.25">
      <c r="A27">
        <f t="shared" si="87"/>
        <v>39</v>
      </c>
      <c r="B27" s="21">
        <f>IF(H26&lt;&gt;"",IF(H26+1&lt;=EOMONTH($B$21,0),H26+1,""),"")</f>
        <v>43731</v>
      </c>
      <c r="C27" s="14">
        <f>IF(B27&lt;&gt;"",IF(B27+1&lt;=EOMONTH($B$21,0),B27+1,""),"")</f>
        <v>43732</v>
      </c>
      <c r="D27" s="14">
        <f>IF(C27&lt;&gt;"",IF(C27+1&lt;=EOMONTH($B$21,0),C27+1,""),"")</f>
        <v>43733</v>
      </c>
      <c r="E27" s="14">
        <f>IF(D27&lt;&gt;"",IF(D27+1&lt;=EOMONTH($B$21,0),D27+1,""),"")</f>
        <v>43734</v>
      </c>
      <c r="F27" s="14">
        <f>IF(E27&lt;&gt;"",IF(E27+1&lt;=EOMONTH($B$21,0),E27+1,""),"")</f>
        <v>43735</v>
      </c>
      <c r="G27" s="65">
        <f>IF(F27&lt;&gt;"",IF(F27+1&lt;=EOMONTH($B$21,0),F27+1,""),"")</f>
        <v>43736</v>
      </c>
      <c r="H27" s="66">
        <f>IF(G27&lt;&gt;"",IF(G27+1&lt;=EOMONTH($B$21,0),G27+1,""),"")</f>
        <v>43737</v>
      </c>
      <c r="J27">
        <f t="shared" si="89"/>
        <v>44</v>
      </c>
      <c r="K27" s="21">
        <f>IF(Q26&lt;&gt;"",IF(Q26+1&lt;=EOMONTH($K$21,0),Q26+1,""),"")</f>
        <v>43766</v>
      </c>
      <c r="L27" s="14">
        <f>IF(K27&lt;&gt;"",IF(K27+1&lt;=EOMONTH($K$21,0),K27+1,""),"")</f>
        <v>43767</v>
      </c>
      <c r="M27" s="14">
        <f>IF(L27&lt;&gt;"",IF(L27+1&lt;=EOMONTH($K$21,0),L27+1,""),"")</f>
        <v>43768</v>
      </c>
      <c r="N27" s="14">
        <f>IF(M27&lt;&gt;"",IF(M27+1&lt;=EOMONTH($K$21,0),M27+1,""),"")</f>
        <v>43769</v>
      </c>
      <c r="O27" s="14" t="str">
        <f>IF(N27&lt;&gt;"",IF(N27+1&lt;=EOMONTH($K$21,0),N27+1,""),"")</f>
        <v/>
      </c>
      <c r="P27" s="65" t="str">
        <f>IF(O27&lt;&gt;"",IF(O27+1&lt;=EOMONTH($K$21,0),O27+1,""),"")</f>
        <v/>
      </c>
      <c r="Q27" s="66" t="str">
        <f>IF(P27&lt;&gt;"",IF(P27+1&lt;=EOMONTH($K$21,0),P27+1,""),"")</f>
        <v/>
      </c>
      <c r="S27">
        <f t="shared" si="91"/>
        <v>48</v>
      </c>
      <c r="T27" s="21">
        <f>IF(Z26&lt;&gt;"",IF(Z26+1&lt;=EOMONTH($T$21,0),Z26+1,""),"")</f>
        <v>43794</v>
      </c>
      <c r="U27" s="14">
        <f>IF(T27&lt;&gt;"",IF(T27+1&lt;=EOMONTH($T$21,0),T27+1,""),"")</f>
        <v>43795</v>
      </c>
      <c r="V27" s="14">
        <f>IF(U27&lt;&gt;"",IF(U27+1&lt;=EOMONTH($T$21,0),U27+1,""),"")</f>
        <v>43796</v>
      </c>
      <c r="W27" s="14">
        <f>IF(V27&lt;&gt;"",IF(V27+1&lt;=EOMONTH($T$21,0),V27+1,""),"")</f>
        <v>43797</v>
      </c>
      <c r="X27" s="14">
        <f>IF(W27&lt;&gt;"",IF(W27+1&lt;=EOMONTH($T$21,0),W27+1,""),"")</f>
        <v>43798</v>
      </c>
      <c r="Y27" s="65">
        <f>IF(X27&lt;&gt;"",IF(X27+1&lt;=EOMONTH($T$21,0),X27+1,""),"")</f>
        <v>43799</v>
      </c>
      <c r="Z27" s="66" t="str">
        <f>IF(Y27&lt;&gt;"",IF(Y27+1&lt;=EOMONTH($T$21,0),Y27+1,""),"")</f>
        <v/>
      </c>
      <c r="AB27">
        <f t="shared" si="92"/>
        <v>52</v>
      </c>
      <c r="AC27" s="21">
        <f>IF(AI26&lt;&gt;"",IF(AI26+1&lt;=EOMONTH($AC$21,0),AI26+1,""),"")</f>
        <v>43822</v>
      </c>
      <c r="AD27" s="14">
        <f>IF(AC27&lt;&gt;"",IF(AC27+1&lt;=EOMONTH($AC$21,0),AC27+1,""),"")</f>
        <v>43823</v>
      </c>
      <c r="AE27" s="14">
        <f>IF(AD27&lt;&gt;"",IF(AD27+1&lt;=EOMONTH($AC$21,0),AD27+1,""),"")</f>
        <v>43824</v>
      </c>
      <c r="AF27" s="14">
        <f>IF(AE27&lt;&gt;"",IF(AE27+1&lt;=EOMONTH($AC$21,0),AE27+1,""),"")</f>
        <v>43825</v>
      </c>
      <c r="AG27" s="14">
        <f>IF(AF27&lt;&gt;"",IF(AF27+1&lt;=EOMONTH($AC$21,0),AF27+1,""),"")</f>
        <v>43826</v>
      </c>
      <c r="AH27" s="65">
        <f>IF(AG27&lt;&gt;"",IF(AG27+1&lt;=EOMONTH($AC$21,0),AG27+1,""),"")</f>
        <v>43827</v>
      </c>
      <c r="AI27" s="66">
        <f>IF(AH27&lt;&gt;"",IF(AH27+1&lt;=EOMONTH($AC$21,0),AH27+1,""),"")</f>
        <v>43828</v>
      </c>
    </row>
    <row r="28" spans="1:35" ht="15.75" thickBot="1" x14ac:dyDescent="0.3">
      <c r="A28">
        <f t="shared" si="87"/>
        <v>40</v>
      </c>
      <c r="B28" s="60">
        <f>IF(H27&lt;&gt;"",IF(H27+1&lt;=EOMONTH($B$21,0),H27+1,""),"")</f>
        <v>43738</v>
      </c>
      <c r="C28" s="61" t="str">
        <f>IF(B28&lt;&gt;"",IF(B28+1&lt;=EOMONTH($B$21,0),B28+1,""),"")</f>
        <v/>
      </c>
      <c r="D28" s="61" t="str">
        <f>IF(C28&lt;&gt;"",IF(C28+1&lt;=EOMONTH($B$21,0),C28+1,""),"")</f>
        <v/>
      </c>
      <c r="E28" s="61" t="str">
        <f>IF(D28&lt;&gt;"",IF(D28+1&lt;=EOMONTH($B$21,0),D28+1,""),"")</f>
        <v/>
      </c>
      <c r="F28" s="61" t="str">
        <f>IF(E28&lt;&gt;"",IF(E28+1&lt;=EOMONTH($B$21,0),E28+1,""),"")</f>
        <v/>
      </c>
      <c r="G28" s="67" t="str">
        <f>IF(F28&lt;&gt;"",IF(F28+1&lt;=EOMONTH($B$21,0),F28+1,""),"")</f>
        <v/>
      </c>
      <c r="H28" s="68" t="str">
        <f>IF(G28&lt;&gt;"",IF(G28+1&lt;=EOMONTH($B$21,0),G28+1,""),"")</f>
        <v/>
      </c>
      <c r="J28" t="str">
        <f t="shared" si="89"/>
        <v/>
      </c>
      <c r="K28" s="60" t="str">
        <f>IF(Q27&lt;&gt;"",IF(Q27+1&lt;=EOMONTH($K$21,0),Q27+1,""),"")</f>
        <v/>
      </c>
      <c r="L28" s="61" t="str">
        <f>IF(K28&lt;&gt;"",IF(K28+1&lt;=EOMONTH($K$21,0),K28+1,""),"")</f>
        <v/>
      </c>
      <c r="M28" s="61" t="str">
        <f>IF(L28&lt;&gt;"",IF(L28+1&lt;=EOMONTH($K$21,0),L28+1,""),"")</f>
        <v/>
      </c>
      <c r="N28" s="61" t="str">
        <f>IF(M28&lt;&gt;"",IF(M28+1&lt;=EOMONTH($K$21,0),M28+1,""),"")</f>
        <v/>
      </c>
      <c r="O28" s="61" t="str">
        <f>IF(N28&lt;&gt;"",IF(N28+1&lt;=EOMONTH($K$21,0),N28+1,""),"")</f>
        <v/>
      </c>
      <c r="P28" s="67" t="str">
        <f>IF(O28&lt;&gt;"",IF(O28+1&lt;=EOMONTH($K$21,0),O28+1,""),"")</f>
        <v/>
      </c>
      <c r="Q28" s="68" t="str">
        <f>IF(P28&lt;&gt;"",IF(P28+1&lt;=EOMONTH($K$21,0),P28+1,""),"")</f>
        <v/>
      </c>
      <c r="S28" t="str">
        <f t="shared" si="91"/>
        <v/>
      </c>
      <c r="T28" s="60" t="str">
        <f>IF(Z27&lt;&gt;"",IF(Z27+1&lt;=EOMONTH($T$21,0),Z27+1,""),"")</f>
        <v/>
      </c>
      <c r="U28" s="61" t="str">
        <f>IF(T28&lt;&gt;"",IF(T28+1&lt;=EOMONTH($T$21,0),T28+1,""),"")</f>
        <v/>
      </c>
      <c r="V28" s="61" t="str">
        <f>IF(U28&lt;&gt;"",IF(U28+1&lt;=EOMONTH($T$21,0),U28+1,""),"")</f>
        <v/>
      </c>
      <c r="W28" s="61" t="str">
        <f>IF(V28&lt;&gt;"",IF(V28+1&lt;=EOMONTH($T$21,0),V28+1,""),"")</f>
        <v/>
      </c>
      <c r="X28" s="61" t="str">
        <f>IF(W28&lt;&gt;"",IF(W28+1&lt;=EOMONTH($T$21,0),W28+1,""),"")</f>
        <v/>
      </c>
      <c r="Y28" s="67" t="str">
        <f>IF(X28&lt;&gt;"",IF(X28+1&lt;=EOMONTH($T$21,0),X28+1,""),"")</f>
        <v/>
      </c>
      <c r="Z28" s="68" t="str">
        <f>IF(Y28&lt;&gt;"",IF(Y28+1&lt;=EOMONTH($T$21,0),Y28+1,""),"")</f>
        <v/>
      </c>
      <c r="AB28">
        <f t="shared" si="92"/>
        <v>1</v>
      </c>
      <c r="AC28" s="60">
        <f>IF(AI27&lt;&gt;"",IF(AI27+1&lt;=EOMONTH($AC$21,0),AI27+1,""),"")</f>
        <v>43829</v>
      </c>
      <c r="AD28" s="61">
        <f>IF(AC28&lt;&gt;"",IF(AC28+1&lt;=EOMONTH($AC$21,0),AC28+1,""),"")</f>
        <v>43830</v>
      </c>
      <c r="AE28" s="61" t="str">
        <f>IF(AD28&lt;&gt;"",IF(AD28+1&lt;=EOMONTH($AC$21,0),AD28+1,""),"")</f>
        <v/>
      </c>
      <c r="AF28" s="61" t="str">
        <f>IF(AE28&lt;&gt;"",IF(AE28+1&lt;=EOMONTH($AC$21,0),AE28+1,""),"")</f>
        <v/>
      </c>
      <c r="AG28" s="61" t="str">
        <f>IF(AF28&lt;&gt;"",IF(AF28+1&lt;=EOMONTH($AC$21,0),AF28+1,""),"")</f>
        <v/>
      </c>
      <c r="AH28" s="67" t="str">
        <f>IF(AG28&lt;&gt;"",IF(AG28+1&lt;=EOMONTH($AC$21,0),AG28+1,""),"")</f>
        <v/>
      </c>
      <c r="AI28" s="68" t="str">
        <f>IF(AH28&lt;&gt;"",IF(AH28+1&lt;=EOMONTH($AC$21,0),AH28+1,""),"")</f>
        <v/>
      </c>
    </row>
    <row r="30" spans="1:35" ht="15.75" thickBot="1" x14ac:dyDescent="0.3"/>
    <row r="31" spans="1:35" ht="21.75" thickBot="1" x14ac:dyDescent="0.4">
      <c r="A31" s="70">
        <f>A1+1</f>
        <v>2020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2"/>
    </row>
    <row r="32" spans="1:35" ht="15.75" thickBot="1" x14ac:dyDescent="0.3"/>
    <row r="33" spans="1:35" x14ac:dyDescent="0.25">
      <c r="B33" s="73">
        <f>DATE($A$31,1,1)</f>
        <v>43831</v>
      </c>
      <c r="C33" s="74"/>
      <c r="D33" s="74"/>
      <c r="E33" s="74"/>
      <c r="F33" s="74"/>
      <c r="G33" s="74"/>
      <c r="H33" s="75"/>
      <c r="K33" s="73">
        <f>DATE($A$31,MONTH(B33)+1,1)</f>
        <v>43862</v>
      </c>
      <c r="L33" s="74"/>
      <c r="M33" s="74"/>
      <c r="N33" s="74"/>
      <c r="O33" s="74"/>
      <c r="P33" s="74"/>
      <c r="Q33" s="75"/>
      <c r="T33" s="73">
        <f>DATE($A31,MONTH(K33)+1,1)</f>
        <v>43891</v>
      </c>
      <c r="U33" s="74"/>
      <c r="V33" s="74"/>
      <c r="W33" s="74"/>
      <c r="X33" s="74"/>
      <c r="Y33" s="74"/>
      <c r="Z33" s="75"/>
      <c r="AC33" s="73">
        <f>DATE($A31,MONTH(T33)+1,1)</f>
        <v>43922</v>
      </c>
      <c r="AD33" s="74"/>
      <c r="AE33" s="74"/>
      <c r="AF33" s="74"/>
      <c r="AG33" s="74"/>
      <c r="AH33" s="74"/>
      <c r="AI33" s="75"/>
    </row>
    <row r="34" spans="1:35" s="1" customFormat="1" ht="15.75" thickBot="1" x14ac:dyDescent="0.3">
      <c r="B34" s="76" t="s">
        <v>0</v>
      </c>
      <c r="C34" s="77" t="s">
        <v>1</v>
      </c>
      <c r="D34" s="77" t="s">
        <v>2</v>
      </c>
      <c r="E34" s="77" t="s">
        <v>3</v>
      </c>
      <c r="F34" s="77" t="s">
        <v>4</v>
      </c>
      <c r="G34" s="77" t="s">
        <v>5</v>
      </c>
      <c r="H34" s="78" t="s">
        <v>6</v>
      </c>
      <c r="K34" s="76" t="s">
        <v>0</v>
      </c>
      <c r="L34" s="77" t="s">
        <v>1</v>
      </c>
      <c r="M34" s="77" t="s">
        <v>2</v>
      </c>
      <c r="N34" s="77" t="s">
        <v>3</v>
      </c>
      <c r="O34" s="77" t="s">
        <v>4</v>
      </c>
      <c r="P34" s="77" t="s">
        <v>5</v>
      </c>
      <c r="Q34" s="78" t="s">
        <v>6</v>
      </c>
      <c r="T34" s="76" t="s">
        <v>0</v>
      </c>
      <c r="U34" s="77" t="s">
        <v>1</v>
      </c>
      <c r="V34" s="77" t="s">
        <v>2</v>
      </c>
      <c r="W34" s="77" t="s">
        <v>3</v>
      </c>
      <c r="X34" s="77" t="s">
        <v>4</v>
      </c>
      <c r="Y34" s="77" t="s">
        <v>5</v>
      </c>
      <c r="Z34" s="78" t="s">
        <v>6</v>
      </c>
      <c r="AC34" s="11" t="s">
        <v>0</v>
      </c>
      <c r="AD34" s="12" t="s">
        <v>1</v>
      </c>
      <c r="AE34" s="12" t="s">
        <v>2</v>
      </c>
      <c r="AF34" s="12" t="s">
        <v>3</v>
      </c>
      <c r="AG34" s="12" t="s">
        <v>4</v>
      </c>
      <c r="AH34" s="12" t="s">
        <v>5</v>
      </c>
      <c r="AI34" s="13" t="s">
        <v>6</v>
      </c>
    </row>
    <row r="35" spans="1:35" x14ac:dyDescent="0.25">
      <c r="A35">
        <f>_xlfn.ISOWEEKNUM(B33)</f>
        <v>1</v>
      </c>
      <c r="B35" s="69" t="str">
        <f>IF(WEEKDAY($B$33,2)=(COLUMN()-1),$B$33,"")</f>
        <v/>
      </c>
      <c r="C35" s="19" t="str">
        <f>IF(B35&lt;&gt;"",B35+1,IF(WEEKDAY($B$33,2)=(COLUMN()-1),$B$33,""))</f>
        <v/>
      </c>
      <c r="D35" s="19">
        <f>IF(C35&lt;&gt;"",C35+1,IF(WEEKDAY($B$33,2)=(COLUMN()-1),$B$33,""))</f>
        <v>43831</v>
      </c>
      <c r="E35" s="19">
        <f>IF(D35&lt;&gt;"",D35+1,IF(WEEKDAY($B$33,2)=(COLUMN()-1),$B$33,""))</f>
        <v>43832</v>
      </c>
      <c r="F35" s="19">
        <f>IF(E35&lt;&gt;"",E35+1,IF(WEEKDAY($B$33,2)=(COLUMN()-1),$B$33,""))</f>
        <v>43833</v>
      </c>
      <c r="G35" s="19">
        <f>IF(F35&lt;&gt;"",F35+1,IF(WEEKDAY($B$33,2)=(COLUMN()-1),$B$33,""))</f>
        <v>43834</v>
      </c>
      <c r="H35" s="20">
        <f>IF(G35&lt;&gt;"",G35+1,IF(WEEKDAY($B$33,2)=(COLUMN()-1),$B$33,""))</f>
        <v>43835</v>
      </c>
      <c r="J35">
        <f>_xlfn.ISOWEEKNUM(K33)</f>
        <v>5</v>
      </c>
      <c r="K35" s="69" t="str">
        <f>IF(WEEKDAY($K$33,2)=(COLUMN()-10),$K$33,"")</f>
        <v/>
      </c>
      <c r="L35" s="19" t="str">
        <f>IF(K35&lt;&gt;"",K35+1,IF(WEEKDAY($K$33,2)=(COLUMN()-10),$K$33,""))</f>
        <v/>
      </c>
      <c r="M35" s="19" t="str">
        <f>IF(L35&lt;&gt;"",L35+1,IF(WEEKDAY($K$33,2)=(COLUMN()-10),$K$33,""))</f>
        <v/>
      </c>
      <c r="N35" s="19" t="str">
        <f>IF(M35&lt;&gt;"",M35+1,IF(WEEKDAY($K$33,2)=(COLUMN()-10),$K$33,""))</f>
        <v/>
      </c>
      <c r="O35" s="19" t="str">
        <f>IF(N35&lt;&gt;"",N35+1,IF(WEEKDAY($K$33,2)=(COLUMN()-10),$K$33,""))</f>
        <v/>
      </c>
      <c r="P35" s="19">
        <f>IF(O35&lt;&gt;"",O35+1,IF(WEEKDAY($K$33,2)=(COLUMN()-10),$K$33,""))</f>
        <v>43862</v>
      </c>
      <c r="Q35" s="20">
        <f>IF(P35&lt;&gt;"",P35+1,IF(WEEKDAY($K$33,2)=(COLUMN()-10),$K$33,""))</f>
        <v>43863</v>
      </c>
      <c r="S35">
        <f>_xlfn.ISOWEEKNUM(T33)</f>
        <v>9</v>
      </c>
      <c r="T35" s="69" t="str">
        <f>IF(WEEKDAY($T$33,2)=(COLUMN()-19),$T$33,"")</f>
        <v/>
      </c>
      <c r="U35" s="19" t="str">
        <f>IF(T35&lt;&gt;"",T35+1,IF(WEEKDAY($T$33,2)=(COLUMN()-19),$T$33,""))</f>
        <v/>
      </c>
      <c r="V35" s="19" t="str">
        <f>IF(U35&lt;&gt;"",U35+1,IF(WEEKDAY($T$33,2)=(COLUMN()-19),$T$33,""))</f>
        <v/>
      </c>
      <c r="W35" s="19" t="str">
        <f>IF(V35&lt;&gt;"",V35+1,IF(WEEKDAY($T$33,2)=(COLUMN()-19),$T$33,""))</f>
        <v/>
      </c>
      <c r="X35" s="19" t="str">
        <f>IF(W35&lt;&gt;"",W35+1,IF(WEEKDAY($T$33,2)=(COLUMN()-19),$T$33,""))</f>
        <v/>
      </c>
      <c r="Y35" s="19" t="str">
        <f>IF(X35&lt;&gt;"",X35+1,IF(WEEKDAY($T$33,2)=(COLUMN()-19),$T$33,""))</f>
        <v/>
      </c>
      <c r="Z35" s="20">
        <f>IF(Y35&lt;&gt;"",Y35+1,IF(WEEKDAY($T$33,2)=(COLUMN()-19),$T$33,""))</f>
        <v>43891</v>
      </c>
      <c r="AB35">
        <f>_xlfn.ISOWEEKNUM(AC33)</f>
        <v>14</v>
      </c>
      <c r="AC35" s="69" t="str">
        <f>IF(WEEKDAY($AC$33,2)=(COLUMN()-28),$AC$33,"")</f>
        <v/>
      </c>
      <c r="AD35" s="19" t="str">
        <f>IF(AC35&lt;&gt;"",AC35+1,IF(WEEKDAY($AC$33,2)=(COLUMN()-28),$AC$33,""))</f>
        <v/>
      </c>
      <c r="AE35" s="19">
        <f>IF(AD35&lt;&gt;"",AD35+1,IF(WEEKDAY($AC$33,2)=(COLUMN()-28),$AC$33,""))</f>
        <v>43922</v>
      </c>
      <c r="AF35" s="19">
        <f>IF(AE35&lt;&gt;"",AE35+1,IF(WEEKDAY($AC$33,2)=(COLUMN()-28),$AC$33,""))</f>
        <v>43923</v>
      </c>
      <c r="AG35" s="19">
        <f>IF(AF35&lt;&gt;"",AF35+1,IF(WEEKDAY($AC$33,2)=(COLUMN()-28),$AC$33,""))</f>
        <v>43924</v>
      </c>
      <c r="AH35" s="19">
        <f>IF(AG35&lt;&gt;"",AG35+1,IF(WEEKDAY($AC$33,2)=(COLUMN()-28),$AC$33,""))</f>
        <v>43925</v>
      </c>
      <c r="AI35" s="20">
        <f>IF(AH35&lt;&gt;"",AH35+1,IF(WEEKDAY($AC$33,2)=(COLUMN()-28),$AC$33,""))</f>
        <v>43926</v>
      </c>
    </row>
    <row r="36" spans="1:35" x14ac:dyDescent="0.25">
      <c r="A36">
        <f>IF(B36&lt;&gt;"",_xlfn.ISOWEEKNUM(B36),"")</f>
        <v>2</v>
      </c>
      <c r="B36" s="21">
        <f>H35+1</f>
        <v>43836</v>
      </c>
      <c r="C36" s="14">
        <f t="shared" ref="C36:C38" si="93">B36+1</f>
        <v>43837</v>
      </c>
      <c r="D36" s="14">
        <f t="shared" ref="D36:D38" si="94">C36+1</f>
        <v>43838</v>
      </c>
      <c r="E36" s="14">
        <f t="shared" ref="E36:E38" si="95">D36+1</f>
        <v>43839</v>
      </c>
      <c r="F36" s="14">
        <f t="shared" ref="F36:F38" si="96">E36+1</f>
        <v>43840</v>
      </c>
      <c r="G36" s="14">
        <f t="shared" ref="G36:G38" si="97">F36+1</f>
        <v>43841</v>
      </c>
      <c r="H36" s="22">
        <f t="shared" ref="H36:H38" si="98">G36+1</f>
        <v>43842</v>
      </c>
      <c r="J36">
        <f>IF(K36&lt;&gt;"",_xlfn.ISOWEEKNUM(K36),"")</f>
        <v>6</v>
      </c>
      <c r="K36" s="21">
        <f>Q35+1</f>
        <v>43864</v>
      </c>
      <c r="L36" s="14">
        <f t="shared" ref="L36:L38" si="99">K36+1</f>
        <v>43865</v>
      </c>
      <c r="M36" s="14">
        <f t="shared" ref="M36:M38" si="100">L36+1</f>
        <v>43866</v>
      </c>
      <c r="N36" s="14">
        <f t="shared" ref="N36:N38" si="101">M36+1</f>
        <v>43867</v>
      </c>
      <c r="O36" s="14">
        <f t="shared" ref="O36:O38" si="102">N36+1</f>
        <v>43868</v>
      </c>
      <c r="P36" s="14">
        <f t="shared" ref="P36:P38" si="103">O36+1</f>
        <v>43869</v>
      </c>
      <c r="Q36" s="22">
        <f t="shared" ref="Q36:Q38" si="104">P36+1</f>
        <v>43870</v>
      </c>
      <c r="S36">
        <f>IF(T36&lt;&gt;"",_xlfn.ISOWEEKNUM(T36),"")</f>
        <v>10</v>
      </c>
      <c r="T36" s="21">
        <f>Z35+1</f>
        <v>43892</v>
      </c>
      <c r="U36" s="14">
        <f t="shared" ref="U36:U38" si="105">T36+1</f>
        <v>43893</v>
      </c>
      <c r="V36" s="14">
        <f t="shared" ref="V36:V38" si="106">U36+1</f>
        <v>43894</v>
      </c>
      <c r="W36" s="14">
        <f t="shared" ref="W36:W38" si="107">V36+1</f>
        <v>43895</v>
      </c>
      <c r="X36" s="14">
        <f t="shared" ref="X36:X38" si="108">W36+1</f>
        <v>43896</v>
      </c>
      <c r="Y36" s="14">
        <f t="shared" ref="Y36:Y38" si="109">X36+1</f>
        <v>43897</v>
      </c>
      <c r="Z36" s="22">
        <f t="shared" ref="Z36:Z38" si="110">Y36+1</f>
        <v>43898</v>
      </c>
      <c r="AB36">
        <f>IF(AC36&lt;&gt;"",_xlfn.ISOWEEKNUM(AC36),"")</f>
        <v>15</v>
      </c>
      <c r="AC36" s="21">
        <f>AI35+1</f>
        <v>43927</v>
      </c>
      <c r="AD36" s="14">
        <f t="shared" ref="AD36:AD38" si="111">AC36+1</f>
        <v>43928</v>
      </c>
      <c r="AE36" s="14">
        <f t="shared" ref="AE36:AE38" si="112">AD36+1</f>
        <v>43929</v>
      </c>
      <c r="AF36" s="14">
        <f t="shared" ref="AF36:AF38" si="113">AE36+1</f>
        <v>43930</v>
      </c>
      <c r="AG36" s="14">
        <f t="shared" ref="AG36:AG38" si="114">AF36+1</f>
        <v>43931</v>
      </c>
      <c r="AH36" s="14">
        <f t="shared" ref="AH36:AH38" si="115">AG36+1</f>
        <v>43932</v>
      </c>
      <c r="AI36" s="22">
        <f t="shared" ref="AI36:AI38" si="116">AH36+1</f>
        <v>43933</v>
      </c>
    </row>
    <row r="37" spans="1:35" x14ac:dyDescent="0.25">
      <c r="A37">
        <f t="shared" ref="A37:A40" si="117">IF(B37&lt;&gt;"",_xlfn.ISOWEEKNUM(B37),"")</f>
        <v>3</v>
      </c>
      <c r="B37" s="21">
        <f t="shared" ref="B37:B38" si="118">H36+1</f>
        <v>43843</v>
      </c>
      <c r="C37" s="14">
        <f t="shared" si="93"/>
        <v>43844</v>
      </c>
      <c r="D37" s="14">
        <f t="shared" si="94"/>
        <v>43845</v>
      </c>
      <c r="E37" s="14">
        <f t="shared" si="95"/>
        <v>43846</v>
      </c>
      <c r="F37" s="14">
        <f t="shared" si="96"/>
        <v>43847</v>
      </c>
      <c r="G37" s="14">
        <f t="shared" si="97"/>
        <v>43848</v>
      </c>
      <c r="H37" s="22">
        <f t="shared" si="98"/>
        <v>43849</v>
      </c>
      <c r="J37">
        <f t="shared" ref="J37:J40" si="119">IF(K37&lt;&gt;"",_xlfn.ISOWEEKNUM(K37),"")</f>
        <v>7</v>
      </c>
      <c r="K37" s="21">
        <f t="shared" ref="K37:K38" si="120">Q36+1</f>
        <v>43871</v>
      </c>
      <c r="L37" s="14">
        <f t="shared" si="99"/>
        <v>43872</v>
      </c>
      <c r="M37" s="14">
        <f t="shared" si="100"/>
        <v>43873</v>
      </c>
      <c r="N37" s="14">
        <f t="shared" si="101"/>
        <v>43874</v>
      </c>
      <c r="O37" s="14">
        <f t="shared" si="102"/>
        <v>43875</v>
      </c>
      <c r="P37" s="14">
        <f t="shared" si="103"/>
        <v>43876</v>
      </c>
      <c r="Q37" s="22">
        <f t="shared" si="104"/>
        <v>43877</v>
      </c>
      <c r="S37">
        <f t="shared" ref="S37:S40" si="121">IF(T37&lt;&gt;"",_xlfn.ISOWEEKNUM(T37),"")</f>
        <v>11</v>
      </c>
      <c r="T37" s="21">
        <f>Z36+1</f>
        <v>43899</v>
      </c>
      <c r="U37" s="14">
        <f t="shared" si="105"/>
        <v>43900</v>
      </c>
      <c r="V37" s="14">
        <f t="shared" si="106"/>
        <v>43901</v>
      </c>
      <c r="W37" s="14">
        <f t="shared" si="107"/>
        <v>43902</v>
      </c>
      <c r="X37" s="14">
        <f t="shared" si="108"/>
        <v>43903</v>
      </c>
      <c r="Y37" s="14">
        <f t="shared" si="109"/>
        <v>43904</v>
      </c>
      <c r="Z37" s="22">
        <f t="shared" si="110"/>
        <v>43905</v>
      </c>
      <c r="AB37">
        <f t="shared" ref="AB37:AB40" si="122">IF(AC37&lt;&gt;"",_xlfn.ISOWEEKNUM(AC37),"")</f>
        <v>16</v>
      </c>
      <c r="AC37" s="21">
        <f>AI36+1</f>
        <v>43934</v>
      </c>
      <c r="AD37" s="14">
        <f t="shared" si="111"/>
        <v>43935</v>
      </c>
      <c r="AE37" s="14">
        <f t="shared" si="112"/>
        <v>43936</v>
      </c>
      <c r="AF37" s="14">
        <f t="shared" si="113"/>
        <v>43937</v>
      </c>
      <c r="AG37" s="14">
        <f t="shared" si="114"/>
        <v>43938</v>
      </c>
      <c r="AH37" s="14">
        <f t="shared" si="115"/>
        <v>43939</v>
      </c>
      <c r="AI37" s="22">
        <f t="shared" si="116"/>
        <v>43940</v>
      </c>
    </row>
    <row r="38" spans="1:35" x14ac:dyDescent="0.25">
      <c r="A38">
        <f t="shared" si="117"/>
        <v>4</v>
      </c>
      <c r="B38" s="21">
        <f t="shared" si="118"/>
        <v>43850</v>
      </c>
      <c r="C38" s="14">
        <f t="shared" si="93"/>
        <v>43851</v>
      </c>
      <c r="D38" s="14">
        <f t="shared" si="94"/>
        <v>43852</v>
      </c>
      <c r="E38" s="14">
        <f t="shared" si="95"/>
        <v>43853</v>
      </c>
      <c r="F38" s="14">
        <f t="shared" si="96"/>
        <v>43854</v>
      </c>
      <c r="G38" s="14">
        <f t="shared" si="97"/>
        <v>43855</v>
      </c>
      <c r="H38" s="22">
        <f t="shared" si="98"/>
        <v>43856</v>
      </c>
      <c r="J38">
        <f t="shared" si="119"/>
        <v>8</v>
      </c>
      <c r="K38" s="21">
        <f t="shared" si="120"/>
        <v>43878</v>
      </c>
      <c r="L38" s="14">
        <f t="shared" si="99"/>
        <v>43879</v>
      </c>
      <c r="M38" s="14">
        <f t="shared" si="100"/>
        <v>43880</v>
      </c>
      <c r="N38" s="14">
        <f t="shared" si="101"/>
        <v>43881</v>
      </c>
      <c r="O38" s="14">
        <f t="shared" si="102"/>
        <v>43882</v>
      </c>
      <c r="P38" s="14">
        <f t="shared" si="103"/>
        <v>43883</v>
      </c>
      <c r="Q38" s="22">
        <f t="shared" si="104"/>
        <v>43884</v>
      </c>
      <c r="S38">
        <f t="shared" si="121"/>
        <v>12</v>
      </c>
      <c r="T38" s="21">
        <f>Z37+1</f>
        <v>43906</v>
      </c>
      <c r="U38" s="14">
        <f t="shared" si="105"/>
        <v>43907</v>
      </c>
      <c r="V38" s="14">
        <f t="shared" si="106"/>
        <v>43908</v>
      </c>
      <c r="W38" s="14">
        <f t="shared" si="107"/>
        <v>43909</v>
      </c>
      <c r="X38" s="14">
        <f t="shared" si="108"/>
        <v>43910</v>
      </c>
      <c r="Y38" s="14">
        <f t="shared" si="109"/>
        <v>43911</v>
      </c>
      <c r="Z38" s="22">
        <f t="shared" si="110"/>
        <v>43912</v>
      </c>
      <c r="AB38">
        <f t="shared" si="122"/>
        <v>17</v>
      </c>
      <c r="AC38" s="21">
        <f>AI37+1</f>
        <v>43941</v>
      </c>
      <c r="AD38" s="14">
        <f t="shared" si="111"/>
        <v>43942</v>
      </c>
      <c r="AE38" s="14">
        <f t="shared" si="112"/>
        <v>43943</v>
      </c>
      <c r="AF38" s="14">
        <f t="shared" si="113"/>
        <v>43944</v>
      </c>
      <c r="AG38" s="14">
        <f t="shared" si="114"/>
        <v>43945</v>
      </c>
      <c r="AH38" s="14">
        <f t="shared" si="115"/>
        <v>43946</v>
      </c>
      <c r="AI38" s="22">
        <f t="shared" si="116"/>
        <v>43947</v>
      </c>
    </row>
    <row r="39" spans="1:35" x14ac:dyDescent="0.25">
      <c r="A39">
        <f t="shared" si="117"/>
        <v>5</v>
      </c>
      <c r="B39" s="21">
        <f>IF(H38&lt;&gt;"",IF(H38+1&lt;=EOMONTH($B$33,0),H38+1,""),"")</f>
        <v>43857</v>
      </c>
      <c r="C39" s="14">
        <f>IF(B39&lt;&gt;"",IF(B39+1&lt;=EOMONTH($B$33,0),B39+1,""),"")</f>
        <v>43858</v>
      </c>
      <c r="D39" s="14">
        <f>IF(C39&lt;&gt;"",IF(C39+1&lt;=EOMONTH($B$33,0),C39+1,""),"")</f>
        <v>43859</v>
      </c>
      <c r="E39" s="14">
        <f>IF(D39&lt;&gt;"",IF(D39+1&lt;=EOMONTH($B$33,0),D39+1,""),"")</f>
        <v>43860</v>
      </c>
      <c r="F39" s="14">
        <f>IF(E39&lt;&gt;"",IF(E39+1&lt;=EOMONTH($B$33,0),E39+1,""),"")</f>
        <v>43861</v>
      </c>
      <c r="G39" s="65" t="str">
        <f>IF(F39&lt;&gt;"",IF(F39+1&lt;=EOMONTH($B$33,0),F39+1,""),"")</f>
        <v/>
      </c>
      <c r="H39" s="66" t="str">
        <f>IF(G39&lt;&gt;"",IF(G39+1&lt;=EOMONTH($B$33,0),G39+1,""),"")</f>
        <v/>
      </c>
      <c r="J39">
        <f t="shared" si="119"/>
        <v>9</v>
      </c>
      <c r="K39" s="21">
        <f>IF(Q38&lt;&gt;"",IF(Q38+1&lt;=EOMONTH($K$33,0),Q38+1,""),"")</f>
        <v>43885</v>
      </c>
      <c r="L39" s="14">
        <f>IF(K39&lt;&gt;"",IF(K39+1&lt;=EOMONTH($K$33,0),K39+1,""),"")</f>
        <v>43886</v>
      </c>
      <c r="M39" s="14">
        <f>IF(L39&lt;&gt;"",IF(L39+1&lt;=EOMONTH($K$33,0),L39+1,""),"")</f>
        <v>43887</v>
      </c>
      <c r="N39" s="14">
        <f>IF(M39&lt;&gt;"",IF(M39+1&lt;=EOMONTH($K$33,0),M39+1,""),"")</f>
        <v>43888</v>
      </c>
      <c r="O39" s="14">
        <f>IF(N39&lt;&gt;"",IF(N39+1&lt;=EOMONTH($K$33,0),N39+1,""),"")</f>
        <v>43889</v>
      </c>
      <c r="P39" s="65">
        <f>IF(O39&lt;&gt;"",IF(O39+1&lt;=EOMONTH($K$33,0),O39+1,""),"")</f>
        <v>43890</v>
      </c>
      <c r="Q39" s="66" t="str">
        <f>IF(P39&lt;&gt;"",IF(P39+1&lt;=EOMONTH($K$33,0),P39+1,""),"")</f>
        <v/>
      </c>
      <c r="S39">
        <f t="shared" si="121"/>
        <v>13</v>
      </c>
      <c r="T39" s="21">
        <f>IF(Z38&lt;&gt;"",IF(Z38+1&lt;=EOMONTH($T$33,0),Z38+1,""),"")</f>
        <v>43913</v>
      </c>
      <c r="U39" s="14">
        <f>IF(T39&lt;&gt;"",IF(T39+1&lt;=EOMONTH($T$33,0),T39+1,""),"")</f>
        <v>43914</v>
      </c>
      <c r="V39" s="14">
        <f>IF(U39&lt;&gt;"",IF(U39+1&lt;=EOMONTH($T$33,0),U39+1,""),"")</f>
        <v>43915</v>
      </c>
      <c r="W39" s="14">
        <f>IF(V39&lt;&gt;"",IF(V39+1&lt;=EOMONTH($T$33,0),V39+1,""),"")</f>
        <v>43916</v>
      </c>
      <c r="X39" s="14">
        <f>IF(W39&lt;&gt;"",IF(W39+1&lt;=EOMONTH($T$33,0),W39+1,""),"")</f>
        <v>43917</v>
      </c>
      <c r="Y39" s="65">
        <f>IF(X39&lt;&gt;"",IF(X39+1&lt;=EOMONTH($T$33,0),X39+1,""),"")</f>
        <v>43918</v>
      </c>
      <c r="Z39" s="66">
        <f>IF(Y39&lt;&gt;"",IF(Y39+1&lt;=EOMONTH($T$33,0),Y39+1,""),"")</f>
        <v>43919</v>
      </c>
      <c r="AB39">
        <f t="shared" si="122"/>
        <v>18</v>
      </c>
      <c r="AC39" s="21">
        <f>IF(AI38&lt;&gt;"",IF(AI38+1&lt;=EOMONTH($AC$33,0),AI38+1,""),"")</f>
        <v>43948</v>
      </c>
      <c r="AD39" s="14">
        <f>IF(AC39&lt;&gt;"",IF(AC39+1&lt;=EOMONTH($AC$33,0),AC39+1,""),"")</f>
        <v>43949</v>
      </c>
      <c r="AE39" s="14">
        <f>IF(AD39&lt;&gt;"",IF(AD39+1&lt;=EOMONTH($AC$33,0),AD39+1,""),"")</f>
        <v>43950</v>
      </c>
      <c r="AF39" s="14">
        <f>IF(AE39&lt;&gt;"",IF(AE39+1&lt;=EOMONTH($AC$33,0),AE39+1,""),"")</f>
        <v>43951</v>
      </c>
      <c r="AG39" s="14" t="str">
        <f>IF(AF39&lt;&gt;"",IF(AF39+1&lt;=EOMONTH($AC$33,0),AF39+1,""),"")</f>
        <v/>
      </c>
      <c r="AH39" s="65" t="str">
        <f>IF(AG39&lt;&gt;"",IF(AG39+1&lt;=EOMONTH($AC$33,0),AG39+1,""),"")</f>
        <v/>
      </c>
      <c r="AI39" s="66" t="str">
        <f>IF(AH39&lt;&gt;"",IF(AH39+1&lt;=EOMONTH($AC$33,0),AH39+1,""),"")</f>
        <v/>
      </c>
    </row>
    <row r="40" spans="1:35" ht="15.75" thickBot="1" x14ac:dyDescent="0.3">
      <c r="A40" t="str">
        <f t="shared" si="117"/>
        <v/>
      </c>
      <c r="B40" s="60" t="str">
        <f>IF(H39&lt;&gt;"",IF(H39+1&lt;=EOMONTH($B$33,0),H39+1,""),"")</f>
        <v/>
      </c>
      <c r="C40" s="61" t="str">
        <f>IF(B40&lt;&gt;"",IF(B40+1&lt;=EOMONTH($B$33,0),B40+1,""),"")</f>
        <v/>
      </c>
      <c r="D40" s="61" t="str">
        <f>IF(C40&lt;&gt;"",IF(C40+1&lt;=EOMONTH($B$33,0),C40+1,""),"")</f>
        <v/>
      </c>
      <c r="E40" s="61" t="str">
        <f>IF(D40&lt;&gt;"",IF(D40+1&lt;=EOMONTH($B$33,0),D40+1,""),"")</f>
        <v/>
      </c>
      <c r="F40" s="61" t="str">
        <f>IF(E40&lt;&gt;"",IF(E40+1&lt;=EOMONTH($B$33,0),E40+1,""),"")</f>
        <v/>
      </c>
      <c r="G40" s="67" t="str">
        <f>IF(F40&lt;&gt;"",IF(F40+1&lt;=EOMONTH($B$33,0),F40+1,""),"")</f>
        <v/>
      </c>
      <c r="H40" s="68" t="str">
        <f>IF(G40&lt;&gt;"",IF(G40+1&lt;=EOMONTH($B$33,0),G40+1,""),"")</f>
        <v/>
      </c>
      <c r="J40" t="str">
        <f t="shared" si="119"/>
        <v/>
      </c>
      <c r="K40" s="60" t="str">
        <f>IF(Q39&lt;&gt;"",IF(Q39+1&lt;=EOMONTH($K$33,0),Q39+1,""),"")</f>
        <v/>
      </c>
      <c r="L40" s="61" t="str">
        <f>IF(K40&lt;&gt;"",IF(K40+1&lt;=EOMONTH($K$33,0),K40+1,""),"")</f>
        <v/>
      </c>
      <c r="M40" s="61" t="str">
        <f>IF(L40&lt;&gt;"",IF(L40+1&lt;=EOMONTH($K$33,0),L40+1,""),"")</f>
        <v/>
      </c>
      <c r="N40" s="61" t="str">
        <f>IF(M40&lt;&gt;"",IF(M40+1&lt;=EOMONTH($K$33,0),M40+1,""),"")</f>
        <v/>
      </c>
      <c r="O40" s="61" t="str">
        <f>IF(N40&lt;&gt;"",IF(N40+1&lt;=EOMONTH($K$33,0),N40+1,""),"")</f>
        <v/>
      </c>
      <c r="P40" s="67" t="str">
        <f>IF(O40&lt;&gt;"",IF(O40+1&lt;=EOMONTH($K$33,0),O40+1,""),"")</f>
        <v/>
      </c>
      <c r="Q40" s="68" t="str">
        <f>IF(P40&lt;&gt;"",IF(P40+1&lt;=EOMONTH($K$33,0),P40+1,""),"")</f>
        <v/>
      </c>
      <c r="S40">
        <f t="shared" si="121"/>
        <v>14</v>
      </c>
      <c r="T40" s="60">
        <f>IF(Z39&lt;&gt;"",IF(Z39+1&lt;=EOMONTH($T$33,0),Z39+1,""),"")</f>
        <v>43920</v>
      </c>
      <c r="U40" s="61">
        <f>IF(T40&lt;&gt;"",IF(T40+1&lt;=EOMONTH($T$33,0),T40+1,""),"")</f>
        <v>43921</v>
      </c>
      <c r="V40" s="61" t="str">
        <f>IF(U40&lt;&gt;"",IF(U40+1&lt;=EOMONTH($T$33,0),U40+1,""),"")</f>
        <v/>
      </c>
      <c r="W40" s="61" t="str">
        <f>IF(V40&lt;&gt;"",IF(V40+1&lt;=EOMONTH($T$33,0),V40+1,""),"")</f>
        <v/>
      </c>
      <c r="X40" s="61" t="str">
        <f>IF(W40&lt;&gt;"",IF(W40+1&lt;=EOMONTH($T$33,0),W40+1,""),"")</f>
        <v/>
      </c>
      <c r="Y40" s="67" t="str">
        <f>IF(X40&lt;&gt;"",IF(X40+1&lt;=EOMONTH($T$33,0),X40+1,""),"")</f>
        <v/>
      </c>
      <c r="Z40" s="68" t="str">
        <f>IF(Y40&lt;&gt;"",IF(Y40+1&lt;=EOMONTH($T$33,0),Y40+1,""),"")</f>
        <v/>
      </c>
      <c r="AB40" t="str">
        <f t="shared" si="122"/>
        <v/>
      </c>
      <c r="AC40" s="60" t="str">
        <f>IF(AI39&lt;&gt;"",IF(AI39+1&lt;=EOMONTH($AC$33,0),AI39+1,""),"")</f>
        <v/>
      </c>
      <c r="AD40" s="61" t="str">
        <f>IF(AC40&lt;&gt;"",IF(AC40+1&lt;=EOMONTH($AC$33,0),AC40+1,""),"")</f>
        <v/>
      </c>
      <c r="AE40" s="61" t="str">
        <f>IF(AD40&lt;&gt;"",IF(AD40+1&lt;=EOMONTH($AC$33,0),AD40+1,""),"")</f>
        <v/>
      </c>
      <c r="AF40" s="61" t="str">
        <f>IF(AE40&lt;&gt;"",IF(AE40+1&lt;=EOMONTH($AC$33,0),AE40+1,""),"")</f>
        <v/>
      </c>
      <c r="AG40" s="61" t="str">
        <f>IF(AF40&lt;&gt;"",IF(AF40+1&lt;=EOMONTH($AC$33,0),AF40+1,""),"")</f>
        <v/>
      </c>
      <c r="AH40" s="67" t="str">
        <f>IF(AG40&lt;&gt;"",IF(AG40+1&lt;=EOMONTH($AC$33,0),AG40+1,""),"")</f>
        <v/>
      </c>
      <c r="AI40" s="68" t="str">
        <f>IF(AH40&lt;&gt;"",IF(AH40+1&lt;=EOMONTH($AC$33,0),AH40+1,""),"")</f>
        <v/>
      </c>
    </row>
    <row r="41" spans="1:35" ht="15.75" thickBot="1" x14ac:dyDescent="0.3"/>
    <row r="42" spans="1:35" x14ac:dyDescent="0.25">
      <c r="B42" s="73">
        <f>DATE($A31,MONTH(AC33)+1,1)</f>
        <v>43952</v>
      </c>
      <c r="C42" s="74"/>
      <c r="D42" s="74"/>
      <c r="E42" s="74"/>
      <c r="F42" s="74"/>
      <c r="G42" s="74"/>
      <c r="H42" s="75"/>
      <c r="K42" s="73">
        <f>DATE($A31,MONTH(B42)+1,1)</f>
        <v>43983</v>
      </c>
      <c r="L42" s="74"/>
      <c r="M42" s="74"/>
      <c r="N42" s="74"/>
      <c r="O42" s="74"/>
      <c r="P42" s="74"/>
      <c r="Q42" s="75"/>
      <c r="T42" s="73">
        <f>DATE($A31,MONTH(K42)+1,1)</f>
        <v>44013</v>
      </c>
      <c r="U42" s="74"/>
      <c r="V42" s="74"/>
      <c r="W42" s="74"/>
      <c r="X42" s="74"/>
      <c r="Y42" s="74"/>
      <c r="Z42" s="75"/>
      <c r="AC42" s="73">
        <f>DATE($A31,MONTH(T42)+1,1)</f>
        <v>44044</v>
      </c>
      <c r="AD42" s="74"/>
      <c r="AE42" s="74"/>
      <c r="AF42" s="74"/>
      <c r="AG42" s="74"/>
      <c r="AH42" s="74"/>
      <c r="AI42" s="75"/>
    </row>
    <row r="43" spans="1:35" s="1" customFormat="1" ht="15.75" thickBot="1" x14ac:dyDescent="0.3">
      <c r="B43" s="76" t="s">
        <v>0</v>
      </c>
      <c r="C43" s="77" t="s">
        <v>1</v>
      </c>
      <c r="D43" s="77" t="s">
        <v>2</v>
      </c>
      <c r="E43" s="77" t="s">
        <v>3</v>
      </c>
      <c r="F43" s="77" t="s">
        <v>4</v>
      </c>
      <c r="G43" s="77" t="s">
        <v>5</v>
      </c>
      <c r="H43" s="78" t="s">
        <v>6</v>
      </c>
      <c r="K43" s="11" t="s">
        <v>0</v>
      </c>
      <c r="L43" s="12" t="s">
        <v>1</v>
      </c>
      <c r="M43" s="12" t="s">
        <v>2</v>
      </c>
      <c r="N43" s="12" t="s">
        <v>3</v>
      </c>
      <c r="O43" s="12" t="s">
        <v>4</v>
      </c>
      <c r="P43" s="12" t="s">
        <v>5</v>
      </c>
      <c r="Q43" s="13" t="s">
        <v>6</v>
      </c>
      <c r="T43" s="11" t="s">
        <v>0</v>
      </c>
      <c r="U43" s="12" t="s">
        <v>1</v>
      </c>
      <c r="V43" s="12" t="s">
        <v>2</v>
      </c>
      <c r="W43" s="12" t="s">
        <v>3</v>
      </c>
      <c r="X43" s="12" t="s">
        <v>4</v>
      </c>
      <c r="Y43" s="12" t="s">
        <v>5</v>
      </c>
      <c r="Z43" s="13" t="s">
        <v>6</v>
      </c>
      <c r="AC43" s="11" t="s">
        <v>0</v>
      </c>
      <c r="AD43" s="12" t="s">
        <v>1</v>
      </c>
      <c r="AE43" s="12" t="s">
        <v>2</v>
      </c>
      <c r="AF43" s="12" t="s">
        <v>3</v>
      </c>
      <c r="AG43" s="12" t="s">
        <v>4</v>
      </c>
      <c r="AH43" s="12" t="s">
        <v>5</v>
      </c>
      <c r="AI43" s="13" t="s">
        <v>6</v>
      </c>
    </row>
    <row r="44" spans="1:35" x14ac:dyDescent="0.25">
      <c r="A44">
        <f>_xlfn.ISOWEEKNUM(B42)</f>
        <v>18</v>
      </c>
      <c r="B44" s="69" t="str">
        <f>IF(WEEKDAY($B$12,2)=(COLUMN()-1),$B$12,"")</f>
        <v/>
      </c>
      <c r="C44" s="19" t="str">
        <f>IF(B44&lt;&gt;"",B44+1,IF(WEEKDAY($B$12,2)=(COLUMN()-1),$B$12,""))</f>
        <v/>
      </c>
      <c r="D44" s="19">
        <f>IF(C44&lt;&gt;"",C44+1,IF(WEEKDAY($B$12,2)=(COLUMN()-1),$B$12,""))</f>
        <v>43586</v>
      </c>
      <c r="E44" s="19">
        <f>IF(D44&lt;&gt;"",D44+1,IF(WEEKDAY($B$12,2)=(COLUMN()-1),$B$12,""))</f>
        <v>43587</v>
      </c>
      <c r="F44" s="19">
        <f>IF(E44&lt;&gt;"",E44+1,IF(WEEKDAY($B$12,2)=(COLUMN()-1),$B$12,""))</f>
        <v>43588</v>
      </c>
      <c r="G44" s="19">
        <f>IF(F44&lt;&gt;"",F44+1,IF(WEEKDAY($B$12,2)=(COLUMN()-1),$B$12,""))</f>
        <v>43589</v>
      </c>
      <c r="H44" s="20">
        <f>IF(G44&lt;&gt;"",G44+1,IF(WEEKDAY($B$12,2)=(COLUMN()-1),$B$12,""))</f>
        <v>43590</v>
      </c>
      <c r="J44">
        <f>_xlfn.ISOWEEKNUM(K42)</f>
        <v>23</v>
      </c>
      <c r="K44" s="69" t="str">
        <f>IF(WEEKDAY($K$12,2)=(COLUMN()-10),$K$12,"")</f>
        <v/>
      </c>
      <c r="L44" s="19" t="str">
        <f>IF(K44&lt;&gt;"",K44+1,IF(WEEKDAY($K$12,2)=(COLUMN()-10),$K$12,""))</f>
        <v/>
      </c>
      <c r="M44" s="19" t="str">
        <f>IF(L44&lt;&gt;"",L44+1,IF(WEEKDAY($K$12,2)=(COLUMN()-10),$K$12,""))</f>
        <v/>
      </c>
      <c r="N44" s="19" t="str">
        <f>IF(M44&lt;&gt;"",M44+1,IF(WEEKDAY($K$12,2)=(COLUMN()-10),$K$12,""))</f>
        <v/>
      </c>
      <c r="O44" s="19" t="str">
        <f>IF(N44&lt;&gt;"",N44+1,IF(WEEKDAY($K$12,2)=(COLUMN()-10),$K$12,""))</f>
        <v/>
      </c>
      <c r="P44" s="19">
        <f>IF(O44&lt;&gt;"",O44+1,IF(WEEKDAY($K$12,2)=(COLUMN()-10),$K$12,""))</f>
        <v>43617</v>
      </c>
      <c r="Q44" s="20">
        <f>IF(P44&lt;&gt;"",P44+1,IF(WEEKDAY($K$12,2)=(COLUMN()-10),$K$12,""))</f>
        <v>43618</v>
      </c>
      <c r="S44">
        <f>_xlfn.ISOWEEKNUM(T42)</f>
        <v>27</v>
      </c>
      <c r="T44" s="69">
        <f>IF(WEEKDAY($T$12,2)=(COLUMN()-19),$T$12,"")</f>
        <v>43647</v>
      </c>
      <c r="U44" s="19">
        <f>IF(T44&lt;&gt;"",T44+1,IF(WEEKDAY($T$12,2)=(COLUMN()-19),$T$12,""))</f>
        <v>43648</v>
      </c>
      <c r="V44" s="19">
        <f>IF(U44&lt;&gt;"",U44+1,IF(WEEKDAY($T$12,2)=(COLUMN()-19),$T$12,""))</f>
        <v>43649</v>
      </c>
      <c r="W44" s="19">
        <f>IF(V44&lt;&gt;"",V44+1,IF(WEEKDAY($T$12,2)=(COLUMN()-19),$T$12,""))</f>
        <v>43650</v>
      </c>
      <c r="X44" s="19">
        <f>IF(W44&lt;&gt;"",W44+1,IF(WEEKDAY($T$12,2)=(COLUMN()-19),$T$12,""))</f>
        <v>43651</v>
      </c>
      <c r="Y44" s="19">
        <f>IF(X44&lt;&gt;"",X44+1,IF(WEEKDAY($T$12,2)=(COLUMN()-19),$T$12,""))</f>
        <v>43652</v>
      </c>
      <c r="Z44" s="20">
        <f>IF(Y44&lt;&gt;"",Y44+1,IF(WEEKDAY($T$12,2)=(COLUMN()-19),$T$12,""))</f>
        <v>43653</v>
      </c>
      <c r="AB44">
        <f>_xlfn.ISOWEEKNUM(AC42)</f>
        <v>31</v>
      </c>
      <c r="AC44" s="69" t="str">
        <f>IF(WEEKDAY($AC$12,2)=(COLUMN()-28),$AC$12,"")</f>
        <v/>
      </c>
      <c r="AD44" s="19" t="str">
        <f>IF(AC44&lt;&gt;"",AC44+1,IF(WEEKDAY($AC$12,2)=(COLUMN()-28),$AC$12,""))</f>
        <v/>
      </c>
      <c r="AE44" s="19" t="str">
        <f>IF(AD44&lt;&gt;"",AD44+1,IF(WEEKDAY($AC$12,2)=(COLUMN()-28),$AC$12,""))</f>
        <v/>
      </c>
      <c r="AF44" s="19">
        <f>IF(AE44&lt;&gt;"",AE44+1,IF(WEEKDAY($AC$12,2)=(COLUMN()-28),$AC$12,""))</f>
        <v>43678</v>
      </c>
      <c r="AG44" s="19">
        <f>IF(AF44&lt;&gt;"",AF44+1,IF(WEEKDAY($AC$12,2)=(COLUMN()-28),$AC$12,""))</f>
        <v>43679</v>
      </c>
      <c r="AH44" s="19">
        <f>IF(AG44&lt;&gt;"",AG44+1,IF(WEEKDAY($AC$12,2)=(COLUMN()-28),$AC$12,""))</f>
        <v>43680</v>
      </c>
      <c r="AI44" s="20">
        <f>IF(AH44&lt;&gt;"",AH44+1,IF(WEEKDAY($AC$12,2)=(COLUMN()-28),$AC$12,""))</f>
        <v>43681</v>
      </c>
    </row>
    <row r="45" spans="1:35" x14ac:dyDescent="0.25">
      <c r="A45">
        <f>IF(B45&lt;&gt;"",_xlfn.ISOWEEKNUM(B45),"")</f>
        <v>19</v>
      </c>
      <c r="B45" s="21">
        <f>H44+1</f>
        <v>43591</v>
      </c>
      <c r="C45" s="14">
        <f t="shared" ref="C45:C47" si="123">B45+1</f>
        <v>43592</v>
      </c>
      <c r="D45" s="14">
        <f t="shared" ref="D45:D47" si="124">C45+1</f>
        <v>43593</v>
      </c>
      <c r="E45" s="14">
        <f t="shared" ref="E45:E47" si="125">D45+1</f>
        <v>43594</v>
      </c>
      <c r="F45" s="14">
        <f t="shared" ref="F45:F47" si="126">E45+1</f>
        <v>43595</v>
      </c>
      <c r="G45" s="14">
        <f t="shared" ref="G45:G47" si="127">F45+1</f>
        <v>43596</v>
      </c>
      <c r="H45" s="22">
        <f t="shared" ref="H45:H47" si="128">G45+1</f>
        <v>43597</v>
      </c>
      <c r="J45">
        <f>IF(K45&lt;&gt;"",_xlfn.ISOWEEKNUM(K45),"")</f>
        <v>23</v>
      </c>
      <c r="K45" s="21">
        <f>Q44+1</f>
        <v>43619</v>
      </c>
      <c r="L45" s="14">
        <f t="shared" ref="L45:L47" si="129">K45+1</f>
        <v>43620</v>
      </c>
      <c r="M45" s="14">
        <f t="shared" ref="M45:M47" si="130">L45+1</f>
        <v>43621</v>
      </c>
      <c r="N45" s="14">
        <f t="shared" ref="N45:N47" si="131">M45+1</f>
        <v>43622</v>
      </c>
      <c r="O45" s="14">
        <f t="shared" ref="O45:O47" si="132">N45+1</f>
        <v>43623</v>
      </c>
      <c r="P45" s="14">
        <f t="shared" ref="P45:P47" si="133">O45+1</f>
        <v>43624</v>
      </c>
      <c r="Q45" s="22">
        <f t="shared" ref="Q45:Q47" si="134">P45+1</f>
        <v>43625</v>
      </c>
      <c r="S45">
        <f>IF(T45&lt;&gt;"",_xlfn.ISOWEEKNUM(T45),"")</f>
        <v>28</v>
      </c>
      <c r="T45" s="21">
        <f>Z44+1</f>
        <v>43654</v>
      </c>
      <c r="U45" s="14">
        <f t="shared" ref="U45:U47" si="135">T45+1</f>
        <v>43655</v>
      </c>
      <c r="V45" s="14">
        <f t="shared" ref="V45:V47" si="136">U45+1</f>
        <v>43656</v>
      </c>
      <c r="W45" s="14">
        <f t="shared" ref="W45:W47" si="137">V45+1</f>
        <v>43657</v>
      </c>
      <c r="X45" s="14">
        <f t="shared" ref="X45:X47" si="138">W45+1</f>
        <v>43658</v>
      </c>
      <c r="Y45" s="14">
        <f t="shared" ref="Y45:Y47" si="139">X45+1</f>
        <v>43659</v>
      </c>
      <c r="Z45" s="22">
        <f t="shared" ref="Z45:Z47" si="140">Y45+1</f>
        <v>43660</v>
      </c>
      <c r="AB45">
        <f>IF(AC45&lt;&gt;"",_xlfn.ISOWEEKNUM(AC45),"")</f>
        <v>32</v>
      </c>
      <c r="AC45" s="21">
        <f>AI44+1</f>
        <v>43682</v>
      </c>
      <c r="AD45" s="14">
        <f t="shared" ref="AD45:AD47" si="141">AC45+1</f>
        <v>43683</v>
      </c>
      <c r="AE45" s="14">
        <f t="shared" ref="AE45:AE47" si="142">AD45+1</f>
        <v>43684</v>
      </c>
      <c r="AF45" s="14">
        <f t="shared" ref="AF45:AF47" si="143">AE45+1</f>
        <v>43685</v>
      </c>
      <c r="AG45" s="14">
        <f t="shared" ref="AG45:AG47" si="144">AF45+1</f>
        <v>43686</v>
      </c>
      <c r="AH45" s="14">
        <f t="shared" ref="AH45:AH47" si="145">AG45+1</f>
        <v>43687</v>
      </c>
      <c r="AI45" s="22">
        <f t="shared" ref="AI45:AI47" si="146">AH45+1</f>
        <v>43688</v>
      </c>
    </row>
    <row r="46" spans="1:35" x14ac:dyDescent="0.25">
      <c r="A46">
        <f t="shared" ref="A46:A49" si="147">IF(B46&lt;&gt;"",_xlfn.ISOWEEKNUM(B46),"")</f>
        <v>20</v>
      </c>
      <c r="B46" s="21">
        <f t="shared" ref="B46:B47" si="148">H45+1</f>
        <v>43598</v>
      </c>
      <c r="C46" s="14">
        <f t="shared" si="123"/>
        <v>43599</v>
      </c>
      <c r="D46" s="14">
        <f t="shared" si="124"/>
        <v>43600</v>
      </c>
      <c r="E46" s="14">
        <f t="shared" si="125"/>
        <v>43601</v>
      </c>
      <c r="F46" s="14">
        <f t="shared" si="126"/>
        <v>43602</v>
      </c>
      <c r="G46" s="14">
        <f t="shared" si="127"/>
        <v>43603</v>
      </c>
      <c r="H46" s="22">
        <f t="shared" si="128"/>
        <v>43604</v>
      </c>
      <c r="J46">
        <f t="shared" ref="J46:J49" si="149">IF(K46&lt;&gt;"",_xlfn.ISOWEEKNUM(K46),"")</f>
        <v>24</v>
      </c>
      <c r="K46" s="21">
        <f t="shared" ref="K46:K47" si="150">Q45+1</f>
        <v>43626</v>
      </c>
      <c r="L46" s="14">
        <f t="shared" si="129"/>
        <v>43627</v>
      </c>
      <c r="M46" s="14">
        <f t="shared" si="130"/>
        <v>43628</v>
      </c>
      <c r="N46" s="14">
        <f t="shared" si="131"/>
        <v>43629</v>
      </c>
      <c r="O46" s="14">
        <f t="shared" si="132"/>
        <v>43630</v>
      </c>
      <c r="P46" s="14">
        <f t="shared" si="133"/>
        <v>43631</v>
      </c>
      <c r="Q46" s="22">
        <f t="shared" si="134"/>
        <v>43632</v>
      </c>
      <c r="S46">
        <f t="shared" ref="S46:S49" si="151">IF(T46&lt;&gt;"",_xlfn.ISOWEEKNUM(T46),"")</f>
        <v>29</v>
      </c>
      <c r="T46" s="21">
        <f>Z45+1</f>
        <v>43661</v>
      </c>
      <c r="U46" s="14">
        <f t="shared" si="135"/>
        <v>43662</v>
      </c>
      <c r="V46" s="14">
        <f t="shared" si="136"/>
        <v>43663</v>
      </c>
      <c r="W46" s="14">
        <f t="shared" si="137"/>
        <v>43664</v>
      </c>
      <c r="X46" s="14">
        <f t="shared" si="138"/>
        <v>43665</v>
      </c>
      <c r="Y46" s="14">
        <f t="shared" si="139"/>
        <v>43666</v>
      </c>
      <c r="Z46" s="22">
        <f t="shared" si="140"/>
        <v>43667</v>
      </c>
      <c r="AB46">
        <f t="shared" ref="AB46:AB49" si="152">IF(AC46&lt;&gt;"",_xlfn.ISOWEEKNUM(AC46),"")</f>
        <v>33</v>
      </c>
      <c r="AC46" s="21">
        <f>AI45+1</f>
        <v>43689</v>
      </c>
      <c r="AD46" s="14">
        <f t="shared" si="141"/>
        <v>43690</v>
      </c>
      <c r="AE46" s="14">
        <f t="shared" si="142"/>
        <v>43691</v>
      </c>
      <c r="AF46" s="14">
        <f t="shared" si="143"/>
        <v>43692</v>
      </c>
      <c r="AG46" s="14">
        <f t="shared" si="144"/>
        <v>43693</v>
      </c>
      <c r="AH46" s="14">
        <f t="shared" si="145"/>
        <v>43694</v>
      </c>
      <c r="AI46" s="22">
        <f t="shared" si="146"/>
        <v>43695</v>
      </c>
    </row>
    <row r="47" spans="1:35" x14ac:dyDescent="0.25">
      <c r="A47">
        <f t="shared" si="147"/>
        <v>21</v>
      </c>
      <c r="B47" s="21">
        <f t="shared" si="148"/>
        <v>43605</v>
      </c>
      <c r="C47" s="14">
        <f t="shared" si="123"/>
        <v>43606</v>
      </c>
      <c r="D47" s="14">
        <f t="shared" si="124"/>
        <v>43607</v>
      </c>
      <c r="E47" s="14">
        <f t="shared" si="125"/>
        <v>43608</v>
      </c>
      <c r="F47" s="14">
        <f t="shared" si="126"/>
        <v>43609</v>
      </c>
      <c r="G47" s="14">
        <f t="shared" si="127"/>
        <v>43610</v>
      </c>
      <c r="H47" s="22">
        <f t="shared" si="128"/>
        <v>43611</v>
      </c>
      <c r="J47">
        <f t="shared" si="149"/>
        <v>25</v>
      </c>
      <c r="K47" s="21">
        <f t="shared" si="150"/>
        <v>43633</v>
      </c>
      <c r="L47" s="14">
        <f t="shared" si="129"/>
        <v>43634</v>
      </c>
      <c r="M47" s="14">
        <f t="shared" si="130"/>
        <v>43635</v>
      </c>
      <c r="N47" s="14">
        <f t="shared" si="131"/>
        <v>43636</v>
      </c>
      <c r="O47" s="14">
        <f t="shared" si="132"/>
        <v>43637</v>
      </c>
      <c r="P47" s="14">
        <f t="shared" si="133"/>
        <v>43638</v>
      </c>
      <c r="Q47" s="22">
        <f t="shared" si="134"/>
        <v>43639</v>
      </c>
      <c r="S47">
        <f t="shared" si="151"/>
        <v>30</v>
      </c>
      <c r="T47" s="21">
        <f>Z46+1</f>
        <v>43668</v>
      </c>
      <c r="U47" s="14">
        <f t="shared" si="135"/>
        <v>43669</v>
      </c>
      <c r="V47" s="14">
        <f t="shared" si="136"/>
        <v>43670</v>
      </c>
      <c r="W47" s="14">
        <f t="shared" si="137"/>
        <v>43671</v>
      </c>
      <c r="X47" s="14">
        <f t="shared" si="138"/>
        <v>43672</v>
      </c>
      <c r="Y47" s="14">
        <f t="shared" si="139"/>
        <v>43673</v>
      </c>
      <c r="Z47" s="22">
        <f t="shared" si="140"/>
        <v>43674</v>
      </c>
      <c r="AB47">
        <f t="shared" si="152"/>
        <v>34</v>
      </c>
      <c r="AC47" s="21">
        <f>AI46+1</f>
        <v>43696</v>
      </c>
      <c r="AD47" s="14">
        <f t="shared" si="141"/>
        <v>43697</v>
      </c>
      <c r="AE47" s="14">
        <f t="shared" si="142"/>
        <v>43698</v>
      </c>
      <c r="AF47" s="14">
        <f t="shared" si="143"/>
        <v>43699</v>
      </c>
      <c r="AG47" s="14">
        <f t="shared" si="144"/>
        <v>43700</v>
      </c>
      <c r="AH47" s="14">
        <f t="shared" si="145"/>
        <v>43701</v>
      </c>
      <c r="AI47" s="22">
        <f t="shared" si="146"/>
        <v>43702</v>
      </c>
    </row>
    <row r="48" spans="1:35" x14ac:dyDescent="0.25">
      <c r="A48">
        <f t="shared" si="147"/>
        <v>22</v>
      </c>
      <c r="B48" s="21">
        <f>IF(H47&lt;&gt;"",IF(H47+1&lt;=EOMONTH($B$12,0),H47+1,""),"")</f>
        <v>43612</v>
      </c>
      <c r="C48" s="14">
        <f>IF(B48&lt;&gt;"",IF(B48+1&lt;=EOMONTH($B$12,0),B48+1,""),"")</f>
        <v>43613</v>
      </c>
      <c r="D48" s="14">
        <f>IF(C48&lt;&gt;"",IF(C48+1&lt;=EOMONTH($B$12,0),C48+1,""),"")</f>
        <v>43614</v>
      </c>
      <c r="E48" s="14">
        <f>IF(D48&lt;&gt;"",IF(D48+1&lt;=EOMONTH($B$12,0),D48+1,""),"")</f>
        <v>43615</v>
      </c>
      <c r="F48" s="14">
        <f>IF(E48&lt;&gt;"",IF(E48+1&lt;=EOMONTH($B$12,0),E48+1,""),"")</f>
        <v>43616</v>
      </c>
      <c r="G48" s="65" t="str">
        <f>IF(F48&lt;&gt;"",IF(F48+1&lt;=EOMONTH($B$12,0),F48+1,""),"")</f>
        <v/>
      </c>
      <c r="H48" s="66" t="str">
        <f>IF(G48&lt;&gt;"",IF(G48+1&lt;=EOMONTH($B$12,0),G48+1,""),"")</f>
        <v/>
      </c>
      <c r="J48">
        <f t="shared" si="149"/>
        <v>26</v>
      </c>
      <c r="K48" s="21">
        <f>IF(Q47&lt;&gt;"",IF(Q47+1&lt;=EOMONTH($K$12,0),Q47+1,""),"")</f>
        <v>43640</v>
      </c>
      <c r="L48" s="14">
        <f>IF(K48&lt;&gt;"",IF(K48+1&lt;=EOMONTH($K$12,0),K48+1,""),"")</f>
        <v>43641</v>
      </c>
      <c r="M48" s="14">
        <f>IF(L48&lt;&gt;"",IF(L48+1&lt;=EOMONTH($K$12,0),L48+1,""),"")</f>
        <v>43642</v>
      </c>
      <c r="N48" s="14">
        <f>IF(M48&lt;&gt;"",IF(M48+1&lt;=EOMONTH($K$12,0),M48+1,""),"")</f>
        <v>43643</v>
      </c>
      <c r="O48" s="14">
        <f>IF(N48&lt;&gt;"",IF(N48+1&lt;=EOMONTH($K$12,0),N48+1,""),"")</f>
        <v>43644</v>
      </c>
      <c r="P48" s="65">
        <f>IF(O48&lt;&gt;"",IF(O48+1&lt;=EOMONTH($K$12,0),O48+1,""),"")</f>
        <v>43645</v>
      </c>
      <c r="Q48" s="66">
        <f>IF(P48&lt;&gt;"",IF(P48+1&lt;=EOMONTH($K$12,0),P48+1,""),"")</f>
        <v>43646</v>
      </c>
      <c r="S48">
        <f t="shared" si="151"/>
        <v>31</v>
      </c>
      <c r="T48" s="21">
        <f>IF(Z47&lt;&gt;"",IF(Z47+1&lt;=EOMONTH($T$12,0),Z47+1,""),"")</f>
        <v>43675</v>
      </c>
      <c r="U48" s="14">
        <f>IF(T48&lt;&gt;"",IF(T48+1&lt;=EOMONTH($T$12,0),T48+1,""),"")</f>
        <v>43676</v>
      </c>
      <c r="V48" s="14">
        <f>IF(U48&lt;&gt;"",IF(U48+1&lt;=EOMONTH($T$12,0),U48+1,""),"")</f>
        <v>43677</v>
      </c>
      <c r="W48" s="14" t="str">
        <f>IF(V48&lt;&gt;"",IF(V48+1&lt;=EOMONTH($T$12,0),V48+1,""),"")</f>
        <v/>
      </c>
      <c r="X48" s="14" t="str">
        <f>IF(W48&lt;&gt;"",IF(W48+1&lt;=EOMONTH($T$12,0),W48+1,""),"")</f>
        <v/>
      </c>
      <c r="Y48" s="65" t="str">
        <f>IF(X48&lt;&gt;"",IF(X48+1&lt;=EOMONTH($T$12,0),X48+1,""),"")</f>
        <v/>
      </c>
      <c r="Z48" s="66" t="str">
        <f>IF(Y48&lt;&gt;"",IF(Y48+1&lt;=EOMONTH($T$12,0),Y48+1,""),"")</f>
        <v/>
      </c>
      <c r="AB48">
        <f t="shared" si="152"/>
        <v>35</v>
      </c>
      <c r="AC48" s="21">
        <f>IF(AI47&lt;&gt;"",IF(AI47+1&lt;=EOMONTH($AC$12,0),AI47+1,""),"")</f>
        <v>43703</v>
      </c>
      <c r="AD48" s="14">
        <f>IF(AC48&lt;&gt;"",IF(AC48+1&lt;=EOMONTH($AC$12,0),AC48+1,""),"")</f>
        <v>43704</v>
      </c>
      <c r="AE48" s="14">
        <f>IF(AD48&lt;&gt;"",IF(AD48+1&lt;=EOMONTH($AC$12,0),AD48+1,""),"")</f>
        <v>43705</v>
      </c>
      <c r="AF48" s="14">
        <f>IF(AE48&lt;&gt;"",IF(AE48+1&lt;=EOMONTH($AC$12,0),AE48+1,""),"")</f>
        <v>43706</v>
      </c>
      <c r="AG48" s="14">
        <f>IF(AF48&lt;&gt;"",IF(AF48+1&lt;=EOMONTH($AC$12,0),AF48+1,""),"")</f>
        <v>43707</v>
      </c>
      <c r="AH48" s="65">
        <f>IF(AG48&lt;&gt;"",IF(AG48+1&lt;=EOMONTH($AC$12,0),AG48+1,""),"")</f>
        <v>43708</v>
      </c>
      <c r="AI48" s="66" t="str">
        <f>IF(AH48&lt;&gt;"",IF(AH48+1&lt;=EOMONTH($AC$12,0),AH48+1,""),"")</f>
        <v/>
      </c>
    </row>
    <row r="49" spans="1:35" ht="15.75" thickBot="1" x14ac:dyDescent="0.3">
      <c r="A49" t="str">
        <f t="shared" si="147"/>
        <v/>
      </c>
      <c r="B49" s="60" t="str">
        <f>IF(H48&lt;&gt;"",IF(H48+1&lt;=EOMONTH($B$12,0),H48+1,""),"")</f>
        <v/>
      </c>
      <c r="C49" s="61" t="str">
        <f>IF(B49&lt;&gt;"",IF(B49+1&lt;=EOMONTH($B$12,0),B49+1,""),"")</f>
        <v/>
      </c>
      <c r="D49" s="61" t="str">
        <f>IF(C49&lt;&gt;"",IF(C49+1&lt;=EOMONTH($B$12,0),C49+1,""),"")</f>
        <v/>
      </c>
      <c r="E49" s="61" t="str">
        <f>IF(D49&lt;&gt;"",IF(D49+1&lt;=EOMONTH($B$12,0),D49+1,""),"")</f>
        <v/>
      </c>
      <c r="F49" s="61" t="str">
        <f>IF(E49&lt;&gt;"",IF(E49+1&lt;=EOMONTH($B$12,0),E49+1,""),"")</f>
        <v/>
      </c>
      <c r="G49" s="67" t="str">
        <f>IF(F49&lt;&gt;"",IF(F49+1&lt;=EOMONTH($B$12,0),F49+1,""),"")</f>
        <v/>
      </c>
      <c r="H49" s="68" t="str">
        <f>IF(G49&lt;&gt;"",IF(G49+1&lt;=EOMONTH($B$12,0),G49+1,""),"")</f>
        <v/>
      </c>
      <c r="J49" t="str">
        <f t="shared" si="149"/>
        <v/>
      </c>
      <c r="K49" s="60" t="str">
        <f>IF(Q48&lt;&gt;"",IF(Q48+1&lt;=EOMONTH($K$12,0),Q48+1,""),"")</f>
        <v/>
      </c>
      <c r="L49" s="61" t="str">
        <f>IF(K49&lt;&gt;"",IF(K49+1&lt;=EOMONTH($K$12,0),K49+1,""),"")</f>
        <v/>
      </c>
      <c r="M49" s="61" t="str">
        <f>IF(L49&lt;&gt;"",IF(L49+1&lt;=EOMONTH($K$12,0),L49+1,""),"")</f>
        <v/>
      </c>
      <c r="N49" s="61" t="str">
        <f>IF(M49&lt;&gt;"",IF(M49+1&lt;=EOMONTH($K$12,0),M49+1,""),"")</f>
        <v/>
      </c>
      <c r="O49" s="61" t="str">
        <f>IF(N49&lt;&gt;"",IF(N49+1&lt;=EOMONTH($K$12,0),N49+1,""),"")</f>
        <v/>
      </c>
      <c r="P49" s="67" t="str">
        <f>IF(O49&lt;&gt;"",IF(O49+1&lt;=EOMONTH($K$12,0),O49+1,""),"")</f>
        <v/>
      </c>
      <c r="Q49" s="68" t="str">
        <f>IF(P49&lt;&gt;"",IF(P49+1&lt;=EOMONTH($K$12,0),P49+1,""),"")</f>
        <v/>
      </c>
      <c r="S49" t="str">
        <f t="shared" si="151"/>
        <v/>
      </c>
      <c r="T49" s="60" t="str">
        <f>IF(Z48&lt;&gt;"",IF(Z48+1&lt;=EOMONTH($T$12,0),Z48+1,""),"")</f>
        <v/>
      </c>
      <c r="U49" s="61" t="str">
        <f>IF(T49&lt;&gt;"",IF(T49+1&lt;=EOMONTH($T$12,0),T49+1,""),"")</f>
        <v/>
      </c>
      <c r="V49" s="61" t="str">
        <f>IF(U49&lt;&gt;"",IF(U49+1&lt;=EOMONTH($T$12,0),U49+1,""),"")</f>
        <v/>
      </c>
      <c r="W49" s="61" t="str">
        <f>IF(V49&lt;&gt;"",IF(V49+1&lt;=EOMONTH($T$12,0),V49+1,""),"")</f>
        <v/>
      </c>
      <c r="X49" s="61" t="str">
        <f>IF(W49&lt;&gt;"",IF(W49+1&lt;=EOMONTH($T$12,0),W49+1,""),"")</f>
        <v/>
      </c>
      <c r="Y49" s="67" t="str">
        <f>IF(X49&lt;&gt;"",IF(X49+1&lt;=EOMONTH($T$12,0),X49+1,""),"")</f>
        <v/>
      </c>
      <c r="Z49" s="68" t="str">
        <f>IF(Y49&lt;&gt;"",IF(Y49+1&lt;=EOMONTH($T$12,0),Y49+1,""),"")</f>
        <v/>
      </c>
      <c r="AB49" t="str">
        <f t="shared" si="152"/>
        <v/>
      </c>
      <c r="AC49" s="60" t="str">
        <f>IF(AI48&lt;&gt;"",IF(AI48+1&lt;=EOMONTH($AC$12,0),AI48+1,""),"")</f>
        <v/>
      </c>
      <c r="AD49" s="61" t="str">
        <f>IF(AC49&lt;&gt;"",IF(AC49+1&lt;=EOMONTH($AC$12,0),AC49+1,""),"")</f>
        <v/>
      </c>
      <c r="AE49" s="61" t="str">
        <f>IF(AD49&lt;&gt;"",IF(AD49+1&lt;=EOMONTH($AC$12,0),AD49+1,""),"")</f>
        <v/>
      </c>
      <c r="AF49" s="61" t="str">
        <f>IF(AE49&lt;&gt;"",IF(AE49+1&lt;=EOMONTH($AC$12,0),AE49+1,""),"")</f>
        <v/>
      </c>
      <c r="AG49" s="61" t="str">
        <f>IF(AF49&lt;&gt;"",IF(AF49+1&lt;=EOMONTH($AC$12,0),AF49+1,""),"")</f>
        <v/>
      </c>
      <c r="AH49" s="67" t="str">
        <f>IF(AG49&lt;&gt;"",IF(AG49+1&lt;=EOMONTH($AC$12,0),AG49+1,""),"")</f>
        <v/>
      </c>
      <c r="AI49" s="68" t="str">
        <f>IF(AH49&lt;&gt;"",IF(AH49+1&lt;=EOMONTH($AC$12,0),AH49+1,""),"")</f>
        <v/>
      </c>
    </row>
    <row r="50" spans="1:35" ht="15.75" thickBot="1" x14ac:dyDescent="0.3"/>
    <row r="51" spans="1:35" x14ac:dyDescent="0.25">
      <c r="B51" s="73">
        <f>DATE($A31,MONTH(AC42)+1,1)</f>
        <v>44075</v>
      </c>
      <c r="C51" s="74"/>
      <c r="D51" s="74"/>
      <c r="E51" s="74"/>
      <c r="F51" s="74"/>
      <c r="G51" s="74"/>
      <c r="H51" s="75"/>
      <c r="K51" s="73">
        <f>DATE($A31,MONTH(B51)+1,1)</f>
        <v>44105</v>
      </c>
      <c r="L51" s="74"/>
      <c r="M51" s="74"/>
      <c r="N51" s="74"/>
      <c r="O51" s="74"/>
      <c r="P51" s="74"/>
      <c r="Q51" s="75"/>
      <c r="T51" s="73">
        <f>DATE($A31,MONTH(K51)+1,1)</f>
        <v>44136</v>
      </c>
      <c r="U51" s="74"/>
      <c r="V51" s="74"/>
      <c r="W51" s="74"/>
      <c r="X51" s="74"/>
      <c r="Y51" s="74"/>
      <c r="Z51" s="75"/>
      <c r="AC51" s="73">
        <f>DATE($A31,MONTH(T51)+1,1)</f>
        <v>44166</v>
      </c>
      <c r="AD51" s="74"/>
      <c r="AE51" s="74"/>
      <c r="AF51" s="74"/>
      <c r="AG51" s="74"/>
      <c r="AH51" s="74"/>
      <c r="AI51" s="75"/>
    </row>
    <row r="52" spans="1:35" s="1" customFormat="1" ht="15.75" thickBot="1" x14ac:dyDescent="0.3">
      <c r="B52" s="11" t="s">
        <v>0</v>
      </c>
      <c r="C52" s="12" t="s">
        <v>1</v>
      </c>
      <c r="D52" s="12" t="s">
        <v>2</v>
      </c>
      <c r="E52" s="12" t="s">
        <v>3</v>
      </c>
      <c r="F52" s="12" t="s">
        <v>4</v>
      </c>
      <c r="G52" s="12" t="s">
        <v>5</v>
      </c>
      <c r="H52" s="13" t="s">
        <v>6</v>
      </c>
      <c r="K52" s="11" t="s">
        <v>0</v>
      </c>
      <c r="L52" s="12" t="s">
        <v>1</v>
      </c>
      <c r="M52" s="12" t="s">
        <v>2</v>
      </c>
      <c r="N52" s="12" t="s">
        <v>3</v>
      </c>
      <c r="O52" s="12" t="s">
        <v>4</v>
      </c>
      <c r="P52" s="12" t="s">
        <v>5</v>
      </c>
      <c r="Q52" s="13" t="s">
        <v>6</v>
      </c>
      <c r="T52" s="11" t="s">
        <v>0</v>
      </c>
      <c r="U52" s="12" t="s">
        <v>1</v>
      </c>
      <c r="V52" s="12" t="s">
        <v>2</v>
      </c>
      <c r="W52" s="12" t="s">
        <v>3</v>
      </c>
      <c r="X52" s="12" t="s">
        <v>4</v>
      </c>
      <c r="Y52" s="12" t="s">
        <v>5</v>
      </c>
      <c r="Z52" s="13" t="s">
        <v>6</v>
      </c>
      <c r="AC52" s="11" t="s">
        <v>0</v>
      </c>
      <c r="AD52" s="12" t="s">
        <v>1</v>
      </c>
      <c r="AE52" s="12" t="s">
        <v>2</v>
      </c>
      <c r="AF52" s="12" t="s">
        <v>3</v>
      </c>
      <c r="AG52" s="12" t="s">
        <v>4</v>
      </c>
      <c r="AH52" s="12" t="s">
        <v>5</v>
      </c>
      <c r="AI52" s="13" t="s">
        <v>6</v>
      </c>
    </row>
    <row r="53" spans="1:35" x14ac:dyDescent="0.25">
      <c r="A53">
        <f>_xlfn.ISOWEEKNUM(B51)</f>
        <v>36</v>
      </c>
      <c r="B53" s="69" t="str">
        <f>IF(WEEKDAY($B$21,2)=(COLUMN()-1),$B$21,"")</f>
        <v/>
      </c>
      <c r="C53" s="19" t="str">
        <f>IF(B53&lt;&gt;"",B53+1,IF(WEEKDAY($B$21,2)=(COLUMN()-1),$B$21,""))</f>
        <v/>
      </c>
      <c r="D53" s="19" t="str">
        <f>IF(C53&lt;&gt;"",C53+1,IF(WEEKDAY($B$21,2)=(COLUMN()-1),$B$21,""))</f>
        <v/>
      </c>
      <c r="E53" s="19" t="str">
        <f>IF(D53&lt;&gt;"",D53+1,IF(WEEKDAY($B$21,2)=(COLUMN()-1),$B$21,""))</f>
        <v/>
      </c>
      <c r="F53" s="19" t="str">
        <f>IF(E53&lt;&gt;"",E53+1,IF(WEEKDAY($B$21,2)=(COLUMN()-1),$B$21,""))</f>
        <v/>
      </c>
      <c r="G53" s="19" t="str">
        <f>IF(F53&lt;&gt;"",F53+1,IF(WEEKDAY($B$21,2)=(COLUMN()-1),$B$21,""))</f>
        <v/>
      </c>
      <c r="H53" s="20">
        <f>IF(G53&lt;&gt;"",G53+1,IF(WEEKDAY($B$21,2)=(COLUMN()-1),$B$21,""))</f>
        <v>43709</v>
      </c>
      <c r="J53">
        <f>_xlfn.ISOWEEKNUM(K51)</f>
        <v>40</v>
      </c>
      <c r="K53" s="69" t="str">
        <f>IF(WEEKDAY($K$21,2)=(COLUMN()-10),$K$21,"")</f>
        <v/>
      </c>
      <c r="L53" s="19">
        <f>IF(K53&lt;&gt;"",K53+1,IF(WEEKDAY($K$21,2)=(COLUMN()-10),$K$21,""))</f>
        <v>43739</v>
      </c>
      <c r="M53" s="19">
        <f>IF(L53&lt;&gt;"",L53+1,IF(WEEKDAY($K$21,2)=(COLUMN()-10),$K$21,""))</f>
        <v>43740</v>
      </c>
      <c r="N53" s="19">
        <f>IF(M53&lt;&gt;"",M53+1,IF(WEEKDAY($K$21,2)=(COLUMN()-10),$K$21,""))</f>
        <v>43741</v>
      </c>
      <c r="O53" s="19">
        <f>IF(N53&lt;&gt;"",N53+1,IF(WEEKDAY($K$21,2)=(COLUMN()-10),$K$21,""))</f>
        <v>43742</v>
      </c>
      <c r="P53" s="19">
        <f>IF(O53&lt;&gt;"",O53+1,IF(WEEKDAY($K$21,2)=(COLUMN()-10),$K$21,""))</f>
        <v>43743</v>
      </c>
      <c r="Q53" s="20">
        <f>IF(P53&lt;&gt;"",P53+1,IF(WEEKDAY($K$21,2)=(COLUMN()-10),$K$21,""))</f>
        <v>43744</v>
      </c>
      <c r="S53">
        <f>_xlfn.ISOWEEKNUM(T51)</f>
        <v>44</v>
      </c>
      <c r="T53" s="69" t="str">
        <f>IF(WEEKDAY($T$21,2)=(COLUMN()-19),$T$21,"")</f>
        <v/>
      </c>
      <c r="U53" s="19" t="str">
        <f>IF(T53&lt;&gt;"",T53+1,IF(WEEKDAY($T$21,2)=(COLUMN()-19),$T$21,""))</f>
        <v/>
      </c>
      <c r="V53" s="19" t="str">
        <f>IF(U53&lt;&gt;"",U53+1,IF(WEEKDAY($T$21,2)=(COLUMN()-19),$T$21,""))</f>
        <v/>
      </c>
      <c r="W53" s="19" t="str">
        <f>IF(V53&lt;&gt;"",V53+1,IF(WEEKDAY($T$21,2)=(COLUMN()-19),$T$21,""))</f>
        <v/>
      </c>
      <c r="X53" s="19">
        <f>IF(W53&lt;&gt;"",W53+1,IF(WEEKDAY($T$21,2)=(COLUMN()-19),$T$21,""))</f>
        <v>43770</v>
      </c>
      <c r="Y53" s="19">
        <f>IF(X53&lt;&gt;"",X53+1,IF(WEEKDAY($T$21,2)=(COLUMN()-19),$T$21,""))</f>
        <v>43771</v>
      </c>
      <c r="Z53" s="20">
        <f>IF(Y53&lt;&gt;"",Y53+1,IF(WEEKDAY($T$21,2)=(COLUMN()-19),$T$21,""))</f>
        <v>43772</v>
      </c>
      <c r="AB53">
        <f>_xlfn.ISOWEEKNUM(AC51)</f>
        <v>49</v>
      </c>
      <c r="AC53" s="69" t="str">
        <f>IF(WEEKDAY($AC$21,2)=(COLUMN()-28),$AC$21,"")</f>
        <v/>
      </c>
      <c r="AD53" s="19" t="str">
        <f>IF(AC53&lt;&gt;"",AC53+1,IF(WEEKDAY($AC$21,2)=(COLUMN()-28),$AC$21,""))</f>
        <v/>
      </c>
      <c r="AE53" s="19" t="str">
        <f>IF(AD53&lt;&gt;"",AD53+1,IF(WEEKDAY($AC$21,2)=(COLUMN()-28),$AC$21,""))</f>
        <v/>
      </c>
      <c r="AF53" s="19" t="str">
        <f>IF(AE53&lt;&gt;"",AE53+1,IF(WEEKDAY($AC$21,2)=(COLUMN()-28),$AC$21,""))</f>
        <v/>
      </c>
      <c r="AG53" s="19" t="str">
        <f>IF(AF53&lt;&gt;"",AF53+1,IF(WEEKDAY($AC$21,2)=(COLUMN()-28),$AC$21,""))</f>
        <v/>
      </c>
      <c r="AH53" s="19" t="str">
        <f>IF(AG53&lt;&gt;"",AG53+1,IF(WEEKDAY($AC$21,2)=(COLUMN()-28),$AC$21,""))</f>
        <v/>
      </c>
      <c r="AI53" s="20">
        <f>IF(AH53&lt;&gt;"",AH53+1,IF(WEEKDAY($AC$21,2)=(COLUMN()-28),$AC$21,""))</f>
        <v>43800</v>
      </c>
    </row>
    <row r="54" spans="1:35" x14ac:dyDescent="0.25">
      <c r="A54">
        <f>IF(B54&lt;&gt;"",_xlfn.ISOWEEKNUM(B54),"")</f>
        <v>36</v>
      </c>
      <c r="B54" s="21">
        <f>H53+1</f>
        <v>43710</v>
      </c>
      <c r="C54" s="14">
        <f t="shared" ref="C54:C56" si="153">B54+1</f>
        <v>43711</v>
      </c>
      <c r="D54" s="14">
        <f t="shared" ref="D54:D56" si="154">C54+1</f>
        <v>43712</v>
      </c>
      <c r="E54" s="14">
        <f t="shared" ref="E54:E56" si="155">D54+1</f>
        <v>43713</v>
      </c>
      <c r="F54" s="14">
        <f t="shared" ref="F54:F56" si="156">E54+1</f>
        <v>43714</v>
      </c>
      <c r="G54" s="14">
        <f t="shared" ref="G54:G56" si="157">F54+1</f>
        <v>43715</v>
      </c>
      <c r="H54" s="22">
        <f t="shared" ref="H54:H56" si="158">G54+1</f>
        <v>43716</v>
      </c>
      <c r="J54">
        <f>IF(K54&lt;&gt;"",_xlfn.ISOWEEKNUM(K54),"")</f>
        <v>41</v>
      </c>
      <c r="K54" s="21">
        <f>Q53+1</f>
        <v>43745</v>
      </c>
      <c r="L54" s="14">
        <f t="shared" ref="L54:L56" si="159">K54+1</f>
        <v>43746</v>
      </c>
      <c r="M54" s="14">
        <f t="shared" ref="M54:M56" si="160">L54+1</f>
        <v>43747</v>
      </c>
      <c r="N54" s="14">
        <f t="shared" ref="N54:N56" si="161">M54+1</f>
        <v>43748</v>
      </c>
      <c r="O54" s="14">
        <f t="shared" ref="O54:O56" si="162">N54+1</f>
        <v>43749</v>
      </c>
      <c r="P54" s="14">
        <f t="shared" ref="P54:P56" si="163">O54+1</f>
        <v>43750</v>
      </c>
      <c r="Q54" s="22">
        <f t="shared" ref="Q54:Q56" si="164">P54+1</f>
        <v>43751</v>
      </c>
      <c r="S54">
        <f>IF(T54&lt;&gt;"",_xlfn.ISOWEEKNUM(T54),"")</f>
        <v>45</v>
      </c>
      <c r="T54" s="21">
        <f>Z53+1</f>
        <v>43773</v>
      </c>
      <c r="U54" s="14">
        <f t="shared" ref="U54:U56" si="165">T54+1</f>
        <v>43774</v>
      </c>
      <c r="V54" s="14">
        <f t="shared" ref="V54:V56" si="166">U54+1</f>
        <v>43775</v>
      </c>
      <c r="W54" s="14">
        <f t="shared" ref="W54:W56" si="167">V54+1</f>
        <v>43776</v>
      </c>
      <c r="X54" s="14">
        <f t="shared" ref="X54:X56" si="168">W54+1</f>
        <v>43777</v>
      </c>
      <c r="Y54" s="14">
        <f t="shared" ref="Y54:Y56" si="169">X54+1</f>
        <v>43778</v>
      </c>
      <c r="Z54" s="22">
        <f t="shared" ref="Z54:Z56" si="170">Y54+1</f>
        <v>43779</v>
      </c>
      <c r="AB54">
        <f>IF(AC54&lt;&gt;"",_xlfn.ISOWEEKNUM(AC54),"")</f>
        <v>49</v>
      </c>
      <c r="AC54" s="21">
        <f>AI53+1</f>
        <v>43801</v>
      </c>
      <c r="AD54" s="14">
        <f t="shared" ref="AD54:AD56" si="171">AC54+1</f>
        <v>43802</v>
      </c>
      <c r="AE54" s="14">
        <f t="shared" ref="AE54:AE56" si="172">AD54+1</f>
        <v>43803</v>
      </c>
      <c r="AF54" s="14">
        <f t="shared" ref="AF54:AF56" si="173">AE54+1</f>
        <v>43804</v>
      </c>
      <c r="AG54" s="14">
        <f t="shared" ref="AG54:AG56" si="174">AF54+1</f>
        <v>43805</v>
      </c>
      <c r="AH54" s="14">
        <f t="shared" ref="AH54:AH56" si="175">AG54+1</f>
        <v>43806</v>
      </c>
      <c r="AI54" s="22">
        <f t="shared" ref="AI54:AI56" si="176">AH54+1</f>
        <v>43807</v>
      </c>
    </row>
    <row r="55" spans="1:35" x14ac:dyDescent="0.25">
      <c r="A55">
        <f t="shared" ref="A55:A58" si="177">IF(B55&lt;&gt;"",_xlfn.ISOWEEKNUM(B55),"")</f>
        <v>37</v>
      </c>
      <c r="B55" s="21">
        <f t="shared" ref="B55:B56" si="178">H54+1</f>
        <v>43717</v>
      </c>
      <c r="C55" s="14">
        <f t="shared" si="153"/>
        <v>43718</v>
      </c>
      <c r="D55" s="14">
        <f t="shared" si="154"/>
        <v>43719</v>
      </c>
      <c r="E55" s="14">
        <f t="shared" si="155"/>
        <v>43720</v>
      </c>
      <c r="F55" s="14">
        <f t="shared" si="156"/>
        <v>43721</v>
      </c>
      <c r="G55" s="14">
        <f t="shared" si="157"/>
        <v>43722</v>
      </c>
      <c r="H55" s="22">
        <f t="shared" si="158"/>
        <v>43723</v>
      </c>
      <c r="J55">
        <f t="shared" ref="J55:J58" si="179">IF(K55&lt;&gt;"",_xlfn.ISOWEEKNUM(K55),"")</f>
        <v>42</v>
      </c>
      <c r="K55" s="21">
        <f t="shared" ref="K55:K56" si="180">Q54+1</f>
        <v>43752</v>
      </c>
      <c r="L55" s="14">
        <f t="shared" si="159"/>
        <v>43753</v>
      </c>
      <c r="M55" s="14">
        <f t="shared" si="160"/>
        <v>43754</v>
      </c>
      <c r="N55" s="14">
        <f t="shared" si="161"/>
        <v>43755</v>
      </c>
      <c r="O55" s="14">
        <f t="shared" si="162"/>
        <v>43756</v>
      </c>
      <c r="P55" s="14">
        <f t="shared" si="163"/>
        <v>43757</v>
      </c>
      <c r="Q55" s="22">
        <f t="shared" si="164"/>
        <v>43758</v>
      </c>
      <c r="S55">
        <f t="shared" ref="S55:S58" si="181">IF(T55&lt;&gt;"",_xlfn.ISOWEEKNUM(T55),"")</f>
        <v>46</v>
      </c>
      <c r="T55" s="21">
        <f>Z54+1</f>
        <v>43780</v>
      </c>
      <c r="U55" s="14">
        <f t="shared" si="165"/>
        <v>43781</v>
      </c>
      <c r="V55" s="14">
        <f t="shared" si="166"/>
        <v>43782</v>
      </c>
      <c r="W55" s="14">
        <f t="shared" si="167"/>
        <v>43783</v>
      </c>
      <c r="X55" s="14">
        <f t="shared" si="168"/>
        <v>43784</v>
      </c>
      <c r="Y55" s="14">
        <f t="shared" si="169"/>
        <v>43785</v>
      </c>
      <c r="Z55" s="22">
        <f t="shared" si="170"/>
        <v>43786</v>
      </c>
      <c r="AB55">
        <f t="shared" ref="AB55:AB58" si="182">IF(AC55&lt;&gt;"",_xlfn.ISOWEEKNUM(AC55),"")</f>
        <v>50</v>
      </c>
      <c r="AC55" s="21">
        <f>AI54+1</f>
        <v>43808</v>
      </c>
      <c r="AD55" s="14">
        <f t="shared" si="171"/>
        <v>43809</v>
      </c>
      <c r="AE55" s="14">
        <f t="shared" si="172"/>
        <v>43810</v>
      </c>
      <c r="AF55" s="14">
        <f t="shared" si="173"/>
        <v>43811</v>
      </c>
      <c r="AG55" s="14">
        <f t="shared" si="174"/>
        <v>43812</v>
      </c>
      <c r="AH55" s="14">
        <f t="shared" si="175"/>
        <v>43813</v>
      </c>
      <c r="AI55" s="22">
        <f t="shared" si="176"/>
        <v>43814</v>
      </c>
    </row>
    <row r="56" spans="1:35" x14ac:dyDescent="0.25">
      <c r="A56">
        <f t="shared" si="177"/>
        <v>38</v>
      </c>
      <c r="B56" s="21">
        <f t="shared" si="178"/>
        <v>43724</v>
      </c>
      <c r="C56" s="14">
        <f t="shared" si="153"/>
        <v>43725</v>
      </c>
      <c r="D56" s="14">
        <f t="shared" si="154"/>
        <v>43726</v>
      </c>
      <c r="E56" s="14">
        <f t="shared" si="155"/>
        <v>43727</v>
      </c>
      <c r="F56" s="14">
        <f t="shared" si="156"/>
        <v>43728</v>
      </c>
      <c r="G56" s="14">
        <f t="shared" si="157"/>
        <v>43729</v>
      </c>
      <c r="H56" s="22">
        <f t="shared" si="158"/>
        <v>43730</v>
      </c>
      <c r="J56">
        <f t="shared" si="179"/>
        <v>43</v>
      </c>
      <c r="K56" s="21">
        <f t="shared" si="180"/>
        <v>43759</v>
      </c>
      <c r="L56" s="14">
        <f t="shared" si="159"/>
        <v>43760</v>
      </c>
      <c r="M56" s="14">
        <f t="shared" si="160"/>
        <v>43761</v>
      </c>
      <c r="N56" s="14">
        <f t="shared" si="161"/>
        <v>43762</v>
      </c>
      <c r="O56" s="14">
        <f t="shared" si="162"/>
        <v>43763</v>
      </c>
      <c r="P56" s="14">
        <f t="shared" si="163"/>
        <v>43764</v>
      </c>
      <c r="Q56" s="22">
        <f t="shared" si="164"/>
        <v>43765</v>
      </c>
      <c r="S56">
        <f t="shared" si="181"/>
        <v>47</v>
      </c>
      <c r="T56" s="21">
        <f>Z55+1</f>
        <v>43787</v>
      </c>
      <c r="U56" s="14">
        <f t="shared" si="165"/>
        <v>43788</v>
      </c>
      <c r="V56" s="14">
        <f t="shared" si="166"/>
        <v>43789</v>
      </c>
      <c r="W56" s="14">
        <f t="shared" si="167"/>
        <v>43790</v>
      </c>
      <c r="X56" s="14">
        <f t="shared" si="168"/>
        <v>43791</v>
      </c>
      <c r="Y56" s="14">
        <f t="shared" si="169"/>
        <v>43792</v>
      </c>
      <c r="Z56" s="22">
        <f t="shared" si="170"/>
        <v>43793</v>
      </c>
      <c r="AB56">
        <f t="shared" si="182"/>
        <v>51</v>
      </c>
      <c r="AC56" s="21">
        <f>AI55+1</f>
        <v>43815</v>
      </c>
      <c r="AD56" s="14">
        <f t="shared" si="171"/>
        <v>43816</v>
      </c>
      <c r="AE56" s="14">
        <f t="shared" si="172"/>
        <v>43817</v>
      </c>
      <c r="AF56" s="14">
        <f t="shared" si="173"/>
        <v>43818</v>
      </c>
      <c r="AG56" s="14">
        <f t="shared" si="174"/>
        <v>43819</v>
      </c>
      <c r="AH56" s="14">
        <f t="shared" si="175"/>
        <v>43820</v>
      </c>
      <c r="AI56" s="22">
        <f t="shared" si="176"/>
        <v>43821</v>
      </c>
    </row>
    <row r="57" spans="1:35" x14ac:dyDescent="0.25">
      <c r="A57">
        <f t="shared" si="177"/>
        <v>39</v>
      </c>
      <c r="B57" s="21">
        <f>IF(H56&lt;&gt;"",IF(H56+1&lt;=EOMONTH($B$21,0),H56+1,""),"")</f>
        <v>43731</v>
      </c>
      <c r="C57" s="14">
        <f>IF(B57&lt;&gt;"",IF(B57+1&lt;=EOMONTH($B$21,0),B57+1,""),"")</f>
        <v>43732</v>
      </c>
      <c r="D57" s="14">
        <f>IF(C57&lt;&gt;"",IF(C57+1&lt;=EOMONTH($B$21,0),C57+1,""),"")</f>
        <v>43733</v>
      </c>
      <c r="E57" s="14">
        <f>IF(D57&lt;&gt;"",IF(D57+1&lt;=EOMONTH($B$21,0),D57+1,""),"")</f>
        <v>43734</v>
      </c>
      <c r="F57" s="14">
        <f>IF(E57&lt;&gt;"",IF(E57+1&lt;=EOMONTH($B$21,0),E57+1,""),"")</f>
        <v>43735</v>
      </c>
      <c r="G57" s="65">
        <f>IF(F57&lt;&gt;"",IF(F57+1&lt;=EOMONTH($B$21,0),F57+1,""),"")</f>
        <v>43736</v>
      </c>
      <c r="H57" s="66">
        <f>IF(G57&lt;&gt;"",IF(G57+1&lt;=EOMONTH($B$21,0),G57+1,""),"")</f>
        <v>43737</v>
      </c>
      <c r="J57">
        <f t="shared" si="179"/>
        <v>44</v>
      </c>
      <c r="K57" s="21">
        <f>IF(Q56&lt;&gt;"",IF(Q56+1&lt;=EOMONTH($K$21,0),Q56+1,""),"")</f>
        <v>43766</v>
      </c>
      <c r="L57" s="14">
        <f>IF(K57&lt;&gt;"",IF(K57+1&lt;=EOMONTH($K$21,0),K57+1,""),"")</f>
        <v>43767</v>
      </c>
      <c r="M57" s="14">
        <f>IF(L57&lt;&gt;"",IF(L57+1&lt;=EOMONTH($K$21,0),L57+1,""),"")</f>
        <v>43768</v>
      </c>
      <c r="N57" s="14">
        <f>IF(M57&lt;&gt;"",IF(M57+1&lt;=EOMONTH($K$21,0),M57+1,""),"")</f>
        <v>43769</v>
      </c>
      <c r="O57" s="14" t="str">
        <f>IF(N57&lt;&gt;"",IF(N57+1&lt;=EOMONTH($K$21,0),N57+1,""),"")</f>
        <v/>
      </c>
      <c r="P57" s="65" t="str">
        <f>IF(O57&lt;&gt;"",IF(O57+1&lt;=EOMONTH($K$21,0),O57+1,""),"")</f>
        <v/>
      </c>
      <c r="Q57" s="66" t="str">
        <f>IF(P57&lt;&gt;"",IF(P57+1&lt;=EOMONTH($K$21,0),P57+1,""),"")</f>
        <v/>
      </c>
      <c r="S57">
        <f t="shared" si="181"/>
        <v>48</v>
      </c>
      <c r="T57" s="21">
        <f>IF(Z56&lt;&gt;"",IF(Z56+1&lt;=EOMONTH($T$21,0),Z56+1,""),"")</f>
        <v>43794</v>
      </c>
      <c r="U57" s="14">
        <f>IF(T57&lt;&gt;"",IF(T57+1&lt;=EOMONTH($T$21,0),T57+1,""),"")</f>
        <v>43795</v>
      </c>
      <c r="V57" s="14">
        <f>IF(U57&lt;&gt;"",IF(U57+1&lt;=EOMONTH($T$21,0),U57+1,""),"")</f>
        <v>43796</v>
      </c>
      <c r="W57" s="14">
        <f>IF(V57&lt;&gt;"",IF(V57+1&lt;=EOMONTH($T$21,0),V57+1,""),"")</f>
        <v>43797</v>
      </c>
      <c r="X57" s="14">
        <f>IF(W57&lt;&gt;"",IF(W57+1&lt;=EOMONTH($T$21,0),W57+1,""),"")</f>
        <v>43798</v>
      </c>
      <c r="Y57" s="65">
        <f>IF(X57&lt;&gt;"",IF(X57+1&lt;=EOMONTH($T$21,0),X57+1,""),"")</f>
        <v>43799</v>
      </c>
      <c r="Z57" s="66" t="str">
        <f>IF(Y57&lt;&gt;"",IF(Y57+1&lt;=EOMONTH($T$21,0),Y57+1,""),"")</f>
        <v/>
      </c>
      <c r="AB57">
        <f t="shared" si="182"/>
        <v>52</v>
      </c>
      <c r="AC57" s="21">
        <f>IF(AI56&lt;&gt;"",IF(AI56+1&lt;=EOMONTH($AC$21,0),AI56+1,""),"")</f>
        <v>43822</v>
      </c>
      <c r="AD57" s="14">
        <f>IF(AC57&lt;&gt;"",IF(AC57+1&lt;=EOMONTH($AC$21,0),AC57+1,""),"")</f>
        <v>43823</v>
      </c>
      <c r="AE57" s="14">
        <f>IF(AD57&lt;&gt;"",IF(AD57+1&lt;=EOMONTH($AC$21,0),AD57+1,""),"")</f>
        <v>43824</v>
      </c>
      <c r="AF57" s="14">
        <f>IF(AE57&lt;&gt;"",IF(AE57+1&lt;=EOMONTH($AC$21,0),AE57+1,""),"")</f>
        <v>43825</v>
      </c>
      <c r="AG57" s="14">
        <f>IF(AF57&lt;&gt;"",IF(AF57+1&lt;=EOMONTH($AC$21,0),AF57+1,""),"")</f>
        <v>43826</v>
      </c>
      <c r="AH57" s="65">
        <f>IF(AG57&lt;&gt;"",IF(AG57+1&lt;=EOMONTH($AC$21,0),AG57+1,""),"")</f>
        <v>43827</v>
      </c>
      <c r="AI57" s="66">
        <f>IF(AH57&lt;&gt;"",IF(AH57+1&lt;=EOMONTH($AC$21,0),AH57+1,""),"")</f>
        <v>43828</v>
      </c>
    </row>
    <row r="58" spans="1:35" ht="15.75" thickBot="1" x14ac:dyDescent="0.3">
      <c r="A58">
        <f t="shared" si="177"/>
        <v>40</v>
      </c>
      <c r="B58" s="60">
        <f>IF(H57&lt;&gt;"",IF(H57+1&lt;=EOMONTH($B$21,0),H57+1,""),"")</f>
        <v>43738</v>
      </c>
      <c r="C58" s="61" t="str">
        <f>IF(B58&lt;&gt;"",IF(B58+1&lt;=EOMONTH($B$21,0),B58+1,""),"")</f>
        <v/>
      </c>
      <c r="D58" s="61" t="str">
        <f>IF(C58&lt;&gt;"",IF(C58+1&lt;=EOMONTH($B$21,0),C58+1,""),"")</f>
        <v/>
      </c>
      <c r="E58" s="61" t="str">
        <f>IF(D58&lt;&gt;"",IF(D58+1&lt;=EOMONTH($B$21,0),D58+1,""),"")</f>
        <v/>
      </c>
      <c r="F58" s="61" t="str">
        <f>IF(E58&lt;&gt;"",IF(E58+1&lt;=EOMONTH($B$21,0),E58+1,""),"")</f>
        <v/>
      </c>
      <c r="G58" s="67" t="str">
        <f>IF(F58&lt;&gt;"",IF(F58+1&lt;=EOMONTH($B$21,0),F58+1,""),"")</f>
        <v/>
      </c>
      <c r="H58" s="68" t="str">
        <f>IF(G58&lt;&gt;"",IF(G58+1&lt;=EOMONTH($B$21,0),G58+1,""),"")</f>
        <v/>
      </c>
      <c r="J58" t="str">
        <f t="shared" si="179"/>
        <v/>
      </c>
      <c r="K58" s="60" t="str">
        <f>IF(Q57&lt;&gt;"",IF(Q57+1&lt;=EOMONTH($K$21,0),Q57+1,""),"")</f>
        <v/>
      </c>
      <c r="L58" s="61" t="str">
        <f>IF(K58&lt;&gt;"",IF(K58+1&lt;=EOMONTH($K$21,0),K58+1,""),"")</f>
        <v/>
      </c>
      <c r="M58" s="61" t="str">
        <f>IF(L58&lt;&gt;"",IF(L58+1&lt;=EOMONTH($K$21,0),L58+1,""),"")</f>
        <v/>
      </c>
      <c r="N58" s="61" t="str">
        <f>IF(M58&lt;&gt;"",IF(M58+1&lt;=EOMONTH($K$21,0),M58+1,""),"")</f>
        <v/>
      </c>
      <c r="O58" s="61" t="str">
        <f>IF(N58&lt;&gt;"",IF(N58+1&lt;=EOMONTH($K$21,0),N58+1,""),"")</f>
        <v/>
      </c>
      <c r="P58" s="67" t="str">
        <f>IF(O58&lt;&gt;"",IF(O58+1&lt;=EOMONTH($K$21,0),O58+1,""),"")</f>
        <v/>
      </c>
      <c r="Q58" s="68" t="str">
        <f>IF(P58&lt;&gt;"",IF(P58+1&lt;=EOMONTH($K$21,0),P58+1,""),"")</f>
        <v/>
      </c>
      <c r="S58" t="str">
        <f t="shared" si="181"/>
        <v/>
      </c>
      <c r="T58" s="60" t="str">
        <f>IF(Z57&lt;&gt;"",IF(Z57+1&lt;=EOMONTH($T$21,0),Z57+1,""),"")</f>
        <v/>
      </c>
      <c r="U58" s="61" t="str">
        <f>IF(T58&lt;&gt;"",IF(T58+1&lt;=EOMONTH($T$21,0),T58+1,""),"")</f>
        <v/>
      </c>
      <c r="V58" s="61" t="str">
        <f>IF(U58&lt;&gt;"",IF(U58+1&lt;=EOMONTH($T$21,0),U58+1,""),"")</f>
        <v/>
      </c>
      <c r="W58" s="61" t="str">
        <f>IF(V58&lt;&gt;"",IF(V58+1&lt;=EOMONTH($T$21,0),V58+1,""),"")</f>
        <v/>
      </c>
      <c r="X58" s="61" t="str">
        <f>IF(W58&lt;&gt;"",IF(W58+1&lt;=EOMONTH($T$21,0),W58+1,""),"")</f>
        <v/>
      </c>
      <c r="Y58" s="67" t="str">
        <f>IF(X58&lt;&gt;"",IF(X58+1&lt;=EOMONTH($T$21,0),X58+1,""),"")</f>
        <v/>
      </c>
      <c r="Z58" s="68" t="str">
        <f>IF(Y58&lt;&gt;"",IF(Y58+1&lt;=EOMONTH($T$21,0),Y58+1,""),"")</f>
        <v/>
      </c>
      <c r="AB58">
        <f t="shared" si="182"/>
        <v>1</v>
      </c>
      <c r="AC58" s="60">
        <f>IF(AI57&lt;&gt;"",IF(AI57+1&lt;=EOMONTH($AC$21,0),AI57+1,""),"")</f>
        <v>43829</v>
      </c>
      <c r="AD58" s="61">
        <f>IF(AC58&lt;&gt;"",IF(AC58+1&lt;=EOMONTH($AC$21,0),AC58+1,""),"")</f>
        <v>43830</v>
      </c>
      <c r="AE58" s="61" t="str">
        <f>IF(AD58&lt;&gt;"",IF(AD58+1&lt;=EOMONTH($AC$21,0),AD58+1,""),"")</f>
        <v/>
      </c>
      <c r="AF58" s="61" t="str">
        <f>IF(AE58&lt;&gt;"",IF(AE58+1&lt;=EOMONTH($AC$21,0),AE58+1,""),"")</f>
        <v/>
      </c>
      <c r="AG58" s="61" t="str">
        <f>IF(AF58&lt;&gt;"",IF(AF58+1&lt;=EOMONTH($AC$21,0),AF58+1,""),"")</f>
        <v/>
      </c>
      <c r="AH58" s="67" t="str">
        <f>IF(AG58&lt;&gt;"",IF(AG58+1&lt;=EOMONTH($AC$21,0),AG58+1,""),"")</f>
        <v/>
      </c>
      <c r="AI58" s="68" t="str">
        <f>IF(AH58&lt;&gt;"",IF(AH58+1&lt;=EOMONTH($AC$21,0),AH58+1,""),"")</f>
        <v/>
      </c>
    </row>
  </sheetData>
  <mergeCells count="26">
    <mergeCell ref="A1:AI1"/>
    <mergeCell ref="B51:H51"/>
    <mergeCell ref="K51:Q51"/>
    <mergeCell ref="T51:Z51"/>
    <mergeCell ref="AC51:AI51"/>
    <mergeCell ref="B33:H33"/>
    <mergeCell ref="K33:Q33"/>
    <mergeCell ref="T33:Z33"/>
    <mergeCell ref="AC33:AI33"/>
    <mergeCell ref="B42:H42"/>
    <mergeCell ref="K42:Q42"/>
    <mergeCell ref="T42:Z42"/>
    <mergeCell ref="AC42:AI42"/>
    <mergeCell ref="A31:AI31"/>
    <mergeCell ref="B3:H3"/>
    <mergeCell ref="K3:Q3"/>
    <mergeCell ref="B21:H21"/>
    <mergeCell ref="K21:Q21"/>
    <mergeCell ref="T21:Z21"/>
    <mergeCell ref="AC21:AI21"/>
    <mergeCell ref="T3:Z3"/>
    <mergeCell ref="AC3:AI3"/>
    <mergeCell ref="B12:H12"/>
    <mergeCell ref="K12:Q12"/>
    <mergeCell ref="T12:Z12"/>
    <mergeCell ref="AC12:AI12"/>
  </mergeCells>
  <conditionalFormatting sqref="B9:H9">
    <cfRule type="expression" dxfId="285" priority="268" stopIfTrue="1">
      <formula>IF(B9&lt;&gt;"",SUMPRODUCT((B9&gt;=DateResaDeb)*(B9&lt;=DateResaFin)*(ResaRglt="En cours")),0)</formula>
    </cfRule>
    <cfRule type="expression" dxfId="284" priority="269">
      <formula>IF(B9&lt;&gt;"",SUMPRODUCT((B9&gt;=DateResaDeb)*(B9&lt;DateResaFin)),0)&gt;0</formula>
    </cfRule>
    <cfRule type="expression" dxfId="283" priority="270">
      <formula>B9&lt;&gt;""</formula>
    </cfRule>
  </conditionalFormatting>
  <conditionalFormatting sqref="T9:Z9">
    <cfRule type="expression" dxfId="258" priority="205" stopIfTrue="1">
      <formula>IF(T9&lt;&gt;"",SUMPRODUCT((T9&gt;=DateResaDeb)*(T9&lt;=DateResaFin)*(ResaRglt="En cours")),0)</formula>
    </cfRule>
    <cfRule type="expression" dxfId="257" priority="206">
      <formula>IF(T9&lt;&gt;"",SUMPRODUCT((T9&gt;=DateResaDeb)*(T9&lt;DateResaFin)),0)&gt;0</formula>
    </cfRule>
    <cfRule type="expression" dxfId="256" priority="207">
      <formula>T9&lt;&gt;""</formula>
    </cfRule>
  </conditionalFormatting>
  <conditionalFormatting sqref="B5:H10">
    <cfRule type="expression" dxfId="255" priority="331" stopIfTrue="1">
      <formula>IF(B5&lt;&gt;"",SUMPRODUCT((B5&gt;=DateResaDeb)*(B5&lt;=DateResaFin)*(ResaRglt="En cours")),0)</formula>
    </cfRule>
    <cfRule type="expression" dxfId="254" priority="332">
      <formula>IF(B5&lt;&gt;"",SUMPRODUCT((B5&gt;=DateResaDeb)*(B5&lt;=DateResaFin)),0)&gt;0</formula>
    </cfRule>
    <cfRule type="expression" dxfId="253" priority="333">
      <formula>B5&lt;&gt;""</formula>
    </cfRule>
  </conditionalFormatting>
  <conditionalFormatting sqref="T18:Z18">
    <cfRule type="expression" dxfId="252" priority="181" stopIfTrue="1">
      <formula>IF(T18&lt;&gt;"",SUMPRODUCT((T18&gt;=DateResaDeb)*(T18&lt;=DateResaFin)*(ResaRglt="En cours")),0)</formula>
    </cfRule>
    <cfRule type="expression" dxfId="251" priority="182">
      <formula>IF(T18&lt;&gt;"",SUMPRODUCT((T18&gt;=DateResaDeb)*(T18&lt;DateResaFin)),0)&gt;0</formula>
    </cfRule>
    <cfRule type="expression" dxfId="250" priority="183">
      <formula>T18&lt;&gt;""</formula>
    </cfRule>
  </conditionalFormatting>
  <conditionalFormatting sqref="T57:Z57">
    <cfRule type="expression" dxfId="246" priority="7" stopIfTrue="1">
      <formula>IF(T57&lt;&gt;"",SUMPRODUCT((T57&gt;=DateResaDeb)*(T57&lt;=DateResaFin)*(ResaRglt="En cours")),0)</formula>
    </cfRule>
    <cfRule type="expression" dxfId="245" priority="8">
      <formula>IF(T57&lt;&gt;"",SUMPRODUCT((T57&gt;=DateResaDeb)*(T57&lt;DateResaFin)),0)&gt;0</formula>
    </cfRule>
    <cfRule type="expression" dxfId="244" priority="9">
      <formula>T57&lt;&gt;""</formula>
    </cfRule>
  </conditionalFormatting>
  <conditionalFormatting sqref="B18:H18">
    <cfRule type="expression" dxfId="240" priority="193" stopIfTrue="1">
      <formula>IF(B18&lt;&gt;"",SUMPRODUCT((B18&gt;=DateResaDeb)*(B18&lt;=DateResaFin)*(ResaRglt="En cours")),0)</formula>
    </cfRule>
    <cfRule type="expression" dxfId="239" priority="194">
      <formula>IF(B18&lt;&gt;"",SUMPRODUCT((B18&gt;=DateResaDeb)*(B18&lt;DateResaFin)),0)&gt;0</formula>
    </cfRule>
    <cfRule type="expression" dxfId="238" priority="195">
      <formula>B18&lt;&gt;""</formula>
    </cfRule>
  </conditionalFormatting>
  <conditionalFormatting sqref="B14:H19">
    <cfRule type="expression" dxfId="237" priority="196" stopIfTrue="1">
      <formula>IF(B14&lt;&gt;"",SUMPRODUCT((B14&gt;=DateResaDeb)*(B14&lt;=DateResaFin)*(ResaRglt="En cours")),0)</formula>
    </cfRule>
    <cfRule type="expression" dxfId="236" priority="197">
      <formula>IF(B14&lt;&gt;"",SUMPRODUCT((B14&gt;=DateResaDeb)*(B14&lt;=DateResaFin)),0)&gt;0</formula>
    </cfRule>
    <cfRule type="expression" dxfId="235" priority="198">
      <formula>B14&lt;&gt;""</formula>
    </cfRule>
  </conditionalFormatting>
  <conditionalFormatting sqref="B57:H57">
    <cfRule type="expression" dxfId="234" priority="19" stopIfTrue="1">
      <formula>IF(B57&lt;&gt;"",SUMPRODUCT((B57&gt;=DateResaDeb)*(B57&lt;=DateResaFin)*(ResaRglt="En cours")),0)</formula>
    </cfRule>
    <cfRule type="expression" dxfId="233" priority="20">
      <formula>IF(B57&lt;&gt;"",SUMPRODUCT((B57&gt;=DateResaDeb)*(B57&lt;DateResaFin)),0)&gt;0</formula>
    </cfRule>
    <cfRule type="expression" dxfId="232" priority="21">
      <formula>B57&lt;&gt;""</formula>
    </cfRule>
  </conditionalFormatting>
  <conditionalFormatting sqref="B53:H58">
    <cfRule type="expression" dxfId="231" priority="22" stopIfTrue="1">
      <formula>IF(B53&lt;&gt;"",SUMPRODUCT((B53&gt;=DateResaDeb)*(B53&lt;=DateResaFin)*(ResaRglt="En cours")),0)</formula>
    </cfRule>
    <cfRule type="expression" dxfId="230" priority="23">
      <formula>IF(B53&lt;&gt;"",SUMPRODUCT((B53&gt;=DateResaDeb)*(B53&lt;=DateResaFin)),0)&gt;0</formula>
    </cfRule>
    <cfRule type="expression" dxfId="229" priority="24">
      <formula>B53&lt;&gt;""</formula>
    </cfRule>
  </conditionalFormatting>
  <conditionalFormatting sqref="AC57:AI57">
    <cfRule type="expression" dxfId="228" priority="1" stopIfTrue="1">
      <formula>IF(AC57&lt;&gt;"",SUMPRODUCT((AC57&gt;=DateResaDeb)*(AC57&lt;=DateResaFin)*(ResaRglt="En cours")),0)</formula>
    </cfRule>
    <cfRule type="expression" dxfId="227" priority="2">
      <formula>IF(AC57&lt;&gt;"",SUMPRODUCT((AC57&gt;=DateResaDeb)*(AC57&lt;DateResaFin)),0)&gt;0</formula>
    </cfRule>
    <cfRule type="expression" dxfId="226" priority="3">
      <formula>AC57&lt;&gt;""</formula>
    </cfRule>
  </conditionalFormatting>
  <conditionalFormatting sqref="AC53:AI58">
    <cfRule type="expression" dxfId="225" priority="4" stopIfTrue="1">
      <formula>IF(AC53&lt;&gt;"",SUMPRODUCT((AC53&gt;=DateResaDeb)*(AC53&lt;=DateResaFin)*(ResaRglt="En cours")),0)</formula>
    </cfRule>
    <cfRule type="expression" dxfId="224" priority="5">
      <formula>IF(AC53&lt;&gt;"",SUMPRODUCT((AC53&gt;=DateResaDeb)*(AC53&lt;=DateResaFin)),0)&gt;0</formula>
    </cfRule>
    <cfRule type="expression" dxfId="223" priority="6">
      <formula>AC53&lt;&gt;""</formula>
    </cfRule>
  </conditionalFormatting>
  <conditionalFormatting sqref="K18:Q18">
    <cfRule type="expression" dxfId="222" priority="187" stopIfTrue="1">
      <formula>IF(K18&lt;&gt;"",SUMPRODUCT((K18&gt;=DateResaDeb)*(K18&lt;=DateResaFin)*(ResaRglt="En cours")),0)</formula>
    </cfRule>
    <cfRule type="expression" dxfId="221" priority="188">
      <formula>IF(K18&lt;&gt;"",SUMPRODUCT((K18&gt;=DateResaDeb)*(K18&lt;DateResaFin)),0)&gt;0</formula>
    </cfRule>
    <cfRule type="expression" dxfId="220" priority="189">
      <formula>K18&lt;&gt;""</formula>
    </cfRule>
  </conditionalFormatting>
  <conditionalFormatting sqref="K14:Q19">
    <cfRule type="expression" dxfId="219" priority="190" stopIfTrue="1">
      <formula>IF(K14&lt;&gt;"",SUMPRODUCT((K14&gt;=DateResaDeb)*(K14&lt;=DateResaFin)*(ResaRglt="En cours")),0)</formula>
    </cfRule>
    <cfRule type="expression" dxfId="218" priority="191">
      <formula>IF(K14&lt;&gt;"",SUMPRODUCT((K14&gt;=DateResaDeb)*(K14&lt;=DateResaFin)),0)&gt;0</formula>
    </cfRule>
    <cfRule type="expression" dxfId="217" priority="192">
      <formula>K14&lt;&gt;""</formula>
    </cfRule>
  </conditionalFormatting>
  <conditionalFormatting sqref="K9:Q9">
    <cfRule type="expression" dxfId="216" priority="211" stopIfTrue="1">
      <formula>IF(K9&lt;&gt;"",SUMPRODUCT((K9&gt;=DateResaDeb)*(K9&lt;=DateResaFin)*(ResaRglt="En cours")),0)</formula>
    </cfRule>
    <cfRule type="expression" dxfId="215" priority="212">
      <formula>IF(K9&lt;&gt;"",SUMPRODUCT((K9&gt;=DateResaDeb)*(K9&lt;DateResaFin)),0)&gt;0</formula>
    </cfRule>
    <cfRule type="expression" dxfId="214" priority="213">
      <formula>K9&lt;&gt;""</formula>
    </cfRule>
  </conditionalFormatting>
  <conditionalFormatting sqref="K5:Q10">
    <cfRule type="expression" dxfId="213" priority="214" stopIfTrue="1">
      <formula>IF(K5&lt;&gt;"",SUMPRODUCT((K5&gt;=DateResaDeb)*(K5&lt;=DateResaFin)*(ResaRglt="En cours")),0)</formula>
    </cfRule>
    <cfRule type="expression" dxfId="212" priority="215">
      <formula>IF(K5&lt;&gt;"",SUMPRODUCT((K5&gt;=DateResaDeb)*(K5&lt;=DateResaFin)),0)&gt;0</formula>
    </cfRule>
    <cfRule type="expression" dxfId="211" priority="216">
      <formula>K5&lt;&gt;""</formula>
    </cfRule>
  </conditionalFormatting>
  <conditionalFormatting sqref="T48:Z48">
    <cfRule type="expression" dxfId="210" priority="31" stopIfTrue="1">
      <formula>IF(T48&lt;&gt;"",SUMPRODUCT((T48&gt;=DateResaDeb)*(T48&lt;=DateResaFin)*(ResaRglt="En cours")),0)</formula>
    </cfRule>
    <cfRule type="expression" dxfId="209" priority="32">
      <formula>IF(T48&lt;&gt;"",SUMPRODUCT((T48&gt;=DateResaDeb)*(T48&lt;DateResaFin)),0)&gt;0</formula>
    </cfRule>
    <cfRule type="expression" dxfId="208" priority="33">
      <formula>T48&lt;&gt;""</formula>
    </cfRule>
  </conditionalFormatting>
  <conditionalFormatting sqref="T5:Z10">
    <cfRule type="expression" dxfId="207" priority="208" stopIfTrue="1">
      <formula>IF(T5&lt;&gt;"",SUMPRODUCT((T5&gt;=DateResaDeb)*(T5&lt;=DateResaFin)*(ResaRglt="En cours")),0)</formula>
    </cfRule>
    <cfRule type="expression" dxfId="206" priority="209">
      <formula>IF(T5&lt;&gt;"",SUMPRODUCT((T5&gt;=DateResaDeb)*(T5&lt;=DateResaFin)),0)&gt;0</formula>
    </cfRule>
    <cfRule type="expression" dxfId="205" priority="210">
      <formula>T5&lt;&gt;""</formula>
    </cfRule>
  </conditionalFormatting>
  <conditionalFormatting sqref="AC9:AI9">
    <cfRule type="expression" dxfId="204" priority="199" stopIfTrue="1">
      <formula>IF(AC9&lt;&gt;"",SUMPRODUCT((AC9&gt;=DateResaDeb)*(AC9&lt;=DateResaFin)*(ResaRglt="En cours")),0)</formula>
    </cfRule>
    <cfRule type="expression" dxfId="203" priority="200">
      <formula>IF(AC9&lt;&gt;"",SUMPRODUCT((AC9&gt;=DateResaDeb)*(AC9&lt;DateResaFin)),0)&gt;0</formula>
    </cfRule>
    <cfRule type="expression" dxfId="202" priority="201">
      <formula>AC9&lt;&gt;""</formula>
    </cfRule>
  </conditionalFormatting>
  <conditionalFormatting sqref="AC5:AI10">
    <cfRule type="expression" dxfId="201" priority="202" stopIfTrue="1">
      <formula>IF(AC5&lt;&gt;"",SUMPRODUCT((AC5&gt;=DateResaDeb)*(AC5&lt;=DateResaFin)*(ResaRglt="En cours")),0)</formula>
    </cfRule>
    <cfRule type="expression" dxfId="200" priority="203">
      <formula>IF(AC5&lt;&gt;"",SUMPRODUCT((AC5&gt;=DateResaDeb)*(AC5&lt;=DateResaFin)),0)&gt;0</formula>
    </cfRule>
    <cfRule type="expression" dxfId="199" priority="204">
      <formula>AC5&lt;&gt;""</formula>
    </cfRule>
  </conditionalFormatting>
  <conditionalFormatting sqref="K57:Q57">
    <cfRule type="expression" dxfId="192" priority="13" stopIfTrue="1">
      <formula>IF(K57&lt;&gt;"",SUMPRODUCT((K57&gt;=DateResaDeb)*(K57&lt;=DateResaFin)*(ResaRglt="En cours")),0)</formula>
    </cfRule>
    <cfRule type="expression" dxfId="191" priority="14">
      <formula>IF(K57&lt;&gt;"",SUMPRODUCT((K57&gt;=DateResaDeb)*(K57&lt;DateResaFin)),0)&gt;0</formula>
    </cfRule>
    <cfRule type="expression" dxfId="190" priority="15">
      <formula>K57&lt;&gt;""</formula>
    </cfRule>
  </conditionalFormatting>
  <conditionalFormatting sqref="K53:Q58">
    <cfRule type="expression" dxfId="189" priority="16" stopIfTrue="1">
      <formula>IF(K53&lt;&gt;"",SUMPRODUCT((K53&gt;=DateResaDeb)*(K53&lt;=DateResaFin)*(ResaRglt="En cours")),0)</formula>
    </cfRule>
    <cfRule type="expression" dxfId="188" priority="17">
      <formula>IF(K53&lt;&gt;"",SUMPRODUCT((K53&gt;=DateResaDeb)*(K53&lt;=DateResaFin)),0)&gt;0</formula>
    </cfRule>
    <cfRule type="expression" dxfId="187" priority="18">
      <formula>K53&lt;&gt;""</formula>
    </cfRule>
  </conditionalFormatting>
  <conditionalFormatting sqref="T14:Z19">
    <cfRule type="expression" dxfId="183" priority="184" stopIfTrue="1">
      <formula>IF(T14&lt;&gt;"",SUMPRODUCT((T14&gt;=DateResaDeb)*(T14&lt;=DateResaFin)*(ResaRglt="En cours")),0)</formula>
    </cfRule>
    <cfRule type="expression" dxfId="182" priority="185">
      <formula>IF(T14&lt;&gt;"",SUMPRODUCT((T14&gt;=DateResaDeb)*(T14&lt;=DateResaFin)),0)&gt;0</formula>
    </cfRule>
    <cfRule type="expression" dxfId="181" priority="186">
      <formula>T14&lt;&gt;""</formula>
    </cfRule>
  </conditionalFormatting>
  <conditionalFormatting sqref="AC18:AI18">
    <cfRule type="expression" dxfId="174" priority="169" stopIfTrue="1">
      <formula>IF(AC18&lt;&gt;"",SUMPRODUCT((AC18&gt;=DateResaDeb)*(AC18&lt;=DateResaFin)*(ResaRglt="En cours")),0)</formula>
    </cfRule>
    <cfRule type="expression" dxfId="173" priority="170">
      <formula>IF(AC18&lt;&gt;"",SUMPRODUCT((AC18&gt;=DateResaDeb)*(AC18&lt;DateResaFin)),0)&gt;0</formula>
    </cfRule>
    <cfRule type="expression" dxfId="172" priority="171">
      <formula>AC18&lt;&gt;""</formula>
    </cfRule>
  </conditionalFormatting>
  <conditionalFormatting sqref="AC14:AI19">
    <cfRule type="expression" dxfId="171" priority="172" stopIfTrue="1">
      <formula>IF(AC14&lt;&gt;"",SUMPRODUCT((AC14&gt;=DateResaDeb)*(AC14&lt;=DateResaFin)*(ResaRglt="En cours")),0)</formula>
    </cfRule>
    <cfRule type="expression" dxfId="170" priority="173">
      <formula>IF(AC14&lt;&gt;"",SUMPRODUCT((AC14&gt;=DateResaDeb)*(AC14&lt;=DateResaFin)),0)&gt;0</formula>
    </cfRule>
    <cfRule type="expression" dxfId="169" priority="174">
      <formula>AC14&lt;&gt;""</formula>
    </cfRule>
  </conditionalFormatting>
  <conditionalFormatting sqref="T27:Z27">
    <cfRule type="expression" dxfId="168" priority="151" stopIfTrue="1">
      <formula>IF(T27&lt;&gt;"",SUMPRODUCT((T27&gt;=DateResaDeb)*(T27&lt;=DateResaFin)*(ResaRglt="En cours")),0)</formula>
    </cfRule>
    <cfRule type="expression" dxfId="167" priority="152">
      <formula>IF(T27&lt;&gt;"",SUMPRODUCT((T27&gt;=DateResaDeb)*(T27&lt;DateResaFin)),0)&gt;0</formula>
    </cfRule>
    <cfRule type="expression" dxfId="166" priority="153">
      <formula>T27&lt;&gt;""</formula>
    </cfRule>
  </conditionalFormatting>
  <conditionalFormatting sqref="B27:H27">
    <cfRule type="expression" dxfId="165" priority="163" stopIfTrue="1">
      <formula>IF(B27&lt;&gt;"",SUMPRODUCT((B27&gt;=DateResaDeb)*(B27&lt;=DateResaFin)*(ResaRglt="En cours")),0)</formula>
    </cfRule>
    <cfRule type="expression" dxfId="164" priority="164">
      <formula>IF(B27&lt;&gt;"",SUMPRODUCT((B27&gt;=DateResaDeb)*(B27&lt;DateResaFin)),0)&gt;0</formula>
    </cfRule>
    <cfRule type="expression" dxfId="163" priority="165">
      <formula>B27&lt;&gt;""</formula>
    </cfRule>
  </conditionalFormatting>
  <conditionalFormatting sqref="B23:H28">
    <cfRule type="expression" dxfId="162" priority="166" stopIfTrue="1">
      <formula>IF(B23&lt;&gt;"",SUMPRODUCT((B23&gt;=DateResaDeb)*(B23&lt;=DateResaFin)*(ResaRglt="En cours")),0)</formula>
    </cfRule>
    <cfRule type="expression" dxfId="161" priority="167">
      <formula>IF(B23&lt;&gt;"",SUMPRODUCT((B23&gt;=DateResaDeb)*(B23&lt;=DateResaFin)),0)&gt;0</formula>
    </cfRule>
    <cfRule type="expression" dxfId="160" priority="168">
      <formula>B23&lt;&gt;""</formula>
    </cfRule>
  </conditionalFormatting>
  <conditionalFormatting sqref="K27:Q27">
    <cfRule type="expression" dxfId="159" priority="157" stopIfTrue="1">
      <formula>IF(K27&lt;&gt;"",SUMPRODUCT((K27&gt;=DateResaDeb)*(K27&lt;=DateResaFin)*(ResaRglt="En cours")),0)</formula>
    </cfRule>
    <cfRule type="expression" dxfId="158" priority="158">
      <formula>IF(K27&lt;&gt;"",SUMPRODUCT((K27&gt;=DateResaDeb)*(K27&lt;DateResaFin)),0)&gt;0</formula>
    </cfRule>
    <cfRule type="expression" dxfId="157" priority="159">
      <formula>K27&lt;&gt;""</formula>
    </cfRule>
  </conditionalFormatting>
  <conditionalFormatting sqref="K23:Q28">
    <cfRule type="expression" dxfId="156" priority="160" stopIfTrue="1">
      <formula>IF(K23&lt;&gt;"",SUMPRODUCT((K23&gt;=DateResaDeb)*(K23&lt;=DateResaFin)*(ResaRglt="En cours")),0)</formula>
    </cfRule>
    <cfRule type="expression" dxfId="155" priority="161">
      <formula>IF(K23&lt;&gt;"",SUMPRODUCT((K23&gt;=DateResaDeb)*(K23&lt;=DateResaFin)),0)&gt;0</formula>
    </cfRule>
    <cfRule type="expression" dxfId="154" priority="162">
      <formula>K23&lt;&gt;""</formula>
    </cfRule>
  </conditionalFormatting>
  <conditionalFormatting sqref="T23:Z28">
    <cfRule type="expression" dxfId="153" priority="154" stopIfTrue="1">
      <formula>IF(T23&lt;&gt;"",SUMPRODUCT((T23&gt;=DateResaDeb)*(T23&lt;=DateResaFin)*(ResaRglt="En cours")),0)</formula>
    </cfRule>
    <cfRule type="expression" dxfId="152" priority="155">
      <formula>IF(T23&lt;&gt;"",SUMPRODUCT((T23&gt;=DateResaDeb)*(T23&lt;=DateResaFin)),0)&gt;0</formula>
    </cfRule>
    <cfRule type="expression" dxfId="151" priority="156">
      <formula>T23&lt;&gt;""</formula>
    </cfRule>
  </conditionalFormatting>
  <conditionalFormatting sqref="AC27:AI27">
    <cfRule type="expression" dxfId="150" priority="145" stopIfTrue="1">
      <formula>IF(AC27&lt;&gt;"",SUMPRODUCT((AC27&gt;=DateResaDeb)*(AC27&lt;=DateResaFin)*(ResaRglt="En cours")),0)</formula>
    </cfRule>
    <cfRule type="expression" dxfId="149" priority="146">
      <formula>IF(AC27&lt;&gt;"",SUMPRODUCT((AC27&gt;=DateResaDeb)*(AC27&lt;DateResaFin)),0)&gt;0</formula>
    </cfRule>
    <cfRule type="expression" dxfId="148" priority="147">
      <formula>AC27&lt;&gt;""</formula>
    </cfRule>
  </conditionalFormatting>
  <conditionalFormatting sqref="AC23:AI28">
    <cfRule type="expression" dxfId="147" priority="148" stopIfTrue="1">
      <formula>IF(AC23&lt;&gt;"",SUMPRODUCT((AC23&gt;=DateResaDeb)*(AC23&lt;=DateResaFin)*(ResaRglt="En cours")),0)</formula>
    </cfRule>
    <cfRule type="expression" dxfId="146" priority="149">
      <formula>IF(AC23&lt;&gt;"",SUMPRODUCT((AC23&gt;=DateResaDeb)*(AC23&lt;=DateResaFin)),0)&gt;0</formula>
    </cfRule>
    <cfRule type="expression" dxfId="145" priority="150">
      <formula>AC23&lt;&gt;""</formula>
    </cfRule>
  </conditionalFormatting>
  <conditionalFormatting sqref="B39:H39">
    <cfRule type="expression" dxfId="144" priority="67" stopIfTrue="1">
      <formula>IF(B39&lt;&gt;"",SUMPRODUCT((B39&gt;=DateResaDeb)*(B39&lt;=DateResaFin)*(ResaRglt="En cours")),0)</formula>
    </cfRule>
    <cfRule type="expression" dxfId="143" priority="68">
      <formula>IF(B39&lt;&gt;"",SUMPRODUCT((B39&gt;=DateResaDeb)*(B39&lt;DateResaFin)),0)&gt;0</formula>
    </cfRule>
    <cfRule type="expression" dxfId="142" priority="69">
      <formula>B39&lt;&gt;""</formula>
    </cfRule>
  </conditionalFormatting>
  <conditionalFormatting sqref="T39:Z39">
    <cfRule type="expression" dxfId="141" priority="55" stopIfTrue="1">
      <formula>IF(T39&lt;&gt;"",SUMPRODUCT((T39&gt;=DateResaDeb)*(T39&lt;=DateResaFin)*(ResaRglt="En cours")),0)</formula>
    </cfRule>
    <cfRule type="expression" dxfId="140" priority="56">
      <formula>IF(T39&lt;&gt;"",SUMPRODUCT((T39&gt;=DateResaDeb)*(T39&lt;DateResaFin)),0)&gt;0</formula>
    </cfRule>
    <cfRule type="expression" dxfId="139" priority="57">
      <formula>T39&lt;&gt;""</formula>
    </cfRule>
  </conditionalFormatting>
  <conditionalFormatting sqref="B35:H40">
    <cfRule type="expression" dxfId="138" priority="70" stopIfTrue="1">
      <formula>IF(B35&lt;&gt;"",SUMPRODUCT((B35&gt;=DateResaDeb)*(B35&lt;=DateResaFin)*(ResaRglt="En cours")),0)</formula>
    </cfRule>
    <cfRule type="expression" dxfId="137" priority="71">
      <formula>IF(B35&lt;&gt;"",SUMPRODUCT((B35&gt;=DateResaDeb)*(B35&lt;=DateResaFin)),0)&gt;0</formula>
    </cfRule>
    <cfRule type="expression" dxfId="136" priority="72">
      <formula>B35&lt;&gt;""</formula>
    </cfRule>
  </conditionalFormatting>
  <conditionalFormatting sqref="B48:H48">
    <cfRule type="expression" dxfId="132" priority="43" stopIfTrue="1">
      <formula>IF(B48&lt;&gt;"",SUMPRODUCT((B48&gt;=DateResaDeb)*(B48&lt;=DateResaFin)*(ResaRglt="En cours")),0)</formula>
    </cfRule>
    <cfRule type="expression" dxfId="131" priority="44">
      <formula>IF(B48&lt;&gt;"",SUMPRODUCT((B48&gt;=DateResaDeb)*(B48&lt;DateResaFin)),0)&gt;0</formula>
    </cfRule>
    <cfRule type="expression" dxfId="130" priority="45">
      <formula>B48&lt;&gt;""</formula>
    </cfRule>
  </conditionalFormatting>
  <conditionalFormatting sqref="B44:H49">
    <cfRule type="expression" dxfId="129" priority="46" stopIfTrue="1">
      <formula>IF(B44&lt;&gt;"",SUMPRODUCT((B44&gt;=DateResaDeb)*(B44&lt;=DateResaFin)*(ResaRglt="En cours")),0)</formula>
    </cfRule>
    <cfRule type="expression" dxfId="128" priority="47">
      <formula>IF(B44&lt;&gt;"",SUMPRODUCT((B44&gt;=DateResaDeb)*(B44&lt;=DateResaFin)),0)&gt;0</formula>
    </cfRule>
    <cfRule type="expression" dxfId="127" priority="48">
      <formula>B44&lt;&gt;""</formula>
    </cfRule>
  </conditionalFormatting>
  <conditionalFormatting sqref="K48:Q48">
    <cfRule type="expression" dxfId="126" priority="37" stopIfTrue="1">
      <formula>IF(K48&lt;&gt;"",SUMPRODUCT((K48&gt;=DateResaDeb)*(K48&lt;=DateResaFin)*(ResaRglt="En cours")),0)</formula>
    </cfRule>
    <cfRule type="expression" dxfId="125" priority="38">
      <formula>IF(K48&lt;&gt;"",SUMPRODUCT((K48&gt;=DateResaDeb)*(K48&lt;DateResaFin)),0)&gt;0</formula>
    </cfRule>
    <cfRule type="expression" dxfId="124" priority="39">
      <formula>K48&lt;&gt;""</formula>
    </cfRule>
  </conditionalFormatting>
  <conditionalFormatting sqref="K44:Q49">
    <cfRule type="expression" dxfId="123" priority="40" stopIfTrue="1">
      <formula>IF(K44&lt;&gt;"",SUMPRODUCT((K44&gt;=DateResaDeb)*(K44&lt;=DateResaFin)*(ResaRglt="En cours")),0)</formula>
    </cfRule>
    <cfRule type="expression" dxfId="122" priority="41">
      <formula>IF(K44&lt;&gt;"",SUMPRODUCT((K44&gt;=DateResaDeb)*(K44&lt;=DateResaFin)),0)&gt;0</formula>
    </cfRule>
    <cfRule type="expression" dxfId="121" priority="42">
      <formula>K44&lt;&gt;""</formula>
    </cfRule>
  </conditionalFormatting>
  <conditionalFormatting sqref="K39:Q39">
    <cfRule type="expression" dxfId="120" priority="61" stopIfTrue="1">
      <formula>IF(K39&lt;&gt;"",SUMPRODUCT((K39&gt;=DateResaDeb)*(K39&lt;=DateResaFin)*(ResaRglt="En cours")),0)</formula>
    </cfRule>
    <cfRule type="expression" dxfId="119" priority="62">
      <formula>IF(K39&lt;&gt;"",SUMPRODUCT((K39&gt;=DateResaDeb)*(K39&lt;DateResaFin)),0)&gt;0</formula>
    </cfRule>
    <cfRule type="expression" dxfId="118" priority="63">
      <formula>K39&lt;&gt;""</formula>
    </cfRule>
  </conditionalFormatting>
  <conditionalFormatting sqref="K35:Q40">
    <cfRule type="expression" dxfId="117" priority="64" stopIfTrue="1">
      <formula>IF(K35&lt;&gt;"",SUMPRODUCT((K35&gt;=DateResaDeb)*(K35&lt;=DateResaFin)*(ResaRglt="En cours")),0)</formula>
    </cfRule>
    <cfRule type="expression" dxfId="116" priority="65">
      <formula>IF(K35&lt;&gt;"",SUMPRODUCT((K35&gt;=DateResaDeb)*(K35&lt;=DateResaFin)),0)&gt;0</formula>
    </cfRule>
    <cfRule type="expression" dxfId="115" priority="66">
      <formula>K35&lt;&gt;""</formula>
    </cfRule>
  </conditionalFormatting>
  <conditionalFormatting sqref="T35:Z40">
    <cfRule type="expression" dxfId="114" priority="58" stopIfTrue="1">
      <formula>IF(T35&lt;&gt;"",SUMPRODUCT((T35&gt;=DateResaDeb)*(T35&lt;=DateResaFin)*(ResaRglt="En cours")),0)</formula>
    </cfRule>
    <cfRule type="expression" dxfId="113" priority="59">
      <formula>IF(T35&lt;&gt;"",SUMPRODUCT((T35&gt;=DateResaDeb)*(T35&lt;=DateResaFin)),0)&gt;0</formula>
    </cfRule>
    <cfRule type="expression" dxfId="112" priority="60">
      <formula>T35&lt;&gt;""</formula>
    </cfRule>
  </conditionalFormatting>
  <conditionalFormatting sqref="AC39:AI39">
    <cfRule type="expression" dxfId="111" priority="49" stopIfTrue="1">
      <formula>IF(AC39&lt;&gt;"",SUMPRODUCT((AC39&gt;=DateResaDeb)*(AC39&lt;=DateResaFin)*(ResaRglt="En cours")),0)</formula>
    </cfRule>
    <cfRule type="expression" dxfId="110" priority="50">
      <formula>IF(AC39&lt;&gt;"",SUMPRODUCT((AC39&gt;=DateResaDeb)*(AC39&lt;DateResaFin)),0)&gt;0</formula>
    </cfRule>
    <cfRule type="expression" dxfId="109" priority="51">
      <formula>AC39&lt;&gt;""</formula>
    </cfRule>
  </conditionalFormatting>
  <conditionalFormatting sqref="AC35:AI40">
    <cfRule type="expression" dxfId="108" priority="52" stopIfTrue="1">
      <formula>IF(AC35&lt;&gt;"",SUMPRODUCT((AC35&gt;=DateResaDeb)*(AC35&lt;=DateResaFin)*(ResaRglt="En cours")),0)</formula>
    </cfRule>
    <cfRule type="expression" dxfId="107" priority="53">
      <formula>IF(AC35&lt;&gt;"",SUMPRODUCT((AC35&gt;=DateResaDeb)*(AC35&lt;=DateResaFin)),0)&gt;0</formula>
    </cfRule>
    <cfRule type="expression" dxfId="106" priority="54">
      <formula>AC35&lt;&gt;""</formula>
    </cfRule>
  </conditionalFormatting>
  <conditionalFormatting sqref="T44:Z49">
    <cfRule type="expression" dxfId="105" priority="34" stopIfTrue="1">
      <formula>IF(T44&lt;&gt;"",SUMPRODUCT((T44&gt;=DateResaDeb)*(T44&lt;=DateResaFin)*(ResaRglt="En cours")),0)</formula>
    </cfRule>
    <cfRule type="expression" dxfId="104" priority="35">
      <formula>IF(T44&lt;&gt;"",SUMPRODUCT((T44&gt;=DateResaDeb)*(T44&lt;=DateResaFin)),0)&gt;0</formula>
    </cfRule>
    <cfRule type="expression" dxfId="103" priority="36">
      <formula>T44&lt;&gt;""</formula>
    </cfRule>
  </conditionalFormatting>
  <conditionalFormatting sqref="AC48:AI48">
    <cfRule type="expression" dxfId="102" priority="25" stopIfTrue="1">
      <formula>IF(AC48&lt;&gt;"",SUMPRODUCT((AC48&gt;=DateResaDeb)*(AC48&lt;=DateResaFin)*(ResaRglt="En cours")),0)</formula>
    </cfRule>
    <cfRule type="expression" dxfId="101" priority="26">
      <formula>IF(AC48&lt;&gt;"",SUMPRODUCT((AC48&gt;=DateResaDeb)*(AC48&lt;DateResaFin)),0)&gt;0</formula>
    </cfRule>
    <cfRule type="expression" dxfId="100" priority="27">
      <formula>AC48&lt;&gt;""</formula>
    </cfRule>
  </conditionalFormatting>
  <conditionalFormatting sqref="AC44:AI49">
    <cfRule type="expression" dxfId="99" priority="28" stopIfTrue="1">
      <formula>IF(AC44&lt;&gt;"",SUMPRODUCT((AC44&gt;=DateResaDeb)*(AC44&lt;=DateResaFin)*(ResaRglt="En cours")),0)</formula>
    </cfRule>
    <cfRule type="expression" dxfId="98" priority="29">
      <formula>IF(AC44&lt;&gt;"",SUMPRODUCT((AC44&gt;=DateResaDeb)*(AC44&lt;=DateResaFin)),0)&gt;0</formula>
    </cfRule>
    <cfRule type="expression" dxfId="97" priority="30">
      <formula>AC44&lt;&gt;""</formula>
    </cfRule>
  </conditionalFormatting>
  <conditionalFormatting sqref="T53:Z58">
    <cfRule type="expression" dxfId="81" priority="10" stopIfTrue="1">
      <formula>IF(T53&lt;&gt;"",SUMPRODUCT((T53&gt;=DateResaDeb)*(T53&lt;=DateResaFin)*(ResaRglt="En cours")),0)</formula>
    </cfRule>
    <cfRule type="expression" dxfId="80" priority="11">
      <formula>IF(T53&lt;&gt;"",SUMPRODUCT((T53&gt;=DateResaDeb)*(T53&lt;=DateResaFin)),0)&gt;0</formula>
    </cfRule>
    <cfRule type="expression" dxfId="79" priority="12">
      <formula>T53&lt;&gt;""</formula>
    </cfRule>
  </conditionalFormatting>
  <pageMargins left="0.7" right="0.7" top="0.75" bottom="0.75" header="0.3" footer="0.3"/>
  <pageSetup paperSize="9" orientation="landscape" r:id="rId1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5"/>
  <sheetViews>
    <sheetView workbookViewId="0">
      <pane ySplit="3" topLeftCell="A4" activePane="bottomLeft" state="frozen"/>
      <selection pane="bottomLeft" activeCell="E27" sqref="E27"/>
    </sheetView>
  </sheetViews>
  <sheetFormatPr baseColWidth="10" defaultRowHeight="15" x14ac:dyDescent="0.25"/>
  <cols>
    <col min="1" max="1" width="9" customWidth="1"/>
    <col min="4" max="4" width="17.7109375" bestFit="1" customWidth="1"/>
    <col min="6" max="6" width="18.42578125" bestFit="1" customWidth="1"/>
    <col min="8" max="8" width="12.7109375" bestFit="1" customWidth="1"/>
    <col min="9" max="9" width="28.7109375" bestFit="1" customWidth="1"/>
    <col min="10" max="10" width="21.5703125" bestFit="1" customWidth="1"/>
    <col min="11" max="11" width="23.42578125" bestFit="1" customWidth="1"/>
  </cols>
  <sheetData>
    <row r="1" spans="1:16" ht="21.75" thickBot="1" x14ac:dyDescent="0.4">
      <c r="A1" s="48" t="s">
        <v>23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x14ac:dyDescent="0.25">
      <c r="A2" s="52" t="s">
        <v>7</v>
      </c>
      <c r="B2" s="46" t="s">
        <v>9</v>
      </c>
      <c r="C2" s="46" t="s">
        <v>10</v>
      </c>
      <c r="D2" s="46" t="s">
        <v>8</v>
      </c>
      <c r="E2" s="46" t="s">
        <v>11</v>
      </c>
      <c r="F2" s="46" t="s">
        <v>12</v>
      </c>
      <c r="G2" s="46" t="s">
        <v>13</v>
      </c>
      <c r="H2" s="46" t="s">
        <v>14</v>
      </c>
      <c r="I2" s="46" t="s">
        <v>15</v>
      </c>
      <c r="J2" s="51" t="s">
        <v>16</v>
      </c>
      <c r="K2" s="51"/>
      <c r="L2" s="44" t="s">
        <v>19</v>
      </c>
      <c r="M2" s="46" t="s">
        <v>20</v>
      </c>
      <c r="N2" s="46" t="s">
        <v>21</v>
      </c>
      <c r="O2" s="44" t="s">
        <v>22</v>
      </c>
      <c r="P2" s="49" t="s">
        <v>24</v>
      </c>
    </row>
    <row r="3" spans="1:16" ht="15.75" thickBot="1" x14ac:dyDescent="0.3">
      <c r="A3" s="53"/>
      <c r="B3" s="47"/>
      <c r="C3" s="47"/>
      <c r="D3" s="47"/>
      <c r="E3" s="47"/>
      <c r="F3" s="47"/>
      <c r="G3" s="47"/>
      <c r="H3" s="47"/>
      <c r="I3" s="47"/>
      <c r="J3" s="24" t="s">
        <v>17</v>
      </c>
      <c r="K3" s="24" t="s">
        <v>18</v>
      </c>
      <c r="L3" s="45"/>
      <c r="M3" s="47"/>
      <c r="N3" s="47"/>
      <c r="O3" s="45"/>
      <c r="P3" s="50"/>
    </row>
    <row r="4" spans="1:16" x14ac:dyDescent="0.25">
      <c r="A4" s="18"/>
      <c r="B4" s="23" t="str">
        <f>IF(ISBLANK(A4),"",VLOOKUP($A4,Locataires!$A$3:$K$584,2,))</f>
        <v/>
      </c>
      <c r="C4" s="23" t="str">
        <f>IF(ISBLANK(A4),"",VLOOKUP($A4,Locataires!$A$3:$K$584,3,))</f>
        <v/>
      </c>
      <c r="D4" s="23" t="str">
        <f>IF(ISBLANK(A4),"",VLOOKUP($A4,Locataires!$A$3:$K$584,4,))</f>
        <v/>
      </c>
      <c r="E4" s="23" t="str">
        <f>IF(ISBLANK(A4),"",VLOOKUP($A4,Locataires!$A$3:$K$584,5,))</f>
        <v/>
      </c>
      <c r="F4" s="23" t="str">
        <f>IF(ISBLANK(A4),"",VLOOKUP($A4,Locataires!$A$3:$K$584,6,))</f>
        <v/>
      </c>
      <c r="G4" s="23" t="str">
        <f>IF(ISBLANK(A4),"",VLOOKUP($A4,Locataires!$A$3:$K$584,7,))</f>
        <v/>
      </c>
      <c r="H4" s="40" t="str">
        <f>IF(ISBLANK(A4),"",VLOOKUP($A4,Locataires!$A$3:$K$584,8,))</f>
        <v/>
      </c>
      <c r="I4" s="23" t="str">
        <f>IF(ISBLANK(A4),"",VLOOKUP($A4,Locataires!$A$3:$K$584,9,))</f>
        <v/>
      </c>
      <c r="J4" s="30">
        <v>43477</v>
      </c>
      <c r="K4" s="30">
        <v>43484</v>
      </c>
      <c r="L4" s="33">
        <f>K4-J4</f>
        <v>7</v>
      </c>
      <c r="M4" s="33"/>
      <c r="N4" s="33" t="s">
        <v>28</v>
      </c>
      <c r="O4" s="33"/>
      <c r="P4" s="28"/>
    </row>
    <row r="5" spans="1:16" x14ac:dyDescent="0.25">
      <c r="A5" s="3"/>
      <c r="B5" s="2" t="str">
        <f>IF(ISBLANK(A5),"",VLOOKUP($A5,Locataires!$A$3:$K$584,2,))</f>
        <v/>
      </c>
      <c r="C5" s="2" t="str">
        <f>IF(ISBLANK(A5),"",VLOOKUP($A5,Locataires!$A$3:$K$584,3,))</f>
        <v/>
      </c>
      <c r="D5" s="2" t="str">
        <f>IF(ISBLANK(A5),"",VLOOKUP($A5,Locataires!$A$3:$K$584,4,))</f>
        <v/>
      </c>
      <c r="E5" s="2" t="str">
        <f>IF(ISBLANK(A5),"",VLOOKUP($A5,Locataires!$A$3:$K$584,5,))</f>
        <v/>
      </c>
      <c r="F5" s="2" t="str">
        <f>IF(ISBLANK(A5),"",VLOOKUP($A5,Locataires!$A$3:$K$584,6,))</f>
        <v/>
      </c>
      <c r="G5" s="2" t="str">
        <f>IF(ISBLANK(A5),"",VLOOKUP($A5,Locataires!$A$3:$K$584,7,))</f>
        <v/>
      </c>
      <c r="H5" s="39" t="str">
        <f>IF(ISBLANK(A5),"",VLOOKUP($A5,Locataires!$A$3:$K$584,8,))</f>
        <v/>
      </c>
      <c r="I5" s="2" t="str">
        <f>IF(ISBLANK(A5),"",VLOOKUP($A5,Locataires!$A$3:$K$584,9,))</f>
        <v/>
      </c>
      <c r="J5" s="31">
        <v>43525</v>
      </c>
      <c r="K5" s="31">
        <v>43539</v>
      </c>
      <c r="L5" s="34">
        <f>K5-J5</f>
        <v>14</v>
      </c>
      <c r="M5" s="34"/>
      <c r="N5" s="34"/>
      <c r="O5" s="34"/>
      <c r="P5" s="35"/>
    </row>
    <row r="6" spans="1:16" x14ac:dyDescent="0.25">
      <c r="A6" s="3"/>
      <c r="B6" s="2" t="str">
        <f>IF(ISBLANK(A6),"",VLOOKUP($A6,Locataires!$A$3:$K$584,2,))</f>
        <v/>
      </c>
      <c r="C6" s="2" t="str">
        <f>IF(ISBLANK(A6),"",VLOOKUP($A6,Locataires!$A$3:$K$584,3,))</f>
        <v/>
      </c>
      <c r="D6" s="2" t="str">
        <f>IF(ISBLANK(A6),"",VLOOKUP($A6,Locataires!$A$3:$K$584,4,))</f>
        <v/>
      </c>
      <c r="E6" s="2" t="str">
        <f>IF(ISBLANK(A6),"",VLOOKUP($A6,Locataires!$A$3:$K$584,5,))</f>
        <v/>
      </c>
      <c r="F6" s="2" t="str">
        <f>IF(ISBLANK(A6),"",VLOOKUP($A6,Locataires!$A$3:$K$584,6,))</f>
        <v/>
      </c>
      <c r="G6" s="2" t="str">
        <f>IF(ISBLANK(A6),"",VLOOKUP($A6,Locataires!$A$3:$K$584,7,))</f>
        <v/>
      </c>
      <c r="H6" s="39" t="str">
        <f>IF(ISBLANK(A6),"",VLOOKUP($A6,Locataires!$A$3:$K$584,8,))</f>
        <v/>
      </c>
      <c r="I6" s="2" t="str">
        <f>IF(ISBLANK(A6),"",VLOOKUP($A6,Locataires!$A$3:$K$584,9,))</f>
        <v/>
      </c>
      <c r="J6" s="31">
        <v>43556</v>
      </c>
      <c r="K6" s="31">
        <v>43565</v>
      </c>
      <c r="L6" s="34">
        <f t="shared" ref="L6:L69" si="0">K6-J6</f>
        <v>9</v>
      </c>
      <c r="M6" s="34"/>
      <c r="N6" s="34"/>
      <c r="O6" s="34"/>
      <c r="P6" s="35"/>
    </row>
    <row r="7" spans="1:16" x14ac:dyDescent="0.25">
      <c r="A7" s="3"/>
      <c r="B7" s="2" t="str">
        <f>IF(ISBLANK(A7),"",VLOOKUP($A7,Locataires!$A$3:$K$584,2,))</f>
        <v/>
      </c>
      <c r="C7" s="2" t="str">
        <f>IF(ISBLANK(A7),"",VLOOKUP($A7,Locataires!$A$3:$K$584,3,))</f>
        <v/>
      </c>
      <c r="D7" s="2" t="str">
        <f>IF(ISBLANK(A7),"",VLOOKUP($A7,Locataires!$A$3:$K$584,4,))</f>
        <v/>
      </c>
      <c r="E7" s="2" t="str">
        <f>IF(ISBLANK(A7),"",VLOOKUP($A7,Locataires!$A$3:$K$584,5,))</f>
        <v/>
      </c>
      <c r="F7" s="2" t="str">
        <f>IF(ISBLANK(A7),"",VLOOKUP($A7,Locataires!$A$3:$K$584,6,))</f>
        <v/>
      </c>
      <c r="G7" s="2" t="str">
        <f>IF(ISBLANK(A7),"",VLOOKUP($A7,Locataires!$A$3:$K$584,7,))</f>
        <v/>
      </c>
      <c r="H7" s="39" t="str">
        <f>IF(ISBLANK(A7),"",VLOOKUP($A7,Locataires!$A$3:$K$584,8,))</f>
        <v/>
      </c>
      <c r="I7" s="2" t="str">
        <f>IF(ISBLANK(A7),"",VLOOKUP($A7,Locataires!$A$3:$K$584,9,))</f>
        <v/>
      </c>
      <c r="J7" s="31">
        <v>43497</v>
      </c>
      <c r="K7" s="31">
        <v>43524</v>
      </c>
      <c r="L7" s="34">
        <f t="shared" si="0"/>
        <v>27</v>
      </c>
      <c r="M7" s="34"/>
      <c r="N7" s="34" t="s">
        <v>28</v>
      </c>
      <c r="O7" s="34"/>
      <c r="P7" s="35"/>
    </row>
    <row r="8" spans="1:16" x14ac:dyDescent="0.25">
      <c r="A8" s="3"/>
      <c r="B8" s="2" t="str">
        <f>IF(ISBLANK(A8),"",VLOOKUP($A8,Locataires!$A$3:$K$584,2,))</f>
        <v/>
      </c>
      <c r="C8" s="2" t="str">
        <f>IF(ISBLANK(A8),"",VLOOKUP($A8,Locataires!$A$3:$K$584,3,))</f>
        <v/>
      </c>
      <c r="D8" s="2" t="str">
        <f>IF(ISBLANK(A8),"",VLOOKUP($A8,Locataires!$A$3:$K$584,4,))</f>
        <v/>
      </c>
      <c r="E8" s="2" t="str">
        <f>IF(ISBLANK(A8),"",VLOOKUP($A8,Locataires!$A$3:$K$584,5,))</f>
        <v/>
      </c>
      <c r="F8" s="2" t="str">
        <f>IF(ISBLANK(A8),"",VLOOKUP($A8,Locataires!$A$3:$K$584,6,))</f>
        <v/>
      </c>
      <c r="G8" s="2" t="str">
        <f>IF(ISBLANK(A8),"",VLOOKUP($A8,Locataires!$A$3:$K$584,7,))</f>
        <v/>
      </c>
      <c r="H8" s="39" t="str">
        <f>IF(ISBLANK(A8),"",VLOOKUP($A8,Locataires!$A$3:$K$584,8,))</f>
        <v/>
      </c>
      <c r="I8" s="2" t="str">
        <f>IF(ISBLANK(A8),"",VLOOKUP($A8,Locataires!$A$3:$K$584,9,))</f>
        <v/>
      </c>
      <c r="J8" s="31"/>
      <c r="K8" s="31"/>
      <c r="L8" s="34">
        <f t="shared" si="0"/>
        <v>0</v>
      </c>
      <c r="M8" s="34"/>
      <c r="N8" s="34"/>
      <c r="O8" s="34"/>
      <c r="P8" s="35"/>
    </row>
    <row r="9" spans="1:16" x14ac:dyDescent="0.25">
      <c r="A9" s="3"/>
      <c r="B9" s="2" t="str">
        <f>IF(ISBLANK(A9),"",VLOOKUP($A9,Locataires!$A$3:$K$584,2,))</f>
        <v/>
      </c>
      <c r="C9" s="2" t="str">
        <f>IF(ISBLANK(A9),"",VLOOKUP($A9,Locataires!$A$3:$K$584,3,))</f>
        <v/>
      </c>
      <c r="D9" s="2" t="str">
        <f>IF(ISBLANK(A9),"",VLOOKUP($A9,Locataires!$A$3:$K$584,4,))</f>
        <v/>
      </c>
      <c r="E9" s="2" t="str">
        <f>IF(ISBLANK(A9),"",VLOOKUP($A9,Locataires!$A$3:$K$584,5,))</f>
        <v/>
      </c>
      <c r="F9" s="2" t="str">
        <f>IF(ISBLANK(A9),"",VLOOKUP($A9,Locataires!$A$3:$K$584,6,))</f>
        <v/>
      </c>
      <c r="G9" s="2" t="str">
        <f>IF(ISBLANK(A9),"",VLOOKUP($A9,Locataires!$A$3:$K$584,7,))</f>
        <v/>
      </c>
      <c r="H9" s="39" t="str">
        <f>IF(ISBLANK(A9),"",VLOOKUP($A9,Locataires!$A$3:$K$584,8,))</f>
        <v/>
      </c>
      <c r="I9" s="2" t="str">
        <f>IF(ISBLANK(A9),"",VLOOKUP($A9,Locataires!$A$3:$K$584,9,))</f>
        <v/>
      </c>
      <c r="J9" s="31"/>
      <c r="K9" s="31"/>
      <c r="L9" s="34">
        <f t="shared" si="0"/>
        <v>0</v>
      </c>
      <c r="M9" s="34"/>
      <c r="N9" s="34"/>
      <c r="O9" s="34"/>
      <c r="P9" s="35"/>
    </row>
    <row r="10" spans="1:16" x14ac:dyDescent="0.25">
      <c r="A10" s="3"/>
      <c r="B10" s="2" t="str">
        <f>IF(ISBLANK(A10),"",VLOOKUP($A10,Locataires!$A$3:$K$584,2,))</f>
        <v/>
      </c>
      <c r="C10" s="2" t="str">
        <f>IF(ISBLANK(A10),"",VLOOKUP($A10,Locataires!$A$3:$K$584,3,))</f>
        <v/>
      </c>
      <c r="D10" s="2" t="str">
        <f>IF(ISBLANK(A10),"",VLOOKUP($A10,Locataires!$A$3:$K$584,4,))</f>
        <v/>
      </c>
      <c r="E10" s="2" t="str">
        <f>IF(ISBLANK(A10),"",VLOOKUP($A10,Locataires!$A$3:$K$584,5,))</f>
        <v/>
      </c>
      <c r="F10" s="2" t="str">
        <f>IF(ISBLANK(A10),"",VLOOKUP($A10,Locataires!$A$3:$K$584,6,))</f>
        <v/>
      </c>
      <c r="G10" s="2" t="str">
        <f>IF(ISBLANK(A10),"",VLOOKUP($A10,Locataires!$A$3:$K$584,7,))</f>
        <v/>
      </c>
      <c r="H10" s="39" t="str">
        <f>IF(ISBLANK(A10),"",VLOOKUP($A10,Locataires!$A$3:$K$584,8,))</f>
        <v/>
      </c>
      <c r="I10" s="2" t="str">
        <f>IF(ISBLANK(A10),"",VLOOKUP($A10,Locataires!$A$3:$K$584,9,))</f>
        <v/>
      </c>
      <c r="J10" s="31"/>
      <c r="K10" s="31"/>
      <c r="L10" s="34">
        <f t="shared" si="0"/>
        <v>0</v>
      </c>
      <c r="M10" s="34"/>
      <c r="N10" s="34"/>
      <c r="O10" s="34"/>
      <c r="P10" s="35"/>
    </row>
    <row r="11" spans="1:16" x14ac:dyDescent="0.25">
      <c r="A11" s="3"/>
      <c r="B11" s="2" t="str">
        <f>IF(ISBLANK(A11),"",VLOOKUP($A11,Locataires!$A$3:$K$584,2,))</f>
        <v/>
      </c>
      <c r="C11" s="2" t="str">
        <f>IF(ISBLANK(A11),"",VLOOKUP($A11,Locataires!$A$3:$K$584,3,))</f>
        <v/>
      </c>
      <c r="D11" s="2" t="str">
        <f>IF(ISBLANK(A11),"",VLOOKUP($A11,Locataires!$A$3:$K$584,4,))</f>
        <v/>
      </c>
      <c r="E11" s="2" t="str">
        <f>IF(ISBLANK(A11),"",VLOOKUP($A11,Locataires!$A$3:$K$584,5,))</f>
        <v/>
      </c>
      <c r="F11" s="2" t="str">
        <f>IF(ISBLANK(A11),"",VLOOKUP($A11,Locataires!$A$3:$K$584,6,))</f>
        <v/>
      </c>
      <c r="G11" s="2" t="str">
        <f>IF(ISBLANK(A11),"",VLOOKUP($A11,Locataires!$A$3:$K$584,7,))</f>
        <v/>
      </c>
      <c r="H11" s="39" t="str">
        <f>IF(ISBLANK(A11),"",VLOOKUP($A11,Locataires!$A$3:$K$584,8,))</f>
        <v/>
      </c>
      <c r="I11" s="2" t="str">
        <f>IF(ISBLANK(A11),"",VLOOKUP($A11,Locataires!$A$3:$K$584,9,))</f>
        <v/>
      </c>
      <c r="J11" s="31"/>
      <c r="K11" s="31"/>
      <c r="L11" s="34">
        <f t="shared" si="0"/>
        <v>0</v>
      </c>
      <c r="M11" s="34"/>
      <c r="N11" s="34"/>
      <c r="O11" s="34"/>
      <c r="P11" s="35"/>
    </row>
    <row r="12" spans="1:16" x14ac:dyDescent="0.25">
      <c r="A12" s="3"/>
      <c r="B12" s="2" t="str">
        <f>IF(ISBLANK(A12),"",VLOOKUP($A12,Locataires!$A$3:$K$584,2,))</f>
        <v/>
      </c>
      <c r="C12" s="2" t="str">
        <f>IF(ISBLANK(A12),"",VLOOKUP($A12,Locataires!$A$3:$K$584,3,))</f>
        <v/>
      </c>
      <c r="D12" s="2" t="str">
        <f>IF(ISBLANK(A12),"",VLOOKUP($A12,Locataires!$A$3:$K$584,4,))</f>
        <v/>
      </c>
      <c r="E12" s="2" t="str">
        <f>IF(ISBLANK(A12),"",VLOOKUP($A12,Locataires!$A$3:$K$584,5,))</f>
        <v/>
      </c>
      <c r="F12" s="2" t="str">
        <f>IF(ISBLANK(A12),"",VLOOKUP($A12,Locataires!$A$3:$K$584,6,))</f>
        <v/>
      </c>
      <c r="G12" s="2" t="str">
        <f>IF(ISBLANK(A12),"",VLOOKUP($A12,Locataires!$A$3:$K$584,7,))</f>
        <v/>
      </c>
      <c r="H12" s="39" t="str">
        <f>IF(ISBLANK(A12),"",VLOOKUP($A12,Locataires!$A$3:$K$584,8,))</f>
        <v/>
      </c>
      <c r="I12" s="2" t="str">
        <f>IF(ISBLANK(A12),"",VLOOKUP($A12,Locataires!$A$3:$K$584,9,))</f>
        <v/>
      </c>
      <c r="J12" s="31"/>
      <c r="K12" s="31"/>
      <c r="L12" s="34">
        <f t="shared" si="0"/>
        <v>0</v>
      </c>
      <c r="M12" s="34"/>
      <c r="N12" s="34"/>
      <c r="O12" s="34"/>
      <c r="P12" s="35"/>
    </row>
    <row r="13" spans="1:16" x14ac:dyDescent="0.25">
      <c r="A13" s="3"/>
      <c r="B13" s="2" t="str">
        <f>IF(ISBLANK(A13),"",VLOOKUP($A13,Locataires!$A$3:$K$584,2,))</f>
        <v/>
      </c>
      <c r="C13" s="2" t="str">
        <f>IF(ISBLANK(A13),"",VLOOKUP($A13,Locataires!$A$3:$K$584,3,))</f>
        <v/>
      </c>
      <c r="D13" s="2" t="str">
        <f>IF(ISBLANK(A13),"",VLOOKUP($A13,Locataires!$A$3:$K$584,4,))</f>
        <v/>
      </c>
      <c r="E13" s="2" t="str">
        <f>IF(ISBLANK(A13),"",VLOOKUP($A13,Locataires!$A$3:$K$584,5,))</f>
        <v/>
      </c>
      <c r="F13" s="2" t="str">
        <f>IF(ISBLANK(A13),"",VLOOKUP($A13,Locataires!$A$3:$K$584,6,))</f>
        <v/>
      </c>
      <c r="G13" s="2" t="str">
        <f>IF(ISBLANK(A13),"",VLOOKUP($A13,Locataires!$A$3:$K$584,7,))</f>
        <v/>
      </c>
      <c r="H13" s="39" t="str">
        <f>IF(ISBLANK(A13),"",VLOOKUP($A13,Locataires!$A$3:$K$584,8,))</f>
        <v/>
      </c>
      <c r="I13" s="2" t="str">
        <f>IF(ISBLANK(A13),"",VLOOKUP($A13,Locataires!$A$3:$K$584,9,))</f>
        <v/>
      </c>
      <c r="J13" s="31"/>
      <c r="K13" s="31"/>
      <c r="L13" s="34">
        <f t="shared" si="0"/>
        <v>0</v>
      </c>
      <c r="M13" s="34"/>
      <c r="N13" s="34"/>
      <c r="O13" s="34"/>
      <c r="P13" s="35"/>
    </row>
    <row r="14" spans="1:16" x14ac:dyDescent="0.25">
      <c r="A14" s="3"/>
      <c r="B14" s="2" t="str">
        <f>IF(ISBLANK(A14),"",VLOOKUP($A14,Locataires!$A$3:$K$584,2,))</f>
        <v/>
      </c>
      <c r="C14" s="2" t="str">
        <f>IF(ISBLANK(A14),"",VLOOKUP($A14,Locataires!$A$3:$K$584,3,))</f>
        <v/>
      </c>
      <c r="D14" s="2" t="str">
        <f>IF(ISBLANK(A14),"",VLOOKUP($A14,Locataires!$A$3:$K$584,4,))</f>
        <v/>
      </c>
      <c r="E14" s="2" t="str">
        <f>IF(ISBLANK(A14),"",VLOOKUP($A14,Locataires!$A$3:$K$584,5,))</f>
        <v/>
      </c>
      <c r="F14" s="2" t="str">
        <f>IF(ISBLANK(A14),"",VLOOKUP($A14,Locataires!$A$3:$K$584,6,))</f>
        <v/>
      </c>
      <c r="G14" s="2" t="str">
        <f>IF(ISBLANK(A14),"",VLOOKUP($A14,Locataires!$A$3:$K$584,7,))</f>
        <v/>
      </c>
      <c r="H14" s="39" t="str">
        <f>IF(ISBLANK(A14),"",VLOOKUP($A14,Locataires!$A$3:$K$584,8,))</f>
        <v/>
      </c>
      <c r="I14" s="2" t="str">
        <f>IF(ISBLANK(A14),"",VLOOKUP($A14,Locataires!$A$3:$K$584,9,))</f>
        <v/>
      </c>
      <c r="J14" s="31"/>
      <c r="K14" s="31"/>
      <c r="L14" s="34">
        <f t="shared" si="0"/>
        <v>0</v>
      </c>
      <c r="M14" s="34"/>
      <c r="N14" s="34"/>
      <c r="O14" s="34"/>
      <c r="P14" s="35"/>
    </row>
    <row r="15" spans="1:16" x14ac:dyDescent="0.25">
      <c r="A15" s="3"/>
      <c r="B15" s="2" t="str">
        <f>IF(ISBLANK(A15),"",VLOOKUP($A15,Locataires!$A$3:$K$584,2,))</f>
        <v/>
      </c>
      <c r="C15" s="2" t="str">
        <f>IF(ISBLANK(A15),"",VLOOKUP($A15,Locataires!$A$3:$K$584,3,))</f>
        <v/>
      </c>
      <c r="D15" s="2" t="str">
        <f>IF(ISBLANK(A15),"",VLOOKUP($A15,Locataires!$A$3:$K$584,4,))</f>
        <v/>
      </c>
      <c r="E15" s="2" t="str">
        <f>IF(ISBLANK(A15),"",VLOOKUP($A15,Locataires!$A$3:$K$584,5,))</f>
        <v/>
      </c>
      <c r="F15" s="2" t="str">
        <f>IF(ISBLANK(A15),"",VLOOKUP($A15,Locataires!$A$3:$K$584,6,))</f>
        <v/>
      </c>
      <c r="G15" s="2" t="str">
        <f>IF(ISBLANK(A15),"",VLOOKUP($A15,Locataires!$A$3:$K$584,7,))</f>
        <v/>
      </c>
      <c r="H15" s="39" t="str">
        <f>IF(ISBLANK(A15),"",VLOOKUP($A15,Locataires!$A$3:$K$584,8,))</f>
        <v/>
      </c>
      <c r="I15" s="2" t="str">
        <f>IF(ISBLANK(A15),"",VLOOKUP($A15,Locataires!$A$3:$K$584,9,))</f>
        <v/>
      </c>
      <c r="J15" s="31"/>
      <c r="K15" s="31"/>
      <c r="L15" s="34">
        <f t="shared" si="0"/>
        <v>0</v>
      </c>
      <c r="M15" s="34"/>
      <c r="N15" s="34"/>
      <c r="O15" s="34"/>
      <c r="P15" s="35"/>
    </row>
    <row r="16" spans="1:16" x14ac:dyDescent="0.25">
      <c r="A16" s="3"/>
      <c r="B16" s="2" t="str">
        <f>IF(ISBLANK(A16),"",VLOOKUP($A16,Locataires!$A$3:$K$584,2,))</f>
        <v/>
      </c>
      <c r="C16" s="2" t="str">
        <f>IF(ISBLANK(A16),"",VLOOKUP($A16,Locataires!$A$3:$K$584,3,))</f>
        <v/>
      </c>
      <c r="D16" s="2" t="str">
        <f>IF(ISBLANK(A16),"",VLOOKUP($A16,Locataires!$A$3:$K$584,4,))</f>
        <v/>
      </c>
      <c r="E16" s="2" t="str">
        <f>IF(ISBLANK(A16),"",VLOOKUP($A16,Locataires!$A$3:$K$584,5,))</f>
        <v/>
      </c>
      <c r="F16" s="2" t="str">
        <f>IF(ISBLANK(A16),"",VLOOKUP($A16,Locataires!$A$3:$K$584,6,))</f>
        <v/>
      </c>
      <c r="G16" s="2" t="str">
        <f>IF(ISBLANK(A16),"",VLOOKUP($A16,Locataires!$A$3:$K$584,7,))</f>
        <v/>
      </c>
      <c r="H16" s="39" t="str">
        <f>IF(ISBLANK(A16),"",VLOOKUP($A16,Locataires!$A$3:$K$584,8,))</f>
        <v/>
      </c>
      <c r="I16" s="2" t="str">
        <f>IF(ISBLANK(A16),"",VLOOKUP($A16,Locataires!$A$3:$K$584,9,))</f>
        <v/>
      </c>
      <c r="J16" s="31"/>
      <c r="K16" s="31"/>
      <c r="L16" s="34">
        <f t="shared" si="0"/>
        <v>0</v>
      </c>
      <c r="M16" s="34"/>
      <c r="N16" s="34"/>
      <c r="O16" s="34"/>
      <c r="P16" s="35"/>
    </row>
    <row r="17" spans="1:16" x14ac:dyDescent="0.25">
      <c r="A17" s="3"/>
      <c r="B17" s="2" t="str">
        <f>IF(ISBLANK(A17),"",VLOOKUP($A17,Locataires!$A$3:$K$584,2,))</f>
        <v/>
      </c>
      <c r="C17" s="2" t="str">
        <f>IF(ISBLANK(A17),"",VLOOKUP($A17,Locataires!$A$3:$K$584,3,))</f>
        <v/>
      </c>
      <c r="D17" s="2" t="str">
        <f>IF(ISBLANK(A17),"",VLOOKUP($A17,Locataires!$A$3:$K$584,4,))</f>
        <v/>
      </c>
      <c r="E17" s="2" t="str">
        <f>IF(ISBLANK(A17),"",VLOOKUP($A17,Locataires!$A$3:$K$584,5,))</f>
        <v/>
      </c>
      <c r="F17" s="2" t="str">
        <f>IF(ISBLANK(A17),"",VLOOKUP($A17,Locataires!$A$3:$K$584,6,))</f>
        <v/>
      </c>
      <c r="G17" s="2" t="str">
        <f>IF(ISBLANK(A17),"",VLOOKUP($A17,Locataires!$A$3:$K$584,7,))</f>
        <v/>
      </c>
      <c r="H17" s="39" t="str">
        <f>IF(ISBLANK(A17),"",VLOOKUP($A17,Locataires!$A$3:$K$584,8,))</f>
        <v/>
      </c>
      <c r="I17" s="2" t="str">
        <f>IF(ISBLANK(A17),"",VLOOKUP($A17,Locataires!$A$3:$K$584,9,))</f>
        <v/>
      </c>
      <c r="J17" s="31"/>
      <c r="K17" s="31"/>
      <c r="L17" s="34">
        <f t="shared" si="0"/>
        <v>0</v>
      </c>
      <c r="M17" s="34"/>
      <c r="N17" s="34"/>
      <c r="O17" s="34"/>
      <c r="P17" s="35"/>
    </row>
    <row r="18" spans="1:16" x14ac:dyDescent="0.25">
      <c r="A18" s="3"/>
      <c r="B18" s="2" t="str">
        <f>IF(ISBLANK(A18),"",VLOOKUP($A18,Locataires!$A$3:$K$584,2,))</f>
        <v/>
      </c>
      <c r="C18" s="2" t="str">
        <f>IF(ISBLANK(A18),"",VLOOKUP($A18,Locataires!$A$3:$K$584,3,))</f>
        <v/>
      </c>
      <c r="D18" s="2" t="str">
        <f>IF(ISBLANK(A18),"",VLOOKUP($A18,Locataires!$A$3:$K$584,4,))</f>
        <v/>
      </c>
      <c r="E18" s="2" t="str">
        <f>IF(ISBLANK(A18),"",VLOOKUP($A18,Locataires!$A$3:$K$584,5,))</f>
        <v/>
      </c>
      <c r="F18" s="2" t="str">
        <f>IF(ISBLANK(A18),"",VLOOKUP($A18,Locataires!$A$3:$K$584,6,))</f>
        <v/>
      </c>
      <c r="G18" s="2" t="str">
        <f>IF(ISBLANK(A18),"",VLOOKUP($A18,Locataires!$A$3:$K$584,7,))</f>
        <v/>
      </c>
      <c r="H18" s="39" t="str">
        <f>IF(ISBLANK(A18),"",VLOOKUP($A18,Locataires!$A$3:$K$584,8,))</f>
        <v/>
      </c>
      <c r="I18" s="2" t="str">
        <f>IF(ISBLANK(A18),"",VLOOKUP($A18,Locataires!$A$3:$K$584,9,))</f>
        <v/>
      </c>
      <c r="J18" s="31"/>
      <c r="K18" s="31"/>
      <c r="L18" s="34">
        <f t="shared" si="0"/>
        <v>0</v>
      </c>
      <c r="M18" s="34"/>
      <c r="N18" s="34"/>
      <c r="O18" s="34"/>
      <c r="P18" s="35"/>
    </row>
    <row r="19" spans="1:16" x14ac:dyDescent="0.25">
      <c r="A19" s="3"/>
      <c r="B19" s="2" t="str">
        <f>IF(ISBLANK(A19),"",VLOOKUP($A19,Locataires!$A$3:$K$584,2,))</f>
        <v/>
      </c>
      <c r="C19" s="2" t="str">
        <f>IF(ISBLANK(A19),"",VLOOKUP($A19,Locataires!$A$3:$K$584,3,))</f>
        <v/>
      </c>
      <c r="D19" s="2" t="str">
        <f>IF(ISBLANK(A19),"",VLOOKUP($A19,Locataires!$A$3:$K$584,4,))</f>
        <v/>
      </c>
      <c r="E19" s="2" t="str">
        <f>IF(ISBLANK(A19),"",VLOOKUP($A19,Locataires!$A$3:$K$584,5,))</f>
        <v/>
      </c>
      <c r="F19" s="2" t="str">
        <f>IF(ISBLANK(A19),"",VLOOKUP($A19,Locataires!$A$3:$K$584,6,))</f>
        <v/>
      </c>
      <c r="G19" s="2" t="str">
        <f>IF(ISBLANK(A19),"",VLOOKUP($A19,Locataires!$A$3:$K$584,7,))</f>
        <v/>
      </c>
      <c r="H19" s="39" t="str">
        <f>IF(ISBLANK(A19),"",VLOOKUP($A19,Locataires!$A$3:$K$584,8,))</f>
        <v/>
      </c>
      <c r="I19" s="2" t="str">
        <f>IF(ISBLANK(A19),"",VLOOKUP($A19,Locataires!$A$3:$K$584,9,))</f>
        <v/>
      </c>
      <c r="J19" s="31"/>
      <c r="K19" s="31"/>
      <c r="L19" s="34">
        <f t="shared" si="0"/>
        <v>0</v>
      </c>
      <c r="M19" s="34"/>
      <c r="N19" s="34"/>
      <c r="O19" s="34"/>
      <c r="P19" s="35"/>
    </row>
    <row r="20" spans="1:16" x14ac:dyDescent="0.25">
      <c r="A20" s="3"/>
      <c r="B20" s="2" t="str">
        <f>IF(ISBLANK(A20),"",VLOOKUP($A20,Locataires!$A$3:$K$584,2,))</f>
        <v/>
      </c>
      <c r="C20" s="2" t="str">
        <f>IF(ISBLANK(A20),"",VLOOKUP($A20,Locataires!$A$3:$K$584,3,))</f>
        <v/>
      </c>
      <c r="D20" s="2" t="str">
        <f>IF(ISBLANK(A20),"",VLOOKUP($A20,Locataires!$A$3:$K$584,4,))</f>
        <v/>
      </c>
      <c r="E20" s="2" t="str">
        <f>IF(ISBLANK(A20),"",VLOOKUP($A20,Locataires!$A$3:$K$584,5,))</f>
        <v/>
      </c>
      <c r="F20" s="2" t="str">
        <f>IF(ISBLANK(A20),"",VLOOKUP($A20,Locataires!$A$3:$K$584,6,))</f>
        <v/>
      </c>
      <c r="G20" s="2" t="str">
        <f>IF(ISBLANK(A20),"",VLOOKUP($A20,Locataires!$A$3:$K$584,7,))</f>
        <v/>
      </c>
      <c r="H20" s="39" t="str">
        <f>IF(ISBLANK(A20),"",VLOOKUP($A20,Locataires!$A$3:$K$584,8,))</f>
        <v/>
      </c>
      <c r="I20" s="2" t="str">
        <f>IF(ISBLANK(A20),"",VLOOKUP($A20,Locataires!$A$3:$K$584,9,))</f>
        <v/>
      </c>
      <c r="J20" s="31"/>
      <c r="K20" s="31"/>
      <c r="L20" s="34">
        <f t="shared" si="0"/>
        <v>0</v>
      </c>
      <c r="M20" s="34"/>
      <c r="N20" s="34"/>
      <c r="O20" s="34"/>
      <c r="P20" s="35"/>
    </row>
    <row r="21" spans="1:16" x14ac:dyDescent="0.25">
      <c r="A21" s="3"/>
      <c r="B21" s="2" t="str">
        <f>IF(ISBLANK(A21),"",VLOOKUP($A21,Locataires!$A$3:$K$584,2,))</f>
        <v/>
      </c>
      <c r="C21" s="2" t="str">
        <f>IF(ISBLANK(A21),"",VLOOKUP($A21,Locataires!$A$3:$K$584,3,))</f>
        <v/>
      </c>
      <c r="D21" s="2" t="str">
        <f>IF(ISBLANK(A21),"",VLOOKUP($A21,Locataires!$A$3:$K$584,4,))</f>
        <v/>
      </c>
      <c r="E21" s="2" t="str">
        <f>IF(ISBLANK(A21),"",VLOOKUP($A21,Locataires!$A$3:$K$584,5,))</f>
        <v/>
      </c>
      <c r="F21" s="2" t="str">
        <f>IF(ISBLANK(A21),"",VLOOKUP($A21,Locataires!$A$3:$K$584,6,))</f>
        <v/>
      </c>
      <c r="G21" s="2" t="str">
        <f>IF(ISBLANK(A21),"",VLOOKUP($A21,Locataires!$A$3:$K$584,7,))</f>
        <v/>
      </c>
      <c r="H21" s="39" t="str">
        <f>IF(ISBLANK(A21),"",VLOOKUP($A21,Locataires!$A$3:$K$584,8,))</f>
        <v/>
      </c>
      <c r="I21" s="2" t="str">
        <f>IF(ISBLANK(A21),"",VLOOKUP($A21,Locataires!$A$3:$K$584,9,))</f>
        <v/>
      </c>
      <c r="J21" s="31"/>
      <c r="K21" s="31"/>
      <c r="L21" s="34">
        <f t="shared" si="0"/>
        <v>0</v>
      </c>
      <c r="M21" s="34"/>
      <c r="N21" s="34"/>
      <c r="O21" s="34"/>
      <c r="P21" s="35"/>
    </row>
    <row r="22" spans="1:16" x14ac:dyDescent="0.25">
      <c r="A22" s="3"/>
      <c r="B22" s="2" t="str">
        <f>IF(ISBLANK(A22),"",VLOOKUP($A22,Locataires!$A$3:$K$584,2,))</f>
        <v/>
      </c>
      <c r="C22" s="2" t="str">
        <f>IF(ISBLANK(A22),"",VLOOKUP($A22,Locataires!$A$3:$K$584,3,))</f>
        <v/>
      </c>
      <c r="D22" s="2" t="str">
        <f>IF(ISBLANK(A22),"",VLOOKUP($A22,Locataires!$A$3:$K$584,4,))</f>
        <v/>
      </c>
      <c r="E22" s="2" t="str">
        <f>IF(ISBLANK(A22),"",VLOOKUP($A22,Locataires!$A$3:$K$584,5,))</f>
        <v/>
      </c>
      <c r="F22" s="2" t="str">
        <f>IF(ISBLANK(A22),"",VLOOKUP($A22,Locataires!$A$3:$K$584,6,))</f>
        <v/>
      </c>
      <c r="G22" s="2" t="str">
        <f>IF(ISBLANK(A22),"",VLOOKUP($A22,Locataires!$A$3:$K$584,7,))</f>
        <v/>
      </c>
      <c r="H22" s="39" t="str">
        <f>IF(ISBLANK(A22),"",VLOOKUP($A22,Locataires!$A$3:$K$584,8,))</f>
        <v/>
      </c>
      <c r="I22" s="2" t="str">
        <f>IF(ISBLANK(A22),"",VLOOKUP($A22,Locataires!$A$3:$K$584,9,))</f>
        <v/>
      </c>
      <c r="J22" s="31"/>
      <c r="K22" s="31"/>
      <c r="L22" s="34">
        <f t="shared" si="0"/>
        <v>0</v>
      </c>
      <c r="M22" s="34"/>
      <c r="N22" s="34"/>
      <c r="O22" s="34"/>
      <c r="P22" s="35"/>
    </row>
    <row r="23" spans="1:16" x14ac:dyDescent="0.25">
      <c r="A23" s="3"/>
      <c r="B23" s="2" t="str">
        <f>IF(ISBLANK(A23),"",VLOOKUP($A23,Locataires!$A$3:$K$584,2,))</f>
        <v/>
      </c>
      <c r="C23" s="2" t="str">
        <f>IF(ISBLANK(A23),"",VLOOKUP($A23,Locataires!$A$3:$K$584,3,))</f>
        <v/>
      </c>
      <c r="D23" s="2" t="str">
        <f>IF(ISBLANK(A23),"",VLOOKUP($A23,Locataires!$A$3:$K$584,4,))</f>
        <v/>
      </c>
      <c r="E23" s="2" t="str">
        <f>IF(ISBLANK(A23),"",VLOOKUP($A23,Locataires!$A$3:$K$584,5,))</f>
        <v/>
      </c>
      <c r="F23" s="2" t="str">
        <f>IF(ISBLANK(A23),"",VLOOKUP($A23,Locataires!$A$3:$K$584,6,))</f>
        <v/>
      </c>
      <c r="G23" s="2" t="str">
        <f>IF(ISBLANK(A23),"",VLOOKUP($A23,Locataires!$A$3:$K$584,7,))</f>
        <v/>
      </c>
      <c r="H23" s="39" t="str">
        <f>IF(ISBLANK(A23),"",VLOOKUP($A23,Locataires!$A$3:$K$584,8,))</f>
        <v/>
      </c>
      <c r="I23" s="2" t="str">
        <f>IF(ISBLANK(A23),"",VLOOKUP($A23,Locataires!$A$3:$K$584,9,))</f>
        <v/>
      </c>
      <c r="J23" s="31"/>
      <c r="K23" s="31"/>
      <c r="L23" s="34">
        <f t="shared" si="0"/>
        <v>0</v>
      </c>
      <c r="M23" s="34"/>
      <c r="N23" s="34"/>
      <c r="O23" s="34"/>
      <c r="P23" s="35"/>
    </row>
    <row r="24" spans="1:16" x14ac:dyDescent="0.25">
      <c r="A24" s="3"/>
      <c r="B24" s="2" t="str">
        <f>IF(ISBLANK(A24),"",VLOOKUP($A24,Locataires!$A$3:$K$584,2,))</f>
        <v/>
      </c>
      <c r="C24" s="2" t="str">
        <f>IF(ISBLANK(A24),"",VLOOKUP($A24,Locataires!$A$3:$K$584,3,))</f>
        <v/>
      </c>
      <c r="D24" s="2" t="str">
        <f>IF(ISBLANK(A24),"",VLOOKUP($A24,Locataires!$A$3:$K$584,4,))</f>
        <v/>
      </c>
      <c r="E24" s="2" t="str">
        <f>IF(ISBLANK(A24),"",VLOOKUP($A24,Locataires!$A$3:$K$584,5,))</f>
        <v/>
      </c>
      <c r="F24" s="2" t="str">
        <f>IF(ISBLANK(A24),"",VLOOKUP($A24,Locataires!$A$3:$K$584,6,))</f>
        <v/>
      </c>
      <c r="G24" s="2" t="str">
        <f>IF(ISBLANK(A24),"",VLOOKUP($A24,Locataires!$A$3:$K$584,7,))</f>
        <v/>
      </c>
      <c r="H24" s="39" t="str">
        <f>IF(ISBLANK(A24),"",VLOOKUP($A24,Locataires!$A$3:$K$584,8,))</f>
        <v/>
      </c>
      <c r="I24" s="2" t="str">
        <f>IF(ISBLANK(A24),"",VLOOKUP($A24,Locataires!$A$3:$K$584,9,))</f>
        <v/>
      </c>
      <c r="J24" s="31"/>
      <c r="K24" s="31"/>
      <c r="L24" s="34">
        <f t="shared" si="0"/>
        <v>0</v>
      </c>
      <c r="M24" s="34"/>
      <c r="N24" s="34"/>
      <c r="O24" s="34"/>
      <c r="P24" s="35"/>
    </row>
    <row r="25" spans="1:16" x14ac:dyDescent="0.25">
      <c r="A25" s="3"/>
      <c r="B25" s="2" t="str">
        <f>IF(ISBLANK(A25),"",VLOOKUP($A25,Locataires!$A$3:$K$584,2,))</f>
        <v/>
      </c>
      <c r="C25" s="2" t="str">
        <f>IF(ISBLANK(A25),"",VLOOKUP($A25,Locataires!$A$3:$K$584,3,))</f>
        <v/>
      </c>
      <c r="D25" s="2" t="str">
        <f>IF(ISBLANK(A25),"",VLOOKUP($A25,Locataires!$A$3:$K$584,4,))</f>
        <v/>
      </c>
      <c r="E25" s="2" t="str">
        <f>IF(ISBLANK(A25),"",VLOOKUP($A25,Locataires!$A$3:$K$584,5,))</f>
        <v/>
      </c>
      <c r="F25" s="2" t="str">
        <f>IF(ISBLANK(A25),"",VLOOKUP($A25,Locataires!$A$3:$K$584,6,))</f>
        <v/>
      </c>
      <c r="G25" s="2" t="str">
        <f>IF(ISBLANK(A25),"",VLOOKUP($A25,Locataires!$A$3:$K$584,7,))</f>
        <v/>
      </c>
      <c r="H25" s="39" t="str">
        <f>IF(ISBLANK(A25),"",VLOOKUP($A25,Locataires!$A$3:$K$584,8,))</f>
        <v/>
      </c>
      <c r="I25" s="2" t="str">
        <f>IF(ISBLANK(A25),"",VLOOKUP($A25,Locataires!$A$3:$K$584,9,))</f>
        <v/>
      </c>
      <c r="J25" s="31"/>
      <c r="K25" s="31"/>
      <c r="L25" s="34">
        <f t="shared" si="0"/>
        <v>0</v>
      </c>
      <c r="M25" s="34"/>
      <c r="N25" s="34"/>
      <c r="O25" s="34"/>
      <c r="P25" s="35"/>
    </row>
    <row r="26" spans="1:16" x14ac:dyDescent="0.25">
      <c r="A26" s="3"/>
      <c r="B26" s="2" t="str">
        <f>IF(ISBLANK(A26),"",VLOOKUP($A26,Locataires!$A$3:$K$584,2,))</f>
        <v/>
      </c>
      <c r="C26" s="2" t="str">
        <f>IF(ISBLANK(A26),"",VLOOKUP($A26,Locataires!$A$3:$K$584,3,))</f>
        <v/>
      </c>
      <c r="D26" s="2" t="str">
        <f>IF(ISBLANK(A26),"",VLOOKUP($A26,Locataires!$A$3:$K$584,4,))</f>
        <v/>
      </c>
      <c r="E26" s="2" t="str">
        <f>IF(ISBLANK(A26),"",VLOOKUP($A26,Locataires!$A$3:$K$584,5,))</f>
        <v/>
      </c>
      <c r="F26" s="2" t="str">
        <f>IF(ISBLANK(A26),"",VLOOKUP($A26,Locataires!$A$3:$K$584,6,))</f>
        <v/>
      </c>
      <c r="G26" s="2" t="str">
        <f>IF(ISBLANK(A26),"",VLOOKUP($A26,Locataires!$A$3:$K$584,7,))</f>
        <v/>
      </c>
      <c r="H26" s="39" t="str">
        <f>IF(ISBLANK(A26),"",VLOOKUP($A26,Locataires!$A$3:$K$584,8,))</f>
        <v/>
      </c>
      <c r="I26" s="2" t="str">
        <f>IF(ISBLANK(A26),"",VLOOKUP($A26,Locataires!$A$3:$K$584,9,))</f>
        <v/>
      </c>
      <c r="J26" s="31"/>
      <c r="K26" s="31"/>
      <c r="L26" s="34">
        <f t="shared" si="0"/>
        <v>0</v>
      </c>
      <c r="M26" s="34"/>
      <c r="N26" s="34"/>
      <c r="O26" s="34"/>
      <c r="P26" s="35"/>
    </row>
    <row r="27" spans="1:16" x14ac:dyDescent="0.25">
      <c r="A27" s="3"/>
      <c r="B27" s="2" t="str">
        <f>IF(ISBLANK(A27),"",VLOOKUP($A27,Locataires!$A$3:$K$584,2,))</f>
        <v/>
      </c>
      <c r="C27" s="2" t="str">
        <f>IF(ISBLANK(A27),"",VLOOKUP($A27,Locataires!$A$3:$K$584,3,))</f>
        <v/>
      </c>
      <c r="D27" s="2" t="str">
        <f>IF(ISBLANK(A27),"",VLOOKUP($A27,Locataires!$A$3:$K$584,4,))</f>
        <v/>
      </c>
      <c r="E27" s="2" t="str">
        <f>IF(ISBLANK(A27),"",VLOOKUP($A27,Locataires!$A$3:$K$584,5,))</f>
        <v/>
      </c>
      <c r="F27" s="2" t="str">
        <f>IF(ISBLANK(A27),"",VLOOKUP($A27,Locataires!$A$3:$K$584,6,))</f>
        <v/>
      </c>
      <c r="G27" s="2" t="str">
        <f>IF(ISBLANK(A27),"",VLOOKUP($A27,Locataires!$A$3:$K$584,7,))</f>
        <v/>
      </c>
      <c r="H27" s="39" t="str">
        <f>IF(ISBLANK(A27),"",VLOOKUP($A27,Locataires!$A$3:$K$584,8,))</f>
        <v/>
      </c>
      <c r="I27" s="2" t="str">
        <f>IF(ISBLANK(A27),"",VLOOKUP($A27,Locataires!$A$3:$K$584,9,))</f>
        <v/>
      </c>
      <c r="J27" s="31"/>
      <c r="K27" s="31"/>
      <c r="L27" s="34">
        <f t="shared" si="0"/>
        <v>0</v>
      </c>
      <c r="M27" s="34"/>
      <c r="N27" s="34"/>
      <c r="O27" s="34"/>
      <c r="P27" s="35"/>
    </row>
    <row r="28" spans="1:16" x14ac:dyDescent="0.25">
      <c r="A28" s="3"/>
      <c r="B28" s="2" t="str">
        <f>IF(ISBLANK(A28),"",VLOOKUP($A28,Locataires!$A$3:$K$584,2,))</f>
        <v/>
      </c>
      <c r="C28" s="2" t="str">
        <f>IF(ISBLANK(A28),"",VLOOKUP($A28,Locataires!$A$3:$K$584,3,))</f>
        <v/>
      </c>
      <c r="D28" s="2" t="str">
        <f>IF(ISBLANK(A28),"",VLOOKUP($A28,Locataires!$A$3:$K$584,4,))</f>
        <v/>
      </c>
      <c r="E28" s="2" t="str">
        <f>IF(ISBLANK(A28),"",VLOOKUP($A28,Locataires!$A$3:$K$584,5,))</f>
        <v/>
      </c>
      <c r="F28" s="2" t="str">
        <f>IF(ISBLANK(A28),"",VLOOKUP($A28,Locataires!$A$3:$K$584,6,))</f>
        <v/>
      </c>
      <c r="G28" s="2" t="str">
        <f>IF(ISBLANK(A28),"",VLOOKUP($A28,Locataires!$A$3:$K$584,7,))</f>
        <v/>
      </c>
      <c r="H28" s="39" t="str">
        <f>IF(ISBLANK(A28),"",VLOOKUP($A28,Locataires!$A$3:$K$584,8,))</f>
        <v/>
      </c>
      <c r="I28" s="2" t="str">
        <f>IF(ISBLANK(A28),"",VLOOKUP($A28,Locataires!$A$3:$K$584,9,))</f>
        <v/>
      </c>
      <c r="J28" s="31"/>
      <c r="K28" s="31"/>
      <c r="L28" s="34">
        <f t="shared" si="0"/>
        <v>0</v>
      </c>
      <c r="M28" s="34"/>
      <c r="N28" s="34"/>
      <c r="O28" s="34"/>
      <c r="P28" s="35"/>
    </row>
    <row r="29" spans="1:16" x14ac:dyDescent="0.25">
      <c r="A29" s="3"/>
      <c r="B29" s="2" t="str">
        <f>IF(ISBLANK(A29),"",VLOOKUP($A29,Locataires!$A$3:$K$584,2,))</f>
        <v/>
      </c>
      <c r="C29" s="2" t="str">
        <f>IF(ISBLANK(A29),"",VLOOKUP($A29,Locataires!$A$3:$K$584,3,))</f>
        <v/>
      </c>
      <c r="D29" s="2" t="str">
        <f>IF(ISBLANK(A29),"",VLOOKUP($A29,Locataires!$A$3:$K$584,4,))</f>
        <v/>
      </c>
      <c r="E29" s="2" t="str">
        <f>IF(ISBLANK(A29),"",VLOOKUP($A29,Locataires!$A$3:$K$584,5,))</f>
        <v/>
      </c>
      <c r="F29" s="2" t="str">
        <f>IF(ISBLANK(A29),"",VLOOKUP($A29,Locataires!$A$3:$K$584,6,))</f>
        <v/>
      </c>
      <c r="G29" s="2" t="str">
        <f>IF(ISBLANK(A29),"",VLOOKUP($A29,Locataires!$A$3:$K$584,7,))</f>
        <v/>
      </c>
      <c r="H29" s="39" t="str">
        <f>IF(ISBLANK(A29),"",VLOOKUP($A29,Locataires!$A$3:$K$584,8,))</f>
        <v/>
      </c>
      <c r="I29" s="2" t="str">
        <f>IF(ISBLANK(A29),"",VLOOKUP($A29,Locataires!$A$3:$K$584,9,))</f>
        <v/>
      </c>
      <c r="J29" s="31"/>
      <c r="K29" s="31"/>
      <c r="L29" s="34">
        <f t="shared" si="0"/>
        <v>0</v>
      </c>
      <c r="M29" s="34"/>
      <c r="N29" s="34"/>
      <c r="O29" s="34"/>
      <c r="P29" s="35"/>
    </row>
    <row r="30" spans="1:16" x14ac:dyDescent="0.25">
      <c r="A30" s="3"/>
      <c r="B30" s="2" t="str">
        <f>IF(ISBLANK(A30),"",VLOOKUP($A30,Locataires!$A$3:$K$584,2,))</f>
        <v/>
      </c>
      <c r="C30" s="2" t="str">
        <f>IF(ISBLANK(A30),"",VLOOKUP($A30,Locataires!$A$3:$K$584,3,))</f>
        <v/>
      </c>
      <c r="D30" s="2" t="str">
        <f>IF(ISBLANK(A30),"",VLOOKUP($A30,Locataires!$A$3:$K$584,4,))</f>
        <v/>
      </c>
      <c r="E30" s="2" t="str">
        <f>IF(ISBLANK(A30),"",VLOOKUP($A30,Locataires!$A$3:$K$584,5,))</f>
        <v/>
      </c>
      <c r="F30" s="2" t="str">
        <f>IF(ISBLANK(A30),"",VLOOKUP($A30,Locataires!$A$3:$K$584,6,))</f>
        <v/>
      </c>
      <c r="G30" s="2" t="str">
        <f>IF(ISBLANK(A30),"",VLOOKUP($A30,Locataires!$A$3:$K$584,7,))</f>
        <v/>
      </c>
      <c r="H30" s="39" t="str">
        <f>IF(ISBLANK(A30),"",VLOOKUP($A30,Locataires!$A$3:$K$584,8,))</f>
        <v/>
      </c>
      <c r="I30" s="2" t="str">
        <f>IF(ISBLANK(A30),"",VLOOKUP($A30,Locataires!$A$3:$K$584,9,))</f>
        <v/>
      </c>
      <c r="J30" s="31"/>
      <c r="K30" s="31"/>
      <c r="L30" s="34">
        <f t="shared" si="0"/>
        <v>0</v>
      </c>
      <c r="M30" s="34"/>
      <c r="N30" s="34"/>
      <c r="O30" s="34"/>
      <c r="P30" s="35"/>
    </row>
    <row r="31" spans="1:16" x14ac:dyDescent="0.25">
      <c r="A31" s="3"/>
      <c r="B31" s="2" t="str">
        <f>IF(ISBLANK(A31),"",VLOOKUP($A31,Locataires!$A$3:$K$584,2,))</f>
        <v/>
      </c>
      <c r="C31" s="2" t="str">
        <f>IF(ISBLANK(A31),"",VLOOKUP($A31,Locataires!$A$3:$K$584,3,))</f>
        <v/>
      </c>
      <c r="D31" s="2" t="str">
        <f>IF(ISBLANK(A31),"",VLOOKUP($A31,Locataires!$A$3:$K$584,4,))</f>
        <v/>
      </c>
      <c r="E31" s="2" t="str">
        <f>IF(ISBLANK(A31),"",VLOOKUP($A31,Locataires!$A$3:$K$584,5,))</f>
        <v/>
      </c>
      <c r="F31" s="2" t="str">
        <f>IF(ISBLANK(A31),"",VLOOKUP($A31,Locataires!$A$3:$K$584,6,))</f>
        <v/>
      </c>
      <c r="G31" s="2" t="str">
        <f>IF(ISBLANK(A31),"",VLOOKUP($A31,Locataires!$A$3:$K$584,7,))</f>
        <v/>
      </c>
      <c r="H31" s="39" t="str">
        <f>IF(ISBLANK(A31),"",VLOOKUP($A31,Locataires!$A$3:$K$584,8,))</f>
        <v/>
      </c>
      <c r="I31" s="2" t="str">
        <f>IF(ISBLANK(A31),"",VLOOKUP($A31,Locataires!$A$3:$K$584,9,))</f>
        <v/>
      </c>
      <c r="J31" s="31"/>
      <c r="K31" s="31"/>
      <c r="L31" s="34">
        <f t="shared" si="0"/>
        <v>0</v>
      </c>
      <c r="M31" s="34"/>
      <c r="N31" s="34"/>
      <c r="O31" s="34"/>
      <c r="P31" s="35"/>
    </row>
    <row r="32" spans="1:16" x14ac:dyDescent="0.25">
      <c r="A32" s="3"/>
      <c r="B32" s="2" t="str">
        <f>IF(ISBLANK(A32),"",VLOOKUP($A32,Locataires!$A$3:$K$584,2,))</f>
        <v/>
      </c>
      <c r="C32" s="2" t="str">
        <f>IF(ISBLANK(A32),"",VLOOKUP($A32,Locataires!$A$3:$K$584,3,))</f>
        <v/>
      </c>
      <c r="D32" s="2" t="str">
        <f>IF(ISBLANK(A32),"",VLOOKUP($A32,Locataires!$A$3:$K$584,4,))</f>
        <v/>
      </c>
      <c r="E32" s="2" t="str">
        <f>IF(ISBLANK(A32),"",VLOOKUP($A32,Locataires!$A$3:$K$584,5,))</f>
        <v/>
      </c>
      <c r="F32" s="2" t="str">
        <f>IF(ISBLANK(A32),"",VLOOKUP($A32,Locataires!$A$3:$K$584,6,))</f>
        <v/>
      </c>
      <c r="G32" s="2" t="str">
        <f>IF(ISBLANK(A32),"",VLOOKUP($A32,Locataires!$A$3:$K$584,7,))</f>
        <v/>
      </c>
      <c r="H32" s="39" t="str">
        <f>IF(ISBLANK(A32),"",VLOOKUP($A32,Locataires!$A$3:$K$584,8,))</f>
        <v/>
      </c>
      <c r="I32" s="2" t="str">
        <f>IF(ISBLANK(A32),"",VLOOKUP($A32,Locataires!$A$3:$K$584,9,))</f>
        <v/>
      </c>
      <c r="J32" s="31"/>
      <c r="K32" s="31"/>
      <c r="L32" s="34">
        <f t="shared" si="0"/>
        <v>0</v>
      </c>
      <c r="M32" s="34"/>
      <c r="N32" s="34"/>
      <c r="O32" s="34"/>
      <c r="P32" s="35"/>
    </row>
    <row r="33" spans="1:16" x14ac:dyDescent="0.25">
      <c r="A33" s="3"/>
      <c r="B33" s="2" t="str">
        <f>IF(ISBLANK(A33),"",VLOOKUP($A33,Locataires!$A$3:$K$584,2,))</f>
        <v/>
      </c>
      <c r="C33" s="2" t="str">
        <f>IF(ISBLANK(A33),"",VLOOKUP($A33,Locataires!$A$3:$K$584,3,))</f>
        <v/>
      </c>
      <c r="D33" s="2" t="str">
        <f>IF(ISBLANK(A33),"",VLOOKUP($A33,Locataires!$A$3:$K$584,4,))</f>
        <v/>
      </c>
      <c r="E33" s="2" t="str">
        <f>IF(ISBLANK(A33),"",VLOOKUP($A33,Locataires!$A$3:$K$584,5,))</f>
        <v/>
      </c>
      <c r="F33" s="2" t="str">
        <f>IF(ISBLANK(A33),"",VLOOKUP($A33,Locataires!$A$3:$K$584,6,))</f>
        <v/>
      </c>
      <c r="G33" s="2" t="str">
        <f>IF(ISBLANK(A33),"",VLOOKUP($A33,Locataires!$A$3:$K$584,7,))</f>
        <v/>
      </c>
      <c r="H33" s="39" t="str">
        <f>IF(ISBLANK(A33),"",VLOOKUP($A33,Locataires!$A$3:$K$584,8,))</f>
        <v/>
      </c>
      <c r="I33" s="2" t="str">
        <f>IF(ISBLANK(A33),"",VLOOKUP($A33,Locataires!$A$3:$K$584,9,))</f>
        <v/>
      </c>
      <c r="J33" s="31"/>
      <c r="K33" s="31"/>
      <c r="L33" s="34">
        <f t="shared" si="0"/>
        <v>0</v>
      </c>
      <c r="M33" s="34"/>
      <c r="N33" s="34"/>
      <c r="O33" s="34"/>
      <c r="P33" s="35"/>
    </row>
    <row r="34" spans="1:16" x14ac:dyDescent="0.25">
      <c r="A34" s="3"/>
      <c r="B34" s="2" t="str">
        <f>IF(ISBLANK(A34),"",VLOOKUP($A34,Locataires!$A$3:$K$584,2,))</f>
        <v/>
      </c>
      <c r="C34" s="2" t="str">
        <f>IF(ISBLANK(A34),"",VLOOKUP($A34,Locataires!$A$3:$K$584,3,))</f>
        <v/>
      </c>
      <c r="D34" s="2" t="str">
        <f>IF(ISBLANK(A34),"",VLOOKUP($A34,Locataires!$A$3:$K$584,4,))</f>
        <v/>
      </c>
      <c r="E34" s="2" t="str">
        <f>IF(ISBLANK(A34),"",VLOOKUP($A34,Locataires!$A$3:$K$584,5,))</f>
        <v/>
      </c>
      <c r="F34" s="2" t="str">
        <f>IF(ISBLANK(A34),"",VLOOKUP($A34,Locataires!$A$3:$K$584,6,))</f>
        <v/>
      </c>
      <c r="G34" s="2" t="str">
        <f>IF(ISBLANK(A34),"",VLOOKUP($A34,Locataires!$A$3:$K$584,7,))</f>
        <v/>
      </c>
      <c r="H34" s="39" t="str">
        <f>IF(ISBLANK(A34),"",VLOOKUP($A34,Locataires!$A$3:$K$584,8,))</f>
        <v/>
      </c>
      <c r="I34" s="2" t="str">
        <f>IF(ISBLANK(A34),"",VLOOKUP($A34,Locataires!$A$3:$K$584,9,))</f>
        <v/>
      </c>
      <c r="J34" s="31"/>
      <c r="K34" s="31"/>
      <c r="L34" s="34">
        <f t="shared" si="0"/>
        <v>0</v>
      </c>
      <c r="M34" s="34"/>
      <c r="N34" s="34"/>
      <c r="O34" s="34"/>
      <c r="P34" s="35"/>
    </row>
    <row r="35" spans="1:16" x14ac:dyDescent="0.25">
      <c r="A35" s="3"/>
      <c r="B35" s="2" t="str">
        <f>IF(ISBLANK(A35),"",VLOOKUP($A35,Locataires!$A$3:$K$584,2,))</f>
        <v/>
      </c>
      <c r="C35" s="2" t="str">
        <f>IF(ISBLANK(A35),"",VLOOKUP($A35,Locataires!$A$3:$K$584,3,))</f>
        <v/>
      </c>
      <c r="D35" s="2" t="str">
        <f>IF(ISBLANK(A35),"",VLOOKUP($A35,Locataires!$A$3:$K$584,4,))</f>
        <v/>
      </c>
      <c r="E35" s="2" t="str">
        <f>IF(ISBLANK(A35),"",VLOOKUP($A35,Locataires!$A$3:$K$584,5,))</f>
        <v/>
      </c>
      <c r="F35" s="2" t="str">
        <f>IF(ISBLANK(A35),"",VLOOKUP($A35,Locataires!$A$3:$K$584,6,))</f>
        <v/>
      </c>
      <c r="G35" s="2" t="str">
        <f>IF(ISBLANK(A35),"",VLOOKUP($A35,Locataires!$A$3:$K$584,7,))</f>
        <v/>
      </c>
      <c r="H35" s="39" t="str">
        <f>IF(ISBLANK(A35),"",VLOOKUP($A35,Locataires!$A$3:$K$584,8,))</f>
        <v/>
      </c>
      <c r="I35" s="2" t="str">
        <f>IF(ISBLANK(A35),"",VLOOKUP($A35,Locataires!$A$3:$K$584,9,))</f>
        <v/>
      </c>
      <c r="J35" s="31"/>
      <c r="K35" s="31"/>
      <c r="L35" s="34">
        <f t="shared" si="0"/>
        <v>0</v>
      </c>
      <c r="M35" s="34"/>
      <c r="N35" s="34"/>
      <c r="O35" s="34"/>
      <c r="P35" s="35"/>
    </row>
    <row r="36" spans="1:16" x14ac:dyDescent="0.25">
      <c r="A36" s="3"/>
      <c r="B36" s="2" t="str">
        <f>IF(ISBLANK(A36),"",VLOOKUP($A36,Locataires!$A$3:$K$584,2,))</f>
        <v/>
      </c>
      <c r="C36" s="2" t="str">
        <f>IF(ISBLANK(A36),"",VLOOKUP($A36,Locataires!$A$3:$K$584,3,))</f>
        <v/>
      </c>
      <c r="D36" s="2" t="str">
        <f>IF(ISBLANK(A36),"",VLOOKUP($A36,Locataires!$A$3:$K$584,4,))</f>
        <v/>
      </c>
      <c r="E36" s="2" t="str">
        <f>IF(ISBLANK(A36),"",VLOOKUP($A36,Locataires!$A$3:$K$584,5,))</f>
        <v/>
      </c>
      <c r="F36" s="2" t="str">
        <f>IF(ISBLANK(A36),"",VLOOKUP($A36,Locataires!$A$3:$K$584,6,))</f>
        <v/>
      </c>
      <c r="G36" s="2" t="str">
        <f>IF(ISBLANK(A36),"",VLOOKUP($A36,Locataires!$A$3:$K$584,7,))</f>
        <v/>
      </c>
      <c r="H36" s="39" t="str">
        <f>IF(ISBLANK(A36),"",VLOOKUP($A36,Locataires!$A$3:$K$584,8,))</f>
        <v/>
      </c>
      <c r="I36" s="2" t="str">
        <f>IF(ISBLANK(A36),"",VLOOKUP($A36,Locataires!$A$3:$K$584,9,))</f>
        <v/>
      </c>
      <c r="J36" s="31"/>
      <c r="K36" s="31"/>
      <c r="L36" s="34">
        <f t="shared" si="0"/>
        <v>0</v>
      </c>
      <c r="M36" s="34"/>
      <c r="N36" s="34"/>
      <c r="O36" s="34"/>
      <c r="P36" s="35"/>
    </row>
    <row r="37" spans="1:16" x14ac:dyDescent="0.25">
      <c r="A37" s="3"/>
      <c r="B37" s="2" t="str">
        <f>IF(ISBLANK(A37),"",VLOOKUP($A37,Locataires!$A$3:$K$584,2,))</f>
        <v/>
      </c>
      <c r="C37" s="2" t="str">
        <f>IF(ISBLANK(A37),"",VLOOKUP($A37,Locataires!$A$3:$K$584,3,))</f>
        <v/>
      </c>
      <c r="D37" s="2" t="str">
        <f>IF(ISBLANK(A37),"",VLOOKUP($A37,Locataires!$A$3:$K$584,4,))</f>
        <v/>
      </c>
      <c r="E37" s="2" t="str">
        <f>IF(ISBLANK(A37),"",VLOOKUP($A37,Locataires!$A$3:$K$584,5,))</f>
        <v/>
      </c>
      <c r="F37" s="2" t="str">
        <f>IF(ISBLANK(A37),"",VLOOKUP($A37,Locataires!$A$3:$K$584,6,))</f>
        <v/>
      </c>
      <c r="G37" s="2" t="str">
        <f>IF(ISBLANK(A37),"",VLOOKUP($A37,Locataires!$A$3:$K$584,7,))</f>
        <v/>
      </c>
      <c r="H37" s="39" t="str">
        <f>IF(ISBLANK(A37),"",VLOOKUP($A37,Locataires!$A$3:$K$584,8,))</f>
        <v/>
      </c>
      <c r="I37" s="2" t="str">
        <f>IF(ISBLANK(A37),"",VLOOKUP($A37,Locataires!$A$3:$K$584,9,))</f>
        <v/>
      </c>
      <c r="J37" s="31"/>
      <c r="K37" s="31"/>
      <c r="L37" s="34">
        <f t="shared" si="0"/>
        <v>0</v>
      </c>
      <c r="M37" s="34"/>
      <c r="N37" s="34"/>
      <c r="O37" s="34"/>
      <c r="P37" s="35"/>
    </row>
    <row r="38" spans="1:16" x14ac:dyDescent="0.25">
      <c r="A38" s="3"/>
      <c r="B38" s="2" t="str">
        <f>IF(ISBLANK(A38),"",VLOOKUP($A38,Locataires!$A$3:$K$584,2,))</f>
        <v/>
      </c>
      <c r="C38" s="2" t="str">
        <f>IF(ISBLANK(A38),"",VLOOKUP($A38,Locataires!$A$3:$K$584,3,))</f>
        <v/>
      </c>
      <c r="D38" s="2" t="str">
        <f>IF(ISBLANK(A38),"",VLOOKUP($A38,Locataires!$A$3:$K$584,4,))</f>
        <v/>
      </c>
      <c r="E38" s="2" t="str">
        <f>IF(ISBLANK(A38),"",VLOOKUP($A38,Locataires!$A$3:$K$584,5,))</f>
        <v/>
      </c>
      <c r="F38" s="2" t="str">
        <f>IF(ISBLANK(A38),"",VLOOKUP($A38,Locataires!$A$3:$K$584,6,))</f>
        <v/>
      </c>
      <c r="G38" s="2" t="str">
        <f>IF(ISBLANK(A38),"",VLOOKUP($A38,Locataires!$A$3:$K$584,7,))</f>
        <v/>
      </c>
      <c r="H38" s="39" t="str">
        <f>IF(ISBLANK(A38),"",VLOOKUP($A38,Locataires!$A$3:$K$584,8,))</f>
        <v/>
      </c>
      <c r="I38" s="2" t="str">
        <f>IF(ISBLANK(A38),"",VLOOKUP($A38,Locataires!$A$3:$K$584,9,))</f>
        <v/>
      </c>
      <c r="J38" s="31"/>
      <c r="K38" s="31"/>
      <c r="L38" s="34">
        <f t="shared" si="0"/>
        <v>0</v>
      </c>
      <c r="M38" s="34"/>
      <c r="N38" s="34"/>
      <c r="O38" s="34"/>
      <c r="P38" s="35"/>
    </row>
    <row r="39" spans="1:16" x14ac:dyDescent="0.25">
      <c r="A39" s="3"/>
      <c r="B39" s="2" t="str">
        <f>IF(ISBLANK(A39),"",VLOOKUP($A39,Locataires!$A$3:$K$584,2,))</f>
        <v/>
      </c>
      <c r="C39" s="2" t="str">
        <f>IF(ISBLANK(A39),"",VLOOKUP($A39,Locataires!$A$3:$K$584,3,))</f>
        <v/>
      </c>
      <c r="D39" s="2" t="str">
        <f>IF(ISBLANK(A39),"",VLOOKUP($A39,Locataires!$A$3:$K$584,4,))</f>
        <v/>
      </c>
      <c r="E39" s="2" t="str">
        <f>IF(ISBLANK(A39),"",VLOOKUP($A39,Locataires!$A$3:$K$584,5,))</f>
        <v/>
      </c>
      <c r="F39" s="2" t="str">
        <f>IF(ISBLANK(A39),"",VLOOKUP($A39,Locataires!$A$3:$K$584,6,))</f>
        <v/>
      </c>
      <c r="G39" s="2" t="str">
        <f>IF(ISBLANK(A39),"",VLOOKUP($A39,Locataires!$A$3:$K$584,7,))</f>
        <v/>
      </c>
      <c r="H39" s="39" t="str">
        <f>IF(ISBLANK(A39),"",VLOOKUP($A39,Locataires!$A$3:$K$584,8,))</f>
        <v/>
      </c>
      <c r="I39" s="2" t="str">
        <f>IF(ISBLANK(A39),"",VLOOKUP($A39,Locataires!$A$3:$K$584,9,))</f>
        <v/>
      </c>
      <c r="J39" s="31"/>
      <c r="K39" s="31"/>
      <c r="L39" s="34">
        <f t="shared" si="0"/>
        <v>0</v>
      </c>
      <c r="M39" s="34"/>
      <c r="N39" s="34"/>
      <c r="O39" s="34"/>
      <c r="P39" s="35"/>
    </row>
    <row r="40" spans="1:16" x14ac:dyDescent="0.25">
      <c r="A40" s="3"/>
      <c r="B40" s="2" t="str">
        <f>IF(ISBLANK(A40),"",VLOOKUP($A40,Locataires!$A$3:$K$584,2,))</f>
        <v/>
      </c>
      <c r="C40" s="2" t="str">
        <f>IF(ISBLANK(A40),"",VLOOKUP($A40,Locataires!$A$3:$K$584,3,))</f>
        <v/>
      </c>
      <c r="D40" s="2" t="str">
        <f>IF(ISBLANK(A40),"",VLOOKUP($A40,Locataires!$A$3:$K$584,4,))</f>
        <v/>
      </c>
      <c r="E40" s="2" t="str">
        <f>IF(ISBLANK(A40),"",VLOOKUP($A40,Locataires!$A$3:$K$584,5,))</f>
        <v/>
      </c>
      <c r="F40" s="2" t="str">
        <f>IF(ISBLANK(A40),"",VLOOKUP($A40,Locataires!$A$3:$K$584,6,))</f>
        <v/>
      </c>
      <c r="G40" s="2" t="str">
        <f>IF(ISBLANK(A40),"",VLOOKUP($A40,Locataires!$A$3:$K$584,7,))</f>
        <v/>
      </c>
      <c r="H40" s="39" t="str">
        <f>IF(ISBLANK(A40),"",VLOOKUP($A40,Locataires!$A$3:$K$584,8,))</f>
        <v/>
      </c>
      <c r="I40" s="2" t="str">
        <f>IF(ISBLANK(A40),"",VLOOKUP($A40,Locataires!$A$3:$K$584,9,))</f>
        <v/>
      </c>
      <c r="J40" s="31"/>
      <c r="K40" s="31"/>
      <c r="L40" s="34">
        <f t="shared" si="0"/>
        <v>0</v>
      </c>
      <c r="M40" s="34"/>
      <c r="N40" s="34"/>
      <c r="O40" s="34"/>
      <c r="P40" s="35"/>
    </row>
    <row r="41" spans="1:16" x14ac:dyDescent="0.25">
      <c r="A41" s="3"/>
      <c r="B41" s="2" t="str">
        <f>IF(ISBLANK(A41),"",VLOOKUP($A41,Locataires!$A$3:$K$584,2,))</f>
        <v/>
      </c>
      <c r="C41" s="2" t="str">
        <f>IF(ISBLANK(A41),"",VLOOKUP($A41,Locataires!$A$3:$K$584,3,))</f>
        <v/>
      </c>
      <c r="D41" s="2" t="str">
        <f>IF(ISBLANK(A41),"",VLOOKUP($A41,Locataires!$A$3:$K$584,4,))</f>
        <v/>
      </c>
      <c r="E41" s="2" t="str">
        <f>IF(ISBLANK(A41),"",VLOOKUP($A41,Locataires!$A$3:$K$584,5,))</f>
        <v/>
      </c>
      <c r="F41" s="2" t="str">
        <f>IF(ISBLANK(A41),"",VLOOKUP($A41,Locataires!$A$3:$K$584,6,))</f>
        <v/>
      </c>
      <c r="G41" s="2" t="str">
        <f>IF(ISBLANK(A41),"",VLOOKUP($A41,Locataires!$A$3:$K$584,7,))</f>
        <v/>
      </c>
      <c r="H41" s="39" t="str">
        <f>IF(ISBLANK(A41),"",VLOOKUP($A41,Locataires!$A$3:$K$584,8,))</f>
        <v/>
      </c>
      <c r="I41" s="2" t="str">
        <f>IF(ISBLANK(A41),"",VLOOKUP($A41,Locataires!$A$3:$K$584,9,))</f>
        <v/>
      </c>
      <c r="J41" s="31"/>
      <c r="K41" s="31"/>
      <c r="L41" s="34">
        <f t="shared" si="0"/>
        <v>0</v>
      </c>
      <c r="M41" s="34"/>
      <c r="N41" s="34"/>
      <c r="O41" s="34"/>
      <c r="P41" s="35"/>
    </row>
    <row r="42" spans="1:16" x14ac:dyDescent="0.25">
      <c r="A42" s="3"/>
      <c r="B42" s="2" t="str">
        <f>IF(ISBLANK(A42),"",VLOOKUP($A42,Locataires!$A$3:$K$584,2,))</f>
        <v/>
      </c>
      <c r="C42" s="2" t="str">
        <f>IF(ISBLANK(A42),"",VLOOKUP($A42,Locataires!$A$3:$K$584,3,))</f>
        <v/>
      </c>
      <c r="D42" s="2" t="str">
        <f>IF(ISBLANK(A42),"",VLOOKUP($A42,Locataires!$A$3:$K$584,4,))</f>
        <v/>
      </c>
      <c r="E42" s="2" t="str">
        <f>IF(ISBLANK(A42),"",VLOOKUP($A42,Locataires!$A$3:$K$584,5,))</f>
        <v/>
      </c>
      <c r="F42" s="2" t="str">
        <f>IF(ISBLANK(A42),"",VLOOKUP($A42,Locataires!$A$3:$K$584,6,))</f>
        <v/>
      </c>
      <c r="G42" s="2" t="str">
        <f>IF(ISBLANK(A42),"",VLOOKUP($A42,Locataires!$A$3:$K$584,7,))</f>
        <v/>
      </c>
      <c r="H42" s="39" t="str">
        <f>IF(ISBLANK(A42),"",VLOOKUP($A42,Locataires!$A$3:$K$584,8,))</f>
        <v/>
      </c>
      <c r="I42" s="2" t="str">
        <f>IF(ISBLANK(A42),"",VLOOKUP($A42,Locataires!$A$3:$K$584,9,))</f>
        <v/>
      </c>
      <c r="J42" s="31"/>
      <c r="K42" s="31"/>
      <c r="L42" s="34">
        <f t="shared" si="0"/>
        <v>0</v>
      </c>
      <c r="M42" s="34"/>
      <c r="N42" s="34"/>
      <c r="O42" s="34"/>
      <c r="P42" s="35"/>
    </row>
    <row r="43" spans="1:16" x14ac:dyDescent="0.25">
      <c r="A43" s="3"/>
      <c r="B43" s="2" t="str">
        <f>IF(ISBLANK(A43),"",VLOOKUP($A43,Locataires!$A$3:$K$584,2,))</f>
        <v/>
      </c>
      <c r="C43" s="2" t="str">
        <f>IF(ISBLANK(A43),"",VLOOKUP($A43,Locataires!$A$3:$K$584,3,))</f>
        <v/>
      </c>
      <c r="D43" s="2" t="str">
        <f>IF(ISBLANK(A43),"",VLOOKUP($A43,Locataires!$A$3:$K$584,4,))</f>
        <v/>
      </c>
      <c r="E43" s="2" t="str">
        <f>IF(ISBLANK(A43),"",VLOOKUP($A43,Locataires!$A$3:$K$584,5,))</f>
        <v/>
      </c>
      <c r="F43" s="2" t="str">
        <f>IF(ISBLANK(A43),"",VLOOKUP($A43,Locataires!$A$3:$K$584,6,))</f>
        <v/>
      </c>
      <c r="G43" s="2" t="str">
        <f>IF(ISBLANK(A43),"",VLOOKUP($A43,Locataires!$A$3:$K$584,7,))</f>
        <v/>
      </c>
      <c r="H43" s="39" t="str">
        <f>IF(ISBLANK(A43),"",VLOOKUP($A43,Locataires!$A$3:$K$584,8,))</f>
        <v/>
      </c>
      <c r="I43" s="2" t="str">
        <f>IF(ISBLANK(A43),"",VLOOKUP($A43,Locataires!$A$3:$K$584,9,))</f>
        <v/>
      </c>
      <c r="J43" s="31"/>
      <c r="K43" s="31"/>
      <c r="L43" s="34">
        <f t="shared" si="0"/>
        <v>0</v>
      </c>
      <c r="M43" s="34"/>
      <c r="N43" s="34"/>
      <c r="O43" s="34"/>
      <c r="P43" s="35"/>
    </row>
    <row r="44" spans="1:16" x14ac:dyDescent="0.25">
      <c r="A44" s="3"/>
      <c r="B44" s="2" t="str">
        <f>IF(ISBLANK(A44),"",VLOOKUP($A44,Locataires!$A$3:$K$584,2,))</f>
        <v/>
      </c>
      <c r="C44" s="2" t="str">
        <f>IF(ISBLANK(A44),"",VLOOKUP($A44,Locataires!$A$3:$K$584,3,))</f>
        <v/>
      </c>
      <c r="D44" s="2" t="str">
        <f>IF(ISBLANK(A44),"",VLOOKUP($A44,Locataires!$A$3:$K$584,4,))</f>
        <v/>
      </c>
      <c r="E44" s="2" t="str">
        <f>IF(ISBLANK(A44),"",VLOOKUP($A44,Locataires!$A$3:$K$584,5,))</f>
        <v/>
      </c>
      <c r="F44" s="2" t="str">
        <f>IF(ISBLANK(A44),"",VLOOKUP($A44,Locataires!$A$3:$K$584,6,))</f>
        <v/>
      </c>
      <c r="G44" s="2" t="str">
        <f>IF(ISBLANK(A44),"",VLOOKUP($A44,Locataires!$A$3:$K$584,7,))</f>
        <v/>
      </c>
      <c r="H44" s="39" t="str">
        <f>IF(ISBLANK(A44),"",VLOOKUP($A44,Locataires!$A$3:$K$584,8,))</f>
        <v/>
      </c>
      <c r="I44" s="2" t="str">
        <f>IF(ISBLANK(A44),"",VLOOKUP($A44,Locataires!$A$3:$K$584,9,))</f>
        <v/>
      </c>
      <c r="J44" s="31"/>
      <c r="K44" s="31"/>
      <c r="L44" s="34">
        <f t="shared" si="0"/>
        <v>0</v>
      </c>
      <c r="M44" s="34"/>
      <c r="N44" s="34"/>
      <c r="O44" s="34"/>
      <c r="P44" s="35"/>
    </row>
    <row r="45" spans="1:16" x14ac:dyDescent="0.25">
      <c r="A45" s="3"/>
      <c r="B45" s="2" t="str">
        <f>IF(ISBLANK(A45),"",VLOOKUP($A45,Locataires!$A$3:$K$584,2,))</f>
        <v/>
      </c>
      <c r="C45" s="2" t="str">
        <f>IF(ISBLANK(A45),"",VLOOKUP($A45,Locataires!$A$3:$K$584,3,))</f>
        <v/>
      </c>
      <c r="D45" s="2" t="str">
        <f>IF(ISBLANK(A45),"",VLOOKUP($A45,Locataires!$A$3:$K$584,4,))</f>
        <v/>
      </c>
      <c r="E45" s="2" t="str">
        <f>IF(ISBLANK(A45),"",VLOOKUP($A45,Locataires!$A$3:$K$584,5,))</f>
        <v/>
      </c>
      <c r="F45" s="2" t="str">
        <f>IF(ISBLANK(A45),"",VLOOKUP($A45,Locataires!$A$3:$K$584,6,))</f>
        <v/>
      </c>
      <c r="G45" s="2" t="str">
        <f>IF(ISBLANK(A45),"",VLOOKUP($A45,Locataires!$A$3:$K$584,7,))</f>
        <v/>
      </c>
      <c r="H45" s="39" t="str">
        <f>IF(ISBLANK(A45),"",VLOOKUP($A45,Locataires!$A$3:$K$584,8,))</f>
        <v/>
      </c>
      <c r="I45" s="2" t="str">
        <f>IF(ISBLANK(A45),"",VLOOKUP($A45,Locataires!$A$3:$K$584,9,))</f>
        <v/>
      </c>
      <c r="J45" s="31"/>
      <c r="K45" s="31"/>
      <c r="L45" s="34">
        <f t="shared" si="0"/>
        <v>0</v>
      </c>
      <c r="M45" s="34"/>
      <c r="N45" s="34"/>
      <c r="O45" s="34"/>
      <c r="P45" s="35"/>
    </row>
    <row r="46" spans="1:16" x14ac:dyDescent="0.25">
      <c r="A46" s="3"/>
      <c r="B46" s="2" t="str">
        <f>IF(ISBLANK(A46),"",VLOOKUP($A46,Locataires!$A$3:$K$584,2,))</f>
        <v/>
      </c>
      <c r="C46" s="2" t="str">
        <f>IF(ISBLANK(A46),"",VLOOKUP($A46,Locataires!$A$3:$K$584,3,))</f>
        <v/>
      </c>
      <c r="D46" s="2" t="str">
        <f>IF(ISBLANK(A46),"",VLOOKUP($A46,Locataires!$A$3:$K$584,4,))</f>
        <v/>
      </c>
      <c r="E46" s="2" t="str">
        <f>IF(ISBLANK(A46),"",VLOOKUP($A46,Locataires!$A$3:$K$584,5,))</f>
        <v/>
      </c>
      <c r="F46" s="2" t="str">
        <f>IF(ISBLANK(A46),"",VLOOKUP($A46,Locataires!$A$3:$K$584,6,))</f>
        <v/>
      </c>
      <c r="G46" s="2" t="str">
        <f>IF(ISBLANK(A46),"",VLOOKUP($A46,Locataires!$A$3:$K$584,7,))</f>
        <v/>
      </c>
      <c r="H46" s="39" t="str">
        <f>IF(ISBLANK(A46),"",VLOOKUP($A46,Locataires!$A$3:$K$584,8,))</f>
        <v/>
      </c>
      <c r="I46" s="2" t="str">
        <f>IF(ISBLANK(A46),"",VLOOKUP($A46,Locataires!$A$3:$K$584,9,))</f>
        <v/>
      </c>
      <c r="J46" s="31"/>
      <c r="K46" s="31"/>
      <c r="L46" s="34">
        <f t="shared" si="0"/>
        <v>0</v>
      </c>
      <c r="M46" s="34"/>
      <c r="N46" s="34"/>
      <c r="O46" s="34"/>
      <c r="P46" s="35"/>
    </row>
    <row r="47" spans="1:16" x14ac:dyDescent="0.25">
      <c r="A47" s="3"/>
      <c r="B47" s="2" t="str">
        <f>IF(ISBLANK(A47),"",VLOOKUP($A47,Locataires!$A$3:$K$584,2,))</f>
        <v/>
      </c>
      <c r="C47" s="2" t="str">
        <f>IF(ISBLANK(A47),"",VLOOKUP($A47,Locataires!$A$3:$K$584,3,))</f>
        <v/>
      </c>
      <c r="D47" s="2" t="str">
        <f>IF(ISBLANK(A47),"",VLOOKUP($A47,Locataires!$A$3:$K$584,4,))</f>
        <v/>
      </c>
      <c r="E47" s="2" t="str">
        <f>IF(ISBLANK(A47),"",VLOOKUP($A47,Locataires!$A$3:$K$584,5,))</f>
        <v/>
      </c>
      <c r="F47" s="2" t="str">
        <f>IF(ISBLANK(A47),"",VLOOKUP($A47,Locataires!$A$3:$K$584,6,))</f>
        <v/>
      </c>
      <c r="G47" s="2" t="str">
        <f>IF(ISBLANK(A47),"",VLOOKUP($A47,Locataires!$A$3:$K$584,7,))</f>
        <v/>
      </c>
      <c r="H47" s="39" t="str">
        <f>IF(ISBLANK(A47),"",VLOOKUP($A47,Locataires!$A$3:$K$584,8,))</f>
        <v/>
      </c>
      <c r="I47" s="2" t="str">
        <f>IF(ISBLANK(A47),"",VLOOKUP($A47,Locataires!$A$3:$K$584,9,))</f>
        <v/>
      </c>
      <c r="J47" s="31"/>
      <c r="K47" s="31"/>
      <c r="L47" s="34">
        <f t="shared" si="0"/>
        <v>0</v>
      </c>
      <c r="M47" s="34"/>
      <c r="N47" s="34"/>
      <c r="O47" s="34"/>
      <c r="P47" s="35"/>
    </row>
    <row r="48" spans="1:16" x14ac:dyDescent="0.25">
      <c r="A48" s="3"/>
      <c r="B48" s="2" t="str">
        <f>IF(ISBLANK(A48),"",VLOOKUP($A48,Locataires!$A$3:$K$584,2,))</f>
        <v/>
      </c>
      <c r="C48" s="2" t="str">
        <f>IF(ISBLANK(A48),"",VLOOKUP($A48,Locataires!$A$3:$K$584,3,))</f>
        <v/>
      </c>
      <c r="D48" s="2" t="str">
        <f>IF(ISBLANK(A48),"",VLOOKUP($A48,Locataires!$A$3:$K$584,4,))</f>
        <v/>
      </c>
      <c r="E48" s="2" t="str">
        <f>IF(ISBLANK(A48),"",VLOOKUP($A48,Locataires!$A$3:$K$584,5,))</f>
        <v/>
      </c>
      <c r="F48" s="2" t="str">
        <f>IF(ISBLANK(A48),"",VLOOKUP($A48,Locataires!$A$3:$K$584,6,))</f>
        <v/>
      </c>
      <c r="G48" s="2" t="str">
        <f>IF(ISBLANK(A48),"",VLOOKUP($A48,Locataires!$A$3:$K$584,7,))</f>
        <v/>
      </c>
      <c r="H48" s="39" t="str">
        <f>IF(ISBLANK(A48),"",VLOOKUP($A48,Locataires!$A$3:$K$584,8,))</f>
        <v/>
      </c>
      <c r="I48" s="2" t="str">
        <f>IF(ISBLANK(A48),"",VLOOKUP($A48,Locataires!$A$3:$K$584,9,))</f>
        <v/>
      </c>
      <c r="J48" s="31"/>
      <c r="K48" s="31"/>
      <c r="L48" s="34">
        <f t="shared" si="0"/>
        <v>0</v>
      </c>
      <c r="M48" s="34"/>
      <c r="N48" s="34"/>
      <c r="O48" s="34"/>
      <c r="P48" s="35"/>
    </row>
    <row r="49" spans="1:16" x14ac:dyDescent="0.25">
      <c r="A49" s="3"/>
      <c r="B49" s="2" t="str">
        <f>IF(ISBLANK(A49),"",VLOOKUP($A49,Locataires!$A$3:$K$584,2,))</f>
        <v/>
      </c>
      <c r="C49" s="2" t="str">
        <f>IF(ISBLANK(A49),"",VLOOKUP($A49,Locataires!$A$3:$K$584,3,))</f>
        <v/>
      </c>
      <c r="D49" s="2" t="str">
        <f>IF(ISBLANK(A49),"",VLOOKUP($A49,Locataires!$A$3:$K$584,4,))</f>
        <v/>
      </c>
      <c r="E49" s="2" t="str">
        <f>IF(ISBLANK(A49),"",VLOOKUP($A49,Locataires!$A$3:$K$584,5,))</f>
        <v/>
      </c>
      <c r="F49" s="2" t="str">
        <f>IF(ISBLANK(A49),"",VLOOKUP($A49,Locataires!$A$3:$K$584,6,))</f>
        <v/>
      </c>
      <c r="G49" s="2" t="str">
        <f>IF(ISBLANK(A49),"",VLOOKUP($A49,Locataires!$A$3:$K$584,7,))</f>
        <v/>
      </c>
      <c r="H49" s="39" t="str">
        <f>IF(ISBLANK(A49),"",VLOOKUP($A49,Locataires!$A$3:$K$584,8,))</f>
        <v/>
      </c>
      <c r="I49" s="2" t="str">
        <f>IF(ISBLANK(A49),"",VLOOKUP($A49,Locataires!$A$3:$K$584,9,))</f>
        <v/>
      </c>
      <c r="J49" s="31"/>
      <c r="K49" s="31"/>
      <c r="L49" s="34">
        <f t="shared" si="0"/>
        <v>0</v>
      </c>
      <c r="M49" s="34"/>
      <c r="N49" s="34"/>
      <c r="O49" s="34"/>
      <c r="P49" s="35"/>
    </row>
    <row r="50" spans="1:16" x14ac:dyDescent="0.25">
      <c r="A50" s="3"/>
      <c r="B50" s="2" t="str">
        <f>IF(ISBLANK(A50),"",VLOOKUP($A50,Locataires!$A$3:$K$584,2,))</f>
        <v/>
      </c>
      <c r="C50" s="2" t="str">
        <f>IF(ISBLANK(A50),"",VLOOKUP($A50,Locataires!$A$3:$K$584,3,))</f>
        <v/>
      </c>
      <c r="D50" s="2" t="str">
        <f>IF(ISBLANK(A50),"",VLOOKUP($A50,Locataires!$A$3:$K$584,4,))</f>
        <v/>
      </c>
      <c r="E50" s="2" t="str">
        <f>IF(ISBLANK(A50),"",VLOOKUP($A50,Locataires!$A$3:$K$584,5,))</f>
        <v/>
      </c>
      <c r="F50" s="2" t="str">
        <f>IF(ISBLANK(A50),"",VLOOKUP($A50,Locataires!$A$3:$K$584,6,))</f>
        <v/>
      </c>
      <c r="G50" s="2" t="str">
        <f>IF(ISBLANK(A50),"",VLOOKUP($A50,Locataires!$A$3:$K$584,7,))</f>
        <v/>
      </c>
      <c r="H50" s="39" t="str">
        <f>IF(ISBLANK(A50),"",VLOOKUP($A50,Locataires!$A$3:$K$584,8,))</f>
        <v/>
      </c>
      <c r="I50" s="2" t="str">
        <f>IF(ISBLANK(A50),"",VLOOKUP($A50,Locataires!$A$3:$K$584,9,))</f>
        <v/>
      </c>
      <c r="J50" s="31"/>
      <c r="K50" s="31"/>
      <c r="L50" s="34">
        <f t="shared" si="0"/>
        <v>0</v>
      </c>
      <c r="M50" s="34"/>
      <c r="N50" s="34"/>
      <c r="O50" s="34"/>
      <c r="P50" s="35"/>
    </row>
    <row r="51" spans="1:16" x14ac:dyDescent="0.25">
      <c r="A51" s="3"/>
      <c r="B51" s="2" t="str">
        <f>IF(ISBLANK(A51),"",VLOOKUP($A51,Locataires!$A$3:$K$584,2,))</f>
        <v/>
      </c>
      <c r="C51" s="2" t="str">
        <f>IF(ISBLANK(A51),"",VLOOKUP($A51,Locataires!$A$3:$K$584,3,))</f>
        <v/>
      </c>
      <c r="D51" s="2" t="str">
        <f>IF(ISBLANK(A51),"",VLOOKUP($A51,Locataires!$A$3:$K$584,4,))</f>
        <v/>
      </c>
      <c r="E51" s="2" t="str">
        <f>IF(ISBLANK(A51),"",VLOOKUP($A51,Locataires!$A$3:$K$584,5,))</f>
        <v/>
      </c>
      <c r="F51" s="2" t="str">
        <f>IF(ISBLANK(A51),"",VLOOKUP($A51,Locataires!$A$3:$K$584,6,))</f>
        <v/>
      </c>
      <c r="G51" s="2" t="str">
        <f>IF(ISBLANK(A51),"",VLOOKUP($A51,Locataires!$A$3:$K$584,7,))</f>
        <v/>
      </c>
      <c r="H51" s="39" t="str">
        <f>IF(ISBLANK(A51),"",VLOOKUP($A51,Locataires!$A$3:$K$584,8,))</f>
        <v/>
      </c>
      <c r="I51" s="2" t="str">
        <f>IF(ISBLANK(A51),"",VLOOKUP($A51,Locataires!$A$3:$K$584,9,))</f>
        <v/>
      </c>
      <c r="J51" s="31"/>
      <c r="K51" s="31"/>
      <c r="L51" s="34">
        <f t="shared" si="0"/>
        <v>0</v>
      </c>
      <c r="M51" s="34"/>
      <c r="N51" s="34"/>
      <c r="O51" s="34"/>
      <c r="P51" s="35"/>
    </row>
    <row r="52" spans="1:16" x14ac:dyDescent="0.25">
      <c r="A52" s="3"/>
      <c r="B52" s="2" t="str">
        <f>IF(ISBLANK(A52),"",VLOOKUP($A52,Locataires!$A$3:$K$584,2,))</f>
        <v/>
      </c>
      <c r="C52" s="2" t="str">
        <f>IF(ISBLANK(A52),"",VLOOKUP($A52,Locataires!$A$3:$K$584,3,))</f>
        <v/>
      </c>
      <c r="D52" s="2" t="str">
        <f>IF(ISBLANK(A52),"",VLOOKUP($A52,Locataires!$A$3:$K$584,4,))</f>
        <v/>
      </c>
      <c r="E52" s="2" t="str">
        <f>IF(ISBLANK(A52),"",VLOOKUP($A52,Locataires!$A$3:$K$584,5,))</f>
        <v/>
      </c>
      <c r="F52" s="2" t="str">
        <f>IF(ISBLANK(A52),"",VLOOKUP($A52,Locataires!$A$3:$K$584,6,))</f>
        <v/>
      </c>
      <c r="G52" s="2" t="str">
        <f>IF(ISBLANK(A52),"",VLOOKUP($A52,Locataires!$A$3:$K$584,7,))</f>
        <v/>
      </c>
      <c r="H52" s="39" t="str">
        <f>IF(ISBLANK(A52),"",VLOOKUP($A52,Locataires!$A$3:$K$584,8,))</f>
        <v/>
      </c>
      <c r="I52" s="2" t="str">
        <f>IF(ISBLANK(A52),"",VLOOKUP($A52,Locataires!$A$3:$K$584,9,))</f>
        <v/>
      </c>
      <c r="J52" s="31"/>
      <c r="K52" s="31"/>
      <c r="L52" s="34">
        <f t="shared" si="0"/>
        <v>0</v>
      </c>
      <c r="M52" s="34"/>
      <c r="N52" s="34"/>
      <c r="O52" s="34"/>
      <c r="P52" s="35"/>
    </row>
    <row r="53" spans="1:16" x14ac:dyDescent="0.25">
      <c r="A53" s="3"/>
      <c r="B53" s="2" t="str">
        <f>IF(ISBLANK(A53),"",VLOOKUP($A53,Locataires!$A$3:$K$584,2,))</f>
        <v/>
      </c>
      <c r="C53" s="2" t="str">
        <f>IF(ISBLANK(A53),"",VLOOKUP($A53,Locataires!$A$3:$K$584,3,))</f>
        <v/>
      </c>
      <c r="D53" s="2" t="str">
        <f>IF(ISBLANK(A53),"",VLOOKUP($A53,Locataires!$A$3:$K$584,4,))</f>
        <v/>
      </c>
      <c r="E53" s="2" t="str">
        <f>IF(ISBLANK(A53),"",VLOOKUP($A53,Locataires!$A$3:$K$584,5,))</f>
        <v/>
      </c>
      <c r="F53" s="2" t="str">
        <f>IF(ISBLANK(A53),"",VLOOKUP($A53,Locataires!$A$3:$K$584,6,))</f>
        <v/>
      </c>
      <c r="G53" s="2" t="str">
        <f>IF(ISBLANK(A53),"",VLOOKUP($A53,Locataires!$A$3:$K$584,7,))</f>
        <v/>
      </c>
      <c r="H53" s="39" t="str">
        <f>IF(ISBLANK(A53),"",VLOOKUP($A53,Locataires!$A$3:$K$584,8,))</f>
        <v/>
      </c>
      <c r="I53" s="2" t="str">
        <f>IF(ISBLANK(A53),"",VLOOKUP($A53,Locataires!$A$3:$K$584,9,))</f>
        <v/>
      </c>
      <c r="J53" s="31"/>
      <c r="K53" s="31"/>
      <c r="L53" s="34">
        <f t="shared" si="0"/>
        <v>0</v>
      </c>
      <c r="M53" s="34"/>
      <c r="N53" s="34"/>
      <c r="O53" s="34"/>
      <c r="P53" s="35"/>
    </row>
    <row r="54" spans="1:16" x14ac:dyDescent="0.25">
      <c r="A54" s="3"/>
      <c r="B54" s="2" t="str">
        <f>IF(ISBLANK(A54),"",VLOOKUP($A54,Locataires!$A$3:$K$584,2,))</f>
        <v/>
      </c>
      <c r="C54" s="2" t="str">
        <f>IF(ISBLANK(A54),"",VLOOKUP($A54,Locataires!$A$3:$K$584,3,))</f>
        <v/>
      </c>
      <c r="D54" s="2" t="str">
        <f>IF(ISBLANK(A54),"",VLOOKUP($A54,Locataires!$A$3:$K$584,4,))</f>
        <v/>
      </c>
      <c r="E54" s="2" t="str">
        <f>IF(ISBLANK(A54),"",VLOOKUP($A54,Locataires!$A$3:$K$584,5,))</f>
        <v/>
      </c>
      <c r="F54" s="2" t="str">
        <f>IF(ISBLANK(A54),"",VLOOKUP($A54,Locataires!$A$3:$K$584,6,))</f>
        <v/>
      </c>
      <c r="G54" s="2" t="str">
        <f>IF(ISBLANK(A54),"",VLOOKUP($A54,Locataires!$A$3:$K$584,7,))</f>
        <v/>
      </c>
      <c r="H54" s="39" t="str">
        <f>IF(ISBLANK(A54),"",VLOOKUP($A54,Locataires!$A$3:$K$584,8,))</f>
        <v/>
      </c>
      <c r="I54" s="2" t="str">
        <f>IF(ISBLANK(A54),"",VLOOKUP($A54,Locataires!$A$3:$K$584,9,))</f>
        <v/>
      </c>
      <c r="J54" s="31"/>
      <c r="K54" s="31"/>
      <c r="L54" s="34">
        <f t="shared" si="0"/>
        <v>0</v>
      </c>
      <c r="M54" s="34"/>
      <c r="N54" s="34"/>
      <c r="O54" s="34"/>
      <c r="P54" s="35"/>
    </row>
    <row r="55" spans="1:16" x14ac:dyDescent="0.25">
      <c r="A55" s="3"/>
      <c r="B55" s="2" t="str">
        <f>IF(ISBLANK(A55),"",VLOOKUP($A55,Locataires!$A$3:$K$584,2,))</f>
        <v/>
      </c>
      <c r="C55" s="2" t="str">
        <f>IF(ISBLANK(A55),"",VLOOKUP($A55,Locataires!$A$3:$K$584,3,))</f>
        <v/>
      </c>
      <c r="D55" s="2" t="str">
        <f>IF(ISBLANK(A55),"",VLOOKUP($A55,Locataires!$A$3:$K$584,4,))</f>
        <v/>
      </c>
      <c r="E55" s="2" t="str">
        <f>IF(ISBLANK(A55),"",VLOOKUP($A55,Locataires!$A$3:$K$584,5,))</f>
        <v/>
      </c>
      <c r="F55" s="2" t="str">
        <f>IF(ISBLANK(A55),"",VLOOKUP($A55,Locataires!$A$3:$K$584,6,))</f>
        <v/>
      </c>
      <c r="G55" s="2" t="str">
        <f>IF(ISBLANK(A55),"",VLOOKUP($A55,Locataires!$A$3:$K$584,7,))</f>
        <v/>
      </c>
      <c r="H55" s="39" t="str">
        <f>IF(ISBLANK(A55),"",VLOOKUP($A55,Locataires!$A$3:$K$584,8,))</f>
        <v/>
      </c>
      <c r="I55" s="2" t="str">
        <f>IF(ISBLANK(A55),"",VLOOKUP($A55,Locataires!$A$3:$K$584,9,))</f>
        <v/>
      </c>
      <c r="J55" s="31"/>
      <c r="K55" s="31"/>
      <c r="L55" s="34">
        <f t="shared" si="0"/>
        <v>0</v>
      </c>
      <c r="M55" s="34"/>
      <c r="N55" s="34"/>
      <c r="O55" s="34"/>
      <c r="P55" s="35"/>
    </row>
    <row r="56" spans="1:16" x14ac:dyDescent="0.25">
      <c r="A56" s="3"/>
      <c r="B56" s="2" t="str">
        <f>IF(ISBLANK(A56),"",VLOOKUP($A56,Locataires!$A$3:$K$584,2,))</f>
        <v/>
      </c>
      <c r="C56" s="2" t="str">
        <f>IF(ISBLANK(A56),"",VLOOKUP($A56,Locataires!$A$3:$K$584,3,))</f>
        <v/>
      </c>
      <c r="D56" s="2" t="str">
        <f>IF(ISBLANK(A56),"",VLOOKUP($A56,Locataires!$A$3:$K$584,4,))</f>
        <v/>
      </c>
      <c r="E56" s="2" t="str">
        <f>IF(ISBLANK(A56),"",VLOOKUP($A56,Locataires!$A$3:$K$584,5,))</f>
        <v/>
      </c>
      <c r="F56" s="2" t="str">
        <f>IF(ISBLANK(A56),"",VLOOKUP($A56,Locataires!$A$3:$K$584,6,))</f>
        <v/>
      </c>
      <c r="G56" s="2" t="str">
        <f>IF(ISBLANK(A56),"",VLOOKUP($A56,Locataires!$A$3:$K$584,7,))</f>
        <v/>
      </c>
      <c r="H56" s="39" t="str">
        <f>IF(ISBLANK(A56),"",VLOOKUP($A56,Locataires!$A$3:$K$584,8,))</f>
        <v/>
      </c>
      <c r="I56" s="2" t="str">
        <f>IF(ISBLANK(A56),"",VLOOKUP($A56,Locataires!$A$3:$K$584,9,))</f>
        <v/>
      </c>
      <c r="J56" s="31"/>
      <c r="K56" s="31"/>
      <c r="L56" s="34">
        <f t="shared" si="0"/>
        <v>0</v>
      </c>
      <c r="M56" s="34"/>
      <c r="N56" s="34"/>
      <c r="O56" s="34"/>
      <c r="P56" s="35"/>
    </row>
    <row r="57" spans="1:16" x14ac:dyDescent="0.25">
      <c r="A57" s="3"/>
      <c r="B57" s="2" t="str">
        <f>IF(ISBLANK(A57),"",VLOOKUP($A57,Locataires!$A$3:$K$584,2,))</f>
        <v/>
      </c>
      <c r="C57" s="2" t="str">
        <f>IF(ISBLANK(A57),"",VLOOKUP($A57,Locataires!$A$3:$K$584,3,))</f>
        <v/>
      </c>
      <c r="D57" s="2" t="str">
        <f>IF(ISBLANK(A57),"",VLOOKUP($A57,Locataires!$A$3:$K$584,4,))</f>
        <v/>
      </c>
      <c r="E57" s="2" t="str">
        <f>IF(ISBLANK(A57),"",VLOOKUP($A57,Locataires!$A$3:$K$584,5,))</f>
        <v/>
      </c>
      <c r="F57" s="2" t="str">
        <f>IF(ISBLANK(A57),"",VLOOKUP($A57,Locataires!$A$3:$K$584,6,))</f>
        <v/>
      </c>
      <c r="G57" s="2" t="str">
        <f>IF(ISBLANK(A57),"",VLOOKUP($A57,Locataires!$A$3:$K$584,7,))</f>
        <v/>
      </c>
      <c r="H57" s="39" t="str">
        <f>IF(ISBLANK(A57),"",VLOOKUP($A57,Locataires!$A$3:$K$584,8,))</f>
        <v/>
      </c>
      <c r="I57" s="2" t="str">
        <f>IF(ISBLANK(A57),"",VLOOKUP($A57,Locataires!$A$3:$K$584,9,))</f>
        <v/>
      </c>
      <c r="J57" s="31"/>
      <c r="K57" s="31"/>
      <c r="L57" s="34">
        <f t="shared" si="0"/>
        <v>0</v>
      </c>
      <c r="M57" s="34"/>
      <c r="N57" s="34"/>
      <c r="O57" s="34"/>
      <c r="P57" s="35"/>
    </row>
    <row r="58" spans="1:16" x14ac:dyDescent="0.25">
      <c r="A58" s="3"/>
      <c r="B58" s="2" t="str">
        <f>IF(ISBLANK(A58),"",VLOOKUP($A58,Locataires!$A$3:$K$584,2,))</f>
        <v/>
      </c>
      <c r="C58" s="2" t="str">
        <f>IF(ISBLANK(A58),"",VLOOKUP($A58,Locataires!$A$3:$K$584,3,))</f>
        <v/>
      </c>
      <c r="D58" s="2" t="str">
        <f>IF(ISBLANK(A58),"",VLOOKUP($A58,Locataires!$A$3:$K$584,4,))</f>
        <v/>
      </c>
      <c r="E58" s="2" t="str">
        <f>IF(ISBLANK(A58),"",VLOOKUP($A58,Locataires!$A$3:$K$584,5,))</f>
        <v/>
      </c>
      <c r="F58" s="2" t="str">
        <f>IF(ISBLANK(A58),"",VLOOKUP($A58,Locataires!$A$3:$K$584,6,))</f>
        <v/>
      </c>
      <c r="G58" s="2" t="str">
        <f>IF(ISBLANK(A58),"",VLOOKUP($A58,Locataires!$A$3:$K$584,7,))</f>
        <v/>
      </c>
      <c r="H58" s="39" t="str">
        <f>IF(ISBLANK(A58),"",VLOOKUP($A58,Locataires!$A$3:$K$584,8,))</f>
        <v/>
      </c>
      <c r="I58" s="2" t="str">
        <f>IF(ISBLANK(A58),"",VLOOKUP($A58,Locataires!$A$3:$K$584,9,))</f>
        <v/>
      </c>
      <c r="J58" s="31"/>
      <c r="K58" s="31"/>
      <c r="L58" s="34">
        <f t="shared" si="0"/>
        <v>0</v>
      </c>
      <c r="M58" s="34"/>
      <c r="N58" s="34"/>
      <c r="O58" s="34"/>
      <c r="P58" s="35"/>
    </row>
    <row r="59" spans="1:16" x14ac:dyDescent="0.25">
      <c r="A59" s="3"/>
      <c r="B59" s="2" t="str">
        <f>IF(ISBLANK(A59),"",VLOOKUP($A59,Locataires!$A$3:$K$584,2,))</f>
        <v/>
      </c>
      <c r="C59" s="2" t="str">
        <f>IF(ISBLANK(A59),"",VLOOKUP($A59,Locataires!$A$3:$K$584,3,))</f>
        <v/>
      </c>
      <c r="D59" s="2" t="str">
        <f>IF(ISBLANK(A59),"",VLOOKUP($A59,Locataires!$A$3:$K$584,4,))</f>
        <v/>
      </c>
      <c r="E59" s="2" t="str">
        <f>IF(ISBLANK(A59),"",VLOOKUP($A59,Locataires!$A$3:$K$584,5,))</f>
        <v/>
      </c>
      <c r="F59" s="2" t="str">
        <f>IF(ISBLANK(A59),"",VLOOKUP($A59,Locataires!$A$3:$K$584,6,))</f>
        <v/>
      </c>
      <c r="G59" s="2" t="str">
        <f>IF(ISBLANK(A59),"",VLOOKUP($A59,Locataires!$A$3:$K$584,7,))</f>
        <v/>
      </c>
      <c r="H59" s="39" t="str">
        <f>IF(ISBLANK(A59),"",VLOOKUP($A59,Locataires!$A$3:$K$584,8,))</f>
        <v/>
      </c>
      <c r="I59" s="2" t="str">
        <f>IF(ISBLANK(A59),"",VLOOKUP($A59,Locataires!$A$3:$K$584,9,))</f>
        <v/>
      </c>
      <c r="J59" s="31"/>
      <c r="K59" s="31"/>
      <c r="L59" s="34">
        <f t="shared" si="0"/>
        <v>0</v>
      </c>
      <c r="M59" s="34"/>
      <c r="N59" s="34"/>
      <c r="O59" s="34"/>
      <c r="P59" s="35"/>
    </row>
    <row r="60" spans="1:16" x14ac:dyDescent="0.25">
      <c r="A60" s="3"/>
      <c r="B60" s="2" t="str">
        <f>IF(ISBLANK(A60),"",VLOOKUP($A60,Locataires!$A$3:$K$584,2,))</f>
        <v/>
      </c>
      <c r="C60" s="2" t="str">
        <f>IF(ISBLANK(A60),"",VLOOKUP($A60,Locataires!$A$3:$K$584,3,))</f>
        <v/>
      </c>
      <c r="D60" s="2" t="str">
        <f>IF(ISBLANK(A60),"",VLOOKUP($A60,Locataires!$A$3:$K$584,4,))</f>
        <v/>
      </c>
      <c r="E60" s="2" t="str">
        <f>IF(ISBLANK(A60),"",VLOOKUP($A60,Locataires!$A$3:$K$584,5,))</f>
        <v/>
      </c>
      <c r="F60" s="2" t="str">
        <f>IF(ISBLANK(A60),"",VLOOKUP($A60,Locataires!$A$3:$K$584,6,))</f>
        <v/>
      </c>
      <c r="G60" s="2" t="str">
        <f>IF(ISBLANK(A60),"",VLOOKUP($A60,Locataires!$A$3:$K$584,7,))</f>
        <v/>
      </c>
      <c r="H60" s="39" t="str">
        <f>IF(ISBLANK(A60),"",VLOOKUP($A60,Locataires!$A$3:$K$584,8,))</f>
        <v/>
      </c>
      <c r="I60" s="2" t="str">
        <f>IF(ISBLANK(A60),"",VLOOKUP($A60,Locataires!$A$3:$K$584,9,))</f>
        <v/>
      </c>
      <c r="J60" s="31"/>
      <c r="K60" s="31"/>
      <c r="L60" s="34">
        <f t="shared" si="0"/>
        <v>0</v>
      </c>
      <c r="M60" s="34"/>
      <c r="N60" s="34"/>
      <c r="O60" s="34"/>
      <c r="P60" s="35"/>
    </row>
    <row r="61" spans="1:16" x14ac:dyDescent="0.25">
      <c r="A61" s="3"/>
      <c r="B61" s="2" t="str">
        <f>IF(ISBLANK(A61),"",VLOOKUP($A61,Locataires!$A$3:$K$584,2,))</f>
        <v/>
      </c>
      <c r="C61" s="2" t="str">
        <f>IF(ISBLANK(A61),"",VLOOKUP($A61,Locataires!$A$3:$K$584,3,))</f>
        <v/>
      </c>
      <c r="D61" s="2" t="str">
        <f>IF(ISBLANK(A61),"",VLOOKUP($A61,Locataires!$A$3:$K$584,4,))</f>
        <v/>
      </c>
      <c r="E61" s="2" t="str">
        <f>IF(ISBLANK(A61),"",VLOOKUP($A61,Locataires!$A$3:$K$584,5,))</f>
        <v/>
      </c>
      <c r="F61" s="2" t="str">
        <f>IF(ISBLANK(A61),"",VLOOKUP($A61,Locataires!$A$3:$K$584,6,))</f>
        <v/>
      </c>
      <c r="G61" s="2" t="str">
        <f>IF(ISBLANK(A61),"",VLOOKUP($A61,Locataires!$A$3:$K$584,7,))</f>
        <v/>
      </c>
      <c r="H61" s="39" t="str">
        <f>IF(ISBLANK(A61),"",VLOOKUP($A61,Locataires!$A$3:$K$584,8,))</f>
        <v/>
      </c>
      <c r="I61" s="2" t="str">
        <f>IF(ISBLANK(A61),"",VLOOKUP($A61,Locataires!$A$3:$K$584,9,))</f>
        <v/>
      </c>
      <c r="J61" s="31"/>
      <c r="K61" s="31"/>
      <c r="L61" s="34">
        <f t="shared" si="0"/>
        <v>0</v>
      </c>
      <c r="M61" s="34"/>
      <c r="N61" s="34"/>
      <c r="O61" s="34"/>
      <c r="P61" s="35"/>
    </row>
    <row r="62" spans="1:16" x14ac:dyDescent="0.25">
      <c r="A62" s="3"/>
      <c r="B62" s="2" t="str">
        <f>IF(ISBLANK(A62),"",VLOOKUP($A62,Locataires!$A$3:$K$584,2,))</f>
        <v/>
      </c>
      <c r="C62" s="2" t="str">
        <f>IF(ISBLANK(A62),"",VLOOKUP($A62,Locataires!$A$3:$K$584,3,))</f>
        <v/>
      </c>
      <c r="D62" s="2" t="str">
        <f>IF(ISBLANK(A62),"",VLOOKUP($A62,Locataires!$A$3:$K$584,4,))</f>
        <v/>
      </c>
      <c r="E62" s="2" t="str">
        <f>IF(ISBLANK(A62),"",VLOOKUP($A62,Locataires!$A$3:$K$584,5,))</f>
        <v/>
      </c>
      <c r="F62" s="2" t="str">
        <f>IF(ISBLANK(A62),"",VLOOKUP($A62,Locataires!$A$3:$K$584,6,))</f>
        <v/>
      </c>
      <c r="G62" s="2" t="str">
        <f>IF(ISBLANK(A62),"",VLOOKUP($A62,Locataires!$A$3:$K$584,7,))</f>
        <v/>
      </c>
      <c r="H62" s="39" t="str">
        <f>IF(ISBLANK(A62),"",VLOOKUP($A62,Locataires!$A$3:$K$584,8,))</f>
        <v/>
      </c>
      <c r="I62" s="2" t="str">
        <f>IF(ISBLANK(A62),"",VLOOKUP($A62,Locataires!$A$3:$K$584,9,))</f>
        <v/>
      </c>
      <c r="J62" s="31"/>
      <c r="K62" s="31"/>
      <c r="L62" s="34">
        <f t="shared" si="0"/>
        <v>0</v>
      </c>
      <c r="M62" s="34"/>
      <c r="N62" s="34"/>
      <c r="O62" s="34"/>
      <c r="P62" s="35"/>
    </row>
    <row r="63" spans="1:16" x14ac:dyDescent="0.25">
      <c r="A63" s="3"/>
      <c r="B63" s="2" t="str">
        <f>IF(ISBLANK(A63),"",VLOOKUP($A63,Locataires!$A$3:$K$584,2,))</f>
        <v/>
      </c>
      <c r="C63" s="2" t="str">
        <f>IF(ISBLANK(A63),"",VLOOKUP($A63,Locataires!$A$3:$K$584,3,))</f>
        <v/>
      </c>
      <c r="D63" s="2" t="str">
        <f>IF(ISBLANK(A63),"",VLOOKUP($A63,Locataires!$A$3:$K$584,4,))</f>
        <v/>
      </c>
      <c r="E63" s="2" t="str">
        <f>IF(ISBLANK(A63),"",VLOOKUP($A63,Locataires!$A$3:$K$584,5,))</f>
        <v/>
      </c>
      <c r="F63" s="2" t="str">
        <f>IF(ISBLANK(A63),"",VLOOKUP($A63,Locataires!$A$3:$K$584,6,))</f>
        <v/>
      </c>
      <c r="G63" s="2" t="str">
        <f>IF(ISBLANK(A63),"",VLOOKUP($A63,Locataires!$A$3:$K$584,7,))</f>
        <v/>
      </c>
      <c r="H63" s="39" t="str">
        <f>IF(ISBLANK(A63),"",VLOOKUP($A63,Locataires!$A$3:$K$584,8,))</f>
        <v/>
      </c>
      <c r="I63" s="2" t="str">
        <f>IF(ISBLANK(A63),"",VLOOKUP($A63,Locataires!$A$3:$K$584,9,))</f>
        <v/>
      </c>
      <c r="J63" s="31"/>
      <c r="K63" s="31"/>
      <c r="L63" s="34">
        <f t="shared" si="0"/>
        <v>0</v>
      </c>
      <c r="M63" s="34"/>
      <c r="N63" s="34"/>
      <c r="O63" s="34"/>
      <c r="P63" s="35"/>
    </row>
    <row r="64" spans="1:16" x14ac:dyDescent="0.25">
      <c r="A64" s="3"/>
      <c r="B64" s="2" t="str">
        <f>IF(ISBLANK(A64),"",VLOOKUP($A64,Locataires!$A$3:$K$584,2,))</f>
        <v/>
      </c>
      <c r="C64" s="2" t="str">
        <f>IF(ISBLANK(A64),"",VLOOKUP($A64,Locataires!$A$3:$K$584,3,))</f>
        <v/>
      </c>
      <c r="D64" s="2" t="str">
        <f>IF(ISBLANK(A64),"",VLOOKUP($A64,Locataires!$A$3:$K$584,4,))</f>
        <v/>
      </c>
      <c r="E64" s="2" t="str">
        <f>IF(ISBLANK(A64),"",VLOOKUP($A64,Locataires!$A$3:$K$584,5,))</f>
        <v/>
      </c>
      <c r="F64" s="2" t="str">
        <f>IF(ISBLANK(A64),"",VLOOKUP($A64,Locataires!$A$3:$K$584,6,))</f>
        <v/>
      </c>
      <c r="G64" s="2" t="str">
        <f>IF(ISBLANK(A64),"",VLOOKUP($A64,Locataires!$A$3:$K$584,7,))</f>
        <v/>
      </c>
      <c r="H64" s="39" t="str">
        <f>IF(ISBLANK(A64),"",VLOOKUP($A64,Locataires!$A$3:$K$584,8,))</f>
        <v/>
      </c>
      <c r="I64" s="2" t="str">
        <f>IF(ISBLANK(A64),"",VLOOKUP($A64,Locataires!$A$3:$K$584,9,))</f>
        <v/>
      </c>
      <c r="J64" s="31"/>
      <c r="K64" s="31"/>
      <c r="L64" s="34">
        <f t="shared" si="0"/>
        <v>0</v>
      </c>
      <c r="M64" s="34"/>
      <c r="N64" s="34"/>
      <c r="O64" s="34"/>
      <c r="P64" s="35"/>
    </row>
    <row r="65" spans="1:16" x14ac:dyDescent="0.25">
      <c r="A65" s="3"/>
      <c r="B65" s="2" t="str">
        <f>IF(ISBLANK(A65),"",VLOOKUP($A65,Locataires!$A$3:$K$584,2,))</f>
        <v/>
      </c>
      <c r="C65" s="2" t="str">
        <f>IF(ISBLANK(A65),"",VLOOKUP($A65,Locataires!$A$3:$K$584,3,))</f>
        <v/>
      </c>
      <c r="D65" s="2" t="str">
        <f>IF(ISBLANK(A65),"",VLOOKUP($A65,Locataires!$A$3:$K$584,4,))</f>
        <v/>
      </c>
      <c r="E65" s="2" t="str">
        <f>IF(ISBLANK(A65),"",VLOOKUP($A65,Locataires!$A$3:$K$584,5,))</f>
        <v/>
      </c>
      <c r="F65" s="2" t="str">
        <f>IF(ISBLANK(A65),"",VLOOKUP($A65,Locataires!$A$3:$K$584,6,))</f>
        <v/>
      </c>
      <c r="G65" s="2" t="str">
        <f>IF(ISBLANK(A65),"",VLOOKUP($A65,Locataires!$A$3:$K$584,7,))</f>
        <v/>
      </c>
      <c r="H65" s="39" t="str">
        <f>IF(ISBLANK(A65),"",VLOOKUP($A65,Locataires!$A$3:$K$584,8,))</f>
        <v/>
      </c>
      <c r="I65" s="2" t="str">
        <f>IF(ISBLANK(A65),"",VLOOKUP($A65,Locataires!$A$3:$K$584,9,))</f>
        <v/>
      </c>
      <c r="J65" s="31"/>
      <c r="K65" s="31"/>
      <c r="L65" s="34">
        <f t="shared" si="0"/>
        <v>0</v>
      </c>
      <c r="M65" s="34"/>
      <c r="N65" s="34"/>
      <c r="O65" s="34"/>
      <c r="P65" s="35"/>
    </row>
    <row r="66" spans="1:16" x14ac:dyDescent="0.25">
      <c r="A66" s="3"/>
      <c r="B66" s="2" t="str">
        <f>IF(ISBLANK(A66),"",VLOOKUP($A66,Locataires!$A$3:$K$584,2,))</f>
        <v/>
      </c>
      <c r="C66" s="2" t="str">
        <f>IF(ISBLANK(A66),"",VLOOKUP($A66,Locataires!$A$3:$K$584,3,))</f>
        <v/>
      </c>
      <c r="D66" s="2" t="str">
        <f>IF(ISBLANK(A66),"",VLOOKUP($A66,Locataires!$A$3:$K$584,4,))</f>
        <v/>
      </c>
      <c r="E66" s="2" t="str">
        <f>IF(ISBLANK(A66),"",VLOOKUP($A66,Locataires!$A$3:$K$584,5,))</f>
        <v/>
      </c>
      <c r="F66" s="2" t="str">
        <f>IF(ISBLANK(A66),"",VLOOKUP($A66,Locataires!$A$3:$K$584,6,))</f>
        <v/>
      </c>
      <c r="G66" s="2" t="str">
        <f>IF(ISBLANK(A66),"",VLOOKUP($A66,Locataires!$A$3:$K$584,7,))</f>
        <v/>
      </c>
      <c r="H66" s="39" t="str">
        <f>IF(ISBLANK(A66),"",VLOOKUP($A66,Locataires!$A$3:$K$584,8,))</f>
        <v/>
      </c>
      <c r="I66" s="2" t="str">
        <f>IF(ISBLANK(A66),"",VLOOKUP($A66,Locataires!$A$3:$K$584,9,))</f>
        <v/>
      </c>
      <c r="J66" s="31"/>
      <c r="K66" s="31"/>
      <c r="L66" s="34">
        <f t="shared" si="0"/>
        <v>0</v>
      </c>
      <c r="M66" s="34"/>
      <c r="N66" s="34"/>
      <c r="O66" s="34"/>
      <c r="P66" s="35"/>
    </row>
    <row r="67" spans="1:16" x14ac:dyDescent="0.25">
      <c r="A67" s="3"/>
      <c r="B67" s="2" t="str">
        <f>IF(ISBLANK(A67),"",VLOOKUP($A67,Locataires!$A$3:$K$584,2,))</f>
        <v/>
      </c>
      <c r="C67" s="2" t="str">
        <f>IF(ISBLANK(A67),"",VLOOKUP($A67,Locataires!$A$3:$K$584,3,))</f>
        <v/>
      </c>
      <c r="D67" s="2" t="str">
        <f>IF(ISBLANK(A67),"",VLOOKUP($A67,Locataires!$A$3:$K$584,4,))</f>
        <v/>
      </c>
      <c r="E67" s="2" t="str">
        <f>IF(ISBLANK(A67),"",VLOOKUP($A67,Locataires!$A$3:$K$584,5,))</f>
        <v/>
      </c>
      <c r="F67" s="2" t="str">
        <f>IF(ISBLANK(A67),"",VLOOKUP($A67,Locataires!$A$3:$K$584,6,))</f>
        <v/>
      </c>
      <c r="G67" s="2" t="str">
        <f>IF(ISBLANK(A67),"",VLOOKUP($A67,Locataires!$A$3:$K$584,7,))</f>
        <v/>
      </c>
      <c r="H67" s="39" t="str">
        <f>IF(ISBLANK(A67),"",VLOOKUP($A67,Locataires!$A$3:$K$584,8,))</f>
        <v/>
      </c>
      <c r="I67" s="2" t="str">
        <f>IF(ISBLANK(A67),"",VLOOKUP($A67,Locataires!$A$3:$K$584,9,))</f>
        <v/>
      </c>
      <c r="J67" s="31"/>
      <c r="K67" s="31"/>
      <c r="L67" s="34">
        <f t="shared" si="0"/>
        <v>0</v>
      </c>
      <c r="M67" s="34"/>
      <c r="N67" s="34"/>
      <c r="O67" s="34"/>
      <c r="P67" s="35"/>
    </row>
    <row r="68" spans="1:16" x14ac:dyDescent="0.25">
      <c r="A68" s="3"/>
      <c r="B68" s="2" t="str">
        <f>IF(ISBLANK(A68),"",VLOOKUP($A68,Locataires!$A$3:$K$584,2,))</f>
        <v/>
      </c>
      <c r="C68" s="2" t="str">
        <f>IF(ISBLANK(A68),"",VLOOKUP($A68,Locataires!$A$3:$K$584,3,))</f>
        <v/>
      </c>
      <c r="D68" s="2" t="str">
        <f>IF(ISBLANK(A68),"",VLOOKUP($A68,Locataires!$A$3:$K$584,4,))</f>
        <v/>
      </c>
      <c r="E68" s="2" t="str">
        <f>IF(ISBLANK(A68),"",VLOOKUP($A68,Locataires!$A$3:$K$584,5,))</f>
        <v/>
      </c>
      <c r="F68" s="2" t="str">
        <f>IF(ISBLANK(A68),"",VLOOKUP($A68,Locataires!$A$3:$K$584,6,))</f>
        <v/>
      </c>
      <c r="G68" s="2" t="str">
        <f>IF(ISBLANK(A68),"",VLOOKUP($A68,Locataires!$A$3:$K$584,7,))</f>
        <v/>
      </c>
      <c r="H68" s="39" t="str">
        <f>IF(ISBLANK(A68),"",VLOOKUP($A68,Locataires!$A$3:$K$584,8,))</f>
        <v/>
      </c>
      <c r="I68" s="2" t="str">
        <f>IF(ISBLANK(A68),"",VLOOKUP($A68,Locataires!$A$3:$K$584,9,))</f>
        <v/>
      </c>
      <c r="J68" s="31"/>
      <c r="K68" s="31"/>
      <c r="L68" s="34">
        <f t="shared" si="0"/>
        <v>0</v>
      </c>
      <c r="M68" s="34"/>
      <c r="N68" s="34"/>
      <c r="O68" s="34"/>
      <c r="P68" s="35"/>
    </row>
    <row r="69" spans="1:16" x14ac:dyDescent="0.25">
      <c r="A69" s="3"/>
      <c r="B69" s="2" t="str">
        <f>IF(ISBLANK(A69),"",VLOOKUP($A69,Locataires!$A$3:$K$584,2,))</f>
        <v/>
      </c>
      <c r="C69" s="2" t="str">
        <f>IF(ISBLANK(A69),"",VLOOKUP($A69,Locataires!$A$3:$K$584,3,))</f>
        <v/>
      </c>
      <c r="D69" s="2" t="str">
        <f>IF(ISBLANK(A69),"",VLOOKUP($A69,Locataires!$A$3:$K$584,4,))</f>
        <v/>
      </c>
      <c r="E69" s="2" t="str">
        <f>IF(ISBLANK(A69),"",VLOOKUP($A69,Locataires!$A$3:$K$584,5,))</f>
        <v/>
      </c>
      <c r="F69" s="2" t="str">
        <f>IF(ISBLANK(A69),"",VLOOKUP($A69,Locataires!$A$3:$K$584,6,))</f>
        <v/>
      </c>
      <c r="G69" s="2" t="str">
        <f>IF(ISBLANK(A69),"",VLOOKUP($A69,Locataires!$A$3:$K$584,7,))</f>
        <v/>
      </c>
      <c r="H69" s="39" t="str">
        <f>IF(ISBLANK(A69),"",VLOOKUP($A69,Locataires!$A$3:$K$584,8,))</f>
        <v/>
      </c>
      <c r="I69" s="2" t="str">
        <f>IF(ISBLANK(A69),"",VLOOKUP($A69,Locataires!$A$3:$K$584,9,))</f>
        <v/>
      </c>
      <c r="J69" s="31"/>
      <c r="K69" s="31"/>
      <c r="L69" s="34">
        <f t="shared" si="0"/>
        <v>0</v>
      </c>
      <c r="M69" s="34"/>
      <c r="N69" s="34"/>
      <c r="O69" s="34"/>
      <c r="P69" s="35"/>
    </row>
    <row r="70" spans="1:16" x14ac:dyDescent="0.25">
      <c r="A70" s="3"/>
      <c r="B70" s="2" t="str">
        <f>IF(ISBLANK(A70),"",VLOOKUP($A70,Locataires!$A$3:$K$584,2,))</f>
        <v/>
      </c>
      <c r="C70" s="2" t="str">
        <f>IF(ISBLANK(A70),"",VLOOKUP($A70,Locataires!$A$3:$K$584,3,))</f>
        <v/>
      </c>
      <c r="D70" s="2" t="str">
        <f>IF(ISBLANK(A70),"",VLOOKUP($A70,Locataires!$A$3:$K$584,4,))</f>
        <v/>
      </c>
      <c r="E70" s="2" t="str">
        <f>IF(ISBLANK(A70),"",VLOOKUP($A70,Locataires!$A$3:$K$584,5,))</f>
        <v/>
      </c>
      <c r="F70" s="2" t="str">
        <f>IF(ISBLANK(A70),"",VLOOKUP($A70,Locataires!$A$3:$K$584,6,))</f>
        <v/>
      </c>
      <c r="G70" s="2" t="str">
        <f>IF(ISBLANK(A70),"",VLOOKUP($A70,Locataires!$A$3:$K$584,7,))</f>
        <v/>
      </c>
      <c r="H70" s="39" t="str">
        <f>IF(ISBLANK(A70),"",VLOOKUP($A70,Locataires!$A$3:$K$584,8,))</f>
        <v/>
      </c>
      <c r="I70" s="2" t="str">
        <f>IF(ISBLANK(A70),"",VLOOKUP($A70,Locataires!$A$3:$K$584,9,))</f>
        <v/>
      </c>
      <c r="J70" s="31"/>
      <c r="K70" s="31"/>
      <c r="L70" s="34">
        <f t="shared" ref="L70:L133" si="1">K70-J70</f>
        <v>0</v>
      </c>
      <c r="M70" s="34"/>
      <c r="N70" s="34"/>
      <c r="O70" s="34"/>
      <c r="P70" s="35"/>
    </row>
    <row r="71" spans="1:16" x14ac:dyDescent="0.25">
      <c r="A71" s="3"/>
      <c r="B71" s="2" t="str">
        <f>IF(ISBLANK(A71),"",VLOOKUP($A71,Locataires!$A$3:$K$584,2,))</f>
        <v/>
      </c>
      <c r="C71" s="2" t="str">
        <f>IF(ISBLANK(A71),"",VLOOKUP($A71,Locataires!$A$3:$K$584,3,))</f>
        <v/>
      </c>
      <c r="D71" s="2" t="str">
        <f>IF(ISBLANK(A71),"",VLOOKUP($A71,Locataires!$A$3:$K$584,4,))</f>
        <v/>
      </c>
      <c r="E71" s="2" t="str">
        <f>IF(ISBLANK(A71),"",VLOOKUP($A71,Locataires!$A$3:$K$584,5,))</f>
        <v/>
      </c>
      <c r="F71" s="2" t="str">
        <f>IF(ISBLANK(A71),"",VLOOKUP($A71,Locataires!$A$3:$K$584,6,))</f>
        <v/>
      </c>
      <c r="G71" s="2" t="str">
        <f>IF(ISBLANK(A71),"",VLOOKUP($A71,Locataires!$A$3:$K$584,7,))</f>
        <v/>
      </c>
      <c r="H71" s="39" t="str">
        <f>IF(ISBLANK(A71),"",VLOOKUP($A71,Locataires!$A$3:$K$584,8,))</f>
        <v/>
      </c>
      <c r="I71" s="2" t="str">
        <f>IF(ISBLANK(A71),"",VLOOKUP($A71,Locataires!$A$3:$K$584,9,))</f>
        <v/>
      </c>
      <c r="J71" s="31"/>
      <c r="K71" s="31"/>
      <c r="L71" s="34">
        <f t="shared" si="1"/>
        <v>0</v>
      </c>
      <c r="M71" s="34"/>
      <c r="N71" s="34"/>
      <c r="O71" s="34"/>
      <c r="P71" s="35"/>
    </row>
    <row r="72" spans="1:16" x14ac:dyDescent="0.25">
      <c r="A72" s="3"/>
      <c r="B72" s="2" t="str">
        <f>IF(ISBLANK(A72),"",VLOOKUP($A72,Locataires!$A$3:$K$584,2,))</f>
        <v/>
      </c>
      <c r="C72" s="2" t="str">
        <f>IF(ISBLANK(A72),"",VLOOKUP($A72,Locataires!$A$3:$K$584,3,))</f>
        <v/>
      </c>
      <c r="D72" s="2" t="str">
        <f>IF(ISBLANK(A72),"",VLOOKUP($A72,Locataires!$A$3:$K$584,4,))</f>
        <v/>
      </c>
      <c r="E72" s="2" t="str">
        <f>IF(ISBLANK(A72),"",VLOOKUP($A72,Locataires!$A$3:$K$584,5,))</f>
        <v/>
      </c>
      <c r="F72" s="2" t="str">
        <f>IF(ISBLANK(A72),"",VLOOKUP($A72,Locataires!$A$3:$K$584,6,))</f>
        <v/>
      </c>
      <c r="G72" s="2" t="str">
        <f>IF(ISBLANK(A72),"",VLOOKUP($A72,Locataires!$A$3:$K$584,7,))</f>
        <v/>
      </c>
      <c r="H72" s="39" t="str">
        <f>IF(ISBLANK(A72),"",VLOOKUP($A72,Locataires!$A$3:$K$584,8,))</f>
        <v/>
      </c>
      <c r="I72" s="2" t="str">
        <f>IF(ISBLANK(A72),"",VLOOKUP($A72,Locataires!$A$3:$K$584,9,))</f>
        <v/>
      </c>
      <c r="J72" s="31"/>
      <c r="K72" s="31"/>
      <c r="L72" s="34">
        <f t="shared" si="1"/>
        <v>0</v>
      </c>
      <c r="M72" s="34"/>
      <c r="N72" s="34"/>
      <c r="O72" s="34"/>
      <c r="P72" s="35"/>
    </row>
    <row r="73" spans="1:16" x14ac:dyDescent="0.25">
      <c r="A73" s="3"/>
      <c r="B73" s="2" t="str">
        <f>IF(ISBLANK(A73),"",VLOOKUP($A73,Locataires!$A$3:$K$584,2,))</f>
        <v/>
      </c>
      <c r="C73" s="2" t="str">
        <f>IF(ISBLANK(A73),"",VLOOKUP($A73,Locataires!$A$3:$K$584,3,))</f>
        <v/>
      </c>
      <c r="D73" s="2" t="str">
        <f>IF(ISBLANK(A73),"",VLOOKUP($A73,Locataires!$A$3:$K$584,4,))</f>
        <v/>
      </c>
      <c r="E73" s="2" t="str">
        <f>IF(ISBLANK(A73),"",VLOOKUP($A73,Locataires!$A$3:$K$584,5,))</f>
        <v/>
      </c>
      <c r="F73" s="2" t="str">
        <f>IF(ISBLANK(A73),"",VLOOKUP($A73,Locataires!$A$3:$K$584,6,))</f>
        <v/>
      </c>
      <c r="G73" s="2" t="str">
        <f>IF(ISBLANK(A73),"",VLOOKUP($A73,Locataires!$A$3:$K$584,7,))</f>
        <v/>
      </c>
      <c r="H73" s="39" t="str">
        <f>IF(ISBLANK(A73),"",VLOOKUP($A73,Locataires!$A$3:$K$584,8,))</f>
        <v/>
      </c>
      <c r="I73" s="2" t="str">
        <f>IF(ISBLANK(A73),"",VLOOKUP($A73,Locataires!$A$3:$K$584,9,))</f>
        <v/>
      </c>
      <c r="J73" s="31"/>
      <c r="K73" s="31"/>
      <c r="L73" s="34">
        <f t="shared" si="1"/>
        <v>0</v>
      </c>
      <c r="M73" s="34"/>
      <c r="N73" s="34"/>
      <c r="O73" s="34"/>
      <c r="P73" s="35"/>
    </row>
    <row r="74" spans="1:16" x14ac:dyDescent="0.25">
      <c r="A74" s="3"/>
      <c r="B74" s="2" t="str">
        <f>IF(ISBLANK(A74),"",VLOOKUP($A74,Locataires!$A$3:$K$584,2,))</f>
        <v/>
      </c>
      <c r="C74" s="2" t="str">
        <f>IF(ISBLANK(A74),"",VLOOKUP($A74,Locataires!$A$3:$K$584,3,))</f>
        <v/>
      </c>
      <c r="D74" s="2" t="str">
        <f>IF(ISBLANK(A74),"",VLOOKUP($A74,Locataires!$A$3:$K$584,4,))</f>
        <v/>
      </c>
      <c r="E74" s="2" t="str">
        <f>IF(ISBLANK(A74),"",VLOOKUP($A74,Locataires!$A$3:$K$584,5,))</f>
        <v/>
      </c>
      <c r="F74" s="2" t="str">
        <f>IF(ISBLANK(A74),"",VLOOKUP($A74,Locataires!$A$3:$K$584,6,))</f>
        <v/>
      </c>
      <c r="G74" s="2" t="str">
        <f>IF(ISBLANK(A74),"",VLOOKUP($A74,Locataires!$A$3:$K$584,7,))</f>
        <v/>
      </c>
      <c r="H74" s="39" t="str">
        <f>IF(ISBLANK(A74),"",VLOOKUP($A74,Locataires!$A$3:$K$584,8,))</f>
        <v/>
      </c>
      <c r="I74" s="2" t="str">
        <f>IF(ISBLANK(A74),"",VLOOKUP($A74,Locataires!$A$3:$K$584,9,))</f>
        <v/>
      </c>
      <c r="J74" s="31"/>
      <c r="K74" s="31"/>
      <c r="L74" s="34">
        <f t="shared" si="1"/>
        <v>0</v>
      </c>
      <c r="M74" s="34"/>
      <c r="N74" s="34"/>
      <c r="O74" s="34"/>
      <c r="P74" s="35"/>
    </row>
    <row r="75" spans="1:16" x14ac:dyDescent="0.25">
      <c r="A75" s="3"/>
      <c r="B75" s="2" t="str">
        <f>IF(ISBLANK(A75),"",VLOOKUP($A75,Locataires!$A$3:$K$584,2,))</f>
        <v/>
      </c>
      <c r="C75" s="2" t="str">
        <f>IF(ISBLANK(A75),"",VLOOKUP($A75,Locataires!$A$3:$K$584,3,))</f>
        <v/>
      </c>
      <c r="D75" s="2" t="str">
        <f>IF(ISBLANK(A75),"",VLOOKUP($A75,Locataires!$A$3:$K$584,4,))</f>
        <v/>
      </c>
      <c r="E75" s="2" t="str">
        <f>IF(ISBLANK(A75),"",VLOOKUP($A75,Locataires!$A$3:$K$584,5,))</f>
        <v/>
      </c>
      <c r="F75" s="2" t="str">
        <f>IF(ISBLANK(A75),"",VLOOKUP($A75,Locataires!$A$3:$K$584,6,))</f>
        <v/>
      </c>
      <c r="G75" s="2" t="str">
        <f>IF(ISBLANK(A75),"",VLOOKUP($A75,Locataires!$A$3:$K$584,7,))</f>
        <v/>
      </c>
      <c r="H75" s="39" t="str">
        <f>IF(ISBLANK(A75),"",VLOOKUP($A75,Locataires!$A$3:$K$584,8,))</f>
        <v/>
      </c>
      <c r="I75" s="2" t="str">
        <f>IF(ISBLANK(A75),"",VLOOKUP($A75,Locataires!$A$3:$K$584,9,))</f>
        <v/>
      </c>
      <c r="J75" s="31"/>
      <c r="K75" s="31"/>
      <c r="L75" s="34">
        <f t="shared" si="1"/>
        <v>0</v>
      </c>
      <c r="M75" s="34"/>
      <c r="N75" s="34"/>
      <c r="O75" s="34"/>
      <c r="P75" s="35"/>
    </row>
    <row r="76" spans="1:16" x14ac:dyDescent="0.25">
      <c r="A76" s="3"/>
      <c r="B76" s="2" t="str">
        <f>IF(ISBLANK(A76),"",VLOOKUP($A76,Locataires!$A$3:$K$584,2,))</f>
        <v/>
      </c>
      <c r="C76" s="2" t="str">
        <f>IF(ISBLANK(A76),"",VLOOKUP($A76,Locataires!$A$3:$K$584,3,))</f>
        <v/>
      </c>
      <c r="D76" s="2" t="str">
        <f>IF(ISBLANK(A76),"",VLOOKUP($A76,Locataires!$A$3:$K$584,4,))</f>
        <v/>
      </c>
      <c r="E76" s="2" t="str">
        <f>IF(ISBLANK(A76),"",VLOOKUP($A76,Locataires!$A$3:$K$584,5,))</f>
        <v/>
      </c>
      <c r="F76" s="2" t="str">
        <f>IF(ISBLANK(A76),"",VLOOKUP($A76,Locataires!$A$3:$K$584,6,))</f>
        <v/>
      </c>
      <c r="G76" s="2" t="str">
        <f>IF(ISBLANK(A76),"",VLOOKUP($A76,Locataires!$A$3:$K$584,7,))</f>
        <v/>
      </c>
      <c r="H76" s="39" t="str">
        <f>IF(ISBLANK(A76),"",VLOOKUP($A76,Locataires!$A$3:$K$584,8,))</f>
        <v/>
      </c>
      <c r="I76" s="2" t="str">
        <f>IF(ISBLANK(A76),"",VLOOKUP($A76,Locataires!$A$3:$K$584,9,))</f>
        <v/>
      </c>
      <c r="J76" s="31"/>
      <c r="K76" s="31"/>
      <c r="L76" s="34">
        <f t="shared" si="1"/>
        <v>0</v>
      </c>
      <c r="M76" s="34"/>
      <c r="N76" s="34"/>
      <c r="O76" s="34"/>
      <c r="P76" s="35"/>
    </row>
    <row r="77" spans="1:16" x14ac:dyDescent="0.25">
      <c r="A77" s="3"/>
      <c r="B77" s="2" t="str">
        <f>IF(ISBLANK(A77),"",VLOOKUP($A77,Locataires!$A$3:$K$584,2,))</f>
        <v/>
      </c>
      <c r="C77" s="2" t="str">
        <f>IF(ISBLANK(A77),"",VLOOKUP($A77,Locataires!$A$3:$K$584,3,))</f>
        <v/>
      </c>
      <c r="D77" s="2" t="str">
        <f>IF(ISBLANK(A77),"",VLOOKUP($A77,Locataires!$A$3:$K$584,4,))</f>
        <v/>
      </c>
      <c r="E77" s="2" t="str">
        <f>IF(ISBLANK(A77),"",VLOOKUP($A77,Locataires!$A$3:$K$584,5,))</f>
        <v/>
      </c>
      <c r="F77" s="2" t="str">
        <f>IF(ISBLANK(A77),"",VLOOKUP($A77,Locataires!$A$3:$K$584,6,))</f>
        <v/>
      </c>
      <c r="G77" s="2" t="str">
        <f>IF(ISBLANK(A77),"",VLOOKUP($A77,Locataires!$A$3:$K$584,7,))</f>
        <v/>
      </c>
      <c r="H77" s="39" t="str">
        <f>IF(ISBLANK(A77),"",VLOOKUP($A77,Locataires!$A$3:$K$584,8,))</f>
        <v/>
      </c>
      <c r="I77" s="2" t="str">
        <f>IF(ISBLANK(A77),"",VLOOKUP($A77,Locataires!$A$3:$K$584,9,))</f>
        <v/>
      </c>
      <c r="J77" s="31"/>
      <c r="K77" s="31"/>
      <c r="L77" s="34">
        <f t="shared" si="1"/>
        <v>0</v>
      </c>
      <c r="M77" s="34"/>
      <c r="N77" s="34"/>
      <c r="O77" s="34"/>
      <c r="P77" s="35"/>
    </row>
    <row r="78" spans="1:16" x14ac:dyDescent="0.25">
      <c r="A78" s="3"/>
      <c r="B78" s="2" t="str">
        <f>IF(ISBLANK(A78),"",VLOOKUP($A78,Locataires!$A$3:$K$584,2,))</f>
        <v/>
      </c>
      <c r="C78" s="2" t="str">
        <f>IF(ISBLANK(A78),"",VLOOKUP($A78,Locataires!$A$3:$K$584,3,))</f>
        <v/>
      </c>
      <c r="D78" s="2" t="str">
        <f>IF(ISBLANK(A78),"",VLOOKUP($A78,Locataires!$A$3:$K$584,4,))</f>
        <v/>
      </c>
      <c r="E78" s="2" t="str">
        <f>IF(ISBLANK(A78),"",VLOOKUP($A78,Locataires!$A$3:$K$584,5,))</f>
        <v/>
      </c>
      <c r="F78" s="2" t="str">
        <f>IF(ISBLANK(A78),"",VLOOKUP($A78,Locataires!$A$3:$K$584,6,))</f>
        <v/>
      </c>
      <c r="G78" s="2" t="str">
        <f>IF(ISBLANK(A78),"",VLOOKUP($A78,Locataires!$A$3:$K$584,7,))</f>
        <v/>
      </c>
      <c r="H78" s="39" t="str">
        <f>IF(ISBLANK(A78),"",VLOOKUP($A78,Locataires!$A$3:$K$584,8,))</f>
        <v/>
      </c>
      <c r="I78" s="2" t="str">
        <f>IF(ISBLANK(A78),"",VLOOKUP($A78,Locataires!$A$3:$K$584,9,))</f>
        <v/>
      </c>
      <c r="J78" s="31"/>
      <c r="K78" s="31"/>
      <c r="L78" s="34">
        <f t="shared" si="1"/>
        <v>0</v>
      </c>
      <c r="M78" s="34"/>
      <c r="N78" s="34"/>
      <c r="O78" s="34"/>
      <c r="P78" s="35"/>
    </row>
    <row r="79" spans="1:16" x14ac:dyDescent="0.25">
      <c r="A79" s="3"/>
      <c r="B79" s="2" t="str">
        <f>IF(ISBLANK(A79),"",VLOOKUP($A79,Locataires!$A$3:$K$584,2,))</f>
        <v/>
      </c>
      <c r="C79" s="2" t="str">
        <f>IF(ISBLANK(A79),"",VLOOKUP($A79,Locataires!$A$3:$K$584,3,))</f>
        <v/>
      </c>
      <c r="D79" s="2" t="str">
        <f>IF(ISBLANK(A79),"",VLOOKUP($A79,Locataires!$A$3:$K$584,4,))</f>
        <v/>
      </c>
      <c r="E79" s="2" t="str">
        <f>IF(ISBLANK(A79),"",VLOOKUP($A79,Locataires!$A$3:$K$584,5,))</f>
        <v/>
      </c>
      <c r="F79" s="2" t="str">
        <f>IF(ISBLANK(A79),"",VLOOKUP($A79,Locataires!$A$3:$K$584,6,))</f>
        <v/>
      </c>
      <c r="G79" s="2" t="str">
        <f>IF(ISBLANK(A79),"",VLOOKUP($A79,Locataires!$A$3:$K$584,7,))</f>
        <v/>
      </c>
      <c r="H79" s="39" t="str">
        <f>IF(ISBLANK(A79),"",VLOOKUP($A79,Locataires!$A$3:$K$584,8,))</f>
        <v/>
      </c>
      <c r="I79" s="2" t="str">
        <f>IF(ISBLANK(A79),"",VLOOKUP($A79,Locataires!$A$3:$K$584,9,))</f>
        <v/>
      </c>
      <c r="J79" s="31"/>
      <c r="K79" s="31"/>
      <c r="L79" s="34">
        <f t="shared" si="1"/>
        <v>0</v>
      </c>
      <c r="M79" s="34"/>
      <c r="N79" s="34"/>
      <c r="O79" s="34"/>
      <c r="P79" s="35"/>
    </row>
    <row r="80" spans="1:16" x14ac:dyDescent="0.25">
      <c r="A80" s="3"/>
      <c r="B80" s="2" t="str">
        <f>IF(ISBLANK(A80),"",VLOOKUP($A80,Locataires!$A$3:$K$584,2,))</f>
        <v/>
      </c>
      <c r="C80" s="2" t="str">
        <f>IF(ISBLANK(A80),"",VLOOKUP($A80,Locataires!$A$3:$K$584,3,))</f>
        <v/>
      </c>
      <c r="D80" s="2" t="str">
        <f>IF(ISBLANK(A80),"",VLOOKUP($A80,Locataires!$A$3:$K$584,4,))</f>
        <v/>
      </c>
      <c r="E80" s="2" t="str">
        <f>IF(ISBLANK(A80),"",VLOOKUP($A80,Locataires!$A$3:$K$584,5,))</f>
        <v/>
      </c>
      <c r="F80" s="2" t="str">
        <f>IF(ISBLANK(A80),"",VLOOKUP($A80,Locataires!$A$3:$K$584,6,))</f>
        <v/>
      </c>
      <c r="G80" s="2" t="str">
        <f>IF(ISBLANK(A80),"",VLOOKUP($A80,Locataires!$A$3:$K$584,7,))</f>
        <v/>
      </c>
      <c r="H80" s="39" t="str">
        <f>IF(ISBLANK(A80),"",VLOOKUP($A80,Locataires!$A$3:$K$584,8,))</f>
        <v/>
      </c>
      <c r="I80" s="2" t="str">
        <f>IF(ISBLANK(A80),"",VLOOKUP($A80,Locataires!$A$3:$K$584,9,))</f>
        <v/>
      </c>
      <c r="J80" s="31"/>
      <c r="K80" s="31"/>
      <c r="L80" s="34">
        <f t="shared" si="1"/>
        <v>0</v>
      </c>
      <c r="M80" s="34"/>
      <c r="N80" s="34"/>
      <c r="O80" s="34"/>
      <c r="P80" s="35"/>
    </row>
    <row r="81" spans="1:16" x14ac:dyDescent="0.25">
      <c r="A81" s="3"/>
      <c r="B81" s="2" t="str">
        <f>IF(ISBLANK(A81),"",VLOOKUP($A81,Locataires!$A$3:$K$584,2,))</f>
        <v/>
      </c>
      <c r="C81" s="2" t="str">
        <f>IF(ISBLANK(A81),"",VLOOKUP($A81,Locataires!$A$3:$K$584,3,))</f>
        <v/>
      </c>
      <c r="D81" s="2" t="str">
        <f>IF(ISBLANK(A81),"",VLOOKUP($A81,Locataires!$A$3:$K$584,4,))</f>
        <v/>
      </c>
      <c r="E81" s="2" t="str">
        <f>IF(ISBLANK(A81),"",VLOOKUP($A81,Locataires!$A$3:$K$584,5,))</f>
        <v/>
      </c>
      <c r="F81" s="2" t="str">
        <f>IF(ISBLANK(A81),"",VLOOKUP($A81,Locataires!$A$3:$K$584,6,))</f>
        <v/>
      </c>
      <c r="G81" s="2" t="str">
        <f>IF(ISBLANK(A81),"",VLOOKUP($A81,Locataires!$A$3:$K$584,7,))</f>
        <v/>
      </c>
      <c r="H81" s="39" t="str">
        <f>IF(ISBLANK(A81),"",VLOOKUP($A81,Locataires!$A$3:$K$584,8,))</f>
        <v/>
      </c>
      <c r="I81" s="2" t="str">
        <f>IF(ISBLANK(A81),"",VLOOKUP($A81,Locataires!$A$3:$K$584,9,))</f>
        <v/>
      </c>
      <c r="J81" s="31"/>
      <c r="K81" s="31"/>
      <c r="L81" s="34">
        <f t="shared" si="1"/>
        <v>0</v>
      </c>
      <c r="M81" s="34"/>
      <c r="N81" s="34"/>
      <c r="O81" s="34"/>
      <c r="P81" s="35"/>
    </row>
    <row r="82" spans="1:16" x14ac:dyDescent="0.25">
      <c r="A82" s="3"/>
      <c r="B82" s="2" t="str">
        <f>IF(ISBLANK(A82),"",VLOOKUP($A82,Locataires!$A$3:$K$584,2,))</f>
        <v/>
      </c>
      <c r="C82" s="2" t="str">
        <f>IF(ISBLANK(A82),"",VLOOKUP($A82,Locataires!$A$3:$K$584,3,))</f>
        <v/>
      </c>
      <c r="D82" s="2" t="str">
        <f>IF(ISBLANK(A82),"",VLOOKUP($A82,Locataires!$A$3:$K$584,4,))</f>
        <v/>
      </c>
      <c r="E82" s="2" t="str">
        <f>IF(ISBLANK(A82),"",VLOOKUP($A82,Locataires!$A$3:$K$584,5,))</f>
        <v/>
      </c>
      <c r="F82" s="2" t="str">
        <f>IF(ISBLANK(A82),"",VLOOKUP($A82,Locataires!$A$3:$K$584,6,))</f>
        <v/>
      </c>
      <c r="G82" s="2" t="str">
        <f>IF(ISBLANK(A82),"",VLOOKUP($A82,Locataires!$A$3:$K$584,7,))</f>
        <v/>
      </c>
      <c r="H82" s="39" t="str">
        <f>IF(ISBLANK(A82),"",VLOOKUP($A82,Locataires!$A$3:$K$584,8,))</f>
        <v/>
      </c>
      <c r="I82" s="2" t="str">
        <f>IF(ISBLANK(A82),"",VLOOKUP($A82,Locataires!$A$3:$K$584,9,))</f>
        <v/>
      </c>
      <c r="J82" s="31"/>
      <c r="K82" s="31"/>
      <c r="L82" s="34">
        <f t="shared" si="1"/>
        <v>0</v>
      </c>
      <c r="M82" s="34"/>
      <c r="N82" s="34"/>
      <c r="O82" s="34"/>
      <c r="P82" s="35"/>
    </row>
    <row r="83" spans="1:16" x14ac:dyDescent="0.25">
      <c r="A83" s="3"/>
      <c r="B83" s="2" t="str">
        <f>IF(ISBLANK(A83),"",VLOOKUP($A83,Locataires!$A$3:$K$584,2,))</f>
        <v/>
      </c>
      <c r="C83" s="2" t="str">
        <f>IF(ISBLANK(A83),"",VLOOKUP($A83,Locataires!$A$3:$K$584,3,))</f>
        <v/>
      </c>
      <c r="D83" s="2" t="str">
        <f>IF(ISBLANK(A83),"",VLOOKUP($A83,Locataires!$A$3:$K$584,4,))</f>
        <v/>
      </c>
      <c r="E83" s="2" t="str">
        <f>IF(ISBLANK(A83),"",VLOOKUP($A83,Locataires!$A$3:$K$584,5,))</f>
        <v/>
      </c>
      <c r="F83" s="2" t="str">
        <f>IF(ISBLANK(A83),"",VLOOKUP($A83,Locataires!$A$3:$K$584,6,))</f>
        <v/>
      </c>
      <c r="G83" s="2" t="str">
        <f>IF(ISBLANK(A83),"",VLOOKUP($A83,Locataires!$A$3:$K$584,7,))</f>
        <v/>
      </c>
      <c r="H83" s="39" t="str">
        <f>IF(ISBLANK(A83),"",VLOOKUP($A83,Locataires!$A$3:$K$584,8,))</f>
        <v/>
      </c>
      <c r="I83" s="2" t="str">
        <f>IF(ISBLANK(A83),"",VLOOKUP($A83,Locataires!$A$3:$K$584,9,))</f>
        <v/>
      </c>
      <c r="J83" s="31"/>
      <c r="K83" s="31"/>
      <c r="L83" s="34">
        <f t="shared" si="1"/>
        <v>0</v>
      </c>
      <c r="M83" s="34"/>
      <c r="N83" s="34"/>
      <c r="O83" s="34"/>
      <c r="P83" s="35"/>
    </row>
    <row r="84" spans="1:16" x14ac:dyDescent="0.25">
      <c r="A84" s="3"/>
      <c r="B84" s="2" t="str">
        <f>IF(ISBLANK(A84),"",VLOOKUP($A84,Locataires!$A$3:$K$584,2,))</f>
        <v/>
      </c>
      <c r="C84" s="2" t="str">
        <f>IF(ISBLANK(A84),"",VLOOKUP($A84,Locataires!$A$3:$K$584,3,))</f>
        <v/>
      </c>
      <c r="D84" s="2" t="str">
        <f>IF(ISBLANK(A84),"",VLOOKUP($A84,Locataires!$A$3:$K$584,4,))</f>
        <v/>
      </c>
      <c r="E84" s="2" t="str">
        <f>IF(ISBLANK(A84),"",VLOOKUP($A84,Locataires!$A$3:$K$584,5,))</f>
        <v/>
      </c>
      <c r="F84" s="2" t="str">
        <f>IF(ISBLANK(A84),"",VLOOKUP($A84,Locataires!$A$3:$K$584,6,))</f>
        <v/>
      </c>
      <c r="G84" s="2" t="str">
        <f>IF(ISBLANK(A84),"",VLOOKUP($A84,Locataires!$A$3:$K$584,7,))</f>
        <v/>
      </c>
      <c r="H84" s="39" t="str">
        <f>IF(ISBLANK(A84),"",VLOOKUP($A84,Locataires!$A$3:$K$584,8,))</f>
        <v/>
      </c>
      <c r="I84" s="2" t="str">
        <f>IF(ISBLANK(A84),"",VLOOKUP($A84,Locataires!$A$3:$K$584,9,))</f>
        <v/>
      </c>
      <c r="J84" s="31"/>
      <c r="K84" s="31"/>
      <c r="L84" s="34">
        <f t="shared" si="1"/>
        <v>0</v>
      </c>
      <c r="M84" s="34"/>
      <c r="N84" s="34"/>
      <c r="O84" s="34"/>
      <c r="P84" s="35"/>
    </row>
    <row r="85" spans="1:16" x14ac:dyDescent="0.25">
      <c r="A85" s="3"/>
      <c r="B85" s="2" t="str">
        <f>IF(ISBLANK(A85),"",VLOOKUP($A85,Locataires!$A$3:$K$584,2,))</f>
        <v/>
      </c>
      <c r="C85" s="2" t="str">
        <f>IF(ISBLANK(A85),"",VLOOKUP($A85,Locataires!$A$3:$K$584,3,))</f>
        <v/>
      </c>
      <c r="D85" s="2" t="str">
        <f>IF(ISBLANK(A85),"",VLOOKUP($A85,Locataires!$A$3:$K$584,4,))</f>
        <v/>
      </c>
      <c r="E85" s="2" t="str">
        <f>IF(ISBLANK(A85),"",VLOOKUP($A85,Locataires!$A$3:$K$584,5,))</f>
        <v/>
      </c>
      <c r="F85" s="2" t="str">
        <f>IF(ISBLANK(A85),"",VLOOKUP($A85,Locataires!$A$3:$K$584,6,))</f>
        <v/>
      </c>
      <c r="G85" s="2" t="str">
        <f>IF(ISBLANK(A85),"",VLOOKUP($A85,Locataires!$A$3:$K$584,7,))</f>
        <v/>
      </c>
      <c r="H85" s="39" t="str">
        <f>IF(ISBLANK(A85),"",VLOOKUP($A85,Locataires!$A$3:$K$584,8,))</f>
        <v/>
      </c>
      <c r="I85" s="2" t="str">
        <f>IF(ISBLANK(A85),"",VLOOKUP($A85,Locataires!$A$3:$K$584,9,))</f>
        <v/>
      </c>
      <c r="J85" s="31"/>
      <c r="K85" s="31"/>
      <c r="L85" s="34">
        <f t="shared" si="1"/>
        <v>0</v>
      </c>
      <c r="M85" s="34"/>
      <c r="N85" s="34"/>
      <c r="O85" s="34"/>
      <c r="P85" s="35"/>
    </row>
    <row r="86" spans="1:16" x14ac:dyDescent="0.25">
      <c r="A86" s="3"/>
      <c r="B86" s="2" t="str">
        <f>IF(ISBLANK(A86),"",VLOOKUP($A86,Locataires!$A$3:$K$584,2,))</f>
        <v/>
      </c>
      <c r="C86" s="2" t="str">
        <f>IF(ISBLANK(A86),"",VLOOKUP($A86,Locataires!$A$3:$K$584,3,))</f>
        <v/>
      </c>
      <c r="D86" s="2" t="str">
        <f>IF(ISBLANK(A86),"",VLOOKUP($A86,Locataires!$A$3:$K$584,4,))</f>
        <v/>
      </c>
      <c r="E86" s="2" t="str">
        <f>IF(ISBLANK(A86),"",VLOOKUP($A86,Locataires!$A$3:$K$584,5,))</f>
        <v/>
      </c>
      <c r="F86" s="2" t="str">
        <f>IF(ISBLANK(A86),"",VLOOKUP($A86,Locataires!$A$3:$K$584,6,))</f>
        <v/>
      </c>
      <c r="G86" s="2" t="str">
        <f>IF(ISBLANK(A86),"",VLOOKUP($A86,Locataires!$A$3:$K$584,7,))</f>
        <v/>
      </c>
      <c r="H86" s="39" t="str">
        <f>IF(ISBLANK(A86),"",VLOOKUP($A86,Locataires!$A$3:$K$584,8,))</f>
        <v/>
      </c>
      <c r="I86" s="2" t="str">
        <f>IF(ISBLANK(A86),"",VLOOKUP($A86,Locataires!$A$3:$K$584,9,))</f>
        <v/>
      </c>
      <c r="J86" s="31"/>
      <c r="K86" s="31"/>
      <c r="L86" s="34">
        <f t="shared" si="1"/>
        <v>0</v>
      </c>
      <c r="M86" s="34"/>
      <c r="N86" s="34"/>
      <c r="O86" s="34"/>
      <c r="P86" s="35"/>
    </row>
    <row r="87" spans="1:16" x14ac:dyDescent="0.25">
      <c r="A87" s="3"/>
      <c r="B87" s="2" t="str">
        <f>IF(ISBLANK(A87),"",VLOOKUP($A87,Locataires!$A$3:$K$584,2,))</f>
        <v/>
      </c>
      <c r="C87" s="2" t="str">
        <f>IF(ISBLANK(A87),"",VLOOKUP($A87,Locataires!$A$3:$K$584,3,))</f>
        <v/>
      </c>
      <c r="D87" s="2" t="str">
        <f>IF(ISBLANK(A87),"",VLOOKUP($A87,Locataires!$A$3:$K$584,4,))</f>
        <v/>
      </c>
      <c r="E87" s="2" t="str">
        <f>IF(ISBLANK(A87),"",VLOOKUP($A87,Locataires!$A$3:$K$584,5,))</f>
        <v/>
      </c>
      <c r="F87" s="2" t="str">
        <f>IF(ISBLANK(A87),"",VLOOKUP($A87,Locataires!$A$3:$K$584,6,))</f>
        <v/>
      </c>
      <c r="G87" s="2" t="str">
        <f>IF(ISBLANK(A87),"",VLOOKUP($A87,Locataires!$A$3:$K$584,7,))</f>
        <v/>
      </c>
      <c r="H87" s="39" t="str">
        <f>IF(ISBLANK(A87),"",VLOOKUP($A87,Locataires!$A$3:$K$584,8,))</f>
        <v/>
      </c>
      <c r="I87" s="2" t="str">
        <f>IF(ISBLANK(A87),"",VLOOKUP($A87,Locataires!$A$3:$K$584,9,))</f>
        <v/>
      </c>
      <c r="J87" s="31"/>
      <c r="K87" s="31"/>
      <c r="L87" s="34">
        <f t="shared" si="1"/>
        <v>0</v>
      </c>
      <c r="M87" s="34"/>
      <c r="N87" s="34"/>
      <c r="O87" s="34"/>
      <c r="P87" s="35"/>
    </row>
    <row r="88" spans="1:16" x14ac:dyDescent="0.25">
      <c r="A88" s="3"/>
      <c r="B88" s="2" t="str">
        <f>IF(ISBLANK(A88),"",VLOOKUP($A88,Locataires!$A$3:$K$584,2,))</f>
        <v/>
      </c>
      <c r="C88" s="2" t="str">
        <f>IF(ISBLANK(A88),"",VLOOKUP($A88,Locataires!$A$3:$K$584,3,))</f>
        <v/>
      </c>
      <c r="D88" s="2" t="str">
        <f>IF(ISBLANK(A88),"",VLOOKUP($A88,Locataires!$A$3:$K$584,4,))</f>
        <v/>
      </c>
      <c r="E88" s="2" t="str">
        <f>IF(ISBLANK(A88),"",VLOOKUP($A88,Locataires!$A$3:$K$584,5,))</f>
        <v/>
      </c>
      <c r="F88" s="2" t="str">
        <f>IF(ISBLANK(A88),"",VLOOKUP($A88,Locataires!$A$3:$K$584,6,))</f>
        <v/>
      </c>
      <c r="G88" s="2" t="str">
        <f>IF(ISBLANK(A88),"",VLOOKUP($A88,Locataires!$A$3:$K$584,7,))</f>
        <v/>
      </c>
      <c r="H88" s="39" t="str">
        <f>IF(ISBLANK(A88),"",VLOOKUP($A88,Locataires!$A$3:$K$584,8,))</f>
        <v/>
      </c>
      <c r="I88" s="2" t="str">
        <f>IF(ISBLANK(A88),"",VLOOKUP($A88,Locataires!$A$3:$K$584,9,))</f>
        <v/>
      </c>
      <c r="J88" s="31"/>
      <c r="K88" s="31"/>
      <c r="L88" s="34">
        <f t="shared" si="1"/>
        <v>0</v>
      </c>
      <c r="M88" s="34"/>
      <c r="N88" s="34"/>
      <c r="O88" s="34"/>
      <c r="P88" s="35"/>
    </row>
    <row r="89" spans="1:16" x14ac:dyDescent="0.25">
      <c r="A89" s="3"/>
      <c r="B89" s="2" t="str">
        <f>IF(ISBLANK(A89),"",VLOOKUP($A89,Locataires!$A$3:$K$584,2,))</f>
        <v/>
      </c>
      <c r="C89" s="2" t="str">
        <f>IF(ISBLANK(A89),"",VLOOKUP($A89,Locataires!$A$3:$K$584,3,))</f>
        <v/>
      </c>
      <c r="D89" s="2" t="str">
        <f>IF(ISBLANK(A89),"",VLOOKUP($A89,Locataires!$A$3:$K$584,4,))</f>
        <v/>
      </c>
      <c r="E89" s="2" t="str">
        <f>IF(ISBLANK(A89),"",VLOOKUP($A89,Locataires!$A$3:$K$584,5,))</f>
        <v/>
      </c>
      <c r="F89" s="2" t="str">
        <f>IF(ISBLANK(A89),"",VLOOKUP($A89,Locataires!$A$3:$K$584,6,))</f>
        <v/>
      </c>
      <c r="G89" s="2" t="str">
        <f>IF(ISBLANK(A89),"",VLOOKUP($A89,Locataires!$A$3:$K$584,7,))</f>
        <v/>
      </c>
      <c r="H89" s="39" t="str">
        <f>IF(ISBLANK(A89),"",VLOOKUP($A89,Locataires!$A$3:$K$584,8,))</f>
        <v/>
      </c>
      <c r="I89" s="2" t="str">
        <f>IF(ISBLANK(A89),"",VLOOKUP($A89,Locataires!$A$3:$K$584,9,))</f>
        <v/>
      </c>
      <c r="J89" s="31"/>
      <c r="K89" s="31"/>
      <c r="L89" s="34">
        <f t="shared" si="1"/>
        <v>0</v>
      </c>
      <c r="M89" s="34"/>
      <c r="N89" s="34"/>
      <c r="O89" s="34"/>
      <c r="P89" s="35"/>
    </row>
    <row r="90" spans="1:16" x14ac:dyDescent="0.25">
      <c r="A90" s="3"/>
      <c r="B90" s="2" t="str">
        <f>IF(ISBLANK(A90),"",VLOOKUP($A90,Locataires!$A$3:$K$584,2,))</f>
        <v/>
      </c>
      <c r="C90" s="2" t="str">
        <f>IF(ISBLANK(A90),"",VLOOKUP($A90,Locataires!$A$3:$K$584,3,))</f>
        <v/>
      </c>
      <c r="D90" s="2" t="str">
        <f>IF(ISBLANK(A90),"",VLOOKUP($A90,Locataires!$A$3:$K$584,4,))</f>
        <v/>
      </c>
      <c r="E90" s="2" t="str">
        <f>IF(ISBLANK(A90),"",VLOOKUP($A90,Locataires!$A$3:$K$584,5,))</f>
        <v/>
      </c>
      <c r="F90" s="2" t="str">
        <f>IF(ISBLANK(A90),"",VLOOKUP($A90,Locataires!$A$3:$K$584,6,))</f>
        <v/>
      </c>
      <c r="G90" s="2" t="str">
        <f>IF(ISBLANK(A90),"",VLOOKUP($A90,Locataires!$A$3:$K$584,7,))</f>
        <v/>
      </c>
      <c r="H90" s="39" t="str">
        <f>IF(ISBLANK(A90),"",VLOOKUP($A90,Locataires!$A$3:$K$584,8,))</f>
        <v/>
      </c>
      <c r="I90" s="2" t="str">
        <f>IF(ISBLANK(A90),"",VLOOKUP($A90,Locataires!$A$3:$K$584,9,))</f>
        <v/>
      </c>
      <c r="J90" s="31"/>
      <c r="K90" s="31"/>
      <c r="L90" s="34">
        <f t="shared" si="1"/>
        <v>0</v>
      </c>
      <c r="M90" s="34"/>
      <c r="N90" s="34"/>
      <c r="O90" s="34"/>
      <c r="P90" s="35"/>
    </row>
    <row r="91" spans="1:16" x14ac:dyDescent="0.25">
      <c r="A91" s="3"/>
      <c r="B91" s="2" t="str">
        <f>IF(ISBLANK(A91),"",VLOOKUP($A91,Locataires!$A$3:$K$584,2,))</f>
        <v/>
      </c>
      <c r="C91" s="2" t="str">
        <f>IF(ISBLANK(A91),"",VLOOKUP($A91,Locataires!$A$3:$K$584,3,))</f>
        <v/>
      </c>
      <c r="D91" s="2" t="str">
        <f>IF(ISBLANK(A91),"",VLOOKUP($A91,Locataires!$A$3:$K$584,4,))</f>
        <v/>
      </c>
      <c r="E91" s="2" t="str">
        <f>IF(ISBLANK(A91),"",VLOOKUP($A91,Locataires!$A$3:$K$584,5,))</f>
        <v/>
      </c>
      <c r="F91" s="2" t="str">
        <f>IF(ISBLANK(A91),"",VLOOKUP($A91,Locataires!$A$3:$K$584,6,))</f>
        <v/>
      </c>
      <c r="G91" s="2" t="str">
        <f>IF(ISBLANK(A91),"",VLOOKUP($A91,Locataires!$A$3:$K$584,7,))</f>
        <v/>
      </c>
      <c r="H91" s="39" t="str">
        <f>IF(ISBLANK(A91),"",VLOOKUP($A91,Locataires!$A$3:$K$584,8,))</f>
        <v/>
      </c>
      <c r="I91" s="2" t="str">
        <f>IF(ISBLANK(A91),"",VLOOKUP($A91,Locataires!$A$3:$K$584,9,))</f>
        <v/>
      </c>
      <c r="J91" s="31"/>
      <c r="K91" s="31"/>
      <c r="L91" s="34">
        <f t="shared" si="1"/>
        <v>0</v>
      </c>
      <c r="M91" s="34"/>
      <c r="N91" s="34"/>
      <c r="O91" s="34"/>
      <c r="P91" s="35"/>
    </row>
    <row r="92" spans="1:16" x14ac:dyDescent="0.25">
      <c r="A92" s="3"/>
      <c r="B92" s="2" t="str">
        <f>IF(ISBLANK(A92),"",VLOOKUP($A92,Locataires!$A$3:$K$584,2,))</f>
        <v/>
      </c>
      <c r="C92" s="2" t="str">
        <f>IF(ISBLANK(A92),"",VLOOKUP($A92,Locataires!$A$3:$K$584,3,))</f>
        <v/>
      </c>
      <c r="D92" s="2" t="str">
        <f>IF(ISBLANK(A92),"",VLOOKUP($A92,Locataires!$A$3:$K$584,4,))</f>
        <v/>
      </c>
      <c r="E92" s="2" t="str">
        <f>IF(ISBLANK(A92),"",VLOOKUP($A92,Locataires!$A$3:$K$584,5,))</f>
        <v/>
      </c>
      <c r="F92" s="2" t="str">
        <f>IF(ISBLANK(A92),"",VLOOKUP($A92,Locataires!$A$3:$K$584,6,))</f>
        <v/>
      </c>
      <c r="G92" s="2" t="str">
        <f>IF(ISBLANK(A92),"",VLOOKUP($A92,Locataires!$A$3:$K$584,7,))</f>
        <v/>
      </c>
      <c r="H92" s="39" t="str">
        <f>IF(ISBLANK(A92),"",VLOOKUP($A92,Locataires!$A$3:$K$584,8,))</f>
        <v/>
      </c>
      <c r="I92" s="2" t="str">
        <f>IF(ISBLANK(A92),"",VLOOKUP($A92,Locataires!$A$3:$K$584,9,))</f>
        <v/>
      </c>
      <c r="J92" s="31"/>
      <c r="K92" s="31"/>
      <c r="L92" s="34">
        <f t="shared" si="1"/>
        <v>0</v>
      </c>
      <c r="M92" s="34"/>
      <c r="N92" s="34"/>
      <c r="O92" s="34"/>
      <c r="P92" s="35"/>
    </row>
    <row r="93" spans="1:16" x14ac:dyDescent="0.25">
      <c r="A93" s="3"/>
      <c r="B93" s="2" t="str">
        <f>IF(ISBLANK(A93),"",VLOOKUP($A93,Locataires!$A$3:$K$584,2,))</f>
        <v/>
      </c>
      <c r="C93" s="2" t="str">
        <f>IF(ISBLANK(A93),"",VLOOKUP($A93,Locataires!$A$3:$K$584,3,))</f>
        <v/>
      </c>
      <c r="D93" s="2" t="str">
        <f>IF(ISBLANK(A93),"",VLOOKUP($A93,Locataires!$A$3:$K$584,4,))</f>
        <v/>
      </c>
      <c r="E93" s="2" t="str">
        <f>IF(ISBLANK(A93),"",VLOOKUP($A93,Locataires!$A$3:$K$584,5,))</f>
        <v/>
      </c>
      <c r="F93" s="2" t="str">
        <f>IF(ISBLANK(A93),"",VLOOKUP($A93,Locataires!$A$3:$K$584,6,))</f>
        <v/>
      </c>
      <c r="G93" s="2" t="str">
        <f>IF(ISBLANK(A93),"",VLOOKUP($A93,Locataires!$A$3:$K$584,7,))</f>
        <v/>
      </c>
      <c r="H93" s="39" t="str">
        <f>IF(ISBLANK(A93),"",VLOOKUP($A93,Locataires!$A$3:$K$584,8,))</f>
        <v/>
      </c>
      <c r="I93" s="2" t="str">
        <f>IF(ISBLANK(A93),"",VLOOKUP($A93,Locataires!$A$3:$K$584,9,))</f>
        <v/>
      </c>
      <c r="J93" s="31"/>
      <c r="K93" s="31"/>
      <c r="L93" s="34">
        <f t="shared" si="1"/>
        <v>0</v>
      </c>
      <c r="M93" s="34"/>
      <c r="N93" s="34"/>
      <c r="O93" s="34"/>
      <c r="P93" s="35"/>
    </row>
    <row r="94" spans="1:16" x14ac:dyDescent="0.25">
      <c r="A94" s="3"/>
      <c r="B94" s="2" t="str">
        <f>IF(ISBLANK(A94),"",VLOOKUP($A94,Locataires!$A$3:$K$584,2,))</f>
        <v/>
      </c>
      <c r="C94" s="2" t="str">
        <f>IF(ISBLANK(A94),"",VLOOKUP($A94,Locataires!$A$3:$K$584,3,))</f>
        <v/>
      </c>
      <c r="D94" s="2" t="str">
        <f>IF(ISBLANK(A94),"",VLOOKUP($A94,Locataires!$A$3:$K$584,4,))</f>
        <v/>
      </c>
      <c r="E94" s="2" t="str">
        <f>IF(ISBLANK(A94),"",VLOOKUP($A94,Locataires!$A$3:$K$584,5,))</f>
        <v/>
      </c>
      <c r="F94" s="2" t="str">
        <f>IF(ISBLANK(A94),"",VLOOKUP($A94,Locataires!$A$3:$K$584,6,))</f>
        <v/>
      </c>
      <c r="G94" s="2" t="str">
        <f>IF(ISBLANK(A94),"",VLOOKUP($A94,Locataires!$A$3:$K$584,7,))</f>
        <v/>
      </c>
      <c r="H94" s="39" t="str">
        <f>IF(ISBLANK(A94),"",VLOOKUP($A94,Locataires!$A$3:$K$584,8,))</f>
        <v/>
      </c>
      <c r="I94" s="2" t="str">
        <f>IF(ISBLANK(A94),"",VLOOKUP($A94,Locataires!$A$3:$K$584,9,))</f>
        <v/>
      </c>
      <c r="J94" s="31"/>
      <c r="K94" s="31"/>
      <c r="L94" s="34">
        <f t="shared" si="1"/>
        <v>0</v>
      </c>
      <c r="M94" s="34"/>
      <c r="N94" s="34"/>
      <c r="O94" s="34"/>
      <c r="P94" s="35"/>
    </row>
    <row r="95" spans="1:16" x14ac:dyDescent="0.25">
      <c r="A95" s="3"/>
      <c r="B95" s="2" t="str">
        <f>IF(ISBLANK(A95),"",VLOOKUP($A95,Locataires!$A$3:$K$584,2,))</f>
        <v/>
      </c>
      <c r="C95" s="2" t="str">
        <f>IF(ISBLANK(A95),"",VLOOKUP($A95,Locataires!$A$3:$K$584,3,))</f>
        <v/>
      </c>
      <c r="D95" s="2" t="str">
        <f>IF(ISBLANK(A95),"",VLOOKUP($A95,Locataires!$A$3:$K$584,4,))</f>
        <v/>
      </c>
      <c r="E95" s="2" t="str">
        <f>IF(ISBLANK(A95),"",VLOOKUP($A95,Locataires!$A$3:$K$584,5,))</f>
        <v/>
      </c>
      <c r="F95" s="2" t="str">
        <f>IF(ISBLANK(A95),"",VLOOKUP($A95,Locataires!$A$3:$K$584,6,))</f>
        <v/>
      </c>
      <c r="G95" s="2" t="str">
        <f>IF(ISBLANK(A95),"",VLOOKUP($A95,Locataires!$A$3:$K$584,7,))</f>
        <v/>
      </c>
      <c r="H95" s="39" t="str">
        <f>IF(ISBLANK(A95),"",VLOOKUP($A95,Locataires!$A$3:$K$584,8,))</f>
        <v/>
      </c>
      <c r="I95" s="2" t="str">
        <f>IF(ISBLANK(A95),"",VLOOKUP($A95,Locataires!$A$3:$K$584,9,))</f>
        <v/>
      </c>
      <c r="J95" s="31"/>
      <c r="K95" s="31"/>
      <c r="L95" s="34">
        <f t="shared" si="1"/>
        <v>0</v>
      </c>
      <c r="M95" s="34"/>
      <c r="N95" s="34"/>
      <c r="O95" s="34"/>
      <c r="P95" s="35"/>
    </row>
    <row r="96" spans="1:16" x14ac:dyDescent="0.25">
      <c r="A96" s="3"/>
      <c r="B96" s="2" t="str">
        <f>IF(ISBLANK(A96),"",VLOOKUP($A96,Locataires!$A$3:$K$584,2,))</f>
        <v/>
      </c>
      <c r="C96" s="2" t="str">
        <f>IF(ISBLANK(A96),"",VLOOKUP($A96,Locataires!$A$3:$K$584,3,))</f>
        <v/>
      </c>
      <c r="D96" s="2" t="str">
        <f>IF(ISBLANK(A96),"",VLOOKUP($A96,Locataires!$A$3:$K$584,4,))</f>
        <v/>
      </c>
      <c r="E96" s="2" t="str">
        <f>IF(ISBLANK(A96),"",VLOOKUP($A96,Locataires!$A$3:$K$584,5,))</f>
        <v/>
      </c>
      <c r="F96" s="2" t="str">
        <f>IF(ISBLANK(A96),"",VLOOKUP($A96,Locataires!$A$3:$K$584,6,))</f>
        <v/>
      </c>
      <c r="G96" s="2" t="str">
        <f>IF(ISBLANK(A96),"",VLOOKUP($A96,Locataires!$A$3:$K$584,7,))</f>
        <v/>
      </c>
      <c r="H96" s="39" t="str">
        <f>IF(ISBLANK(A96),"",VLOOKUP($A96,Locataires!$A$3:$K$584,8,))</f>
        <v/>
      </c>
      <c r="I96" s="2" t="str">
        <f>IF(ISBLANK(A96),"",VLOOKUP($A96,Locataires!$A$3:$K$584,9,))</f>
        <v/>
      </c>
      <c r="J96" s="31"/>
      <c r="K96" s="31"/>
      <c r="L96" s="34">
        <f t="shared" si="1"/>
        <v>0</v>
      </c>
      <c r="M96" s="34"/>
      <c r="N96" s="34"/>
      <c r="O96" s="34"/>
      <c r="P96" s="35"/>
    </row>
    <row r="97" spans="1:16" x14ac:dyDescent="0.25">
      <c r="A97" s="3"/>
      <c r="B97" s="2" t="str">
        <f>IF(ISBLANK(A97),"",VLOOKUP($A97,Locataires!$A$3:$K$584,2,))</f>
        <v/>
      </c>
      <c r="C97" s="2" t="str">
        <f>IF(ISBLANK(A97),"",VLOOKUP($A97,Locataires!$A$3:$K$584,3,))</f>
        <v/>
      </c>
      <c r="D97" s="2" t="str">
        <f>IF(ISBLANK(A97),"",VLOOKUP($A97,Locataires!$A$3:$K$584,4,))</f>
        <v/>
      </c>
      <c r="E97" s="2" t="str">
        <f>IF(ISBLANK(A97),"",VLOOKUP($A97,Locataires!$A$3:$K$584,5,))</f>
        <v/>
      </c>
      <c r="F97" s="2" t="str">
        <f>IF(ISBLANK(A97),"",VLOOKUP($A97,Locataires!$A$3:$K$584,6,))</f>
        <v/>
      </c>
      <c r="G97" s="2" t="str">
        <f>IF(ISBLANK(A97),"",VLOOKUP($A97,Locataires!$A$3:$K$584,7,))</f>
        <v/>
      </c>
      <c r="H97" s="39" t="str">
        <f>IF(ISBLANK(A97),"",VLOOKUP($A97,Locataires!$A$3:$K$584,8,))</f>
        <v/>
      </c>
      <c r="I97" s="2" t="str">
        <f>IF(ISBLANK(A97),"",VLOOKUP($A97,Locataires!$A$3:$K$584,9,))</f>
        <v/>
      </c>
      <c r="J97" s="31"/>
      <c r="K97" s="31"/>
      <c r="L97" s="34">
        <f t="shared" si="1"/>
        <v>0</v>
      </c>
      <c r="M97" s="34"/>
      <c r="N97" s="34"/>
      <c r="O97" s="34"/>
      <c r="P97" s="35"/>
    </row>
    <row r="98" spans="1:16" x14ac:dyDescent="0.25">
      <c r="A98" s="3"/>
      <c r="B98" s="2" t="str">
        <f>IF(ISBLANK(A98),"",VLOOKUP($A98,Locataires!$A$3:$K$584,2,))</f>
        <v/>
      </c>
      <c r="C98" s="2" t="str">
        <f>IF(ISBLANK(A98),"",VLOOKUP($A98,Locataires!$A$3:$K$584,3,))</f>
        <v/>
      </c>
      <c r="D98" s="2" t="str">
        <f>IF(ISBLANK(A98),"",VLOOKUP($A98,Locataires!$A$3:$K$584,4,))</f>
        <v/>
      </c>
      <c r="E98" s="2" t="str">
        <f>IF(ISBLANK(A98),"",VLOOKUP($A98,Locataires!$A$3:$K$584,5,))</f>
        <v/>
      </c>
      <c r="F98" s="2" t="str">
        <f>IF(ISBLANK(A98),"",VLOOKUP($A98,Locataires!$A$3:$K$584,6,))</f>
        <v/>
      </c>
      <c r="G98" s="2" t="str">
        <f>IF(ISBLANK(A98),"",VLOOKUP($A98,Locataires!$A$3:$K$584,7,))</f>
        <v/>
      </c>
      <c r="H98" s="39" t="str">
        <f>IF(ISBLANK(A98),"",VLOOKUP($A98,Locataires!$A$3:$K$584,8,))</f>
        <v/>
      </c>
      <c r="I98" s="2" t="str">
        <f>IF(ISBLANK(A98),"",VLOOKUP($A98,Locataires!$A$3:$K$584,9,))</f>
        <v/>
      </c>
      <c r="J98" s="31"/>
      <c r="K98" s="31"/>
      <c r="L98" s="34">
        <f t="shared" si="1"/>
        <v>0</v>
      </c>
      <c r="M98" s="34"/>
      <c r="N98" s="34"/>
      <c r="O98" s="34"/>
      <c r="P98" s="35"/>
    </row>
    <row r="99" spans="1:16" x14ac:dyDescent="0.25">
      <c r="A99" s="3"/>
      <c r="B99" s="2" t="str">
        <f>IF(ISBLANK(A99),"",VLOOKUP($A99,Locataires!$A$3:$K$584,2,))</f>
        <v/>
      </c>
      <c r="C99" s="2" t="str">
        <f>IF(ISBLANK(A99),"",VLOOKUP($A99,Locataires!$A$3:$K$584,3,))</f>
        <v/>
      </c>
      <c r="D99" s="2" t="str">
        <f>IF(ISBLANK(A99),"",VLOOKUP($A99,Locataires!$A$3:$K$584,4,))</f>
        <v/>
      </c>
      <c r="E99" s="2" t="str">
        <f>IF(ISBLANK(A99),"",VLOOKUP($A99,Locataires!$A$3:$K$584,5,))</f>
        <v/>
      </c>
      <c r="F99" s="2" t="str">
        <f>IF(ISBLANK(A99),"",VLOOKUP($A99,Locataires!$A$3:$K$584,6,))</f>
        <v/>
      </c>
      <c r="G99" s="2" t="str">
        <f>IF(ISBLANK(A99),"",VLOOKUP($A99,Locataires!$A$3:$K$584,7,))</f>
        <v/>
      </c>
      <c r="H99" s="39" t="str">
        <f>IF(ISBLANK(A99),"",VLOOKUP($A99,Locataires!$A$3:$K$584,8,))</f>
        <v/>
      </c>
      <c r="I99" s="2" t="str">
        <f>IF(ISBLANK(A99),"",VLOOKUP($A99,Locataires!$A$3:$K$584,9,))</f>
        <v/>
      </c>
      <c r="J99" s="31"/>
      <c r="K99" s="31"/>
      <c r="L99" s="34">
        <f t="shared" si="1"/>
        <v>0</v>
      </c>
      <c r="M99" s="34"/>
      <c r="N99" s="34"/>
      <c r="O99" s="34"/>
      <c r="P99" s="35"/>
    </row>
    <row r="100" spans="1:16" x14ac:dyDescent="0.25">
      <c r="A100" s="3"/>
      <c r="B100" s="2" t="str">
        <f>IF(ISBLANK(A100),"",VLOOKUP($A100,Locataires!$A$3:$K$584,2,))</f>
        <v/>
      </c>
      <c r="C100" s="2" t="str">
        <f>IF(ISBLANK(A100),"",VLOOKUP($A100,Locataires!$A$3:$K$584,3,))</f>
        <v/>
      </c>
      <c r="D100" s="2" t="str">
        <f>IF(ISBLANK(A100),"",VLOOKUP($A100,Locataires!$A$3:$K$584,4,))</f>
        <v/>
      </c>
      <c r="E100" s="2" t="str">
        <f>IF(ISBLANK(A100),"",VLOOKUP($A100,Locataires!$A$3:$K$584,5,))</f>
        <v/>
      </c>
      <c r="F100" s="2" t="str">
        <f>IF(ISBLANK(A100),"",VLOOKUP($A100,Locataires!$A$3:$K$584,6,))</f>
        <v/>
      </c>
      <c r="G100" s="2" t="str">
        <f>IF(ISBLANK(A100),"",VLOOKUP($A100,Locataires!$A$3:$K$584,7,))</f>
        <v/>
      </c>
      <c r="H100" s="39" t="str">
        <f>IF(ISBLANK(A100),"",VLOOKUP($A100,Locataires!$A$3:$K$584,8,))</f>
        <v/>
      </c>
      <c r="I100" s="2" t="str">
        <f>IF(ISBLANK(A100),"",VLOOKUP($A100,Locataires!$A$3:$K$584,9,))</f>
        <v/>
      </c>
      <c r="J100" s="31"/>
      <c r="K100" s="31"/>
      <c r="L100" s="34">
        <f t="shared" si="1"/>
        <v>0</v>
      </c>
      <c r="M100" s="34"/>
      <c r="N100" s="34"/>
      <c r="O100" s="34"/>
      <c r="P100" s="35"/>
    </row>
    <row r="101" spans="1:16" x14ac:dyDescent="0.25">
      <c r="A101" s="3"/>
      <c r="B101" s="2" t="str">
        <f>IF(ISBLANK(A101),"",VLOOKUP($A101,Locataires!$A$3:$K$584,2,))</f>
        <v/>
      </c>
      <c r="C101" s="2" t="str">
        <f>IF(ISBLANK(A101),"",VLOOKUP($A101,Locataires!$A$3:$K$584,3,))</f>
        <v/>
      </c>
      <c r="D101" s="2" t="str">
        <f>IF(ISBLANK(A101),"",VLOOKUP($A101,Locataires!$A$3:$K$584,4,))</f>
        <v/>
      </c>
      <c r="E101" s="2" t="str">
        <f>IF(ISBLANK(A101),"",VLOOKUP($A101,Locataires!$A$3:$K$584,5,))</f>
        <v/>
      </c>
      <c r="F101" s="2" t="str">
        <f>IF(ISBLANK(A101),"",VLOOKUP($A101,Locataires!$A$3:$K$584,6,))</f>
        <v/>
      </c>
      <c r="G101" s="2" t="str">
        <f>IF(ISBLANK(A101),"",VLOOKUP($A101,Locataires!$A$3:$K$584,7,))</f>
        <v/>
      </c>
      <c r="H101" s="39" t="str">
        <f>IF(ISBLANK(A101),"",VLOOKUP($A101,Locataires!$A$3:$K$584,8,))</f>
        <v/>
      </c>
      <c r="I101" s="2" t="str">
        <f>IF(ISBLANK(A101),"",VLOOKUP($A101,Locataires!$A$3:$K$584,9,))</f>
        <v/>
      </c>
      <c r="J101" s="31"/>
      <c r="K101" s="31"/>
      <c r="L101" s="34">
        <f t="shared" si="1"/>
        <v>0</v>
      </c>
      <c r="M101" s="34"/>
      <c r="N101" s="34"/>
      <c r="O101" s="34"/>
      <c r="P101" s="35"/>
    </row>
    <row r="102" spans="1:16" x14ac:dyDescent="0.25">
      <c r="A102" s="3"/>
      <c r="B102" s="2" t="str">
        <f>IF(ISBLANK(A102),"",VLOOKUP($A102,Locataires!$A$3:$K$584,2,))</f>
        <v/>
      </c>
      <c r="C102" s="2" t="str">
        <f>IF(ISBLANK(A102),"",VLOOKUP($A102,Locataires!$A$3:$K$584,3,))</f>
        <v/>
      </c>
      <c r="D102" s="2" t="str">
        <f>IF(ISBLANK(A102),"",VLOOKUP($A102,Locataires!$A$3:$K$584,4,))</f>
        <v/>
      </c>
      <c r="E102" s="2" t="str">
        <f>IF(ISBLANK(A102),"",VLOOKUP($A102,Locataires!$A$3:$K$584,5,))</f>
        <v/>
      </c>
      <c r="F102" s="2" t="str">
        <f>IF(ISBLANK(A102),"",VLOOKUP($A102,Locataires!$A$3:$K$584,6,))</f>
        <v/>
      </c>
      <c r="G102" s="2" t="str">
        <f>IF(ISBLANK(A102),"",VLOOKUP($A102,Locataires!$A$3:$K$584,7,))</f>
        <v/>
      </c>
      <c r="H102" s="39" t="str">
        <f>IF(ISBLANK(A102),"",VLOOKUP($A102,Locataires!$A$3:$K$584,8,))</f>
        <v/>
      </c>
      <c r="I102" s="2" t="str">
        <f>IF(ISBLANK(A102),"",VLOOKUP($A102,Locataires!$A$3:$K$584,9,))</f>
        <v/>
      </c>
      <c r="J102" s="31"/>
      <c r="K102" s="31"/>
      <c r="L102" s="34">
        <f t="shared" si="1"/>
        <v>0</v>
      </c>
      <c r="M102" s="34"/>
      <c r="N102" s="34"/>
      <c r="O102" s="34"/>
      <c r="P102" s="35"/>
    </row>
    <row r="103" spans="1:16" x14ac:dyDescent="0.25">
      <c r="A103" s="3"/>
      <c r="B103" s="2" t="str">
        <f>IF(ISBLANK(A103),"",VLOOKUP($A103,Locataires!$A$3:$K$584,2,))</f>
        <v/>
      </c>
      <c r="C103" s="2" t="str">
        <f>IF(ISBLANK(A103),"",VLOOKUP($A103,Locataires!$A$3:$K$584,3,))</f>
        <v/>
      </c>
      <c r="D103" s="2" t="str">
        <f>IF(ISBLANK(A103),"",VLOOKUP($A103,Locataires!$A$3:$K$584,4,))</f>
        <v/>
      </c>
      <c r="E103" s="2" t="str">
        <f>IF(ISBLANK(A103),"",VLOOKUP($A103,Locataires!$A$3:$K$584,5,))</f>
        <v/>
      </c>
      <c r="F103" s="2" t="str">
        <f>IF(ISBLANK(A103),"",VLOOKUP($A103,Locataires!$A$3:$K$584,6,))</f>
        <v/>
      </c>
      <c r="G103" s="2" t="str">
        <f>IF(ISBLANK(A103),"",VLOOKUP($A103,Locataires!$A$3:$K$584,7,))</f>
        <v/>
      </c>
      <c r="H103" s="39" t="str">
        <f>IF(ISBLANK(A103),"",VLOOKUP($A103,Locataires!$A$3:$K$584,8,))</f>
        <v/>
      </c>
      <c r="I103" s="2" t="str">
        <f>IF(ISBLANK(A103),"",VLOOKUP($A103,Locataires!$A$3:$K$584,9,))</f>
        <v/>
      </c>
      <c r="J103" s="31"/>
      <c r="K103" s="31"/>
      <c r="L103" s="34">
        <f t="shared" si="1"/>
        <v>0</v>
      </c>
      <c r="M103" s="34"/>
      <c r="N103" s="34"/>
      <c r="O103" s="34"/>
      <c r="P103" s="35"/>
    </row>
    <row r="104" spans="1:16" x14ac:dyDescent="0.25">
      <c r="A104" s="3"/>
      <c r="B104" s="2" t="str">
        <f>IF(ISBLANK(A104),"",VLOOKUP($A104,Locataires!$A$3:$K$584,2,))</f>
        <v/>
      </c>
      <c r="C104" s="2" t="str">
        <f>IF(ISBLANK(A104),"",VLOOKUP($A104,Locataires!$A$3:$K$584,3,))</f>
        <v/>
      </c>
      <c r="D104" s="2" t="str">
        <f>IF(ISBLANK(A104),"",VLOOKUP($A104,Locataires!$A$3:$K$584,4,))</f>
        <v/>
      </c>
      <c r="E104" s="2" t="str">
        <f>IF(ISBLANK(A104),"",VLOOKUP($A104,Locataires!$A$3:$K$584,5,))</f>
        <v/>
      </c>
      <c r="F104" s="2" t="str">
        <f>IF(ISBLANK(A104),"",VLOOKUP($A104,Locataires!$A$3:$K$584,6,))</f>
        <v/>
      </c>
      <c r="G104" s="2" t="str">
        <f>IF(ISBLANK(A104),"",VLOOKUP($A104,Locataires!$A$3:$K$584,7,))</f>
        <v/>
      </c>
      <c r="H104" s="39" t="str">
        <f>IF(ISBLANK(A104),"",VLOOKUP($A104,Locataires!$A$3:$K$584,8,))</f>
        <v/>
      </c>
      <c r="I104" s="2" t="str">
        <f>IF(ISBLANK(A104),"",VLOOKUP($A104,Locataires!$A$3:$K$584,9,))</f>
        <v/>
      </c>
      <c r="J104" s="31"/>
      <c r="K104" s="31"/>
      <c r="L104" s="34">
        <f t="shared" si="1"/>
        <v>0</v>
      </c>
      <c r="M104" s="34"/>
      <c r="N104" s="34"/>
      <c r="O104" s="34"/>
      <c r="P104" s="35"/>
    </row>
    <row r="105" spans="1:16" x14ac:dyDescent="0.25">
      <c r="A105" s="3"/>
      <c r="B105" s="2" t="str">
        <f>IF(ISBLANK(A105),"",VLOOKUP($A105,Locataires!$A$3:$K$584,2,))</f>
        <v/>
      </c>
      <c r="C105" s="2" t="str">
        <f>IF(ISBLANK(A105),"",VLOOKUP($A105,Locataires!$A$3:$K$584,3,))</f>
        <v/>
      </c>
      <c r="D105" s="2" t="str">
        <f>IF(ISBLANK(A105),"",VLOOKUP($A105,Locataires!$A$3:$K$584,4,))</f>
        <v/>
      </c>
      <c r="E105" s="2" t="str">
        <f>IF(ISBLANK(A105),"",VLOOKUP($A105,Locataires!$A$3:$K$584,5,))</f>
        <v/>
      </c>
      <c r="F105" s="2" t="str">
        <f>IF(ISBLANK(A105),"",VLOOKUP($A105,Locataires!$A$3:$K$584,6,))</f>
        <v/>
      </c>
      <c r="G105" s="2" t="str">
        <f>IF(ISBLANK(A105),"",VLOOKUP($A105,Locataires!$A$3:$K$584,7,))</f>
        <v/>
      </c>
      <c r="H105" s="39" t="str">
        <f>IF(ISBLANK(A105),"",VLOOKUP($A105,Locataires!$A$3:$K$584,8,))</f>
        <v/>
      </c>
      <c r="I105" s="2" t="str">
        <f>IF(ISBLANK(A105),"",VLOOKUP($A105,Locataires!$A$3:$K$584,9,))</f>
        <v/>
      </c>
      <c r="J105" s="31"/>
      <c r="K105" s="31"/>
      <c r="L105" s="34">
        <f t="shared" si="1"/>
        <v>0</v>
      </c>
      <c r="M105" s="34"/>
      <c r="N105" s="34"/>
      <c r="O105" s="34"/>
      <c r="P105" s="35"/>
    </row>
    <row r="106" spans="1:16" x14ac:dyDescent="0.25">
      <c r="A106" s="3"/>
      <c r="B106" s="2" t="str">
        <f>IF(ISBLANK(A106),"",VLOOKUP($A106,Locataires!$A$3:$K$584,2,))</f>
        <v/>
      </c>
      <c r="C106" s="2" t="str">
        <f>IF(ISBLANK(A106),"",VLOOKUP($A106,Locataires!$A$3:$K$584,3,))</f>
        <v/>
      </c>
      <c r="D106" s="2" t="str">
        <f>IF(ISBLANK(A106),"",VLOOKUP($A106,Locataires!$A$3:$K$584,4,))</f>
        <v/>
      </c>
      <c r="E106" s="2" t="str">
        <f>IF(ISBLANK(A106),"",VLOOKUP($A106,Locataires!$A$3:$K$584,5,))</f>
        <v/>
      </c>
      <c r="F106" s="2" t="str">
        <f>IF(ISBLANK(A106),"",VLOOKUP($A106,Locataires!$A$3:$K$584,6,))</f>
        <v/>
      </c>
      <c r="G106" s="2" t="str">
        <f>IF(ISBLANK(A106),"",VLOOKUP($A106,Locataires!$A$3:$K$584,7,))</f>
        <v/>
      </c>
      <c r="H106" s="39" t="str">
        <f>IF(ISBLANK(A106),"",VLOOKUP($A106,Locataires!$A$3:$K$584,8,))</f>
        <v/>
      </c>
      <c r="I106" s="2" t="str">
        <f>IF(ISBLANK(A106),"",VLOOKUP($A106,Locataires!$A$3:$K$584,9,))</f>
        <v/>
      </c>
      <c r="J106" s="31"/>
      <c r="K106" s="31"/>
      <c r="L106" s="34">
        <f t="shared" si="1"/>
        <v>0</v>
      </c>
      <c r="M106" s="34"/>
      <c r="N106" s="34"/>
      <c r="O106" s="34"/>
      <c r="P106" s="35"/>
    </row>
    <row r="107" spans="1:16" x14ac:dyDescent="0.25">
      <c r="A107" s="3"/>
      <c r="B107" s="2" t="str">
        <f>IF(ISBLANK(A107),"",VLOOKUP($A107,Locataires!$A$3:$K$584,2,))</f>
        <v/>
      </c>
      <c r="C107" s="2" t="str">
        <f>IF(ISBLANK(A107),"",VLOOKUP($A107,Locataires!$A$3:$K$584,3,))</f>
        <v/>
      </c>
      <c r="D107" s="2" t="str">
        <f>IF(ISBLANK(A107),"",VLOOKUP($A107,Locataires!$A$3:$K$584,4,))</f>
        <v/>
      </c>
      <c r="E107" s="2" t="str">
        <f>IF(ISBLANK(A107),"",VLOOKUP($A107,Locataires!$A$3:$K$584,5,))</f>
        <v/>
      </c>
      <c r="F107" s="2" t="str">
        <f>IF(ISBLANK(A107),"",VLOOKUP($A107,Locataires!$A$3:$K$584,6,))</f>
        <v/>
      </c>
      <c r="G107" s="2" t="str">
        <f>IF(ISBLANK(A107),"",VLOOKUP($A107,Locataires!$A$3:$K$584,7,))</f>
        <v/>
      </c>
      <c r="H107" s="39" t="str">
        <f>IF(ISBLANK(A107),"",VLOOKUP($A107,Locataires!$A$3:$K$584,8,))</f>
        <v/>
      </c>
      <c r="I107" s="2" t="str">
        <f>IF(ISBLANK(A107),"",VLOOKUP($A107,Locataires!$A$3:$K$584,9,))</f>
        <v/>
      </c>
      <c r="J107" s="31"/>
      <c r="K107" s="31"/>
      <c r="L107" s="34">
        <f t="shared" si="1"/>
        <v>0</v>
      </c>
      <c r="M107" s="34"/>
      <c r="N107" s="34"/>
      <c r="O107" s="34"/>
      <c r="P107" s="35"/>
    </row>
    <row r="108" spans="1:16" x14ac:dyDescent="0.25">
      <c r="A108" s="3"/>
      <c r="B108" s="2" t="str">
        <f>IF(ISBLANK(A108),"",VLOOKUP($A108,Locataires!$A$3:$K$584,2,))</f>
        <v/>
      </c>
      <c r="C108" s="2" t="str">
        <f>IF(ISBLANK(A108),"",VLOOKUP($A108,Locataires!$A$3:$K$584,3,))</f>
        <v/>
      </c>
      <c r="D108" s="2" t="str">
        <f>IF(ISBLANK(A108),"",VLOOKUP($A108,Locataires!$A$3:$K$584,4,))</f>
        <v/>
      </c>
      <c r="E108" s="2" t="str">
        <f>IF(ISBLANK(A108),"",VLOOKUP($A108,Locataires!$A$3:$K$584,5,))</f>
        <v/>
      </c>
      <c r="F108" s="2" t="str">
        <f>IF(ISBLANK(A108),"",VLOOKUP($A108,Locataires!$A$3:$K$584,6,))</f>
        <v/>
      </c>
      <c r="G108" s="2" t="str">
        <f>IF(ISBLANK(A108),"",VLOOKUP($A108,Locataires!$A$3:$K$584,7,))</f>
        <v/>
      </c>
      <c r="H108" s="39" t="str">
        <f>IF(ISBLANK(A108),"",VLOOKUP($A108,Locataires!$A$3:$K$584,8,))</f>
        <v/>
      </c>
      <c r="I108" s="2" t="str">
        <f>IF(ISBLANK(A108),"",VLOOKUP($A108,Locataires!$A$3:$K$584,9,))</f>
        <v/>
      </c>
      <c r="J108" s="31"/>
      <c r="K108" s="31"/>
      <c r="L108" s="34">
        <f t="shared" si="1"/>
        <v>0</v>
      </c>
      <c r="M108" s="34"/>
      <c r="N108" s="34"/>
      <c r="O108" s="34"/>
      <c r="P108" s="35"/>
    </row>
    <row r="109" spans="1:16" x14ac:dyDescent="0.25">
      <c r="A109" s="3"/>
      <c r="B109" s="2" t="str">
        <f>IF(ISBLANK(A109),"",VLOOKUP($A109,Locataires!$A$3:$K$584,2,))</f>
        <v/>
      </c>
      <c r="C109" s="2" t="str">
        <f>IF(ISBLANK(A109),"",VLOOKUP($A109,Locataires!$A$3:$K$584,3,))</f>
        <v/>
      </c>
      <c r="D109" s="2" t="str">
        <f>IF(ISBLANK(A109),"",VLOOKUP($A109,Locataires!$A$3:$K$584,4,))</f>
        <v/>
      </c>
      <c r="E109" s="2" t="str">
        <f>IF(ISBLANK(A109),"",VLOOKUP($A109,Locataires!$A$3:$K$584,5,))</f>
        <v/>
      </c>
      <c r="F109" s="2" t="str">
        <f>IF(ISBLANK(A109),"",VLOOKUP($A109,Locataires!$A$3:$K$584,6,))</f>
        <v/>
      </c>
      <c r="G109" s="2" t="str">
        <f>IF(ISBLANK(A109),"",VLOOKUP($A109,Locataires!$A$3:$K$584,7,))</f>
        <v/>
      </c>
      <c r="H109" s="39" t="str">
        <f>IF(ISBLANK(A109),"",VLOOKUP($A109,Locataires!$A$3:$K$584,8,))</f>
        <v/>
      </c>
      <c r="I109" s="2" t="str">
        <f>IF(ISBLANK(A109),"",VLOOKUP($A109,Locataires!$A$3:$K$584,9,))</f>
        <v/>
      </c>
      <c r="J109" s="31"/>
      <c r="K109" s="31"/>
      <c r="L109" s="34">
        <f t="shared" si="1"/>
        <v>0</v>
      </c>
      <c r="M109" s="34"/>
      <c r="N109" s="34"/>
      <c r="O109" s="34"/>
      <c r="P109" s="35"/>
    </row>
    <row r="110" spans="1:16" x14ac:dyDescent="0.25">
      <c r="A110" s="3"/>
      <c r="B110" s="2" t="str">
        <f>IF(ISBLANK(A110),"",VLOOKUP($A110,Locataires!$A$3:$K$584,2,))</f>
        <v/>
      </c>
      <c r="C110" s="2" t="str">
        <f>IF(ISBLANK(A110),"",VLOOKUP($A110,Locataires!$A$3:$K$584,3,))</f>
        <v/>
      </c>
      <c r="D110" s="2" t="str">
        <f>IF(ISBLANK(A110),"",VLOOKUP($A110,Locataires!$A$3:$K$584,4,))</f>
        <v/>
      </c>
      <c r="E110" s="2" t="str">
        <f>IF(ISBLANK(A110),"",VLOOKUP($A110,Locataires!$A$3:$K$584,5,))</f>
        <v/>
      </c>
      <c r="F110" s="2" t="str">
        <f>IF(ISBLANK(A110),"",VLOOKUP($A110,Locataires!$A$3:$K$584,6,))</f>
        <v/>
      </c>
      <c r="G110" s="2" t="str">
        <f>IF(ISBLANK(A110),"",VLOOKUP($A110,Locataires!$A$3:$K$584,7,))</f>
        <v/>
      </c>
      <c r="H110" s="39" t="str">
        <f>IF(ISBLANK(A110),"",VLOOKUP($A110,Locataires!$A$3:$K$584,8,))</f>
        <v/>
      </c>
      <c r="I110" s="2" t="str">
        <f>IF(ISBLANK(A110),"",VLOOKUP($A110,Locataires!$A$3:$K$584,9,))</f>
        <v/>
      </c>
      <c r="J110" s="31"/>
      <c r="K110" s="31"/>
      <c r="L110" s="34">
        <f t="shared" si="1"/>
        <v>0</v>
      </c>
      <c r="M110" s="34"/>
      <c r="N110" s="34"/>
      <c r="O110" s="34"/>
      <c r="P110" s="35"/>
    </row>
    <row r="111" spans="1:16" x14ac:dyDescent="0.25">
      <c r="A111" s="3"/>
      <c r="B111" s="2" t="str">
        <f>IF(ISBLANK(A111),"",VLOOKUP($A111,Locataires!$A$3:$K$584,2,))</f>
        <v/>
      </c>
      <c r="C111" s="2" t="str">
        <f>IF(ISBLANK(A111),"",VLOOKUP($A111,Locataires!$A$3:$K$584,3,))</f>
        <v/>
      </c>
      <c r="D111" s="2" t="str">
        <f>IF(ISBLANK(A111),"",VLOOKUP($A111,Locataires!$A$3:$K$584,4,))</f>
        <v/>
      </c>
      <c r="E111" s="2" t="str">
        <f>IF(ISBLANK(A111),"",VLOOKUP($A111,Locataires!$A$3:$K$584,5,))</f>
        <v/>
      </c>
      <c r="F111" s="2" t="str">
        <f>IF(ISBLANK(A111),"",VLOOKUP($A111,Locataires!$A$3:$K$584,6,))</f>
        <v/>
      </c>
      <c r="G111" s="2" t="str">
        <f>IF(ISBLANK(A111),"",VLOOKUP($A111,Locataires!$A$3:$K$584,7,))</f>
        <v/>
      </c>
      <c r="H111" s="39" t="str">
        <f>IF(ISBLANK(A111),"",VLOOKUP($A111,Locataires!$A$3:$K$584,8,))</f>
        <v/>
      </c>
      <c r="I111" s="2" t="str">
        <f>IF(ISBLANK(A111),"",VLOOKUP($A111,Locataires!$A$3:$K$584,9,))</f>
        <v/>
      </c>
      <c r="J111" s="31"/>
      <c r="K111" s="31"/>
      <c r="L111" s="34">
        <f t="shared" si="1"/>
        <v>0</v>
      </c>
      <c r="M111" s="34"/>
      <c r="N111" s="34"/>
      <c r="O111" s="34"/>
      <c r="P111" s="35"/>
    </row>
    <row r="112" spans="1:16" x14ac:dyDescent="0.25">
      <c r="A112" s="3"/>
      <c r="B112" s="2" t="str">
        <f>IF(ISBLANK(A112),"",VLOOKUP($A112,Locataires!$A$3:$K$584,2,))</f>
        <v/>
      </c>
      <c r="C112" s="2" t="str">
        <f>IF(ISBLANK(A112),"",VLOOKUP($A112,Locataires!$A$3:$K$584,3,))</f>
        <v/>
      </c>
      <c r="D112" s="2" t="str">
        <f>IF(ISBLANK(A112),"",VLOOKUP($A112,Locataires!$A$3:$K$584,4,))</f>
        <v/>
      </c>
      <c r="E112" s="2" t="str">
        <f>IF(ISBLANK(A112),"",VLOOKUP($A112,Locataires!$A$3:$K$584,5,))</f>
        <v/>
      </c>
      <c r="F112" s="2" t="str">
        <f>IF(ISBLANK(A112),"",VLOOKUP($A112,Locataires!$A$3:$K$584,6,))</f>
        <v/>
      </c>
      <c r="G112" s="2" t="str">
        <f>IF(ISBLANK(A112),"",VLOOKUP($A112,Locataires!$A$3:$K$584,7,))</f>
        <v/>
      </c>
      <c r="H112" s="39" t="str">
        <f>IF(ISBLANK(A112),"",VLOOKUP($A112,Locataires!$A$3:$K$584,8,))</f>
        <v/>
      </c>
      <c r="I112" s="2" t="str">
        <f>IF(ISBLANK(A112),"",VLOOKUP($A112,Locataires!$A$3:$K$584,9,))</f>
        <v/>
      </c>
      <c r="J112" s="31"/>
      <c r="K112" s="31"/>
      <c r="L112" s="34">
        <f t="shared" si="1"/>
        <v>0</v>
      </c>
      <c r="M112" s="34"/>
      <c r="N112" s="34"/>
      <c r="O112" s="34"/>
      <c r="P112" s="35"/>
    </row>
    <row r="113" spans="1:16" x14ac:dyDescent="0.25">
      <c r="A113" s="3"/>
      <c r="B113" s="2" t="str">
        <f>IF(ISBLANK(A113),"",VLOOKUP($A113,Locataires!$A$3:$K$584,2,))</f>
        <v/>
      </c>
      <c r="C113" s="2" t="str">
        <f>IF(ISBLANK(A113),"",VLOOKUP($A113,Locataires!$A$3:$K$584,3,))</f>
        <v/>
      </c>
      <c r="D113" s="2" t="str">
        <f>IF(ISBLANK(A113),"",VLOOKUP($A113,Locataires!$A$3:$K$584,4,))</f>
        <v/>
      </c>
      <c r="E113" s="2" t="str">
        <f>IF(ISBLANK(A113),"",VLOOKUP($A113,Locataires!$A$3:$K$584,5,))</f>
        <v/>
      </c>
      <c r="F113" s="2" t="str">
        <f>IF(ISBLANK(A113),"",VLOOKUP($A113,Locataires!$A$3:$K$584,6,))</f>
        <v/>
      </c>
      <c r="G113" s="2" t="str">
        <f>IF(ISBLANK(A113),"",VLOOKUP($A113,Locataires!$A$3:$K$584,7,))</f>
        <v/>
      </c>
      <c r="H113" s="39" t="str">
        <f>IF(ISBLANK(A113),"",VLOOKUP($A113,Locataires!$A$3:$K$584,8,))</f>
        <v/>
      </c>
      <c r="I113" s="2" t="str">
        <f>IF(ISBLANK(A113),"",VLOOKUP($A113,Locataires!$A$3:$K$584,9,))</f>
        <v/>
      </c>
      <c r="J113" s="31"/>
      <c r="K113" s="31"/>
      <c r="L113" s="34">
        <f t="shared" si="1"/>
        <v>0</v>
      </c>
      <c r="M113" s="34"/>
      <c r="N113" s="34"/>
      <c r="O113" s="34"/>
      <c r="P113" s="35"/>
    </row>
    <row r="114" spans="1:16" x14ac:dyDescent="0.25">
      <c r="A114" s="3"/>
      <c r="B114" s="2" t="str">
        <f>IF(ISBLANK(A114),"",VLOOKUP($A114,Locataires!$A$3:$K$584,2,))</f>
        <v/>
      </c>
      <c r="C114" s="2" t="str">
        <f>IF(ISBLANK(A114),"",VLOOKUP($A114,Locataires!$A$3:$K$584,3,))</f>
        <v/>
      </c>
      <c r="D114" s="2" t="str">
        <f>IF(ISBLANK(A114),"",VLOOKUP($A114,Locataires!$A$3:$K$584,4,))</f>
        <v/>
      </c>
      <c r="E114" s="2" t="str">
        <f>IF(ISBLANK(A114),"",VLOOKUP($A114,Locataires!$A$3:$K$584,5,))</f>
        <v/>
      </c>
      <c r="F114" s="2" t="str">
        <f>IF(ISBLANK(A114),"",VLOOKUP($A114,Locataires!$A$3:$K$584,6,))</f>
        <v/>
      </c>
      <c r="G114" s="2" t="str">
        <f>IF(ISBLANK(A114),"",VLOOKUP($A114,Locataires!$A$3:$K$584,7,))</f>
        <v/>
      </c>
      <c r="H114" s="39" t="str">
        <f>IF(ISBLANK(A114),"",VLOOKUP($A114,Locataires!$A$3:$K$584,8,))</f>
        <v/>
      </c>
      <c r="I114" s="2" t="str">
        <f>IF(ISBLANK(A114),"",VLOOKUP($A114,Locataires!$A$3:$K$584,9,))</f>
        <v/>
      </c>
      <c r="J114" s="31"/>
      <c r="K114" s="31"/>
      <c r="L114" s="34">
        <f t="shared" si="1"/>
        <v>0</v>
      </c>
      <c r="M114" s="34"/>
      <c r="N114" s="34"/>
      <c r="O114" s="34"/>
      <c r="P114" s="35"/>
    </row>
    <row r="115" spans="1:16" x14ac:dyDescent="0.25">
      <c r="A115" s="3"/>
      <c r="B115" s="2" t="str">
        <f>IF(ISBLANK(A115),"",VLOOKUP($A115,Locataires!$A$3:$K$584,2,))</f>
        <v/>
      </c>
      <c r="C115" s="2" t="str">
        <f>IF(ISBLANK(A115),"",VLOOKUP($A115,Locataires!$A$3:$K$584,3,))</f>
        <v/>
      </c>
      <c r="D115" s="2" t="str">
        <f>IF(ISBLANK(A115),"",VLOOKUP($A115,Locataires!$A$3:$K$584,4,))</f>
        <v/>
      </c>
      <c r="E115" s="2" t="str">
        <f>IF(ISBLANK(A115),"",VLOOKUP($A115,Locataires!$A$3:$K$584,5,))</f>
        <v/>
      </c>
      <c r="F115" s="2" t="str">
        <f>IF(ISBLANK(A115),"",VLOOKUP($A115,Locataires!$A$3:$K$584,6,))</f>
        <v/>
      </c>
      <c r="G115" s="2" t="str">
        <f>IF(ISBLANK(A115),"",VLOOKUP($A115,Locataires!$A$3:$K$584,7,))</f>
        <v/>
      </c>
      <c r="H115" s="39" t="str">
        <f>IF(ISBLANK(A115),"",VLOOKUP($A115,Locataires!$A$3:$K$584,8,))</f>
        <v/>
      </c>
      <c r="I115" s="2" t="str">
        <f>IF(ISBLANK(A115),"",VLOOKUP($A115,Locataires!$A$3:$K$584,9,))</f>
        <v/>
      </c>
      <c r="J115" s="31"/>
      <c r="K115" s="31"/>
      <c r="L115" s="34">
        <f t="shared" si="1"/>
        <v>0</v>
      </c>
      <c r="M115" s="34"/>
      <c r="N115" s="34"/>
      <c r="O115" s="34"/>
      <c r="P115" s="35"/>
    </row>
    <row r="116" spans="1:16" x14ac:dyDescent="0.25">
      <c r="A116" s="3"/>
      <c r="B116" s="2" t="str">
        <f>IF(ISBLANK(A116),"",VLOOKUP($A116,Locataires!$A$3:$K$584,2,))</f>
        <v/>
      </c>
      <c r="C116" s="2" t="str">
        <f>IF(ISBLANK(A116),"",VLOOKUP($A116,Locataires!$A$3:$K$584,3,))</f>
        <v/>
      </c>
      <c r="D116" s="2" t="str">
        <f>IF(ISBLANK(A116),"",VLOOKUP($A116,Locataires!$A$3:$K$584,4,))</f>
        <v/>
      </c>
      <c r="E116" s="2" t="str">
        <f>IF(ISBLANK(A116),"",VLOOKUP($A116,Locataires!$A$3:$K$584,5,))</f>
        <v/>
      </c>
      <c r="F116" s="2" t="str">
        <f>IF(ISBLANK(A116),"",VLOOKUP($A116,Locataires!$A$3:$K$584,6,))</f>
        <v/>
      </c>
      <c r="G116" s="2" t="str">
        <f>IF(ISBLANK(A116),"",VLOOKUP($A116,Locataires!$A$3:$K$584,7,))</f>
        <v/>
      </c>
      <c r="H116" s="39" t="str">
        <f>IF(ISBLANK(A116),"",VLOOKUP($A116,Locataires!$A$3:$K$584,8,))</f>
        <v/>
      </c>
      <c r="I116" s="2" t="str">
        <f>IF(ISBLANK(A116),"",VLOOKUP($A116,Locataires!$A$3:$K$584,9,))</f>
        <v/>
      </c>
      <c r="J116" s="31"/>
      <c r="K116" s="31"/>
      <c r="L116" s="34">
        <f t="shared" si="1"/>
        <v>0</v>
      </c>
      <c r="M116" s="34"/>
      <c r="N116" s="34"/>
      <c r="O116" s="34"/>
      <c r="P116" s="35"/>
    </row>
    <row r="117" spans="1:16" x14ac:dyDescent="0.25">
      <c r="A117" s="3"/>
      <c r="B117" s="2" t="str">
        <f>IF(ISBLANK(A117),"",VLOOKUP($A117,Locataires!$A$3:$K$584,2,))</f>
        <v/>
      </c>
      <c r="C117" s="2" t="str">
        <f>IF(ISBLANK(A117),"",VLOOKUP($A117,Locataires!$A$3:$K$584,3,))</f>
        <v/>
      </c>
      <c r="D117" s="2" t="str">
        <f>IF(ISBLANK(A117),"",VLOOKUP($A117,Locataires!$A$3:$K$584,4,))</f>
        <v/>
      </c>
      <c r="E117" s="2" t="str">
        <f>IF(ISBLANK(A117),"",VLOOKUP($A117,Locataires!$A$3:$K$584,5,))</f>
        <v/>
      </c>
      <c r="F117" s="2" t="str">
        <f>IF(ISBLANK(A117),"",VLOOKUP($A117,Locataires!$A$3:$K$584,6,))</f>
        <v/>
      </c>
      <c r="G117" s="2" t="str">
        <f>IF(ISBLANK(A117),"",VLOOKUP($A117,Locataires!$A$3:$K$584,7,))</f>
        <v/>
      </c>
      <c r="H117" s="39" t="str">
        <f>IF(ISBLANK(A117),"",VLOOKUP($A117,Locataires!$A$3:$K$584,8,))</f>
        <v/>
      </c>
      <c r="I117" s="2" t="str">
        <f>IF(ISBLANK(A117),"",VLOOKUP($A117,Locataires!$A$3:$K$584,9,))</f>
        <v/>
      </c>
      <c r="J117" s="31"/>
      <c r="K117" s="31"/>
      <c r="L117" s="34">
        <f t="shared" si="1"/>
        <v>0</v>
      </c>
      <c r="M117" s="34"/>
      <c r="N117" s="34"/>
      <c r="O117" s="34"/>
      <c r="P117" s="35"/>
    </row>
    <row r="118" spans="1:16" x14ac:dyDescent="0.25">
      <c r="A118" s="3"/>
      <c r="B118" s="2" t="str">
        <f>IF(ISBLANK(A118),"",VLOOKUP($A118,Locataires!$A$3:$K$584,2,))</f>
        <v/>
      </c>
      <c r="C118" s="2" t="str">
        <f>IF(ISBLANK(A118),"",VLOOKUP($A118,Locataires!$A$3:$K$584,3,))</f>
        <v/>
      </c>
      <c r="D118" s="2" t="str">
        <f>IF(ISBLANK(A118),"",VLOOKUP($A118,Locataires!$A$3:$K$584,4,))</f>
        <v/>
      </c>
      <c r="E118" s="2" t="str">
        <f>IF(ISBLANK(A118),"",VLOOKUP($A118,Locataires!$A$3:$K$584,5,))</f>
        <v/>
      </c>
      <c r="F118" s="2" t="str">
        <f>IF(ISBLANK(A118),"",VLOOKUP($A118,Locataires!$A$3:$K$584,6,))</f>
        <v/>
      </c>
      <c r="G118" s="2" t="str">
        <f>IF(ISBLANK(A118),"",VLOOKUP($A118,Locataires!$A$3:$K$584,7,))</f>
        <v/>
      </c>
      <c r="H118" s="39" t="str">
        <f>IF(ISBLANK(A118),"",VLOOKUP($A118,Locataires!$A$3:$K$584,8,))</f>
        <v/>
      </c>
      <c r="I118" s="2" t="str">
        <f>IF(ISBLANK(A118),"",VLOOKUP($A118,Locataires!$A$3:$K$584,9,))</f>
        <v/>
      </c>
      <c r="J118" s="31"/>
      <c r="K118" s="31"/>
      <c r="L118" s="34">
        <f t="shared" si="1"/>
        <v>0</v>
      </c>
      <c r="M118" s="34"/>
      <c r="N118" s="34"/>
      <c r="O118" s="34"/>
      <c r="P118" s="35"/>
    </row>
    <row r="119" spans="1:16" x14ac:dyDescent="0.25">
      <c r="A119" s="3"/>
      <c r="B119" s="2" t="str">
        <f>IF(ISBLANK(A119),"",VLOOKUP($A119,Locataires!$A$3:$K$584,2,))</f>
        <v/>
      </c>
      <c r="C119" s="2" t="str">
        <f>IF(ISBLANK(A119),"",VLOOKUP($A119,Locataires!$A$3:$K$584,3,))</f>
        <v/>
      </c>
      <c r="D119" s="2" t="str">
        <f>IF(ISBLANK(A119),"",VLOOKUP($A119,Locataires!$A$3:$K$584,4,))</f>
        <v/>
      </c>
      <c r="E119" s="2" t="str">
        <f>IF(ISBLANK(A119),"",VLOOKUP($A119,Locataires!$A$3:$K$584,5,))</f>
        <v/>
      </c>
      <c r="F119" s="2" t="str">
        <f>IF(ISBLANK(A119),"",VLOOKUP($A119,Locataires!$A$3:$K$584,6,))</f>
        <v/>
      </c>
      <c r="G119" s="2" t="str">
        <f>IF(ISBLANK(A119),"",VLOOKUP($A119,Locataires!$A$3:$K$584,7,))</f>
        <v/>
      </c>
      <c r="H119" s="39" t="str">
        <f>IF(ISBLANK(A119),"",VLOOKUP($A119,Locataires!$A$3:$K$584,8,))</f>
        <v/>
      </c>
      <c r="I119" s="2" t="str">
        <f>IF(ISBLANK(A119),"",VLOOKUP($A119,Locataires!$A$3:$K$584,9,))</f>
        <v/>
      </c>
      <c r="J119" s="31"/>
      <c r="K119" s="31"/>
      <c r="L119" s="34">
        <f t="shared" si="1"/>
        <v>0</v>
      </c>
      <c r="M119" s="34"/>
      <c r="N119" s="34"/>
      <c r="O119" s="34"/>
      <c r="P119" s="35"/>
    </row>
    <row r="120" spans="1:16" x14ac:dyDescent="0.25">
      <c r="A120" s="3"/>
      <c r="B120" s="2" t="str">
        <f>IF(ISBLANK(A120),"",VLOOKUP($A120,Locataires!$A$3:$K$584,2,))</f>
        <v/>
      </c>
      <c r="C120" s="2" t="str">
        <f>IF(ISBLANK(A120),"",VLOOKUP($A120,Locataires!$A$3:$K$584,3,))</f>
        <v/>
      </c>
      <c r="D120" s="2" t="str">
        <f>IF(ISBLANK(A120),"",VLOOKUP($A120,Locataires!$A$3:$K$584,4,))</f>
        <v/>
      </c>
      <c r="E120" s="2" t="str">
        <f>IF(ISBLANK(A120),"",VLOOKUP($A120,Locataires!$A$3:$K$584,5,))</f>
        <v/>
      </c>
      <c r="F120" s="2" t="str">
        <f>IF(ISBLANK(A120),"",VLOOKUP($A120,Locataires!$A$3:$K$584,6,))</f>
        <v/>
      </c>
      <c r="G120" s="2" t="str">
        <f>IF(ISBLANK(A120),"",VLOOKUP($A120,Locataires!$A$3:$K$584,7,))</f>
        <v/>
      </c>
      <c r="H120" s="39" t="str">
        <f>IF(ISBLANK(A120),"",VLOOKUP($A120,Locataires!$A$3:$K$584,8,))</f>
        <v/>
      </c>
      <c r="I120" s="2" t="str">
        <f>IF(ISBLANK(A120),"",VLOOKUP($A120,Locataires!$A$3:$K$584,9,))</f>
        <v/>
      </c>
      <c r="J120" s="31"/>
      <c r="K120" s="31"/>
      <c r="L120" s="34">
        <f t="shared" si="1"/>
        <v>0</v>
      </c>
      <c r="M120" s="34"/>
      <c r="N120" s="34"/>
      <c r="O120" s="34"/>
      <c r="P120" s="35"/>
    </row>
    <row r="121" spans="1:16" x14ac:dyDescent="0.25">
      <c r="A121" s="3"/>
      <c r="B121" s="2" t="str">
        <f>IF(ISBLANK(A121),"",VLOOKUP($A121,Locataires!$A$3:$K$584,2,))</f>
        <v/>
      </c>
      <c r="C121" s="2" t="str">
        <f>IF(ISBLANK(A121),"",VLOOKUP($A121,Locataires!$A$3:$K$584,3,))</f>
        <v/>
      </c>
      <c r="D121" s="2" t="str">
        <f>IF(ISBLANK(A121),"",VLOOKUP($A121,Locataires!$A$3:$K$584,4,))</f>
        <v/>
      </c>
      <c r="E121" s="2" t="str">
        <f>IF(ISBLANK(A121),"",VLOOKUP($A121,Locataires!$A$3:$K$584,5,))</f>
        <v/>
      </c>
      <c r="F121" s="2" t="str">
        <f>IF(ISBLANK(A121),"",VLOOKUP($A121,Locataires!$A$3:$K$584,6,))</f>
        <v/>
      </c>
      <c r="G121" s="2" t="str">
        <f>IF(ISBLANK(A121),"",VLOOKUP($A121,Locataires!$A$3:$K$584,7,))</f>
        <v/>
      </c>
      <c r="H121" s="39" t="str">
        <f>IF(ISBLANK(A121),"",VLOOKUP($A121,Locataires!$A$3:$K$584,8,))</f>
        <v/>
      </c>
      <c r="I121" s="2" t="str">
        <f>IF(ISBLANK(A121),"",VLOOKUP($A121,Locataires!$A$3:$K$584,9,))</f>
        <v/>
      </c>
      <c r="J121" s="31"/>
      <c r="K121" s="31"/>
      <c r="L121" s="34">
        <f t="shared" si="1"/>
        <v>0</v>
      </c>
      <c r="M121" s="34"/>
      <c r="N121" s="34"/>
      <c r="O121" s="34"/>
      <c r="P121" s="35"/>
    </row>
    <row r="122" spans="1:16" x14ac:dyDescent="0.25">
      <c r="A122" s="3"/>
      <c r="B122" s="2" t="str">
        <f>IF(ISBLANK(A122),"",VLOOKUP($A122,Locataires!$A$3:$K$584,2,))</f>
        <v/>
      </c>
      <c r="C122" s="2" t="str">
        <f>IF(ISBLANK(A122),"",VLOOKUP($A122,Locataires!$A$3:$K$584,3,))</f>
        <v/>
      </c>
      <c r="D122" s="2" t="str">
        <f>IF(ISBLANK(A122),"",VLOOKUP($A122,Locataires!$A$3:$K$584,4,))</f>
        <v/>
      </c>
      <c r="E122" s="2" t="str">
        <f>IF(ISBLANK(A122),"",VLOOKUP($A122,Locataires!$A$3:$K$584,5,))</f>
        <v/>
      </c>
      <c r="F122" s="2" t="str">
        <f>IF(ISBLANK(A122),"",VLOOKUP($A122,Locataires!$A$3:$K$584,6,))</f>
        <v/>
      </c>
      <c r="G122" s="2" t="str">
        <f>IF(ISBLANK(A122),"",VLOOKUP($A122,Locataires!$A$3:$K$584,7,))</f>
        <v/>
      </c>
      <c r="H122" s="39" t="str">
        <f>IF(ISBLANK(A122),"",VLOOKUP($A122,Locataires!$A$3:$K$584,8,))</f>
        <v/>
      </c>
      <c r="I122" s="2" t="str">
        <f>IF(ISBLANK(A122),"",VLOOKUP($A122,Locataires!$A$3:$K$584,9,))</f>
        <v/>
      </c>
      <c r="J122" s="31"/>
      <c r="K122" s="31"/>
      <c r="L122" s="34">
        <f t="shared" si="1"/>
        <v>0</v>
      </c>
      <c r="M122" s="34"/>
      <c r="N122" s="34"/>
      <c r="O122" s="34"/>
      <c r="P122" s="35"/>
    </row>
    <row r="123" spans="1:16" x14ac:dyDescent="0.25">
      <c r="A123" s="3"/>
      <c r="B123" s="2" t="str">
        <f>IF(ISBLANK(A123),"",VLOOKUP($A123,Locataires!$A$3:$K$584,2,))</f>
        <v/>
      </c>
      <c r="C123" s="2" t="str">
        <f>IF(ISBLANK(A123),"",VLOOKUP($A123,Locataires!$A$3:$K$584,3,))</f>
        <v/>
      </c>
      <c r="D123" s="2" t="str">
        <f>IF(ISBLANK(A123),"",VLOOKUP($A123,Locataires!$A$3:$K$584,4,))</f>
        <v/>
      </c>
      <c r="E123" s="2" t="str">
        <f>IF(ISBLANK(A123),"",VLOOKUP($A123,Locataires!$A$3:$K$584,5,))</f>
        <v/>
      </c>
      <c r="F123" s="2" t="str">
        <f>IF(ISBLANK(A123),"",VLOOKUP($A123,Locataires!$A$3:$K$584,6,))</f>
        <v/>
      </c>
      <c r="G123" s="2" t="str">
        <f>IF(ISBLANK(A123),"",VLOOKUP($A123,Locataires!$A$3:$K$584,7,))</f>
        <v/>
      </c>
      <c r="H123" s="39" t="str">
        <f>IF(ISBLANK(A123),"",VLOOKUP($A123,Locataires!$A$3:$K$584,8,))</f>
        <v/>
      </c>
      <c r="I123" s="2" t="str">
        <f>IF(ISBLANK(A123),"",VLOOKUP($A123,Locataires!$A$3:$K$584,9,))</f>
        <v/>
      </c>
      <c r="J123" s="31"/>
      <c r="K123" s="31"/>
      <c r="L123" s="34">
        <f t="shared" si="1"/>
        <v>0</v>
      </c>
      <c r="M123" s="34"/>
      <c r="N123" s="34"/>
      <c r="O123" s="34"/>
      <c r="P123" s="35"/>
    </row>
    <row r="124" spans="1:16" x14ac:dyDescent="0.25">
      <c r="A124" s="3"/>
      <c r="B124" s="2" t="str">
        <f>IF(ISBLANK(A124),"",VLOOKUP($A124,Locataires!$A$3:$K$584,2,))</f>
        <v/>
      </c>
      <c r="C124" s="2" t="str">
        <f>IF(ISBLANK(A124),"",VLOOKUP($A124,Locataires!$A$3:$K$584,3,))</f>
        <v/>
      </c>
      <c r="D124" s="2" t="str">
        <f>IF(ISBLANK(A124),"",VLOOKUP($A124,Locataires!$A$3:$K$584,4,))</f>
        <v/>
      </c>
      <c r="E124" s="2" t="str">
        <f>IF(ISBLANK(A124),"",VLOOKUP($A124,Locataires!$A$3:$K$584,5,))</f>
        <v/>
      </c>
      <c r="F124" s="2" t="str">
        <f>IF(ISBLANK(A124),"",VLOOKUP($A124,Locataires!$A$3:$K$584,6,))</f>
        <v/>
      </c>
      <c r="G124" s="2" t="str">
        <f>IF(ISBLANK(A124),"",VLOOKUP($A124,Locataires!$A$3:$K$584,7,))</f>
        <v/>
      </c>
      <c r="H124" s="39" t="str">
        <f>IF(ISBLANK(A124),"",VLOOKUP($A124,Locataires!$A$3:$K$584,8,))</f>
        <v/>
      </c>
      <c r="I124" s="2" t="str">
        <f>IF(ISBLANK(A124),"",VLOOKUP($A124,Locataires!$A$3:$K$584,9,))</f>
        <v/>
      </c>
      <c r="J124" s="31"/>
      <c r="K124" s="31"/>
      <c r="L124" s="34">
        <f t="shared" si="1"/>
        <v>0</v>
      </c>
      <c r="M124" s="34"/>
      <c r="N124" s="34"/>
      <c r="O124" s="34"/>
      <c r="P124" s="35"/>
    </row>
    <row r="125" spans="1:16" x14ac:dyDescent="0.25">
      <c r="A125" s="3"/>
      <c r="B125" s="2" t="str">
        <f>IF(ISBLANK(A125),"",VLOOKUP($A125,Locataires!$A$3:$K$584,2,))</f>
        <v/>
      </c>
      <c r="C125" s="2" t="str">
        <f>IF(ISBLANK(A125),"",VLOOKUP($A125,Locataires!$A$3:$K$584,3,))</f>
        <v/>
      </c>
      <c r="D125" s="2" t="str">
        <f>IF(ISBLANK(A125),"",VLOOKUP($A125,Locataires!$A$3:$K$584,4,))</f>
        <v/>
      </c>
      <c r="E125" s="2" t="str">
        <f>IF(ISBLANK(A125),"",VLOOKUP($A125,Locataires!$A$3:$K$584,5,))</f>
        <v/>
      </c>
      <c r="F125" s="2" t="str">
        <f>IF(ISBLANK(A125),"",VLOOKUP($A125,Locataires!$A$3:$K$584,6,))</f>
        <v/>
      </c>
      <c r="G125" s="2" t="str">
        <f>IF(ISBLANK(A125),"",VLOOKUP($A125,Locataires!$A$3:$K$584,7,))</f>
        <v/>
      </c>
      <c r="H125" s="39" t="str">
        <f>IF(ISBLANK(A125),"",VLOOKUP($A125,Locataires!$A$3:$K$584,8,))</f>
        <v/>
      </c>
      <c r="I125" s="2" t="str">
        <f>IF(ISBLANK(A125),"",VLOOKUP($A125,Locataires!$A$3:$K$584,9,))</f>
        <v/>
      </c>
      <c r="J125" s="31"/>
      <c r="K125" s="31"/>
      <c r="L125" s="34">
        <f t="shared" si="1"/>
        <v>0</v>
      </c>
      <c r="M125" s="34"/>
      <c r="N125" s="34"/>
      <c r="O125" s="34"/>
      <c r="P125" s="35"/>
    </row>
    <row r="126" spans="1:16" x14ac:dyDescent="0.25">
      <c r="A126" s="3"/>
      <c r="B126" s="2" t="str">
        <f>IF(ISBLANK(A126),"",VLOOKUP($A126,Locataires!$A$3:$K$584,2,))</f>
        <v/>
      </c>
      <c r="C126" s="2" t="str">
        <f>IF(ISBLANK(A126),"",VLOOKUP($A126,Locataires!$A$3:$K$584,3,))</f>
        <v/>
      </c>
      <c r="D126" s="2" t="str">
        <f>IF(ISBLANK(A126),"",VLOOKUP($A126,Locataires!$A$3:$K$584,4,))</f>
        <v/>
      </c>
      <c r="E126" s="2" t="str">
        <f>IF(ISBLANK(A126),"",VLOOKUP($A126,Locataires!$A$3:$K$584,5,))</f>
        <v/>
      </c>
      <c r="F126" s="2" t="str">
        <f>IF(ISBLANK(A126),"",VLOOKUP($A126,Locataires!$A$3:$K$584,6,))</f>
        <v/>
      </c>
      <c r="G126" s="2" t="str">
        <f>IF(ISBLANK(A126),"",VLOOKUP($A126,Locataires!$A$3:$K$584,7,))</f>
        <v/>
      </c>
      <c r="H126" s="39" t="str">
        <f>IF(ISBLANK(A126),"",VLOOKUP($A126,Locataires!$A$3:$K$584,8,))</f>
        <v/>
      </c>
      <c r="I126" s="2" t="str">
        <f>IF(ISBLANK(A126),"",VLOOKUP($A126,Locataires!$A$3:$K$584,9,))</f>
        <v/>
      </c>
      <c r="J126" s="31"/>
      <c r="K126" s="31"/>
      <c r="L126" s="34">
        <f t="shared" si="1"/>
        <v>0</v>
      </c>
      <c r="M126" s="34"/>
      <c r="N126" s="34"/>
      <c r="O126" s="34"/>
      <c r="P126" s="35"/>
    </row>
    <row r="127" spans="1:16" x14ac:dyDescent="0.25">
      <c r="A127" s="3"/>
      <c r="B127" s="2" t="str">
        <f>IF(ISBLANK(A127),"",VLOOKUP($A127,Locataires!$A$3:$K$584,2,))</f>
        <v/>
      </c>
      <c r="C127" s="2" t="str">
        <f>IF(ISBLANK(A127),"",VLOOKUP($A127,Locataires!$A$3:$K$584,3,))</f>
        <v/>
      </c>
      <c r="D127" s="2" t="str">
        <f>IF(ISBLANK(A127),"",VLOOKUP($A127,Locataires!$A$3:$K$584,4,))</f>
        <v/>
      </c>
      <c r="E127" s="2" t="str">
        <f>IF(ISBLANK(A127),"",VLOOKUP($A127,Locataires!$A$3:$K$584,5,))</f>
        <v/>
      </c>
      <c r="F127" s="2" t="str">
        <f>IF(ISBLANK(A127),"",VLOOKUP($A127,Locataires!$A$3:$K$584,6,))</f>
        <v/>
      </c>
      <c r="G127" s="2" t="str">
        <f>IF(ISBLANK(A127),"",VLOOKUP($A127,Locataires!$A$3:$K$584,7,))</f>
        <v/>
      </c>
      <c r="H127" s="39" t="str">
        <f>IF(ISBLANK(A127),"",VLOOKUP($A127,Locataires!$A$3:$K$584,8,))</f>
        <v/>
      </c>
      <c r="I127" s="2" t="str">
        <f>IF(ISBLANK(A127),"",VLOOKUP($A127,Locataires!$A$3:$K$584,9,))</f>
        <v/>
      </c>
      <c r="J127" s="31"/>
      <c r="K127" s="31"/>
      <c r="L127" s="34">
        <f t="shared" si="1"/>
        <v>0</v>
      </c>
      <c r="M127" s="34"/>
      <c r="N127" s="34"/>
      <c r="O127" s="34"/>
      <c r="P127" s="35"/>
    </row>
    <row r="128" spans="1:16" x14ac:dyDescent="0.25">
      <c r="A128" s="3"/>
      <c r="B128" s="2" t="str">
        <f>IF(ISBLANK(A128),"",VLOOKUP($A128,Locataires!$A$3:$K$584,2,))</f>
        <v/>
      </c>
      <c r="C128" s="2" t="str">
        <f>IF(ISBLANK(A128),"",VLOOKUP($A128,Locataires!$A$3:$K$584,3,))</f>
        <v/>
      </c>
      <c r="D128" s="2" t="str">
        <f>IF(ISBLANK(A128),"",VLOOKUP($A128,Locataires!$A$3:$K$584,4,))</f>
        <v/>
      </c>
      <c r="E128" s="2" t="str">
        <f>IF(ISBLANK(A128),"",VLOOKUP($A128,Locataires!$A$3:$K$584,5,))</f>
        <v/>
      </c>
      <c r="F128" s="2" t="str">
        <f>IF(ISBLANK(A128),"",VLOOKUP($A128,Locataires!$A$3:$K$584,6,))</f>
        <v/>
      </c>
      <c r="G128" s="2" t="str">
        <f>IF(ISBLANK(A128),"",VLOOKUP($A128,Locataires!$A$3:$K$584,7,))</f>
        <v/>
      </c>
      <c r="H128" s="39" t="str">
        <f>IF(ISBLANK(A128),"",VLOOKUP($A128,Locataires!$A$3:$K$584,8,))</f>
        <v/>
      </c>
      <c r="I128" s="2" t="str">
        <f>IF(ISBLANK(A128),"",VLOOKUP($A128,Locataires!$A$3:$K$584,9,))</f>
        <v/>
      </c>
      <c r="J128" s="31"/>
      <c r="K128" s="31"/>
      <c r="L128" s="34">
        <f t="shared" si="1"/>
        <v>0</v>
      </c>
      <c r="M128" s="34"/>
      <c r="N128" s="34"/>
      <c r="O128" s="34"/>
      <c r="P128" s="35"/>
    </row>
    <row r="129" spans="1:16" x14ac:dyDescent="0.25">
      <c r="A129" s="3"/>
      <c r="B129" s="2" t="str">
        <f>IF(ISBLANK(A129),"",VLOOKUP($A129,Locataires!$A$3:$K$584,2,))</f>
        <v/>
      </c>
      <c r="C129" s="2" t="str">
        <f>IF(ISBLANK(A129),"",VLOOKUP($A129,Locataires!$A$3:$K$584,3,))</f>
        <v/>
      </c>
      <c r="D129" s="2" t="str">
        <f>IF(ISBLANK(A129),"",VLOOKUP($A129,Locataires!$A$3:$K$584,4,))</f>
        <v/>
      </c>
      <c r="E129" s="2" t="str">
        <f>IF(ISBLANK(A129),"",VLOOKUP($A129,Locataires!$A$3:$K$584,5,))</f>
        <v/>
      </c>
      <c r="F129" s="2" t="str">
        <f>IF(ISBLANK(A129),"",VLOOKUP($A129,Locataires!$A$3:$K$584,6,))</f>
        <v/>
      </c>
      <c r="G129" s="2" t="str">
        <f>IF(ISBLANK(A129),"",VLOOKUP($A129,Locataires!$A$3:$K$584,7,))</f>
        <v/>
      </c>
      <c r="H129" s="39" t="str">
        <f>IF(ISBLANK(A129),"",VLOOKUP($A129,Locataires!$A$3:$K$584,8,))</f>
        <v/>
      </c>
      <c r="I129" s="2" t="str">
        <f>IF(ISBLANK(A129),"",VLOOKUP($A129,Locataires!$A$3:$K$584,9,))</f>
        <v/>
      </c>
      <c r="J129" s="31"/>
      <c r="K129" s="31"/>
      <c r="L129" s="34">
        <f t="shared" si="1"/>
        <v>0</v>
      </c>
      <c r="M129" s="34"/>
      <c r="N129" s="34"/>
      <c r="O129" s="34"/>
      <c r="P129" s="35"/>
    </row>
    <row r="130" spans="1:16" x14ac:dyDescent="0.25">
      <c r="A130" s="3"/>
      <c r="B130" s="2" t="str">
        <f>IF(ISBLANK(A130),"",VLOOKUP($A130,Locataires!$A$3:$K$584,2,))</f>
        <v/>
      </c>
      <c r="C130" s="2" t="str">
        <f>IF(ISBLANK(A130),"",VLOOKUP($A130,Locataires!$A$3:$K$584,3,))</f>
        <v/>
      </c>
      <c r="D130" s="2" t="str">
        <f>IF(ISBLANK(A130),"",VLOOKUP($A130,Locataires!$A$3:$K$584,4,))</f>
        <v/>
      </c>
      <c r="E130" s="2" t="str">
        <f>IF(ISBLANK(A130),"",VLOOKUP($A130,Locataires!$A$3:$K$584,5,))</f>
        <v/>
      </c>
      <c r="F130" s="2" t="str">
        <f>IF(ISBLANK(A130),"",VLOOKUP($A130,Locataires!$A$3:$K$584,6,))</f>
        <v/>
      </c>
      <c r="G130" s="2" t="str">
        <f>IF(ISBLANK(A130),"",VLOOKUP($A130,Locataires!$A$3:$K$584,7,))</f>
        <v/>
      </c>
      <c r="H130" s="39" t="str">
        <f>IF(ISBLANK(A130),"",VLOOKUP($A130,Locataires!$A$3:$K$584,8,))</f>
        <v/>
      </c>
      <c r="I130" s="2" t="str">
        <f>IF(ISBLANK(A130),"",VLOOKUP($A130,Locataires!$A$3:$K$584,9,))</f>
        <v/>
      </c>
      <c r="J130" s="31"/>
      <c r="K130" s="31"/>
      <c r="L130" s="34">
        <f t="shared" si="1"/>
        <v>0</v>
      </c>
      <c r="M130" s="34"/>
      <c r="N130" s="34"/>
      <c r="O130" s="34"/>
      <c r="P130" s="35"/>
    </row>
    <row r="131" spans="1:16" x14ac:dyDescent="0.25">
      <c r="A131" s="3"/>
      <c r="B131" s="2" t="str">
        <f>IF(ISBLANK(A131),"",VLOOKUP($A131,Locataires!$A$3:$K$584,2,))</f>
        <v/>
      </c>
      <c r="C131" s="2" t="str">
        <f>IF(ISBLANK(A131),"",VLOOKUP($A131,Locataires!$A$3:$K$584,3,))</f>
        <v/>
      </c>
      <c r="D131" s="2" t="str">
        <f>IF(ISBLANK(A131),"",VLOOKUP($A131,Locataires!$A$3:$K$584,4,))</f>
        <v/>
      </c>
      <c r="E131" s="2" t="str">
        <f>IF(ISBLANK(A131),"",VLOOKUP($A131,Locataires!$A$3:$K$584,5,))</f>
        <v/>
      </c>
      <c r="F131" s="2" t="str">
        <f>IF(ISBLANK(A131),"",VLOOKUP($A131,Locataires!$A$3:$K$584,6,))</f>
        <v/>
      </c>
      <c r="G131" s="2" t="str">
        <f>IF(ISBLANK(A131),"",VLOOKUP($A131,Locataires!$A$3:$K$584,7,))</f>
        <v/>
      </c>
      <c r="H131" s="39" t="str">
        <f>IF(ISBLANK(A131),"",VLOOKUP($A131,Locataires!$A$3:$K$584,8,))</f>
        <v/>
      </c>
      <c r="I131" s="2" t="str">
        <f>IF(ISBLANK(A131),"",VLOOKUP($A131,Locataires!$A$3:$K$584,9,))</f>
        <v/>
      </c>
      <c r="J131" s="31"/>
      <c r="K131" s="31"/>
      <c r="L131" s="34">
        <f t="shared" si="1"/>
        <v>0</v>
      </c>
      <c r="M131" s="34"/>
      <c r="N131" s="34"/>
      <c r="O131" s="34"/>
      <c r="P131" s="35"/>
    </row>
    <row r="132" spans="1:16" x14ac:dyDescent="0.25">
      <c r="A132" s="3"/>
      <c r="B132" s="2" t="str">
        <f>IF(ISBLANK(A132),"",VLOOKUP($A132,Locataires!$A$3:$K$584,2,))</f>
        <v/>
      </c>
      <c r="C132" s="2" t="str">
        <f>IF(ISBLANK(A132),"",VLOOKUP($A132,Locataires!$A$3:$K$584,3,))</f>
        <v/>
      </c>
      <c r="D132" s="2" t="str">
        <f>IF(ISBLANK(A132),"",VLOOKUP($A132,Locataires!$A$3:$K$584,4,))</f>
        <v/>
      </c>
      <c r="E132" s="2" t="str">
        <f>IF(ISBLANK(A132),"",VLOOKUP($A132,Locataires!$A$3:$K$584,5,))</f>
        <v/>
      </c>
      <c r="F132" s="2" t="str">
        <f>IF(ISBLANK(A132),"",VLOOKUP($A132,Locataires!$A$3:$K$584,6,))</f>
        <v/>
      </c>
      <c r="G132" s="2" t="str">
        <f>IF(ISBLANK(A132),"",VLOOKUP($A132,Locataires!$A$3:$K$584,7,))</f>
        <v/>
      </c>
      <c r="H132" s="39" t="str">
        <f>IF(ISBLANK(A132),"",VLOOKUP($A132,Locataires!$A$3:$K$584,8,))</f>
        <v/>
      </c>
      <c r="I132" s="2" t="str">
        <f>IF(ISBLANK(A132),"",VLOOKUP($A132,Locataires!$A$3:$K$584,9,))</f>
        <v/>
      </c>
      <c r="J132" s="31"/>
      <c r="K132" s="31"/>
      <c r="L132" s="34">
        <f t="shared" si="1"/>
        <v>0</v>
      </c>
      <c r="M132" s="34"/>
      <c r="N132" s="34"/>
      <c r="O132" s="34"/>
      <c r="P132" s="35"/>
    </row>
    <row r="133" spans="1:16" x14ac:dyDescent="0.25">
      <c r="A133" s="3"/>
      <c r="B133" s="2" t="str">
        <f>IF(ISBLANK(A133),"",VLOOKUP($A133,Locataires!$A$3:$K$584,2,))</f>
        <v/>
      </c>
      <c r="C133" s="2" t="str">
        <f>IF(ISBLANK(A133),"",VLOOKUP($A133,Locataires!$A$3:$K$584,3,))</f>
        <v/>
      </c>
      <c r="D133" s="2" t="str">
        <f>IF(ISBLANK(A133),"",VLOOKUP($A133,Locataires!$A$3:$K$584,4,))</f>
        <v/>
      </c>
      <c r="E133" s="2" t="str">
        <f>IF(ISBLANK(A133),"",VLOOKUP($A133,Locataires!$A$3:$K$584,5,))</f>
        <v/>
      </c>
      <c r="F133" s="2" t="str">
        <f>IF(ISBLANK(A133),"",VLOOKUP($A133,Locataires!$A$3:$K$584,6,))</f>
        <v/>
      </c>
      <c r="G133" s="2" t="str">
        <f>IF(ISBLANK(A133),"",VLOOKUP($A133,Locataires!$A$3:$K$584,7,))</f>
        <v/>
      </c>
      <c r="H133" s="39" t="str">
        <f>IF(ISBLANK(A133),"",VLOOKUP($A133,Locataires!$A$3:$K$584,8,))</f>
        <v/>
      </c>
      <c r="I133" s="2" t="str">
        <f>IF(ISBLANK(A133),"",VLOOKUP($A133,Locataires!$A$3:$K$584,9,))</f>
        <v/>
      </c>
      <c r="J133" s="31"/>
      <c r="K133" s="31"/>
      <c r="L133" s="34">
        <f t="shared" si="1"/>
        <v>0</v>
      </c>
      <c r="M133" s="34"/>
      <c r="N133" s="34"/>
      <c r="O133" s="34"/>
      <c r="P133" s="35"/>
    </row>
    <row r="134" spans="1:16" x14ac:dyDescent="0.25">
      <c r="A134" s="3"/>
      <c r="B134" s="2" t="str">
        <f>IF(ISBLANK(A134),"",VLOOKUP($A134,Locataires!$A$3:$K$584,2,))</f>
        <v/>
      </c>
      <c r="C134" s="2" t="str">
        <f>IF(ISBLANK(A134),"",VLOOKUP($A134,Locataires!$A$3:$K$584,3,))</f>
        <v/>
      </c>
      <c r="D134" s="2" t="str">
        <f>IF(ISBLANK(A134),"",VLOOKUP($A134,Locataires!$A$3:$K$584,4,))</f>
        <v/>
      </c>
      <c r="E134" s="2" t="str">
        <f>IF(ISBLANK(A134),"",VLOOKUP($A134,Locataires!$A$3:$K$584,5,))</f>
        <v/>
      </c>
      <c r="F134" s="2" t="str">
        <f>IF(ISBLANK(A134),"",VLOOKUP($A134,Locataires!$A$3:$K$584,6,))</f>
        <v/>
      </c>
      <c r="G134" s="2" t="str">
        <f>IF(ISBLANK(A134),"",VLOOKUP($A134,Locataires!$A$3:$K$584,7,))</f>
        <v/>
      </c>
      <c r="H134" s="39" t="str">
        <f>IF(ISBLANK(A134),"",VLOOKUP($A134,Locataires!$A$3:$K$584,8,))</f>
        <v/>
      </c>
      <c r="I134" s="2" t="str">
        <f>IF(ISBLANK(A134),"",VLOOKUP($A134,Locataires!$A$3:$K$584,9,))</f>
        <v/>
      </c>
      <c r="J134" s="31"/>
      <c r="K134" s="31"/>
      <c r="L134" s="34">
        <f t="shared" ref="L134:L197" si="2">K134-J134</f>
        <v>0</v>
      </c>
      <c r="M134" s="34"/>
      <c r="N134" s="34"/>
      <c r="O134" s="34"/>
      <c r="P134" s="35"/>
    </row>
    <row r="135" spans="1:16" x14ac:dyDescent="0.25">
      <c r="A135" s="3"/>
      <c r="B135" s="2" t="str">
        <f>IF(ISBLANK(A135),"",VLOOKUP($A135,Locataires!$A$3:$K$584,2,))</f>
        <v/>
      </c>
      <c r="C135" s="2" t="str">
        <f>IF(ISBLANK(A135),"",VLOOKUP($A135,Locataires!$A$3:$K$584,3,))</f>
        <v/>
      </c>
      <c r="D135" s="2" t="str">
        <f>IF(ISBLANK(A135),"",VLOOKUP($A135,Locataires!$A$3:$K$584,4,))</f>
        <v/>
      </c>
      <c r="E135" s="2" t="str">
        <f>IF(ISBLANK(A135),"",VLOOKUP($A135,Locataires!$A$3:$K$584,5,))</f>
        <v/>
      </c>
      <c r="F135" s="2" t="str">
        <f>IF(ISBLANK(A135),"",VLOOKUP($A135,Locataires!$A$3:$K$584,6,))</f>
        <v/>
      </c>
      <c r="G135" s="2" t="str">
        <f>IF(ISBLANK(A135),"",VLOOKUP($A135,Locataires!$A$3:$K$584,7,))</f>
        <v/>
      </c>
      <c r="H135" s="39" t="str">
        <f>IF(ISBLANK(A135),"",VLOOKUP($A135,Locataires!$A$3:$K$584,8,))</f>
        <v/>
      </c>
      <c r="I135" s="2" t="str">
        <f>IF(ISBLANK(A135),"",VLOOKUP($A135,Locataires!$A$3:$K$584,9,))</f>
        <v/>
      </c>
      <c r="J135" s="31"/>
      <c r="K135" s="31"/>
      <c r="L135" s="34">
        <f t="shared" si="2"/>
        <v>0</v>
      </c>
      <c r="M135" s="34"/>
      <c r="N135" s="34"/>
      <c r="O135" s="34"/>
      <c r="P135" s="35"/>
    </row>
    <row r="136" spans="1:16" x14ac:dyDescent="0.25">
      <c r="A136" s="3"/>
      <c r="B136" s="2" t="str">
        <f>IF(ISBLANK(A136),"",VLOOKUP($A136,Locataires!$A$3:$K$584,2,))</f>
        <v/>
      </c>
      <c r="C136" s="2" t="str">
        <f>IF(ISBLANK(A136),"",VLOOKUP($A136,Locataires!$A$3:$K$584,3,))</f>
        <v/>
      </c>
      <c r="D136" s="2" t="str">
        <f>IF(ISBLANK(A136),"",VLOOKUP($A136,Locataires!$A$3:$K$584,4,))</f>
        <v/>
      </c>
      <c r="E136" s="2" t="str">
        <f>IF(ISBLANK(A136),"",VLOOKUP($A136,Locataires!$A$3:$K$584,5,))</f>
        <v/>
      </c>
      <c r="F136" s="2" t="str">
        <f>IF(ISBLANK(A136),"",VLOOKUP($A136,Locataires!$A$3:$K$584,6,))</f>
        <v/>
      </c>
      <c r="G136" s="2" t="str">
        <f>IF(ISBLANK(A136),"",VLOOKUP($A136,Locataires!$A$3:$K$584,7,))</f>
        <v/>
      </c>
      <c r="H136" s="39" t="str">
        <f>IF(ISBLANK(A136),"",VLOOKUP($A136,Locataires!$A$3:$K$584,8,))</f>
        <v/>
      </c>
      <c r="I136" s="2" t="str">
        <f>IF(ISBLANK(A136),"",VLOOKUP($A136,Locataires!$A$3:$K$584,9,))</f>
        <v/>
      </c>
      <c r="J136" s="31"/>
      <c r="K136" s="31"/>
      <c r="L136" s="34">
        <f t="shared" si="2"/>
        <v>0</v>
      </c>
      <c r="M136" s="34"/>
      <c r="N136" s="34"/>
      <c r="O136" s="34"/>
      <c r="P136" s="35"/>
    </row>
    <row r="137" spans="1:16" x14ac:dyDescent="0.25">
      <c r="A137" s="3"/>
      <c r="B137" s="2" t="str">
        <f>IF(ISBLANK(A137),"",VLOOKUP($A137,Locataires!$A$3:$K$584,2,))</f>
        <v/>
      </c>
      <c r="C137" s="2" t="str">
        <f>IF(ISBLANK(A137),"",VLOOKUP($A137,Locataires!$A$3:$K$584,3,))</f>
        <v/>
      </c>
      <c r="D137" s="2" t="str">
        <f>IF(ISBLANK(A137),"",VLOOKUP($A137,Locataires!$A$3:$K$584,4,))</f>
        <v/>
      </c>
      <c r="E137" s="2" t="str">
        <f>IF(ISBLANK(A137),"",VLOOKUP($A137,Locataires!$A$3:$K$584,5,))</f>
        <v/>
      </c>
      <c r="F137" s="2" t="str">
        <f>IF(ISBLANK(A137),"",VLOOKUP($A137,Locataires!$A$3:$K$584,6,))</f>
        <v/>
      </c>
      <c r="G137" s="2" t="str">
        <f>IF(ISBLANK(A137),"",VLOOKUP($A137,Locataires!$A$3:$K$584,7,))</f>
        <v/>
      </c>
      <c r="H137" s="39" t="str">
        <f>IF(ISBLANK(A137),"",VLOOKUP($A137,Locataires!$A$3:$K$584,8,))</f>
        <v/>
      </c>
      <c r="I137" s="2" t="str">
        <f>IF(ISBLANK(A137),"",VLOOKUP($A137,Locataires!$A$3:$K$584,9,))</f>
        <v/>
      </c>
      <c r="J137" s="31"/>
      <c r="K137" s="31"/>
      <c r="L137" s="34">
        <f t="shared" si="2"/>
        <v>0</v>
      </c>
      <c r="M137" s="34"/>
      <c r="N137" s="34"/>
      <c r="O137" s="34"/>
      <c r="P137" s="35"/>
    </row>
    <row r="138" spans="1:16" x14ac:dyDescent="0.25">
      <c r="A138" s="3"/>
      <c r="B138" s="2" t="str">
        <f>IF(ISBLANK(A138),"",VLOOKUP($A138,Locataires!$A$3:$K$584,2,))</f>
        <v/>
      </c>
      <c r="C138" s="2" t="str">
        <f>IF(ISBLANK(A138),"",VLOOKUP($A138,Locataires!$A$3:$K$584,3,))</f>
        <v/>
      </c>
      <c r="D138" s="2" t="str">
        <f>IF(ISBLANK(A138),"",VLOOKUP($A138,Locataires!$A$3:$K$584,4,))</f>
        <v/>
      </c>
      <c r="E138" s="2" t="str">
        <f>IF(ISBLANK(A138),"",VLOOKUP($A138,Locataires!$A$3:$K$584,5,))</f>
        <v/>
      </c>
      <c r="F138" s="2" t="str">
        <f>IF(ISBLANK(A138),"",VLOOKUP($A138,Locataires!$A$3:$K$584,6,))</f>
        <v/>
      </c>
      <c r="G138" s="2" t="str">
        <f>IF(ISBLANK(A138),"",VLOOKUP($A138,Locataires!$A$3:$K$584,7,))</f>
        <v/>
      </c>
      <c r="H138" s="39" t="str">
        <f>IF(ISBLANK(A138),"",VLOOKUP($A138,Locataires!$A$3:$K$584,8,))</f>
        <v/>
      </c>
      <c r="I138" s="2" t="str">
        <f>IF(ISBLANK(A138),"",VLOOKUP($A138,Locataires!$A$3:$K$584,9,))</f>
        <v/>
      </c>
      <c r="J138" s="31"/>
      <c r="K138" s="31"/>
      <c r="L138" s="34">
        <f t="shared" si="2"/>
        <v>0</v>
      </c>
      <c r="M138" s="34"/>
      <c r="N138" s="34"/>
      <c r="O138" s="34"/>
      <c r="P138" s="35"/>
    </row>
    <row r="139" spans="1:16" x14ac:dyDescent="0.25">
      <c r="A139" s="3"/>
      <c r="B139" s="2" t="str">
        <f>IF(ISBLANK(A139),"",VLOOKUP($A139,Locataires!$A$3:$K$584,2,))</f>
        <v/>
      </c>
      <c r="C139" s="2" t="str">
        <f>IF(ISBLANK(A139),"",VLOOKUP($A139,Locataires!$A$3:$K$584,3,))</f>
        <v/>
      </c>
      <c r="D139" s="2" t="str">
        <f>IF(ISBLANK(A139),"",VLOOKUP($A139,Locataires!$A$3:$K$584,4,))</f>
        <v/>
      </c>
      <c r="E139" s="2" t="str">
        <f>IF(ISBLANK(A139),"",VLOOKUP($A139,Locataires!$A$3:$K$584,5,))</f>
        <v/>
      </c>
      <c r="F139" s="2" t="str">
        <f>IF(ISBLANK(A139),"",VLOOKUP($A139,Locataires!$A$3:$K$584,6,))</f>
        <v/>
      </c>
      <c r="G139" s="2" t="str">
        <f>IF(ISBLANK(A139),"",VLOOKUP($A139,Locataires!$A$3:$K$584,7,))</f>
        <v/>
      </c>
      <c r="H139" s="39" t="str">
        <f>IF(ISBLANK(A139),"",VLOOKUP($A139,Locataires!$A$3:$K$584,8,))</f>
        <v/>
      </c>
      <c r="I139" s="2" t="str">
        <f>IF(ISBLANK(A139),"",VLOOKUP($A139,Locataires!$A$3:$K$584,9,))</f>
        <v/>
      </c>
      <c r="J139" s="31"/>
      <c r="K139" s="31"/>
      <c r="L139" s="34">
        <f t="shared" si="2"/>
        <v>0</v>
      </c>
      <c r="M139" s="34"/>
      <c r="N139" s="34"/>
      <c r="O139" s="34"/>
      <c r="P139" s="35"/>
    </row>
    <row r="140" spans="1:16" x14ac:dyDescent="0.25">
      <c r="A140" s="3"/>
      <c r="B140" s="2" t="str">
        <f>IF(ISBLANK(A140),"",VLOOKUP($A140,Locataires!$A$3:$K$584,2,))</f>
        <v/>
      </c>
      <c r="C140" s="2" t="str">
        <f>IF(ISBLANK(A140),"",VLOOKUP($A140,Locataires!$A$3:$K$584,3,))</f>
        <v/>
      </c>
      <c r="D140" s="2" t="str">
        <f>IF(ISBLANK(A140),"",VLOOKUP($A140,Locataires!$A$3:$K$584,4,))</f>
        <v/>
      </c>
      <c r="E140" s="2" t="str">
        <f>IF(ISBLANK(A140),"",VLOOKUP($A140,Locataires!$A$3:$K$584,5,))</f>
        <v/>
      </c>
      <c r="F140" s="2" t="str">
        <f>IF(ISBLANK(A140),"",VLOOKUP($A140,Locataires!$A$3:$K$584,6,))</f>
        <v/>
      </c>
      <c r="G140" s="2" t="str">
        <f>IF(ISBLANK(A140),"",VLOOKUP($A140,Locataires!$A$3:$K$584,7,))</f>
        <v/>
      </c>
      <c r="H140" s="39" t="str">
        <f>IF(ISBLANK(A140),"",VLOOKUP($A140,Locataires!$A$3:$K$584,8,))</f>
        <v/>
      </c>
      <c r="I140" s="2" t="str">
        <f>IF(ISBLANK(A140),"",VLOOKUP($A140,Locataires!$A$3:$K$584,9,))</f>
        <v/>
      </c>
      <c r="J140" s="31"/>
      <c r="K140" s="31"/>
      <c r="L140" s="34">
        <f t="shared" si="2"/>
        <v>0</v>
      </c>
      <c r="M140" s="34"/>
      <c r="N140" s="34"/>
      <c r="O140" s="34"/>
      <c r="P140" s="35"/>
    </row>
    <row r="141" spans="1:16" x14ac:dyDescent="0.25">
      <c r="A141" s="3"/>
      <c r="B141" s="2" t="str">
        <f>IF(ISBLANK(A141),"",VLOOKUP($A141,Locataires!$A$3:$K$584,2,))</f>
        <v/>
      </c>
      <c r="C141" s="2" t="str">
        <f>IF(ISBLANK(A141),"",VLOOKUP($A141,Locataires!$A$3:$K$584,3,))</f>
        <v/>
      </c>
      <c r="D141" s="2" t="str">
        <f>IF(ISBLANK(A141),"",VLOOKUP($A141,Locataires!$A$3:$K$584,4,))</f>
        <v/>
      </c>
      <c r="E141" s="2" t="str">
        <f>IF(ISBLANK(A141),"",VLOOKUP($A141,Locataires!$A$3:$K$584,5,))</f>
        <v/>
      </c>
      <c r="F141" s="2" t="str">
        <f>IF(ISBLANK(A141),"",VLOOKUP($A141,Locataires!$A$3:$K$584,6,))</f>
        <v/>
      </c>
      <c r="G141" s="2" t="str">
        <f>IF(ISBLANK(A141),"",VLOOKUP($A141,Locataires!$A$3:$K$584,7,))</f>
        <v/>
      </c>
      <c r="H141" s="39" t="str">
        <f>IF(ISBLANK(A141),"",VLOOKUP($A141,Locataires!$A$3:$K$584,8,))</f>
        <v/>
      </c>
      <c r="I141" s="2" t="str">
        <f>IF(ISBLANK(A141),"",VLOOKUP($A141,Locataires!$A$3:$K$584,9,))</f>
        <v/>
      </c>
      <c r="J141" s="31"/>
      <c r="K141" s="31"/>
      <c r="L141" s="34">
        <f t="shared" si="2"/>
        <v>0</v>
      </c>
      <c r="M141" s="34"/>
      <c r="N141" s="34"/>
      <c r="O141" s="34"/>
      <c r="P141" s="35"/>
    </row>
    <row r="142" spans="1:16" x14ac:dyDescent="0.25">
      <c r="A142" s="3"/>
      <c r="B142" s="2" t="str">
        <f>IF(ISBLANK(A142),"",VLOOKUP($A142,Locataires!$A$3:$K$584,2,))</f>
        <v/>
      </c>
      <c r="C142" s="2" t="str">
        <f>IF(ISBLANK(A142),"",VLOOKUP($A142,Locataires!$A$3:$K$584,3,))</f>
        <v/>
      </c>
      <c r="D142" s="2" t="str">
        <f>IF(ISBLANK(A142),"",VLOOKUP($A142,Locataires!$A$3:$K$584,4,))</f>
        <v/>
      </c>
      <c r="E142" s="2" t="str">
        <f>IF(ISBLANK(A142),"",VLOOKUP($A142,Locataires!$A$3:$K$584,5,))</f>
        <v/>
      </c>
      <c r="F142" s="2" t="str">
        <f>IF(ISBLANK(A142),"",VLOOKUP($A142,Locataires!$A$3:$K$584,6,))</f>
        <v/>
      </c>
      <c r="G142" s="2" t="str">
        <f>IF(ISBLANK(A142),"",VLOOKUP($A142,Locataires!$A$3:$K$584,7,))</f>
        <v/>
      </c>
      <c r="H142" s="39" t="str">
        <f>IF(ISBLANK(A142),"",VLOOKUP($A142,Locataires!$A$3:$K$584,8,))</f>
        <v/>
      </c>
      <c r="I142" s="2" t="str">
        <f>IF(ISBLANK(A142),"",VLOOKUP($A142,Locataires!$A$3:$K$584,9,))</f>
        <v/>
      </c>
      <c r="J142" s="31"/>
      <c r="K142" s="31"/>
      <c r="L142" s="34">
        <f t="shared" si="2"/>
        <v>0</v>
      </c>
      <c r="M142" s="34"/>
      <c r="N142" s="34"/>
      <c r="O142" s="34"/>
      <c r="P142" s="35"/>
    </row>
    <row r="143" spans="1:16" x14ac:dyDescent="0.25">
      <c r="A143" s="3"/>
      <c r="B143" s="2" t="str">
        <f>IF(ISBLANK(A143),"",VLOOKUP($A143,Locataires!$A$3:$K$584,2,))</f>
        <v/>
      </c>
      <c r="C143" s="2" t="str">
        <f>IF(ISBLANK(A143),"",VLOOKUP($A143,Locataires!$A$3:$K$584,3,))</f>
        <v/>
      </c>
      <c r="D143" s="2" t="str">
        <f>IF(ISBLANK(A143),"",VLOOKUP($A143,Locataires!$A$3:$K$584,4,))</f>
        <v/>
      </c>
      <c r="E143" s="2" t="str">
        <f>IF(ISBLANK(A143),"",VLOOKUP($A143,Locataires!$A$3:$K$584,5,))</f>
        <v/>
      </c>
      <c r="F143" s="2" t="str">
        <f>IF(ISBLANK(A143),"",VLOOKUP($A143,Locataires!$A$3:$K$584,6,))</f>
        <v/>
      </c>
      <c r="G143" s="2" t="str">
        <f>IF(ISBLANK(A143),"",VLOOKUP($A143,Locataires!$A$3:$K$584,7,))</f>
        <v/>
      </c>
      <c r="H143" s="39" t="str">
        <f>IF(ISBLANK(A143),"",VLOOKUP($A143,Locataires!$A$3:$K$584,8,))</f>
        <v/>
      </c>
      <c r="I143" s="2" t="str">
        <f>IF(ISBLANK(A143),"",VLOOKUP($A143,Locataires!$A$3:$K$584,9,))</f>
        <v/>
      </c>
      <c r="J143" s="31"/>
      <c r="K143" s="31"/>
      <c r="L143" s="34">
        <f t="shared" si="2"/>
        <v>0</v>
      </c>
      <c r="M143" s="34"/>
      <c r="N143" s="34"/>
      <c r="O143" s="34"/>
      <c r="P143" s="35"/>
    </row>
    <row r="144" spans="1:16" x14ac:dyDescent="0.25">
      <c r="A144" s="3"/>
      <c r="B144" s="2" t="str">
        <f>IF(ISBLANK(A144),"",VLOOKUP($A144,Locataires!$A$3:$K$584,2,))</f>
        <v/>
      </c>
      <c r="C144" s="2" t="str">
        <f>IF(ISBLANK(A144),"",VLOOKUP($A144,Locataires!$A$3:$K$584,3,))</f>
        <v/>
      </c>
      <c r="D144" s="2" t="str">
        <f>IF(ISBLANK(A144),"",VLOOKUP($A144,Locataires!$A$3:$K$584,4,))</f>
        <v/>
      </c>
      <c r="E144" s="2" t="str">
        <f>IF(ISBLANK(A144),"",VLOOKUP($A144,Locataires!$A$3:$K$584,5,))</f>
        <v/>
      </c>
      <c r="F144" s="2" t="str">
        <f>IF(ISBLANK(A144),"",VLOOKUP($A144,Locataires!$A$3:$K$584,6,))</f>
        <v/>
      </c>
      <c r="G144" s="2" t="str">
        <f>IF(ISBLANK(A144),"",VLOOKUP($A144,Locataires!$A$3:$K$584,7,))</f>
        <v/>
      </c>
      <c r="H144" s="39" t="str">
        <f>IF(ISBLANK(A144),"",VLOOKUP($A144,Locataires!$A$3:$K$584,8,))</f>
        <v/>
      </c>
      <c r="I144" s="2" t="str">
        <f>IF(ISBLANK(A144),"",VLOOKUP($A144,Locataires!$A$3:$K$584,9,))</f>
        <v/>
      </c>
      <c r="J144" s="31"/>
      <c r="K144" s="31"/>
      <c r="L144" s="34">
        <f t="shared" si="2"/>
        <v>0</v>
      </c>
      <c r="M144" s="34"/>
      <c r="N144" s="34"/>
      <c r="O144" s="34"/>
      <c r="P144" s="35"/>
    </row>
    <row r="145" spans="1:16" x14ac:dyDescent="0.25">
      <c r="A145" s="3"/>
      <c r="B145" s="2" t="str">
        <f>IF(ISBLANK(A145),"",VLOOKUP($A145,Locataires!$A$3:$K$584,2,))</f>
        <v/>
      </c>
      <c r="C145" s="2" t="str">
        <f>IF(ISBLANK(A145),"",VLOOKUP($A145,Locataires!$A$3:$K$584,3,))</f>
        <v/>
      </c>
      <c r="D145" s="2" t="str">
        <f>IF(ISBLANK(A145),"",VLOOKUP($A145,Locataires!$A$3:$K$584,4,))</f>
        <v/>
      </c>
      <c r="E145" s="2" t="str">
        <f>IF(ISBLANK(A145),"",VLOOKUP($A145,Locataires!$A$3:$K$584,5,))</f>
        <v/>
      </c>
      <c r="F145" s="2" t="str">
        <f>IF(ISBLANK(A145),"",VLOOKUP($A145,Locataires!$A$3:$K$584,6,))</f>
        <v/>
      </c>
      <c r="G145" s="2" t="str">
        <f>IF(ISBLANK(A145),"",VLOOKUP($A145,Locataires!$A$3:$K$584,7,))</f>
        <v/>
      </c>
      <c r="H145" s="39" t="str">
        <f>IF(ISBLANK(A145),"",VLOOKUP($A145,Locataires!$A$3:$K$584,8,))</f>
        <v/>
      </c>
      <c r="I145" s="2" t="str">
        <f>IF(ISBLANK(A145),"",VLOOKUP($A145,Locataires!$A$3:$K$584,9,))</f>
        <v/>
      </c>
      <c r="J145" s="31"/>
      <c r="K145" s="31"/>
      <c r="L145" s="34">
        <f t="shared" si="2"/>
        <v>0</v>
      </c>
      <c r="M145" s="34"/>
      <c r="N145" s="34"/>
      <c r="O145" s="34"/>
      <c r="P145" s="35"/>
    </row>
    <row r="146" spans="1:16" x14ac:dyDescent="0.25">
      <c r="A146" s="3"/>
      <c r="B146" s="2" t="str">
        <f>IF(ISBLANK(A146),"",VLOOKUP($A146,Locataires!$A$3:$K$584,2,))</f>
        <v/>
      </c>
      <c r="C146" s="2" t="str">
        <f>IF(ISBLANK(A146),"",VLOOKUP($A146,Locataires!$A$3:$K$584,3,))</f>
        <v/>
      </c>
      <c r="D146" s="2" t="str">
        <f>IF(ISBLANK(A146),"",VLOOKUP($A146,Locataires!$A$3:$K$584,4,))</f>
        <v/>
      </c>
      <c r="E146" s="2" t="str">
        <f>IF(ISBLANK(A146),"",VLOOKUP($A146,Locataires!$A$3:$K$584,5,))</f>
        <v/>
      </c>
      <c r="F146" s="2" t="str">
        <f>IF(ISBLANK(A146),"",VLOOKUP($A146,Locataires!$A$3:$K$584,6,))</f>
        <v/>
      </c>
      <c r="G146" s="2" t="str">
        <f>IF(ISBLANK(A146),"",VLOOKUP($A146,Locataires!$A$3:$K$584,7,))</f>
        <v/>
      </c>
      <c r="H146" s="39" t="str">
        <f>IF(ISBLANK(A146),"",VLOOKUP($A146,Locataires!$A$3:$K$584,8,))</f>
        <v/>
      </c>
      <c r="I146" s="2" t="str">
        <f>IF(ISBLANK(A146),"",VLOOKUP($A146,Locataires!$A$3:$K$584,9,))</f>
        <v/>
      </c>
      <c r="J146" s="31"/>
      <c r="K146" s="31"/>
      <c r="L146" s="34">
        <f t="shared" si="2"/>
        <v>0</v>
      </c>
      <c r="M146" s="34"/>
      <c r="N146" s="34"/>
      <c r="O146" s="34"/>
      <c r="P146" s="35"/>
    </row>
    <row r="147" spans="1:16" x14ac:dyDescent="0.25">
      <c r="A147" s="3"/>
      <c r="B147" s="2" t="str">
        <f>IF(ISBLANK(A147),"",VLOOKUP($A147,Locataires!$A$3:$K$584,2,))</f>
        <v/>
      </c>
      <c r="C147" s="2" t="str">
        <f>IF(ISBLANK(A147),"",VLOOKUP($A147,Locataires!$A$3:$K$584,3,))</f>
        <v/>
      </c>
      <c r="D147" s="2" t="str">
        <f>IF(ISBLANK(A147),"",VLOOKUP($A147,Locataires!$A$3:$K$584,4,))</f>
        <v/>
      </c>
      <c r="E147" s="2" t="str">
        <f>IF(ISBLANK(A147),"",VLOOKUP($A147,Locataires!$A$3:$K$584,5,))</f>
        <v/>
      </c>
      <c r="F147" s="2" t="str">
        <f>IF(ISBLANK(A147),"",VLOOKUP($A147,Locataires!$A$3:$K$584,6,))</f>
        <v/>
      </c>
      <c r="G147" s="2" t="str">
        <f>IF(ISBLANK(A147),"",VLOOKUP($A147,Locataires!$A$3:$K$584,7,))</f>
        <v/>
      </c>
      <c r="H147" s="39" t="str">
        <f>IF(ISBLANK(A147),"",VLOOKUP($A147,Locataires!$A$3:$K$584,8,))</f>
        <v/>
      </c>
      <c r="I147" s="2" t="str">
        <f>IF(ISBLANK(A147),"",VLOOKUP($A147,Locataires!$A$3:$K$584,9,))</f>
        <v/>
      </c>
      <c r="J147" s="31"/>
      <c r="K147" s="31"/>
      <c r="L147" s="34">
        <f t="shared" si="2"/>
        <v>0</v>
      </c>
      <c r="M147" s="34"/>
      <c r="N147" s="34"/>
      <c r="O147" s="34"/>
      <c r="P147" s="35"/>
    </row>
    <row r="148" spans="1:16" x14ac:dyDescent="0.25">
      <c r="A148" s="3"/>
      <c r="B148" s="2" t="str">
        <f>IF(ISBLANK(A148),"",VLOOKUP($A148,Locataires!$A$3:$K$584,2,))</f>
        <v/>
      </c>
      <c r="C148" s="2" t="str">
        <f>IF(ISBLANK(A148),"",VLOOKUP($A148,Locataires!$A$3:$K$584,3,))</f>
        <v/>
      </c>
      <c r="D148" s="2" t="str">
        <f>IF(ISBLANK(A148),"",VLOOKUP($A148,Locataires!$A$3:$K$584,4,))</f>
        <v/>
      </c>
      <c r="E148" s="2" t="str">
        <f>IF(ISBLANK(A148),"",VLOOKUP($A148,Locataires!$A$3:$K$584,5,))</f>
        <v/>
      </c>
      <c r="F148" s="2" t="str">
        <f>IF(ISBLANK(A148),"",VLOOKUP($A148,Locataires!$A$3:$K$584,6,))</f>
        <v/>
      </c>
      <c r="G148" s="2" t="str">
        <f>IF(ISBLANK(A148),"",VLOOKUP($A148,Locataires!$A$3:$K$584,7,))</f>
        <v/>
      </c>
      <c r="H148" s="39" t="str">
        <f>IF(ISBLANK(A148),"",VLOOKUP($A148,Locataires!$A$3:$K$584,8,))</f>
        <v/>
      </c>
      <c r="I148" s="2" t="str">
        <f>IF(ISBLANK(A148),"",VLOOKUP($A148,Locataires!$A$3:$K$584,9,))</f>
        <v/>
      </c>
      <c r="J148" s="31"/>
      <c r="K148" s="31"/>
      <c r="L148" s="34">
        <f t="shared" si="2"/>
        <v>0</v>
      </c>
      <c r="M148" s="34"/>
      <c r="N148" s="34"/>
      <c r="O148" s="34"/>
      <c r="P148" s="35"/>
    </row>
    <row r="149" spans="1:16" x14ac:dyDescent="0.25">
      <c r="A149" s="3"/>
      <c r="B149" s="2" t="str">
        <f>IF(ISBLANK(A149),"",VLOOKUP($A149,Locataires!$A$3:$K$584,2,))</f>
        <v/>
      </c>
      <c r="C149" s="2" t="str">
        <f>IF(ISBLANK(A149),"",VLOOKUP($A149,Locataires!$A$3:$K$584,3,))</f>
        <v/>
      </c>
      <c r="D149" s="2" t="str">
        <f>IF(ISBLANK(A149),"",VLOOKUP($A149,Locataires!$A$3:$K$584,4,))</f>
        <v/>
      </c>
      <c r="E149" s="2" t="str">
        <f>IF(ISBLANK(A149),"",VLOOKUP($A149,Locataires!$A$3:$K$584,5,))</f>
        <v/>
      </c>
      <c r="F149" s="2" t="str">
        <f>IF(ISBLANK(A149),"",VLOOKUP($A149,Locataires!$A$3:$K$584,6,))</f>
        <v/>
      </c>
      <c r="G149" s="2" t="str">
        <f>IF(ISBLANK(A149),"",VLOOKUP($A149,Locataires!$A$3:$K$584,7,))</f>
        <v/>
      </c>
      <c r="H149" s="39" t="str">
        <f>IF(ISBLANK(A149),"",VLOOKUP($A149,Locataires!$A$3:$K$584,8,))</f>
        <v/>
      </c>
      <c r="I149" s="2" t="str">
        <f>IF(ISBLANK(A149),"",VLOOKUP($A149,Locataires!$A$3:$K$584,9,))</f>
        <v/>
      </c>
      <c r="J149" s="31"/>
      <c r="K149" s="31"/>
      <c r="L149" s="34">
        <f t="shared" si="2"/>
        <v>0</v>
      </c>
      <c r="M149" s="34"/>
      <c r="N149" s="34"/>
      <c r="O149" s="34"/>
      <c r="P149" s="35"/>
    </row>
    <row r="150" spans="1:16" x14ac:dyDescent="0.25">
      <c r="A150" s="3"/>
      <c r="B150" s="2" t="str">
        <f>IF(ISBLANK(A150),"",VLOOKUP($A150,Locataires!$A$3:$K$584,2,))</f>
        <v/>
      </c>
      <c r="C150" s="2" t="str">
        <f>IF(ISBLANK(A150),"",VLOOKUP($A150,Locataires!$A$3:$K$584,3,))</f>
        <v/>
      </c>
      <c r="D150" s="2" t="str">
        <f>IF(ISBLANK(A150),"",VLOOKUP($A150,Locataires!$A$3:$K$584,4,))</f>
        <v/>
      </c>
      <c r="E150" s="2" t="str">
        <f>IF(ISBLANK(A150),"",VLOOKUP($A150,Locataires!$A$3:$K$584,5,))</f>
        <v/>
      </c>
      <c r="F150" s="2" t="str">
        <f>IF(ISBLANK(A150),"",VLOOKUP($A150,Locataires!$A$3:$K$584,6,))</f>
        <v/>
      </c>
      <c r="G150" s="2" t="str">
        <f>IF(ISBLANK(A150),"",VLOOKUP($A150,Locataires!$A$3:$K$584,7,))</f>
        <v/>
      </c>
      <c r="H150" s="39" t="str">
        <f>IF(ISBLANK(A150),"",VLOOKUP($A150,Locataires!$A$3:$K$584,8,))</f>
        <v/>
      </c>
      <c r="I150" s="2" t="str">
        <f>IF(ISBLANK(A150),"",VLOOKUP($A150,Locataires!$A$3:$K$584,9,))</f>
        <v/>
      </c>
      <c r="J150" s="31"/>
      <c r="K150" s="31"/>
      <c r="L150" s="34">
        <f t="shared" si="2"/>
        <v>0</v>
      </c>
      <c r="M150" s="34"/>
      <c r="N150" s="34"/>
      <c r="O150" s="34"/>
      <c r="P150" s="35"/>
    </row>
    <row r="151" spans="1:16" x14ac:dyDescent="0.25">
      <c r="A151" s="3"/>
      <c r="B151" s="2" t="str">
        <f>IF(ISBLANK(A151),"",VLOOKUP($A151,Locataires!$A$3:$K$584,2,))</f>
        <v/>
      </c>
      <c r="C151" s="2" t="str">
        <f>IF(ISBLANK(A151),"",VLOOKUP($A151,Locataires!$A$3:$K$584,3,))</f>
        <v/>
      </c>
      <c r="D151" s="2" t="str">
        <f>IF(ISBLANK(A151),"",VLOOKUP($A151,Locataires!$A$3:$K$584,4,))</f>
        <v/>
      </c>
      <c r="E151" s="2" t="str">
        <f>IF(ISBLANK(A151),"",VLOOKUP($A151,Locataires!$A$3:$K$584,5,))</f>
        <v/>
      </c>
      <c r="F151" s="2" t="str">
        <f>IF(ISBLANK(A151),"",VLOOKUP($A151,Locataires!$A$3:$K$584,6,))</f>
        <v/>
      </c>
      <c r="G151" s="2" t="str">
        <f>IF(ISBLANK(A151),"",VLOOKUP($A151,Locataires!$A$3:$K$584,7,))</f>
        <v/>
      </c>
      <c r="H151" s="39" t="str">
        <f>IF(ISBLANK(A151),"",VLOOKUP($A151,Locataires!$A$3:$K$584,8,))</f>
        <v/>
      </c>
      <c r="I151" s="2" t="str">
        <f>IF(ISBLANK(A151),"",VLOOKUP($A151,Locataires!$A$3:$K$584,9,))</f>
        <v/>
      </c>
      <c r="J151" s="31"/>
      <c r="K151" s="31"/>
      <c r="L151" s="34">
        <f t="shared" si="2"/>
        <v>0</v>
      </c>
      <c r="M151" s="34"/>
      <c r="N151" s="34"/>
      <c r="O151" s="34"/>
      <c r="P151" s="35"/>
    </row>
    <row r="152" spans="1:16" x14ac:dyDescent="0.25">
      <c r="A152" s="3"/>
      <c r="B152" s="2" t="str">
        <f>IF(ISBLANK(A152),"",VLOOKUP($A152,Locataires!$A$3:$K$584,2,))</f>
        <v/>
      </c>
      <c r="C152" s="2" t="str">
        <f>IF(ISBLANK(A152),"",VLOOKUP($A152,Locataires!$A$3:$K$584,3,))</f>
        <v/>
      </c>
      <c r="D152" s="2" t="str">
        <f>IF(ISBLANK(A152),"",VLOOKUP($A152,Locataires!$A$3:$K$584,4,))</f>
        <v/>
      </c>
      <c r="E152" s="2" t="str">
        <f>IF(ISBLANK(A152),"",VLOOKUP($A152,Locataires!$A$3:$K$584,5,))</f>
        <v/>
      </c>
      <c r="F152" s="2" t="str">
        <f>IF(ISBLANK(A152),"",VLOOKUP($A152,Locataires!$A$3:$K$584,6,))</f>
        <v/>
      </c>
      <c r="G152" s="2" t="str">
        <f>IF(ISBLANK(A152),"",VLOOKUP($A152,Locataires!$A$3:$K$584,7,))</f>
        <v/>
      </c>
      <c r="H152" s="39" t="str">
        <f>IF(ISBLANK(A152),"",VLOOKUP($A152,Locataires!$A$3:$K$584,8,))</f>
        <v/>
      </c>
      <c r="I152" s="2" t="str">
        <f>IF(ISBLANK(A152),"",VLOOKUP($A152,Locataires!$A$3:$K$584,9,))</f>
        <v/>
      </c>
      <c r="J152" s="31"/>
      <c r="K152" s="31"/>
      <c r="L152" s="34">
        <f t="shared" si="2"/>
        <v>0</v>
      </c>
      <c r="M152" s="34"/>
      <c r="N152" s="34"/>
      <c r="O152" s="34"/>
      <c r="P152" s="35"/>
    </row>
    <row r="153" spans="1:16" x14ac:dyDescent="0.25">
      <c r="A153" s="3"/>
      <c r="B153" s="2" t="str">
        <f>IF(ISBLANK(A153),"",VLOOKUP($A153,Locataires!$A$3:$K$584,2,))</f>
        <v/>
      </c>
      <c r="C153" s="2" t="str">
        <f>IF(ISBLANK(A153),"",VLOOKUP($A153,Locataires!$A$3:$K$584,3,))</f>
        <v/>
      </c>
      <c r="D153" s="2" t="str">
        <f>IF(ISBLANK(A153),"",VLOOKUP($A153,Locataires!$A$3:$K$584,4,))</f>
        <v/>
      </c>
      <c r="E153" s="2" t="str">
        <f>IF(ISBLANK(A153),"",VLOOKUP($A153,Locataires!$A$3:$K$584,5,))</f>
        <v/>
      </c>
      <c r="F153" s="2" t="str">
        <f>IF(ISBLANK(A153),"",VLOOKUP($A153,Locataires!$A$3:$K$584,6,))</f>
        <v/>
      </c>
      <c r="G153" s="2" t="str">
        <f>IF(ISBLANK(A153),"",VLOOKUP($A153,Locataires!$A$3:$K$584,7,))</f>
        <v/>
      </c>
      <c r="H153" s="39" t="str">
        <f>IF(ISBLANK(A153),"",VLOOKUP($A153,Locataires!$A$3:$K$584,8,))</f>
        <v/>
      </c>
      <c r="I153" s="2" t="str">
        <f>IF(ISBLANK(A153),"",VLOOKUP($A153,Locataires!$A$3:$K$584,9,))</f>
        <v/>
      </c>
      <c r="J153" s="31"/>
      <c r="K153" s="31"/>
      <c r="L153" s="34">
        <f t="shared" si="2"/>
        <v>0</v>
      </c>
      <c r="M153" s="34"/>
      <c r="N153" s="34"/>
      <c r="O153" s="34"/>
      <c r="P153" s="35"/>
    </row>
    <row r="154" spans="1:16" x14ac:dyDescent="0.25">
      <c r="A154" s="3"/>
      <c r="B154" s="2" t="str">
        <f>IF(ISBLANK(A154),"",VLOOKUP($A154,Locataires!$A$3:$K$584,2,))</f>
        <v/>
      </c>
      <c r="C154" s="2" t="str">
        <f>IF(ISBLANK(A154),"",VLOOKUP($A154,Locataires!$A$3:$K$584,3,))</f>
        <v/>
      </c>
      <c r="D154" s="2" t="str">
        <f>IF(ISBLANK(A154),"",VLOOKUP($A154,Locataires!$A$3:$K$584,4,))</f>
        <v/>
      </c>
      <c r="E154" s="2" t="str">
        <f>IF(ISBLANK(A154),"",VLOOKUP($A154,Locataires!$A$3:$K$584,5,))</f>
        <v/>
      </c>
      <c r="F154" s="2" t="str">
        <f>IF(ISBLANK(A154),"",VLOOKUP($A154,Locataires!$A$3:$K$584,6,))</f>
        <v/>
      </c>
      <c r="G154" s="2" t="str">
        <f>IF(ISBLANK(A154),"",VLOOKUP($A154,Locataires!$A$3:$K$584,7,))</f>
        <v/>
      </c>
      <c r="H154" s="39" t="str">
        <f>IF(ISBLANK(A154),"",VLOOKUP($A154,Locataires!$A$3:$K$584,8,))</f>
        <v/>
      </c>
      <c r="I154" s="2" t="str">
        <f>IF(ISBLANK(A154),"",VLOOKUP($A154,Locataires!$A$3:$K$584,9,))</f>
        <v/>
      </c>
      <c r="J154" s="31"/>
      <c r="K154" s="31"/>
      <c r="L154" s="34">
        <f t="shared" si="2"/>
        <v>0</v>
      </c>
      <c r="M154" s="34"/>
      <c r="N154" s="34"/>
      <c r="O154" s="34"/>
      <c r="P154" s="35"/>
    </row>
    <row r="155" spans="1:16" x14ac:dyDescent="0.25">
      <c r="A155" s="3"/>
      <c r="B155" s="2" t="str">
        <f>IF(ISBLANK(A155),"",VLOOKUP($A155,Locataires!$A$3:$K$584,2,))</f>
        <v/>
      </c>
      <c r="C155" s="2" t="str">
        <f>IF(ISBLANK(A155),"",VLOOKUP($A155,Locataires!$A$3:$K$584,3,))</f>
        <v/>
      </c>
      <c r="D155" s="2" t="str">
        <f>IF(ISBLANK(A155),"",VLOOKUP($A155,Locataires!$A$3:$K$584,4,))</f>
        <v/>
      </c>
      <c r="E155" s="2" t="str">
        <f>IF(ISBLANK(A155),"",VLOOKUP($A155,Locataires!$A$3:$K$584,5,))</f>
        <v/>
      </c>
      <c r="F155" s="2" t="str">
        <f>IF(ISBLANK(A155),"",VLOOKUP($A155,Locataires!$A$3:$K$584,6,))</f>
        <v/>
      </c>
      <c r="G155" s="2" t="str">
        <f>IF(ISBLANK(A155),"",VLOOKUP($A155,Locataires!$A$3:$K$584,7,))</f>
        <v/>
      </c>
      <c r="H155" s="39" t="str">
        <f>IF(ISBLANK(A155),"",VLOOKUP($A155,Locataires!$A$3:$K$584,8,))</f>
        <v/>
      </c>
      <c r="I155" s="2" t="str">
        <f>IF(ISBLANK(A155),"",VLOOKUP($A155,Locataires!$A$3:$K$584,9,))</f>
        <v/>
      </c>
      <c r="J155" s="31"/>
      <c r="K155" s="31"/>
      <c r="L155" s="34">
        <f t="shared" si="2"/>
        <v>0</v>
      </c>
      <c r="M155" s="34"/>
      <c r="N155" s="34"/>
      <c r="O155" s="34"/>
      <c r="P155" s="35"/>
    </row>
    <row r="156" spans="1:16" x14ac:dyDescent="0.25">
      <c r="A156" s="3"/>
      <c r="B156" s="2" t="str">
        <f>IF(ISBLANK(A156),"",VLOOKUP($A156,Locataires!$A$3:$K$584,2,))</f>
        <v/>
      </c>
      <c r="C156" s="2" t="str">
        <f>IF(ISBLANK(A156),"",VLOOKUP($A156,Locataires!$A$3:$K$584,3,))</f>
        <v/>
      </c>
      <c r="D156" s="2" t="str">
        <f>IF(ISBLANK(A156),"",VLOOKUP($A156,Locataires!$A$3:$K$584,4,))</f>
        <v/>
      </c>
      <c r="E156" s="2" t="str">
        <f>IF(ISBLANK(A156),"",VLOOKUP($A156,Locataires!$A$3:$K$584,5,))</f>
        <v/>
      </c>
      <c r="F156" s="2" t="str">
        <f>IF(ISBLANK(A156),"",VLOOKUP($A156,Locataires!$A$3:$K$584,6,))</f>
        <v/>
      </c>
      <c r="G156" s="2" t="str">
        <f>IF(ISBLANK(A156),"",VLOOKUP($A156,Locataires!$A$3:$K$584,7,))</f>
        <v/>
      </c>
      <c r="H156" s="39" t="str">
        <f>IF(ISBLANK(A156),"",VLOOKUP($A156,Locataires!$A$3:$K$584,8,))</f>
        <v/>
      </c>
      <c r="I156" s="2" t="str">
        <f>IF(ISBLANK(A156),"",VLOOKUP($A156,Locataires!$A$3:$K$584,9,))</f>
        <v/>
      </c>
      <c r="J156" s="31"/>
      <c r="K156" s="31"/>
      <c r="L156" s="34">
        <f t="shared" si="2"/>
        <v>0</v>
      </c>
      <c r="M156" s="34"/>
      <c r="N156" s="34"/>
      <c r="O156" s="34"/>
      <c r="P156" s="35"/>
    </row>
    <row r="157" spans="1:16" x14ac:dyDescent="0.25">
      <c r="A157" s="3"/>
      <c r="B157" s="2" t="str">
        <f>IF(ISBLANK(A157),"",VLOOKUP($A157,Locataires!$A$3:$K$584,2,))</f>
        <v/>
      </c>
      <c r="C157" s="2" t="str">
        <f>IF(ISBLANK(A157),"",VLOOKUP($A157,Locataires!$A$3:$K$584,3,))</f>
        <v/>
      </c>
      <c r="D157" s="2" t="str">
        <f>IF(ISBLANK(A157),"",VLOOKUP($A157,Locataires!$A$3:$K$584,4,))</f>
        <v/>
      </c>
      <c r="E157" s="2" t="str">
        <f>IF(ISBLANK(A157),"",VLOOKUP($A157,Locataires!$A$3:$K$584,5,))</f>
        <v/>
      </c>
      <c r="F157" s="2" t="str">
        <f>IF(ISBLANK(A157),"",VLOOKUP($A157,Locataires!$A$3:$K$584,6,))</f>
        <v/>
      </c>
      <c r="G157" s="2" t="str">
        <f>IF(ISBLANK(A157),"",VLOOKUP($A157,Locataires!$A$3:$K$584,7,))</f>
        <v/>
      </c>
      <c r="H157" s="39" t="str">
        <f>IF(ISBLANK(A157),"",VLOOKUP($A157,Locataires!$A$3:$K$584,8,))</f>
        <v/>
      </c>
      <c r="I157" s="2" t="str">
        <f>IF(ISBLANK(A157),"",VLOOKUP($A157,Locataires!$A$3:$K$584,9,))</f>
        <v/>
      </c>
      <c r="J157" s="31"/>
      <c r="K157" s="31"/>
      <c r="L157" s="34">
        <f t="shared" si="2"/>
        <v>0</v>
      </c>
      <c r="M157" s="34"/>
      <c r="N157" s="34"/>
      <c r="O157" s="34"/>
      <c r="P157" s="35"/>
    </row>
    <row r="158" spans="1:16" x14ac:dyDescent="0.25">
      <c r="A158" s="3"/>
      <c r="B158" s="2" t="str">
        <f>IF(ISBLANK(A158),"",VLOOKUP($A158,Locataires!$A$3:$K$584,2,))</f>
        <v/>
      </c>
      <c r="C158" s="2" t="str">
        <f>IF(ISBLANK(A158),"",VLOOKUP($A158,Locataires!$A$3:$K$584,3,))</f>
        <v/>
      </c>
      <c r="D158" s="2" t="str">
        <f>IF(ISBLANK(A158),"",VLOOKUP($A158,Locataires!$A$3:$K$584,4,))</f>
        <v/>
      </c>
      <c r="E158" s="2" t="str">
        <f>IF(ISBLANK(A158),"",VLOOKUP($A158,Locataires!$A$3:$K$584,5,))</f>
        <v/>
      </c>
      <c r="F158" s="2" t="str">
        <f>IF(ISBLANK(A158),"",VLOOKUP($A158,Locataires!$A$3:$K$584,6,))</f>
        <v/>
      </c>
      <c r="G158" s="2" t="str">
        <f>IF(ISBLANK(A158),"",VLOOKUP($A158,Locataires!$A$3:$K$584,7,))</f>
        <v/>
      </c>
      <c r="H158" s="39" t="str">
        <f>IF(ISBLANK(A158),"",VLOOKUP($A158,Locataires!$A$3:$K$584,8,))</f>
        <v/>
      </c>
      <c r="I158" s="2" t="str">
        <f>IF(ISBLANK(A158),"",VLOOKUP($A158,Locataires!$A$3:$K$584,9,))</f>
        <v/>
      </c>
      <c r="J158" s="31"/>
      <c r="K158" s="31"/>
      <c r="L158" s="34">
        <f t="shared" si="2"/>
        <v>0</v>
      </c>
      <c r="M158" s="34"/>
      <c r="N158" s="34"/>
      <c r="O158" s="34"/>
      <c r="P158" s="35"/>
    </row>
    <row r="159" spans="1:16" x14ac:dyDescent="0.25">
      <c r="A159" s="3"/>
      <c r="B159" s="2" t="str">
        <f>IF(ISBLANK(A159),"",VLOOKUP($A159,Locataires!$A$3:$K$584,2,))</f>
        <v/>
      </c>
      <c r="C159" s="2" t="str">
        <f>IF(ISBLANK(A159),"",VLOOKUP($A159,Locataires!$A$3:$K$584,3,))</f>
        <v/>
      </c>
      <c r="D159" s="2" t="str">
        <f>IF(ISBLANK(A159),"",VLOOKUP($A159,Locataires!$A$3:$K$584,4,))</f>
        <v/>
      </c>
      <c r="E159" s="2" t="str">
        <f>IF(ISBLANK(A159),"",VLOOKUP($A159,Locataires!$A$3:$K$584,5,))</f>
        <v/>
      </c>
      <c r="F159" s="2" t="str">
        <f>IF(ISBLANK(A159),"",VLOOKUP($A159,Locataires!$A$3:$K$584,6,))</f>
        <v/>
      </c>
      <c r="G159" s="2" t="str">
        <f>IF(ISBLANK(A159),"",VLOOKUP($A159,Locataires!$A$3:$K$584,7,))</f>
        <v/>
      </c>
      <c r="H159" s="39" t="str">
        <f>IF(ISBLANK(A159),"",VLOOKUP($A159,Locataires!$A$3:$K$584,8,))</f>
        <v/>
      </c>
      <c r="I159" s="2" t="str">
        <f>IF(ISBLANK(A159),"",VLOOKUP($A159,Locataires!$A$3:$K$584,9,))</f>
        <v/>
      </c>
      <c r="J159" s="31"/>
      <c r="K159" s="31"/>
      <c r="L159" s="34">
        <f t="shared" si="2"/>
        <v>0</v>
      </c>
      <c r="M159" s="34"/>
      <c r="N159" s="34"/>
      <c r="O159" s="34"/>
      <c r="P159" s="35"/>
    </row>
    <row r="160" spans="1:16" x14ac:dyDescent="0.25">
      <c r="A160" s="3"/>
      <c r="B160" s="2" t="str">
        <f>IF(ISBLANK(A160),"",VLOOKUP($A160,Locataires!$A$3:$K$584,2,))</f>
        <v/>
      </c>
      <c r="C160" s="2" t="str">
        <f>IF(ISBLANK(A160),"",VLOOKUP($A160,Locataires!$A$3:$K$584,3,))</f>
        <v/>
      </c>
      <c r="D160" s="2" t="str">
        <f>IF(ISBLANK(A160),"",VLOOKUP($A160,Locataires!$A$3:$K$584,4,))</f>
        <v/>
      </c>
      <c r="E160" s="2" t="str">
        <f>IF(ISBLANK(A160),"",VLOOKUP($A160,Locataires!$A$3:$K$584,5,))</f>
        <v/>
      </c>
      <c r="F160" s="2" t="str">
        <f>IF(ISBLANK(A160),"",VLOOKUP($A160,Locataires!$A$3:$K$584,6,))</f>
        <v/>
      </c>
      <c r="G160" s="2" t="str">
        <f>IF(ISBLANK(A160),"",VLOOKUP($A160,Locataires!$A$3:$K$584,7,))</f>
        <v/>
      </c>
      <c r="H160" s="39" t="str">
        <f>IF(ISBLANK(A160),"",VLOOKUP($A160,Locataires!$A$3:$K$584,8,))</f>
        <v/>
      </c>
      <c r="I160" s="2" t="str">
        <f>IF(ISBLANK(A160),"",VLOOKUP($A160,Locataires!$A$3:$K$584,9,))</f>
        <v/>
      </c>
      <c r="J160" s="31"/>
      <c r="K160" s="31"/>
      <c r="L160" s="34">
        <f t="shared" si="2"/>
        <v>0</v>
      </c>
      <c r="M160" s="34"/>
      <c r="N160" s="34"/>
      <c r="O160" s="34"/>
      <c r="P160" s="35"/>
    </row>
    <row r="161" spans="1:16" x14ac:dyDescent="0.25">
      <c r="A161" s="3"/>
      <c r="B161" s="2" t="str">
        <f>IF(ISBLANK(A161),"",VLOOKUP($A161,Locataires!$A$3:$K$584,2,))</f>
        <v/>
      </c>
      <c r="C161" s="2" t="str">
        <f>IF(ISBLANK(A161),"",VLOOKUP($A161,Locataires!$A$3:$K$584,3,))</f>
        <v/>
      </c>
      <c r="D161" s="2" t="str">
        <f>IF(ISBLANK(A161),"",VLOOKUP($A161,Locataires!$A$3:$K$584,4,))</f>
        <v/>
      </c>
      <c r="E161" s="2" t="str">
        <f>IF(ISBLANK(A161),"",VLOOKUP($A161,Locataires!$A$3:$K$584,5,))</f>
        <v/>
      </c>
      <c r="F161" s="2" t="str">
        <f>IF(ISBLANK(A161),"",VLOOKUP($A161,Locataires!$A$3:$K$584,6,))</f>
        <v/>
      </c>
      <c r="G161" s="2" t="str">
        <f>IF(ISBLANK(A161),"",VLOOKUP($A161,Locataires!$A$3:$K$584,7,))</f>
        <v/>
      </c>
      <c r="H161" s="39" t="str">
        <f>IF(ISBLANK(A161),"",VLOOKUP($A161,Locataires!$A$3:$K$584,8,))</f>
        <v/>
      </c>
      <c r="I161" s="2" t="str">
        <f>IF(ISBLANK(A161),"",VLOOKUP($A161,Locataires!$A$3:$K$584,9,))</f>
        <v/>
      </c>
      <c r="J161" s="31"/>
      <c r="K161" s="31"/>
      <c r="L161" s="34">
        <f t="shared" si="2"/>
        <v>0</v>
      </c>
      <c r="M161" s="34"/>
      <c r="N161" s="34"/>
      <c r="O161" s="34"/>
      <c r="P161" s="35"/>
    </row>
    <row r="162" spans="1:16" x14ac:dyDescent="0.25">
      <c r="A162" s="3"/>
      <c r="B162" s="2" t="str">
        <f>IF(ISBLANK(A162),"",VLOOKUP($A162,Locataires!$A$3:$K$584,2,))</f>
        <v/>
      </c>
      <c r="C162" s="2" t="str">
        <f>IF(ISBLANK(A162),"",VLOOKUP($A162,Locataires!$A$3:$K$584,3,))</f>
        <v/>
      </c>
      <c r="D162" s="2" t="str">
        <f>IF(ISBLANK(A162),"",VLOOKUP($A162,Locataires!$A$3:$K$584,4,))</f>
        <v/>
      </c>
      <c r="E162" s="2" t="str">
        <f>IF(ISBLANK(A162),"",VLOOKUP($A162,Locataires!$A$3:$K$584,5,))</f>
        <v/>
      </c>
      <c r="F162" s="2" t="str">
        <f>IF(ISBLANK(A162),"",VLOOKUP($A162,Locataires!$A$3:$K$584,6,))</f>
        <v/>
      </c>
      <c r="G162" s="2" t="str">
        <f>IF(ISBLANK(A162),"",VLOOKUP($A162,Locataires!$A$3:$K$584,7,))</f>
        <v/>
      </c>
      <c r="H162" s="39" t="str">
        <f>IF(ISBLANK(A162),"",VLOOKUP($A162,Locataires!$A$3:$K$584,8,))</f>
        <v/>
      </c>
      <c r="I162" s="2" t="str">
        <f>IF(ISBLANK(A162),"",VLOOKUP($A162,Locataires!$A$3:$K$584,9,))</f>
        <v/>
      </c>
      <c r="J162" s="31"/>
      <c r="K162" s="31"/>
      <c r="L162" s="34">
        <f t="shared" si="2"/>
        <v>0</v>
      </c>
      <c r="M162" s="34"/>
      <c r="N162" s="34"/>
      <c r="O162" s="34"/>
      <c r="P162" s="35"/>
    </row>
    <row r="163" spans="1:16" x14ac:dyDescent="0.25">
      <c r="A163" s="3"/>
      <c r="B163" s="2" t="str">
        <f>IF(ISBLANK(A163),"",VLOOKUP($A163,Locataires!$A$3:$K$584,2,))</f>
        <v/>
      </c>
      <c r="C163" s="2" t="str">
        <f>IF(ISBLANK(A163),"",VLOOKUP($A163,Locataires!$A$3:$K$584,3,))</f>
        <v/>
      </c>
      <c r="D163" s="2" t="str">
        <f>IF(ISBLANK(A163),"",VLOOKUP($A163,Locataires!$A$3:$K$584,4,))</f>
        <v/>
      </c>
      <c r="E163" s="2" t="str">
        <f>IF(ISBLANK(A163),"",VLOOKUP($A163,Locataires!$A$3:$K$584,5,))</f>
        <v/>
      </c>
      <c r="F163" s="2" t="str">
        <f>IF(ISBLANK(A163),"",VLOOKUP($A163,Locataires!$A$3:$K$584,6,))</f>
        <v/>
      </c>
      <c r="G163" s="2" t="str">
        <f>IF(ISBLANK(A163),"",VLOOKUP($A163,Locataires!$A$3:$K$584,7,))</f>
        <v/>
      </c>
      <c r="H163" s="39" t="str">
        <f>IF(ISBLANK(A163),"",VLOOKUP($A163,Locataires!$A$3:$K$584,8,))</f>
        <v/>
      </c>
      <c r="I163" s="2" t="str">
        <f>IF(ISBLANK(A163),"",VLOOKUP($A163,Locataires!$A$3:$K$584,9,))</f>
        <v/>
      </c>
      <c r="J163" s="31"/>
      <c r="K163" s="31"/>
      <c r="L163" s="34">
        <f t="shared" si="2"/>
        <v>0</v>
      </c>
      <c r="M163" s="34"/>
      <c r="N163" s="34"/>
      <c r="O163" s="34"/>
      <c r="P163" s="35"/>
    </row>
    <row r="164" spans="1:16" x14ac:dyDescent="0.25">
      <c r="A164" s="3"/>
      <c r="B164" s="2" t="str">
        <f>IF(ISBLANK(A164),"",VLOOKUP($A164,Locataires!$A$3:$K$584,2,))</f>
        <v/>
      </c>
      <c r="C164" s="2" t="str">
        <f>IF(ISBLANK(A164),"",VLOOKUP($A164,Locataires!$A$3:$K$584,3,))</f>
        <v/>
      </c>
      <c r="D164" s="2" t="str">
        <f>IF(ISBLANK(A164),"",VLOOKUP($A164,Locataires!$A$3:$K$584,4,))</f>
        <v/>
      </c>
      <c r="E164" s="2" t="str">
        <f>IF(ISBLANK(A164),"",VLOOKUP($A164,Locataires!$A$3:$K$584,5,))</f>
        <v/>
      </c>
      <c r="F164" s="2" t="str">
        <f>IF(ISBLANK(A164),"",VLOOKUP($A164,Locataires!$A$3:$K$584,6,))</f>
        <v/>
      </c>
      <c r="G164" s="2" t="str">
        <f>IF(ISBLANK(A164),"",VLOOKUP($A164,Locataires!$A$3:$K$584,7,))</f>
        <v/>
      </c>
      <c r="H164" s="39" t="str">
        <f>IF(ISBLANK(A164),"",VLOOKUP($A164,Locataires!$A$3:$K$584,8,))</f>
        <v/>
      </c>
      <c r="I164" s="2" t="str">
        <f>IF(ISBLANK(A164),"",VLOOKUP($A164,Locataires!$A$3:$K$584,9,))</f>
        <v/>
      </c>
      <c r="J164" s="31"/>
      <c r="K164" s="31"/>
      <c r="L164" s="34">
        <f t="shared" si="2"/>
        <v>0</v>
      </c>
      <c r="M164" s="34"/>
      <c r="N164" s="34"/>
      <c r="O164" s="34"/>
      <c r="P164" s="35"/>
    </row>
    <row r="165" spans="1:16" x14ac:dyDescent="0.25">
      <c r="A165" s="3"/>
      <c r="B165" s="2" t="str">
        <f>IF(ISBLANK(A165),"",VLOOKUP($A165,Locataires!$A$3:$K$584,2,))</f>
        <v/>
      </c>
      <c r="C165" s="2" t="str">
        <f>IF(ISBLANK(A165),"",VLOOKUP($A165,Locataires!$A$3:$K$584,3,))</f>
        <v/>
      </c>
      <c r="D165" s="2" t="str">
        <f>IF(ISBLANK(A165),"",VLOOKUP($A165,Locataires!$A$3:$K$584,4,))</f>
        <v/>
      </c>
      <c r="E165" s="2" t="str">
        <f>IF(ISBLANK(A165),"",VLOOKUP($A165,Locataires!$A$3:$K$584,5,))</f>
        <v/>
      </c>
      <c r="F165" s="2" t="str">
        <f>IF(ISBLANK(A165),"",VLOOKUP($A165,Locataires!$A$3:$K$584,6,))</f>
        <v/>
      </c>
      <c r="G165" s="2" t="str">
        <f>IF(ISBLANK(A165),"",VLOOKUP($A165,Locataires!$A$3:$K$584,7,))</f>
        <v/>
      </c>
      <c r="H165" s="39" t="str">
        <f>IF(ISBLANK(A165),"",VLOOKUP($A165,Locataires!$A$3:$K$584,8,))</f>
        <v/>
      </c>
      <c r="I165" s="2" t="str">
        <f>IF(ISBLANK(A165),"",VLOOKUP($A165,Locataires!$A$3:$K$584,9,))</f>
        <v/>
      </c>
      <c r="J165" s="31"/>
      <c r="K165" s="31"/>
      <c r="L165" s="34">
        <f t="shared" si="2"/>
        <v>0</v>
      </c>
      <c r="M165" s="34"/>
      <c r="N165" s="34"/>
      <c r="O165" s="34"/>
      <c r="P165" s="35"/>
    </row>
    <row r="166" spans="1:16" x14ac:dyDescent="0.25">
      <c r="A166" s="3"/>
      <c r="B166" s="2" t="str">
        <f>IF(ISBLANK(A166),"",VLOOKUP($A166,Locataires!$A$3:$K$584,2,))</f>
        <v/>
      </c>
      <c r="C166" s="2" t="str">
        <f>IF(ISBLANK(A166),"",VLOOKUP($A166,Locataires!$A$3:$K$584,3,))</f>
        <v/>
      </c>
      <c r="D166" s="2" t="str">
        <f>IF(ISBLANK(A166),"",VLOOKUP($A166,Locataires!$A$3:$K$584,4,))</f>
        <v/>
      </c>
      <c r="E166" s="2" t="str">
        <f>IF(ISBLANK(A166),"",VLOOKUP($A166,Locataires!$A$3:$K$584,5,))</f>
        <v/>
      </c>
      <c r="F166" s="2" t="str">
        <f>IF(ISBLANK(A166),"",VLOOKUP($A166,Locataires!$A$3:$K$584,6,))</f>
        <v/>
      </c>
      <c r="G166" s="2" t="str">
        <f>IF(ISBLANK(A166),"",VLOOKUP($A166,Locataires!$A$3:$K$584,7,))</f>
        <v/>
      </c>
      <c r="H166" s="39" t="str">
        <f>IF(ISBLANK(A166),"",VLOOKUP($A166,Locataires!$A$3:$K$584,8,))</f>
        <v/>
      </c>
      <c r="I166" s="2" t="str">
        <f>IF(ISBLANK(A166),"",VLOOKUP($A166,Locataires!$A$3:$K$584,9,))</f>
        <v/>
      </c>
      <c r="J166" s="31"/>
      <c r="K166" s="31"/>
      <c r="L166" s="34">
        <f t="shared" si="2"/>
        <v>0</v>
      </c>
      <c r="M166" s="34"/>
      <c r="N166" s="34"/>
      <c r="O166" s="34"/>
      <c r="P166" s="35"/>
    </row>
    <row r="167" spans="1:16" x14ac:dyDescent="0.25">
      <c r="A167" s="3"/>
      <c r="B167" s="2" t="str">
        <f>IF(ISBLANK(A167),"",VLOOKUP($A167,Locataires!$A$3:$K$584,2,))</f>
        <v/>
      </c>
      <c r="C167" s="2" t="str">
        <f>IF(ISBLANK(A167),"",VLOOKUP($A167,Locataires!$A$3:$K$584,3,))</f>
        <v/>
      </c>
      <c r="D167" s="2" t="str">
        <f>IF(ISBLANK(A167),"",VLOOKUP($A167,Locataires!$A$3:$K$584,4,))</f>
        <v/>
      </c>
      <c r="E167" s="2" t="str">
        <f>IF(ISBLANK(A167),"",VLOOKUP($A167,Locataires!$A$3:$K$584,5,))</f>
        <v/>
      </c>
      <c r="F167" s="2" t="str">
        <f>IF(ISBLANK(A167),"",VLOOKUP($A167,Locataires!$A$3:$K$584,6,))</f>
        <v/>
      </c>
      <c r="G167" s="2" t="str">
        <f>IF(ISBLANK(A167),"",VLOOKUP($A167,Locataires!$A$3:$K$584,7,))</f>
        <v/>
      </c>
      <c r="H167" s="39" t="str">
        <f>IF(ISBLANK(A167),"",VLOOKUP($A167,Locataires!$A$3:$K$584,8,))</f>
        <v/>
      </c>
      <c r="I167" s="2" t="str">
        <f>IF(ISBLANK(A167),"",VLOOKUP($A167,Locataires!$A$3:$K$584,9,))</f>
        <v/>
      </c>
      <c r="J167" s="31"/>
      <c r="K167" s="31"/>
      <c r="L167" s="34">
        <f t="shared" si="2"/>
        <v>0</v>
      </c>
      <c r="M167" s="34"/>
      <c r="N167" s="34"/>
      <c r="O167" s="34"/>
      <c r="P167" s="35"/>
    </row>
    <row r="168" spans="1:16" x14ac:dyDescent="0.25">
      <c r="A168" s="3"/>
      <c r="B168" s="2" t="str">
        <f>IF(ISBLANK(A168),"",VLOOKUP($A168,Locataires!$A$3:$K$584,2,))</f>
        <v/>
      </c>
      <c r="C168" s="2" t="str">
        <f>IF(ISBLANK(A168),"",VLOOKUP($A168,Locataires!$A$3:$K$584,3,))</f>
        <v/>
      </c>
      <c r="D168" s="2" t="str">
        <f>IF(ISBLANK(A168),"",VLOOKUP($A168,Locataires!$A$3:$K$584,4,))</f>
        <v/>
      </c>
      <c r="E168" s="2" t="str">
        <f>IF(ISBLANK(A168),"",VLOOKUP($A168,Locataires!$A$3:$K$584,5,))</f>
        <v/>
      </c>
      <c r="F168" s="2" t="str">
        <f>IF(ISBLANK(A168),"",VLOOKUP($A168,Locataires!$A$3:$K$584,6,))</f>
        <v/>
      </c>
      <c r="G168" s="2" t="str">
        <f>IF(ISBLANK(A168),"",VLOOKUP($A168,Locataires!$A$3:$K$584,7,))</f>
        <v/>
      </c>
      <c r="H168" s="39" t="str">
        <f>IF(ISBLANK(A168),"",VLOOKUP($A168,Locataires!$A$3:$K$584,8,))</f>
        <v/>
      </c>
      <c r="I168" s="2" t="str">
        <f>IF(ISBLANK(A168),"",VLOOKUP($A168,Locataires!$A$3:$K$584,9,))</f>
        <v/>
      </c>
      <c r="J168" s="31"/>
      <c r="K168" s="31"/>
      <c r="L168" s="34">
        <f t="shared" si="2"/>
        <v>0</v>
      </c>
      <c r="M168" s="34"/>
      <c r="N168" s="34"/>
      <c r="O168" s="34"/>
      <c r="P168" s="35"/>
    </row>
    <row r="169" spans="1:16" x14ac:dyDescent="0.25">
      <c r="A169" s="3"/>
      <c r="B169" s="2" t="str">
        <f>IF(ISBLANK(A169),"",VLOOKUP($A169,Locataires!$A$3:$K$584,2,))</f>
        <v/>
      </c>
      <c r="C169" s="2" t="str">
        <f>IF(ISBLANK(A169),"",VLOOKUP($A169,Locataires!$A$3:$K$584,3,))</f>
        <v/>
      </c>
      <c r="D169" s="2" t="str">
        <f>IF(ISBLANK(A169),"",VLOOKUP($A169,Locataires!$A$3:$K$584,4,))</f>
        <v/>
      </c>
      <c r="E169" s="2" t="str">
        <f>IF(ISBLANK(A169),"",VLOOKUP($A169,Locataires!$A$3:$K$584,5,))</f>
        <v/>
      </c>
      <c r="F169" s="2" t="str">
        <f>IF(ISBLANK(A169),"",VLOOKUP($A169,Locataires!$A$3:$K$584,6,))</f>
        <v/>
      </c>
      <c r="G169" s="2" t="str">
        <f>IF(ISBLANK(A169),"",VLOOKUP($A169,Locataires!$A$3:$K$584,7,))</f>
        <v/>
      </c>
      <c r="H169" s="39" t="str">
        <f>IF(ISBLANK(A169),"",VLOOKUP($A169,Locataires!$A$3:$K$584,8,))</f>
        <v/>
      </c>
      <c r="I169" s="2" t="str">
        <f>IF(ISBLANK(A169),"",VLOOKUP($A169,Locataires!$A$3:$K$584,9,))</f>
        <v/>
      </c>
      <c r="J169" s="31"/>
      <c r="K169" s="31"/>
      <c r="L169" s="34">
        <f t="shared" si="2"/>
        <v>0</v>
      </c>
      <c r="M169" s="34"/>
      <c r="N169" s="34"/>
      <c r="O169" s="34"/>
      <c r="P169" s="35"/>
    </row>
    <row r="170" spans="1:16" x14ac:dyDescent="0.25">
      <c r="A170" s="3"/>
      <c r="B170" s="2" t="str">
        <f>IF(ISBLANK(A170),"",VLOOKUP($A170,Locataires!$A$3:$K$584,2,))</f>
        <v/>
      </c>
      <c r="C170" s="2" t="str">
        <f>IF(ISBLANK(A170),"",VLOOKUP($A170,Locataires!$A$3:$K$584,3,))</f>
        <v/>
      </c>
      <c r="D170" s="2" t="str">
        <f>IF(ISBLANK(A170),"",VLOOKUP($A170,Locataires!$A$3:$K$584,4,))</f>
        <v/>
      </c>
      <c r="E170" s="2" t="str">
        <f>IF(ISBLANK(A170),"",VLOOKUP($A170,Locataires!$A$3:$K$584,5,))</f>
        <v/>
      </c>
      <c r="F170" s="2" t="str">
        <f>IF(ISBLANK(A170),"",VLOOKUP($A170,Locataires!$A$3:$K$584,6,))</f>
        <v/>
      </c>
      <c r="G170" s="2" t="str">
        <f>IF(ISBLANK(A170),"",VLOOKUP($A170,Locataires!$A$3:$K$584,7,))</f>
        <v/>
      </c>
      <c r="H170" s="39" t="str">
        <f>IF(ISBLANK(A170),"",VLOOKUP($A170,Locataires!$A$3:$K$584,8,))</f>
        <v/>
      </c>
      <c r="I170" s="2" t="str">
        <f>IF(ISBLANK(A170),"",VLOOKUP($A170,Locataires!$A$3:$K$584,9,))</f>
        <v/>
      </c>
      <c r="J170" s="31"/>
      <c r="K170" s="31"/>
      <c r="L170" s="34">
        <f t="shared" si="2"/>
        <v>0</v>
      </c>
      <c r="M170" s="34"/>
      <c r="N170" s="34"/>
      <c r="O170" s="34"/>
      <c r="P170" s="35"/>
    </row>
    <row r="171" spans="1:16" x14ac:dyDescent="0.25">
      <c r="A171" s="3"/>
      <c r="B171" s="2" t="str">
        <f>IF(ISBLANK(A171),"",VLOOKUP($A171,Locataires!$A$3:$K$584,2,))</f>
        <v/>
      </c>
      <c r="C171" s="2" t="str">
        <f>IF(ISBLANK(A171),"",VLOOKUP($A171,Locataires!$A$3:$K$584,3,))</f>
        <v/>
      </c>
      <c r="D171" s="2" t="str">
        <f>IF(ISBLANK(A171),"",VLOOKUP($A171,Locataires!$A$3:$K$584,4,))</f>
        <v/>
      </c>
      <c r="E171" s="2" t="str">
        <f>IF(ISBLANK(A171),"",VLOOKUP($A171,Locataires!$A$3:$K$584,5,))</f>
        <v/>
      </c>
      <c r="F171" s="2" t="str">
        <f>IF(ISBLANK(A171),"",VLOOKUP($A171,Locataires!$A$3:$K$584,6,))</f>
        <v/>
      </c>
      <c r="G171" s="2" t="str">
        <f>IF(ISBLANK(A171),"",VLOOKUP($A171,Locataires!$A$3:$K$584,7,))</f>
        <v/>
      </c>
      <c r="H171" s="39" t="str">
        <f>IF(ISBLANK(A171),"",VLOOKUP($A171,Locataires!$A$3:$K$584,8,))</f>
        <v/>
      </c>
      <c r="I171" s="2" t="str">
        <f>IF(ISBLANK(A171),"",VLOOKUP($A171,Locataires!$A$3:$K$584,9,))</f>
        <v/>
      </c>
      <c r="J171" s="31"/>
      <c r="K171" s="31"/>
      <c r="L171" s="34">
        <f t="shared" si="2"/>
        <v>0</v>
      </c>
      <c r="M171" s="34"/>
      <c r="N171" s="34"/>
      <c r="O171" s="34"/>
      <c r="P171" s="35"/>
    </row>
    <row r="172" spans="1:16" x14ac:dyDescent="0.25">
      <c r="A172" s="3"/>
      <c r="B172" s="2" t="str">
        <f>IF(ISBLANK(A172),"",VLOOKUP($A172,Locataires!$A$3:$K$584,2,))</f>
        <v/>
      </c>
      <c r="C172" s="2" t="str">
        <f>IF(ISBLANK(A172),"",VLOOKUP($A172,Locataires!$A$3:$K$584,3,))</f>
        <v/>
      </c>
      <c r="D172" s="2" t="str">
        <f>IF(ISBLANK(A172),"",VLOOKUP($A172,Locataires!$A$3:$K$584,4,))</f>
        <v/>
      </c>
      <c r="E172" s="2" t="str">
        <f>IF(ISBLANK(A172),"",VLOOKUP($A172,Locataires!$A$3:$K$584,5,))</f>
        <v/>
      </c>
      <c r="F172" s="2" t="str">
        <f>IF(ISBLANK(A172),"",VLOOKUP($A172,Locataires!$A$3:$K$584,6,))</f>
        <v/>
      </c>
      <c r="G172" s="2" t="str">
        <f>IF(ISBLANK(A172),"",VLOOKUP($A172,Locataires!$A$3:$K$584,7,))</f>
        <v/>
      </c>
      <c r="H172" s="39" t="str">
        <f>IF(ISBLANK(A172),"",VLOOKUP($A172,Locataires!$A$3:$K$584,8,))</f>
        <v/>
      </c>
      <c r="I172" s="2" t="str">
        <f>IF(ISBLANK(A172),"",VLOOKUP($A172,Locataires!$A$3:$K$584,9,))</f>
        <v/>
      </c>
      <c r="J172" s="31"/>
      <c r="K172" s="31"/>
      <c r="L172" s="34">
        <f t="shared" si="2"/>
        <v>0</v>
      </c>
      <c r="M172" s="34"/>
      <c r="N172" s="34"/>
      <c r="O172" s="34"/>
      <c r="P172" s="35"/>
    </row>
    <row r="173" spans="1:16" x14ac:dyDescent="0.25">
      <c r="A173" s="3"/>
      <c r="B173" s="2" t="str">
        <f>IF(ISBLANK(A173),"",VLOOKUP($A173,Locataires!$A$3:$K$584,2,))</f>
        <v/>
      </c>
      <c r="C173" s="2" t="str">
        <f>IF(ISBLANK(A173),"",VLOOKUP($A173,Locataires!$A$3:$K$584,3,))</f>
        <v/>
      </c>
      <c r="D173" s="2" t="str">
        <f>IF(ISBLANK(A173),"",VLOOKUP($A173,Locataires!$A$3:$K$584,4,))</f>
        <v/>
      </c>
      <c r="E173" s="2" t="str">
        <f>IF(ISBLANK(A173),"",VLOOKUP($A173,Locataires!$A$3:$K$584,5,))</f>
        <v/>
      </c>
      <c r="F173" s="2" t="str">
        <f>IF(ISBLANK(A173),"",VLOOKUP($A173,Locataires!$A$3:$K$584,6,))</f>
        <v/>
      </c>
      <c r="G173" s="2" t="str">
        <f>IF(ISBLANK(A173),"",VLOOKUP($A173,Locataires!$A$3:$K$584,7,))</f>
        <v/>
      </c>
      <c r="H173" s="39" t="str">
        <f>IF(ISBLANK(A173),"",VLOOKUP($A173,Locataires!$A$3:$K$584,8,))</f>
        <v/>
      </c>
      <c r="I173" s="2" t="str">
        <f>IF(ISBLANK(A173),"",VLOOKUP($A173,Locataires!$A$3:$K$584,9,))</f>
        <v/>
      </c>
      <c r="J173" s="31"/>
      <c r="K173" s="31"/>
      <c r="L173" s="34">
        <f t="shared" si="2"/>
        <v>0</v>
      </c>
      <c r="M173" s="34"/>
      <c r="N173" s="34"/>
      <c r="O173" s="34"/>
      <c r="P173" s="35"/>
    </row>
    <row r="174" spans="1:16" x14ac:dyDescent="0.25">
      <c r="A174" s="3"/>
      <c r="B174" s="2" t="str">
        <f>IF(ISBLANK(A174),"",VLOOKUP($A174,Locataires!$A$3:$K$584,2,))</f>
        <v/>
      </c>
      <c r="C174" s="2" t="str">
        <f>IF(ISBLANK(A174),"",VLOOKUP($A174,Locataires!$A$3:$K$584,3,))</f>
        <v/>
      </c>
      <c r="D174" s="2" t="str">
        <f>IF(ISBLANK(A174),"",VLOOKUP($A174,Locataires!$A$3:$K$584,4,))</f>
        <v/>
      </c>
      <c r="E174" s="2" t="str">
        <f>IF(ISBLANK(A174),"",VLOOKUP($A174,Locataires!$A$3:$K$584,5,))</f>
        <v/>
      </c>
      <c r="F174" s="2" t="str">
        <f>IF(ISBLANK(A174),"",VLOOKUP($A174,Locataires!$A$3:$K$584,6,))</f>
        <v/>
      </c>
      <c r="G174" s="2" t="str">
        <f>IF(ISBLANK(A174),"",VLOOKUP($A174,Locataires!$A$3:$K$584,7,))</f>
        <v/>
      </c>
      <c r="H174" s="39" t="str">
        <f>IF(ISBLANK(A174),"",VLOOKUP($A174,Locataires!$A$3:$K$584,8,))</f>
        <v/>
      </c>
      <c r="I174" s="2" t="str">
        <f>IF(ISBLANK(A174),"",VLOOKUP($A174,Locataires!$A$3:$K$584,9,))</f>
        <v/>
      </c>
      <c r="J174" s="31"/>
      <c r="K174" s="31"/>
      <c r="L174" s="34">
        <f t="shared" si="2"/>
        <v>0</v>
      </c>
      <c r="M174" s="34"/>
      <c r="N174" s="34"/>
      <c r="O174" s="34"/>
      <c r="P174" s="35"/>
    </row>
    <row r="175" spans="1:16" x14ac:dyDescent="0.25">
      <c r="A175" s="3"/>
      <c r="B175" s="2" t="str">
        <f>IF(ISBLANK(A175),"",VLOOKUP($A175,Locataires!$A$3:$K$584,2,))</f>
        <v/>
      </c>
      <c r="C175" s="2" t="str">
        <f>IF(ISBLANK(A175),"",VLOOKUP($A175,Locataires!$A$3:$K$584,3,))</f>
        <v/>
      </c>
      <c r="D175" s="2" t="str">
        <f>IF(ISBLANK(A175),"",VLOOKUP($A175,Locataires!$A$3:$K$584,4,))</f>
        <v/>
      </c>
      <c r="E175" s="2" t="str">
        <f>IF(ISBLANK(A175),"",VLOOKUP($A175,Locataires!$A$3:$K$584,5,))</f>
        <v/>
      </c>
      <c r="F175" s="2" t="str">
        <f>IF(ISBLANK(A175),"",VLOOKUP($A175,Locataires!$A$3:$K$584,6,))</f>
        <v/>
      </c>
      <c r="G175" s="2" t="str">
        <f>IF(ISBLANK(A175),"",VLOOKUP($A175,Locataires!$A$3:$K$584,7,))</f>
        <v/>
      </c>
      <c r="H175" s="39" t="str">
        <f>IF(ISBLANK(A175),"",VLOOKUP($A175,Locataires!$A$3:$K$584,8,))</f>
        <v/>
      </c>
      <c r="I175" s="2" t="str">
        <f>IF(ISBLANK(A175),"",VLOOKUP($A175,Locataires!$A$3:$K$584,9,))</f>
        <v/>
      </c>
      <c r="J175" s="31"/>
      <c r="K175" s="31"/>
      <c r="L175" s="34">
        <f t="shared" si="2"/>
        <v>0</v>
      </c>
      <c r="M175" s="34"/>
      <c r="N175" s="34"/>
      <c r="O175" s="34"/>
      <c r="P175" s="35"/>
    </row>
    <row r="176" spans="1:16" x14ac:dyDescent="0.25">
      <c r="A176" s="3"/>
      <c r="B176" s="2" t="str">
        <f>IF(ISBLANK(A176),"",VLOOKUP($A176,Locataires!$A$3:$K$584,2,))</f>
        <v/>
      </c>
      <c r="C176" s="2" t="str">
        <f>IF(ISBLANK(A176),"",VLOOKUP($A176,Locataires!$A$3:$K$584,3,))</f>
        <v/>
      </c>
      <c r="D176" s="2" t="str">
        <f>IF(ISBLANK(A176),"",VLOOKUP($A176,Locataires!$A$3:$K$584,4,))</f>
        <v/>
      </c>
      <c r="E176" s="2" t="str">
        <f>IF(ISBLANK(A176),"",VLOOKUP($A176,Locataires!$A$3:$K$584,5,))</f>
        <v/>
      </c>
      <c r="F176" s="2" t="str">
        <f>IF(ISBLANK(A176),"",VLOOKUP($A176,Locataires!$A$3:$K$584,6,))</f>
        <v/>
      </c>
      <c r="G176" s="2" t="str">
        <f>IF(ISBLANK(A176),"",VLOOKUP($A176,Locataires!$A$3:$K$584,7,))</f>
        <v/>
      </c>
      <c r="H176" s="39" t="str">
        <f>IF(ISBLANK(A176),"",VLOOKUP($A176,Locataires!$A$3:$K$584,8,))</f>
        <v/>
      </c>
      <c r="I176" s="2" t="str">
        <f>IF(ISBLANK(A176),"",VLOOKUP($A176,Locataires!$A$3:$K$584,9,))</f>
        <v/>
      </c>
      <c r="J176" s="31"/>
      <c r="K176" s="31"/>
      <c r="L176" s="34">
        <f t="shared" si="2"/>
        <v>0</v>
      </c>
      <c r="M176" s="34"/>
      <c r="N176" s="34"/>
      <c r="O176" s="34"/>
      <c r="P176" s="35"/>
    </row>
    <row r="177" spans="1:16" x14ac:dyDescent="0.25">
      <c r="A177" s="3"/>
      <c r="B177" s="2" t="str">
        <f>IF(ISBLANK(A177),"",VLOOKUP($A177,Locataires!$A$3:$K$584,2,))</f>
        <v/>
      </c>
      <c r="C177" s="2" t="str">
        <f>IF(ISBLANK(A177),"",VLOOKUP($A177,Locataires!$A$3:$K$584,3,))</f>
        <v/>
      </c>
      <c r="D177" s="2" t="str">
        <f>IF(ISBLANK(A177),"",VLOOKUP($A177,Locataires!$A$3:$K$584,4,))</f>
        <v/>
      </c>
      <c r="E177" s="2" t="str">
        <f>IF(ISBLANK(A177),"",VLOOKUP($A177,Locataires!$A$3:$K$584,5,))</f>
        <v/>
      </c>
      <c r="F177" s="2" t="str">
        <f>IF(ISBLANK(A177),"",VLOOKUP($A177,Locataires!$A$3:$K$584,6,))</f>
        <v/>
      </c>
      <c r="G177" s="2" t="str">
        <f>IF(ISBLANK(A177),"",VLOOKUP($A177,Locataires!$A$3:$K$584,7,))</f>
        <v/>
      </c>
      <c r="H177" s="39" t="str">
        <f>IF(ISBLANK(A177),"",VLOOKUP($A177,Locataires!$A$3:$K$584,8,))</f>
        <v/>
      </c>
      <c r="I177" s="2" t="str">
        <f>IF(ISBLANK(A177),"",VLOOKUP($A177,Locataires!$A$3:$K$584,9,))</f>
        <v/>
      </c>
      <c r="J177" s="31"/>
      <c r="K177" s="31"/>
      <c r="L177" s="34">
        <f t="shared" si="2"/>
        <v>0</v>
      </c>
      <c r="M177" s="34"/>
      <c r="N177" s="34"/>
      <c r="O177" s="34"/>
      <c r="P177" s="35"/>
    </row>
    <row r="178" spans="1:16" x14ac:dyDescent="0.25">
      <c r="A178" s="3"/>
      <c r="B178" s="2" t="str">
        <f>IF(ISBLANK(A178),"",VLOOKUP($A178,Locataires!$A$3:$K$584,2,))</f>
        <v/>
      </c>
      <c r="C178" s="2" t="str">
        <f>IF(ISBLANK(A178),"",VLOOKUP($A178,Locataires!$A$3:$K$584,3,))</f>
        <v/>
      </c>
      <c r="D178" s="2" t="str">
        <f>IF(ISBLANK(A178),"",VLOOKUP($A178,Locataires!$A$3:$K$584,4,))</f>
        <v/>
      </c>
      <c r="E178" s="2" t="str">
        <f>IF(ISBLANK(A178),"",VLOOKUP($A178,Locataires!$A$3:$K$584,5,))</f>
        <v/>
      </c>
      <c r="F178" s="2" t="str">
        <f>IF(ISBLANK(A178),"",VLOOKUP($A178,Locataires!$A$3:$K$584,6,))</f>
        <v/>
      </c>
      <c r="G178" s="2" t="str">
        <f>IF(ISBLANK(A178),"",VLOOKUP($A178,Locataires!$A$3:$K$584,7,))</f>
        <v/>
      </c>
      <c r="H178" s="39" t="str">
        <f>IF(ISBLANK(A178),"",VLOOKUP($A178,Locataires!$A$3:$K$584,8,))</f>
        <v/>
      </c>
      <c r="I178" s="2" t="str">
        <f>IF(ISBLANK(A178),"",VLOOKUP($A178,Locataires!$A$3:$K$584,9,))</f>
        <v/>
      </c>
      <c r="J178" s="31"/>
      <c r="K178" s="31"/>
      <c r="L178" s="34">
        <f t="shared" si="2"/>
        <v>0</v>
      </c>
      <c r="M178" s="34"/>
      <c r="N178" s="34"/>
      <c r="O178" s="34"/>
      <c r="P178" s="35"/>
    </row>
    <row r="179" spans="1:16" x14ac:dyDescent="0.25">
      <c r="A179" s="3"/>
      <c r="B179" s="2" t="str">
        <f>IF(ISBLANK(A179),"",VLOOKUP($A179,Locataires!$A$3:$K$584,2,))</f>
        <v/>
      </c>
      <c r="C179" s="2" t="str">
        <f>IF(ISBLANK(A179),"",VLOOKUP($A179,Locataires!$A$3:$K$584,3,))</f>
        <v/>
      </c>
      <c r="D179" s="2" t="str">
        <f>IF(ISBLANK(A179),"",VLOOKUP($A179,Locataires!$A$3:$K$584,4,))</f>
        <v/>
      </c>
      <c r="E179" s="2" t="str">
        <f>IF(ISBLANK(A179),"",VLOOKUP($A179,Locataires!$A$3:$K$584,5,))</f>
        <v/>
      </c>
      <c r="F179" s="2" t="str">
        <f>IF(ISBLANK(A179),"",VLOOKUP($A179,Locataires!$A$3:$K$584,6,))</f>
        <v/>
      </c>
      <c r="G179" s="2" t="str">
        <f>IF(ISBLANK(A179),"",VLOOKUP($A179,Locataires!$A$3:$K$584,7,))</f>
        <v/>
      </c>
      <c r="H179" s="39" t="str">
        <f>IF(ISBLANK(A179),"",VLOOKUP($A179,Locataires!$A$3:$K$584,8,))</f>
        <v/>
      </c>
      <c r="I179" s="2" t="str">
        <f>IF(ISBLANK(A179),"",VLOOKUP($A179,Locataires!$A$3:$K$584,9,))</f>
        <v/>
      </c>
      <c r="J179" s="31"/>
      <c r="K179" s="31"/>
      <c r="L179" s="34">
        <f t="shared" si="2"/>
        <v>0</v>
      </c>
      <c r="M179" s="34"/>
      <c r="N179" s="34"/>
      <c r="O179" s="34"/>
      <c r="P179" s="35"/>
    </row>
    <row r="180" spans="1:16" x14ac:dyDescent="0.25">
      <c r="A180" s="3"/>
      <c r="B180" s="2" t="str">
        <f>IF(ISBLANK(A180),"",VLOOKUP($A180,Locataires!$A$3:$K$584,2,))</f>
        <v/>
      </c>
      <c r="C180" s="2" t="str">
        <f>IF(ISBLANK(A180),"",VLOOKUP($A180,Locataires!$A$3:$K$584,3,))</f>
        <v/>
      </c>
      <c r="D180" s="2" t="str">
        <f>IF(ISBLANK(A180),"",VLOOKUP($A180,Locataires!$A$3:$K$584,4,))</f>
        <v/>
      </c>
      <c r="E180" s="2" t="str">
        <f>IF(ISBLANK(A180),"",VLOOKUP($A180,Locataires!$A$3:$K$584,5,))</f>
        <v/>
      </c>
      <c r="F180" s="2" t="str">
        <f>IF(ISBLANK(A180),"",VLOOKUP($A180,Locataires!$A$3:$K$584,6,))</f>
        <v/>
      </c>
      <c r="G180" s="2" t="str">
        <f>IF(ISBLANK(A180),"",VLOOKUP($A180,Locataires!$A$3:$K$584,7,))</f>
        <v/>
      </c>
      <c r="H180" s="39" t="str">
        <f>IF(ISBLANK(A180),"",VLOOKUP($A180,Locataires!$A$3:$K$584,8,))</f>
        <v/>
      </c>
      <c r="I180" s="2" t="str">
        <f>IF(ISBLANK(A180),"",VLOOKUP($A180,Locataires!$A$3:$K$584,9,))</f>
        <v/>
      </c>
      <c r="J180" s="31"/>
      <c r="K180" s="31"/>
      <c r="L180" s="34">
        <f t="shared" si="2"/>
        <v>0</v>
      </c>
      <c r="M180" s="34"/>
      <c r="N180" s="34"/>
      <c r="O180" s="34"/>
      <c r="P180" s="35"/>
    </row>
    <row r="181" spans="1:16" x14ac:dyDescent="0.25">
      <c r="A181" s="3"/>
      <c r="B181" s="2" t="str">
        <f>IF(ISBLANK(A181),"",VLOOKUP($A181,Locataires!$A$3:$K$584,2,))</f>
        <v/>
      </c>
      <c r="C181" s="2" t="str">
        <f>IF(ISBLANK(A181),"",VLOOKUP($A181,Locataires!$A$3:$K$584,3,))</f>
        <v/>
      </c>
      <c r="D181" s="2" t="str">
        <f>IF(ISBLANK(A181),"",VLOOKUP($A181,Locataires!$A$3:$K$584,4,))</f>
        <v/>
      </c>
      <c r="E181" s="2" t="str">
        <f>IF(ISBLANK(A181),"",VLOOKUP($A181,Locataires!$A$3:$K$584,5,))</f>
        <v/>
      </c>
      <c r="F181" s="2" t="str">
        <f>IF(ISBLANK(A181),"",VLOOKUP($A181,Locataires!$A$3:$K$584,6,))</f>
        <v/>
      </c>
      <c r="G181" s="2" t="str">
        <f>IF(ISBLANK(A181),"",VLOOKUP($A181,Locataires!$A$3:$K$584,7,))</f>
        <v/>
      </c>
      <c r="H181" s="39" t="str">
        <f>IF(ISBLANK(A181),"",VLOOKUP($A181,Locataires!$A$3:$K$584,8,))</f>
        <v/>
      </c>
      <c r="I181" s="2" t="str">
        <f>IF(ISBLANK(A181),"",VLOOKUP($A181,Locataires!$A$3:$K$584,9,))</f>
        <v/>
      </c>
      <c r="J181" s="31"/>
      <c r="K181" s="31"/>
      <c r="L181" s="34">
        <f t="shared" si="2"/>
        <v>0</v>
      </c>
      <c r="M181" s="34"/>
      <c r="N181" s="34"/>
      <c r="O181" s="34"/>
      <c r="P181" s="35"/>
    </row>
    <row r="182" spans="1:16" x14ac:dyDescent="0.25">
      <c r="A182" s="3"/>
      <c r="B182" s="2" t="str">
        <f>IF(ISBLANK(A182),"",VLOOKUP($A182,Locataires!$A$3:$K$584,2,))</f>
        <v/>
      </c>
      <c r="C182" s="2" t="str">
        <f>IF(ISBLANK(A182),"",VLOOKUP($A182,Locataires!$A$3:$K$584,3,))</f>
        <v/>
      </c>
      <c r="D182" s="2" t="str">
        <f>IF(ISBLANK(A182),"",VLOOKUP($A182,Locataires!$A$3:$K$584,4,))</f>
        <v/>
      </c>
      <c r="E182" s="2" t="str">
        <f>IF(ISBLANK(A182),"",VLOOKUP($A182,Locataires!$A$3:$K$584,5,))</f>
        <v/>
      </c>
      <c r="F182" s="2" t="str">
        <f>IF(ISBLANK(A182),"",VLOOKUP($A182,Locataires!$A$3:$K$584,6,))</f>
        <v/>
      </c>
      <c r="G182" s="2" t="str">
        <f>IF(ISBLANK(A182),"",VLOOKUP($A182,Locataires!$A$3:$K$584,7,))</f>
        <v/>
      </c>
      <c r="H182" s="39" t="str">
        <f>IF(ISBLANK(A182),"",VLOOKUP($A182,Locataires!$A$3:$K$584,8,))</f>
        <v/>
      </c>
      <c r="I182" s="2" t="str">
        <f>IF(ISBLANK(A182),"",VLOOKUP($A182,Locataires!$A$3:$K$584,9,))</f>
        <v/>
      </c>
      <c r="J182" s="31"/>
      <c r="K182" s="31"/>
      <c r="L182" s="34">
        <f t="shared" si="2"/>
        <v>0</v>
      </c>
      <c r="M182" s="34"/>
      <c r="N182" s="34"/>
      <c r="O182" s="34"/>
      <c r="P182" s="35"/>
    </row>
    <row r="183" spans="1:16" x14ac:dyDescent="0.25">
      <c r="A183" s="3"/>
      <c r="B183" s="2" t="str">
        <f>IF(ISBLANK(A183),"",VLOOKUP($A183,Locataires!$A$3:$K$584,2,))</f>
        <v/>
      </c>
      <c r="C183" s="2" t="str">
        <f>IF(ISBLANK(A183),"",VLOOKUP($A183,Locataires!$A$3:$K$584,3,))</f>
        <v/>
      </c>
      <c r="D183" s="2" t="str">
        <f>IF(ISBLANK(A183),"",VLOOKUP($A183,Locataires!$A$3:$K$584,4,))</f>
        <v/>
      </c>
      <c r="E183" s="2" t="str">
        <f>IF(ISBLANK(A183),"",VLOOKUP($A183,Locataires!$A$3:$K$584,5,))</f>
        <v/>
      </c>
      <c r="F183" s="2" t="str">
        <f>IF(ISBLANK(A183),"",VLOOKUP($A183,Locataires!$A$3:$K$584,6,))</f>
        <v/>
      </c>
      <c r="G183" s="2" t="str">
        <f>IF(ISBLANK(A183),"",VLOOKUP($A183,Locataires!$A$3:$K$584,7,))</f>
        <v/>
      </c>
      <c r="H183" s="39" t="str">
        <f>IF(ISBLANK(A183),"",VLOOKUP($A183,Locataires!$A$3:$K$584,8,))</f>
        <v/>
      </c>
      <c r="I183" s="2" t="str">
        <f>IF(ISBLANK(A183),"",VLOOKUP($A183,Locataires!$A$3:$K$584,9,))</f>
        <v/>
      </c>
      <c r="J183" s="31"/>
      <c r="K183" s="31"/>
      <c r="L183" s="34">
        <f t="shared" si="2"/>
        <v>0</v>
      </c>
      <c r="M183" s="34"/>
      <c r="N183" s="34"/>
      <c r="O183" s="34"/>
      <c r="P183" s="35"/>
    </row>
    <row r="184" spans="1:16" x14ac:dyDescent="0.25">
      <c r="A184" s="3"/>
      <c r="B184" s="2" t="str">
        <f>IF(ISBLANK(A184),"",VLOOKUP($A184,Locataires!$A$3:$K$584,2,))</f>
        <v/>
      </c>
      <c r="C184" s="2" t="str">
        <f>IF(ISBLANK(A184),"",VLOOKUP($A184,Locataires!$A$3:$K$584,3,))</f>
        <v/>
      </c>
      <c r="D184" s="2" t="str">
        <f>IF(ISBLANK(A184),"",VLOOKUP($A184,Locataires!$A$3:$K$584,4,))</f>
        <v/>
      </c>
      <c r="E184" s="2" t="str">
        <f>IF(ISBLANK(A184),"",VLOOKUP($A184,Locataires!$A$3:$K$584,5,))</f>
        <v/>
      </c>
      <c r="F184" s="2" t="str">
        <f>IF(ISBLANK(A184),"",VLOOKUP($A184,Locataires!$A$3:$K$584,6,))</f>
        <v/>
      </c>
      <c r="G184" s="2" t="str">
        <f>IF(ISBLANK(A184),"",VLOOKUP($A184,Locataires!$A$3:$K$584,7,))</f>
        <v/>
      </c>
      <c r="H184" s="39" t="str">
        <f>IF(ISBLANK(A184),"",VLOOKUP($A184,Locataires!$A$3:$K$584,8,))</f>
        <v/>
      </c>
      <c r="I184" s="2" t="str">
        <f>IF(ISBLANK(A184),"",VLOOKUP($A184,Locataires!$A$3:$K$584,9,))</f>
        <v/>
      </c>
      <c r="J184" s="31"/>
      <c r="K184" s="31"/>
      <c r="L184" s="34">
        <f t="shared" si="2"/>
        <v>0</v>
      </c>
      <c r="M184" s="34"/>
      <c r="N184" s="34"/>
      <c r="O184" s="34"/>
      <c r="P184" s="35"/>
    </row>
    <row r="185" spans="1:16" x14ac:dyDescent="0.25">
      <c r="A185" s="3"/>
      <c r="B185" s="2" t="str">
        <f>IF(ISBLANK(A185),"",VLOOKUP($A185,Locataires!$A$3:$K$584,2,))</f>
        <v/>
      </c>
      <c r="C185" s="2" t="str">
        <f>IF(ISBLANK(A185),"",VLOOKUP($A185,Locataires!$A$3:$K$584,3,))</f>
        <v/>
      </c>
      <c r="D185" s="2" t="str">
        <f>IF(ISBLANK(A185),"",VLOOKUP($A185,Locataires!$A$3:$K$584,4,))</f>
        <v/>
      </c>
      <c r="E185" s="2" t="str">
        <f>IF(ISBLANK(A185),"",VLOOKUP($A185,Locataires!$A$3:$K$584,5,))</f>
        <v/>
      </c>
      <c r="F185" s="2" t="str">
        <f>IF(ISBLANK(A185),"",VLOOKUP($A185,Locataires!$A$3:$K$584,6,))</f>
        <v/>
      </c>
      <c r="G185" s="2" t="str">
        <f>IF(ISBLANK(A185),"",VLOOKUP($A185,Locataires!$A$3:$K$584,7,))</f>
        <v/>
      </c>
      <c r="H185" s="39" t="str">
        <f>IF(ISBLANK(A185),"",VLOOKUP($A185,Locataires!$A$3:$K$584,8,))</f>
        <v/>
      </c>
      <c r="I185" s="2" t="str">
        <f>IF(ISBLANK(A185),"",VLOOKUP($A185,Locataires!$A$3:$K$584,9,))</f>
        <v/>
      </c>
      <c r="J185" s="31"/>
      <c r="K185" s="31"/>
      <c r="L185" s="34">
        <f t="shared" si="2"/>
        <v>0</v>
      </c>
      <c r="M185" s="34"/>
      <c r="N185" s="34"/>
      <c r="O185" s="34"/>
      <c r="P185" s="35"/>
    </row>
    <row r="186" spans="1:16" x14ac:dyDescent="0.25">
      <c r="A186" s="3"/>
      <c r="B186" s="2" t="str">
        <f>IF(ISBLANK(A186),"",VLOOKUP($A186,Locataires!$A$3:$K$584,2,))</f>
        <v/>
      </c>
      <c r="C186" s="2" t="str">
        <f>IF(ISBLANK(A186),"",VLOOKUP($A186,Locataires!$A$3:$K$584,3,))</f>
        <v/>
      </c>
      <c r="D186" s="2" t="str">
        <f>IF(ISBLANK(A186),"",VLOOKUP($A186,Locataires!$A$3:$K$584,4,))</f>
        <v/>
      </c>
      <c r="E186" s="2" t="str">
        <f>IF(ISBLANK(A186),"",VLOOKUP($A186,Locataires!$A$3:$K$584,5,))</f>
        <v/>
      </c>
      <c r="F186" s="2" t="str">
        <f>IF(ISBLANK(A186),"",VLOOKUP($A186,Locataires!$A$3:$K$584,6,))</f>
        <v/>
      </c>
      <c r="G186" s="2" t="str">
        <f>IF(ISBLANK(A186),"",VLOOKUP($A186,Locataires!$A$3:$K$584,7,))</f>
        <v/>
      </c>
      <c r="H186" s="39" t="str">
        <f>IF(ISBLANK(A186),"",VLOOKUP($A186,Locataires!$A$3:$K$584,8,))</f>
        <v/>
      </c>
      <c r="I186" s="2" t="str">
        <f>IF(ISBLANK(A186),"",VLOOKUP($A186,Locataires!$A$3:$K$584,9,))</f>
        <v/>
      </c>
      <c r="J186" s="31"/>
      <c r="K186" s="31"/>
      <c r="L186" s="34">
        <f t="shared" si="2"/>
        <v>0</v>
      </c>
      <c r="M186" s="34"/>
      <c r="N186" s="34"/>
      <c r="O186" s="34"/>
      <c r="P186" s="35"/>
    </row>
    <row r="187" spans="1:16" x14ac:dyDescent="0.25">
      <c r="A187" s="3"/>
      <c r="B187" s="2" t="str">
        <f>IF(ISBLANK(A187),"",VLOOKUP($A187,Locataires!$A$3:$K$584,2,))</f>
        <v/>
      </c>
      <c r="C187" s="2" t="str">
        <f>IF(ISBLANK(A187),"",VLOOKUP($A187,Locataires!$A$3:$K$584,3,))</f>
        <v/>
      </c>
      <c r="D187" s="2" t="str">
        <f>IF(ISBLANK(A187),"",VLOOKUP($A187,Locataires!$A$3:$K$584,4,))</f>
        <v/>
      </c>
      <c r="E187" s="2" t="str">
        <f>IF(ISBLANK(A187),"",VLOOKUP($A187,Locataires!$A$3:$K$584,5,))</f>
        <v/>
      </c>
      <c r="F187" s="2" t="str">
        <f>IF(ISBLANK(A187),"",VLOOKUP($A187,Locataires!$A$3:$K$584,6,))</f>
        <v/>
      </c>
      <c r="G187" s="2" t="str">
        <f>IF(ISBLANK(A187),"",VLOOKUP($A187,Locataires!$A$3:$K$584,7,))</f>
        <v/>
      </c>
      <c r="H187" s="39" t="str">
        <f>IF(ISBLANK(A187),"",VLOOKUP($A187,Locataires!$A$3:$K$584,8,))</f>
        <v/>
      </c>
      <c r="I187" s="2" t="str">
        <f>IF(ISBLANK(A187),"",VLOOKUP($A187,Locataires!$A$3:$K$584,9,))</f>
        <v/>
      </c>
      <c r="J187" s="31"/>
      <c r="K187" s="31"/>
      <c r="L187" s="34">
        <f t="shared" si="2"/>
        <v>0</v>
      </c>
      <c r="M187" s="34"/>
      <c r="N187" s="34"/>
      <c r="O187" s="34"/>
      <c r="P187" s="35"/>
    </row>
    <row r="188" spans="1:16" x14ac:dyDescent="0.25">
      <c r="A188" s="3"/>
      <c r="B188" s="2" t="str">
        <f>IF(ISBLANK(A188),"",VLOOKUP($A188,Locataires!$A$3:$K$584,2,))</f>
        <v/>
      </c>
      <c r="C188" s="2" t="str">
        <f>IF(ISBLANK(A188),"",VLOOKUP($A188,Locataires!$A$3:$K$584,3,))</f>
        <v/>
      </c>
      <c r="D188" s="2" t="str">
        <f>IF(ISBLANK(A188),"",VLOOKUP($A188,Locataires!$A$3:$K$584,4,))</f>
        <v/>
      </c>
      <c r="E188" s="2" t="str">
        <f>IF(ISBLANK(A188),"",VLOOKUP($A188,Locataires!$A$3:$K$584,5,))</f>
        <v/>
      </c>
      <c r="F188" s="2" t="str">
        <f>IF(ISBLANK(A188),"",VLOOKUP($A188,Locataires!$A$3:$K$584,6,))</f>
        <v/>
      </c>
      <c r="G188" s="2" t="str">
        <f>IF(ISBLANK(A188),"",VLOOKUP($A188,Locataires!$A$3:$K$584,7,))</f>
        <v/>
      </c>
      <c r="H188" s="39" t="str">
        <f>IF(ISBLANK(A188),"",VLOOKUP($A188,Locataires!$A$3:$K$584,8,))</f>
        <v/>
      </c>
      <c r="I188" s="2" t="str">
        <f>IF(ISBLANK(A188),"",VLOOKUP($A188,Locataires!$A$3:$K$584,9,))</f>
        <v/>
      </c>
      <c r="J188" s="31"/>
      <c r="K188" s="31"/>
      <c r="L188" s="34">
        <f t="shared" si="2"/>
        <v>0</v>
      </c>
      <c r="M188" s="34"/>
      <c r="N188" s="34"/>
      <c r="O188" s="34"/>
      <c r="P188" s="35"/>
    </row>
    <row r="189" spans="1:16" x14ac:dyDescent="0.25">
      <c r="A189" s="3"/>
      <c r="B189" s="2" t="str">
        <f>IF(ISBLANK(A189),"",VLOOKUP($A189,Locataires!$A$3:$K$584,2,))</f>
        <v/>
      </c>
      <c r="C189" s="2" t="str">
        <f>IF(ISBLANK(A189),"",VLOOKUP($A189,Locataires!$A$3:$K$584,3,))</f>
        <v/>
      </c>
      <c r="D189" s="2" t="str">
        <f>IF(ISBLANK(A189),"",VLOOKUP($A189,Locataires!$A$3:$K$584,4,))</f>
        <v/>
      </c>
      <c r="E189" s="2" t="str">
        <f>IF(ISBLANK(A189),"",VLOOKUP($A189,Locataires!$A$3:$K$584,5,))</f>
        <v/>
      </c>
      <c r="F189" s="2" t="str">
        <f>IF(ISBLANK(A189),"",VLOOKUP($A189,Locataires!$A$3:$K$584,6,))</f>
        <v/>
      </c>
      <c r="G189" s="2" t="str">
        <f>IF(ISBLANK(A189),"",VLOOKUP($A189,Locataires!$A$3:$K$584,7,))</f>
        <v/>
      </c>
      <c r="H189" s="39" t="str">
        <f>IF(ISBLANK(A189),"",VLOOKUP($A189,Locataires!$A$3:$K$584,8,))</f>
        <v/>
      </c>
      <c r="I189" s="2" t="str">
        <f>IF(ISBLANK(A189),"",VLOOKUP($A189,Locataires!$A$3:$K$584,9,))</f>
        <v/>
      </c>
      <c r="J189" s="31"/>
      <c r="K189" s="31"/>
      <c r="L189" s="34">
        <f t="shared" si="2"/>
        <v>0</v>
      </c>
      <c r="M189" s="34"/>
      <c r="N189" s="34"/>
      <c r="O189" s="34"/>
      <c r="P189" s="35"/>
    </row>
    <row r="190" spans="1:16" x14ac:dyDescent="0.25">
      <c r="A190" s="3"/>
      <c r="B190" s="2" t="str">
        <f>IF(ISBLANK(A190),"",VLOOKUP($A190,Locataires!$A$3:$K$584,2,))</f>
        <v/>
      </c>
      <c r="C190" s="2" t="str">
        <f>IF(ISBLANK(A190),"",VLOOKUP($A190,Locataires!$A$3:$K$584,3,))</f>
        <v/>
      </c>
      <c r="D190" s="2" t="str">
        <f>IF(ISBLANK(A190),"",VLOOKUP($A190,Locataires!$A$3:$K$584,4,))</f>
        <v/>
      </c>
      <c r="E190" s="2" t="str">
        <f>IF(ISBLANK(A190),"",VLOOKUP($A190,Locataires!$A$3:$K$584,5,))</f>
        <v/>
      </c>
      <c r="F190" s="2" t="str">
        <f>IF(ISBLANK(A190),"",VLOOKUP($A190,Locataires!$A$3:$K$584,6,))</f>
        <v/>
      </c>
      <c r="G190" s="2" t="str">
        <f>IF(ISBLANK(A190),"",VLOOKUP($A190,Locataires!$A$3:$K$584,7,))</f>
        <v/>
      </c>
      <c r="H190" s="39" t="str">
        <f>IF(ISBLANK(A190),"",VLOOKUP($A190,Locataires!$A$3:$K$584,8,))</f>
        <v/>
      </c>
      <c r="I190" s="2" t="str">
        <f>IF(ISBLANK(A190),"",VLOOKUP($A190,Locataires!$A$3:$K$584,9,))</f>
        <v/>
      </c>
      <c r="J190" s="31"/>
      <c r="K190" s="31"/>
      <c r="L190" s="34">
        <f t="shared" si="2"/>
        <v>0</v>
      </c>
      <c r="M190" s="34"/>
      <c r="N190" s="34"/>
      <c r="O190" s="34"/>
      <c r="P190" s="35"/>
    </row>
    <row r="191" spans="1:16" x14ac:dyDescent="0.25">
      <c r="A191" s="3"/>
      <c r="B191" s="2" t="str">
        <f>IF(ISBLANK(A191),"",VLOOKUP($A191,Locataires!$A$3:$K$584,2,))</f>
        <v/>
      </c>
      <c r="C191" s="2" t="str">
        <f>IF(ISBLANK(A191),"",VLOOKUP($A191,Locataires!$A$3:$K$584,3,))</f>
        <v/>
      </c>
      <c r="D191" s="2" t="str">
        <f>IF(ISBLANK(A191),"",VLOOKUP($A191,Locataires!$A$3:$K$584,4,))</f>
        <v/>
      </c>
      <c r="E191" s="2" t="str">
        <f>IF(ISBLANK(A191),"",VLOOKUP($A191,Locataires!$A$3:$K$584,5,))</f>
        <v/>
      </c>
      <c r="F191" s="2" t="str">
        <f>IF(ISBLANK(A191),"",VLOOKUP($A191,Locataires!$A$3:$K$584,6,))</f>
        <v/>
      </c>
      <c r="G191" s="2" t="str">
        <f>IF(ISBLANK(A191),"",VLOOKUP($A191,Locataires!$A$3:$K$584,7,))</f>
        <v/>
      </c>
      <c r="H191" s="39" t="str">
        <f>IF(ISBLANK(A191),"",VLOOKUP($A191,Locataires!$A$3:$K$584,8,))</f>
        <v/>
      </c>
      <c r="I191" s="2" t="str">
        <f>IF(ISBLANK(A191),"",VLOOKUP($A191,Locataires!$A$3:$K$584,9,))</f>
        <v/>
      </c>
      <c r="J191" s="31"/>
      <c r="K191" s="31"/>
      <c r="L191" s="34">
        <f t="shared" si="2"/>
        <v>0</v>
      </c>
      <c r="M191" s="34"/>
      <c r="N191" s="34"/>
      <c r="O191" s="34"/>
      <c r="P191" s="35"/>
    </row>
    <row r="192" spans="1:16" x14ac:dyDescent="0.25">
      <c r="A192" s="3"/>
      <c r="B192" s="2" t="str">
        <f>IF(ISBLANK(A192),"",VLOOKUP($A192,Locataires!$A$3:$K$584,2,))</f>
        <v/>
      </c>
      <c r="C192" s="2" t="str">
        <f>IF(ISBLANK(A192),"",VLOOKUP($A192,Locataires!$A$3:$K$584,3,))</f>
        <v/>
      </c>
      <c r="D192" s="2" t="str">
        <f>IF(ISBLANK(A192),"",VLOOKUP($A192,Locataires!$A$3:$K$584,4,))</f>
        <v/>
      </c>
      <c r="E192" s="2" t="str">
        <f>IF(ISBLANK(A192),"",VLOOKUP($A192,Locataires!$A$3:$K$584,5,))</f>
        <v/>
      </c>
      <c r="F192" s="2" t="str">
        <f>IF(ISBLANK(A192),"",VLOOKUP($A192,Locataires!$A$3:$K$584,6,))</f>
        <v/>
      </c>
      <c r="G192" s="2" t="str">
        <f>IF(ISBLANK(A192),"",VLOOKUP($A192,Locataires!$A$3:$K$584,7,))</f>
        <v/>
      </c>
      <c r="H192" s="39" t="str">
        <f>IF(ISBLANK(A192),"",VLOOKUP($A192,Locataires!$A$3:$K$584,8,))</f>
        <v/>
      </c>
      <c r="I192" s="2" t="str">
        <f>IF(ISBLANK(A192),"",VLOOKUP($A192,Locataires!$A$3:$K$584,9,))</f>
        <v/>
      </c>
      <c r="J192" s="31"/>
      <c r="K192" s="31"/>
      <c r="L192" s="34">
        <f t="shared" si="2"/>
        <v>0</v>
      </c>
      <c r="M192" s="34"/>
      <c r="N192" s="34"/>
      <c r="O192" s="34"/>
      <c r="P192" s="35"/>
    </row>
    <row r="193" spans="1:16" x14ac:dyDescent="0.25">
      <c r="A193" s="3"/>
      <c r="B193" s="2" t="str">
        <f>IF(ISBLANK(A193),"",VLOOKUP($A193,Locataires!$A$3:$K$584,2,))</f>
        <v/>
      </c>
      <c r="C193" s="2" t="str">
        <f>IF(ISBLANK(A193),"",VLOOKUP($A193,Locataires!$A$3:$K$584,3,))</f>
        <v/>
      </c>
      <c r="D193" s="2" t="str">
        <f>IF(ISBLANK(A193),"",VLOOKUP($A193,Locataires!$A$3:$K$584,4,))</f>
        <v/>
      </c>
      <c r="E193" s="2" t="str">
        <f>IF(ISBLANK(A193),"",VLOOKUP($A193,Locataires!$A$3:$K$584,5,))</f>
        <v/>
      </c>
      <c r="F193" s="2" t="str">
        <f>IF(ISBLANK(A193),"",VLOOKUP($A193,Locataires!$A$3:$K$584,6,))</f>
        <v/>
      </c>
      <c r="G193" s="2" t="str">
        <f>IF(ISBLANK(A193),"",VLOOKUP($A193,Locataires!$A$3:$K$584,7,))</f>
        <v/>
      </c>
      <c r="H193" s="39" t="str">
        <f>IF(ISBLANK(A193),"",VLOOKUP($A193,Locataires!$A$3:$K$584,8,))</f>
        <v/>
      </c>
      <c r="I193" s="2" t="str">
        <f>IF(ISBLANK(A193),"",VLOOKUP($A193,Locataires!$A$3:$K$584,9,))</f>
        <v/>
      </c>
      <c r="J193" s="31"/>
      <c r="K193" s="31"/>
      <c r="L193" s="34">
        <f t="shared" si="2"/>
        <v>0</v>
      </c>
      <c r="M193" s="34"/>
      <c r="N193" s="34"/>
      <c r="O193" s="34"/>
      <c r="P193" s="35"/>
    </row>
    <row r="194" spans="1:16" x14ac:dyDescent="0.25">
      <c r="A194" s="3"/>
      <c r="B194" s="2" t="str">
        <f>IF(ISBLANK(A194),"",VLOOKUP($A194,Locataires!$A$3:$K$584,2,))</f>
        <v/>
      </c>
      <c r="C194" s="2" t="str">
        <f>IF(ISBLANK(A194),"",VLOOKUP($A194,Locataires!$A$3:$K$584,3,))</f>
        <v/>
      </c>
      <c r="D194" s="2" t="str">
        <f>IF(ISBLANK(A194),"",VLOOKUP($A194,Locataires!$A$3:$K$584,4,))</f>
        <v/>
      </c>
      <c r="E194" s="2" t="str">
        <f>IF(ISBLANK(A194),"",VLOOKUP($A194,Locataires!$A$3:$K$584,5,))</f>
        <v/>
      </c>
      <c r="F194" s="2" t="str">
        <f>IF(ISBLANK(A194),"",VLOOKUP($A194,Locataires!$A$3:$K$584,6,))</f>
        <v/>
      </c>
      <c r="G194" s="2" t="str">
        <f>IF(ISBLANK(A194),"",VLOOKUP($A194,Locataires!$A$3:$K$584,7,))</f>
        <v/>
      </c>
      <c r="H194" s="39" t="str">
        <f>IF(ISBLANK(A194),"",VLOOKUP($A194,Locataires!$A$3:$K$584,8,))</f>
        <v/>
      </c>
      <c r="I194" s="2" t="str">
        <f>IF(ISBLANK(A194),"",VLOOKUP($A194,Locataires!$A$3:$K$584,9,))</f>
        <v/>
      </c>
      <c r="J194" s="31"/>
      <c r="K194" s="31"/>
      <c r="L194" s="34">
        <f t="shared" si="2"/>
        <v>0</v>
      </c>
      <c r="M194" s="34"/>
      <c r="N194" s="34"/>
      <c r="O194" s="34"/>
      <c r="P194" s="35"/>
    </row>
    <row r="195" spans="1:16" x14ac:dyDescent="0.25">
      <c r="A195" s="3"/>
      <c r="B195" s="2" t="str">
        <f>IF(ISBLANK(A195),"",VLOOKUP($A195,Locataires!$A$3:$K$584,2,))</f>
        <v/>
      </c>
      <c r="C195" s="2" t="str">
        <f>IF(ISBLANK(A195),"",VLOOKUP($A195,Locataires!$A$3:$K$584,3,))</f>
        <v/>
      </c>
      <c r="D195" s="2" t="str">
        <f>IF(ISBLANK(A195),"",VLOOKUP($A195,Locataires!$A$3:$K$584,4,))</f>
        <v/>
      </c>
      <c r="E195" s="2" t="str">
        <f>IF(ISBLANK(A195),"",VLOOKUP($A195,Locataires!$A$3:$K$584,5,))</f>
        <v/>
      </c>
      <c r="F195" s="2" t="str">
        <f>IF(ISBLANK(A195),"",VLOOKUP($A195,Locataires!$A$3:$K$584,6,))</f>
        <v/>
      </c>
      <c r="G195" s="2" t="str">
        <f>IF(ISBLANK(A195),"",VLOOKUP($A195,Locataires!$A$3:$K$584,7,))</f>
        <v/>
      </c>
      <c r="H195" s="39" t="str">
        <f>IF(ISBLANK(A195),"",VLOOKUP($A195,Locataires!$A$3:$K$584,8,))</f>
        <v/>
      </c>
      <c r="I195" s="2" t="str">
        <f>IF(ISBLANK(A195),"",VLOOKUP($A195,Locataires!$A$3:$K$584,9,))</f>
        <v/>
      </c>
      <c r="J195" s="31"/>
      <c r="K195" s="31"/>
      <c r="L195" s="34">
        <f t="shared" si="2"/>
        <v>0</v>
      </c>
      <c r="M195" s="34"/>
      <c r="N195" s="34"/>
      <c r="O195" s="34"/>
      <c r="P195" s="35"/>
    </row>
    <row r="196" spans="1:16" x14ac:dyDescent="0.25">
      <c r="A196" s="3"/>
      <c r="B196" s="2" t="str">
        <f>IF(ISBLANK(A196),"",VLOOKUP($A196,Locataires!$A$3:$K$584,2,))</f>
        <v/>
      </c>
      <c r="C196" s="2" t="str">
        <f>IF(ISBLANK(A196),"",VLOOKUP($A196,Locataires!$A$3:$K$584,3,))</f>
        <v/>
      </c>
      <c r="D196" s="2" t="str">
        <f>IF(ISBLANK(A196),"",VLOOKUP($A196,Locataires!$A$3:$K$584,4,))</f>
        <v/>
      </c>
      <c r="E196" s="2" t="str">
        <f>IF(ISBLANK(A196),"",VLOOKUP($A196,Locataires!$A$3:$K$584,5,))</f>
        <v/>
      </c>
      <c r="F196" s="2" t="str">
        <f>IF(ISBLANK(A196),"",VLOOKUP($A196,Locataires!$A$3:$K$584,6,))</f>
        <v/>
      </c>
      <c r="G196" s="2" t="str">
        <f>IF(ISBLANK(A196),"",VLOOKUP($A196,Locataires!$A$3:$K$584,7,))</f>
        <v/>
      </c>
      <c r="H196" s="39" t="str">
        <f>IF(ISBLANK(A196),"",VLOOKUP($A196,Locataires!$A$3:$K$584,8,))</f>
        <v/>
      </c>
      <c r="I196" s="2" t="str">
        <f>IF(ISBLANK(A196),"",VLOOKUP($A196,Locataires!$A$3:$K$584,9,))</f>
        <v/>
      </c>
      <c r="J196" s="31"/>
      <c r="K196" s="31"/>
      <c r="L196" s="34">
        <f t="shared" si="2"/>
        <v>0</v>
      </c>
      <c r="M196" s="34"/>
      <c r="N196" s="34"/>
      <c r="O196" s="34"/>
      <c r="P196" s="35"/>
    </row>
    <row r="197" spans="1:16" x14ac:dyDescent="0.25">
      <c r="A197" s="3"/>
      <c r="B197" s="2" t="str">
        <f>IF(ISBLANK(A197),"",VLOOKUP($A197,Locataires!$A$3:$K$584,2,))</f>
        <v/>
      </c>
      <c r="C197" s="2" t="str">
        <f>IF(ISBLANK(A197),"",VLOOKUP($A197,Locataires!$A$3:$K$584,3,))</f>
        <v/>
      </c>
      <c r="D197" s="2" t="str">
        <f>IF(ISBLANK(A197),"",VLOOKUP($A197,Locataires!$A$3:$K$584,4,))</f>
        <v/>
      </c>
      <c r="E197" s="2" t="str">
        <f>IF(ISBLANK(A197),"",VLOOKUP($A197,Locataires!$A$3:$K$584,5,))</f>
        <v/>
      </c>
      <c r="F197" s="2" t="str">
        <f>IF(ISBLANK(A197),"",VLOOKUP($A197,Locataires!$A$3:$K$584,6,))</f>
        <v/>
      </c>
      <c r="G197" s="2" t="str">
        <f>IF(ISBLANK(A197),"",VLOOKUP($A197,Locataires!$A$3:$K$584,7,))</f>
        <v/>
      </c>
      <c r="H197" s="39" t="str">
        <f>IF(ISBLANK(A197),"",VLOOKUP($A197,Locataires!$A$3:$K$584,8,))</f>
        <v/>
      </c>
      <c r="I197" s="2" t="str">
        <f>IF(ISBLANK(A197),"",VLOOKUP($A197,Locataires!$A$3:$K$584,9,))</f>
        <v/>
      </c>
      <c r="J197" s="31"/>
      <c r="K197" s="31"/>
      <c r="L197" s="34">
        <f t="shared" si="2"/>
        <v>0</v>
      </c>
      <c r="M197" s="34"/>
      <c r="N197" s="34"/>
      <c r="O197" s="34"/>
      <c r="P197" s="35"/>
    </row>
    <row r="198" spans="1:16" x14ac:dyDescent="0.25">
      <c r="A198" s="3"/>
      <c r="B198" s="2" t="str">
        <f>IF(ISBLANK(A198),"",VLOOKUP($A198,Locataires!$A$3:$K$584,2,))</f>
        <v/>
      </c>
      <c r="C198" s="2" t="str">
        <f>IF(ISBLANK(A198),"",VLOOKUP($A198,Locataires!$A$3:$K$584,3,))</f>
        <v/>
      </c>
      <c r="D198" s="2" t="str">
        <f>IF(ISBLANK(A198),"",VLOOKUP($A198,Locataires!$A$3:$K$584,4,))</f>
        <v/>
      </c>
      <c r="E198" s="2" t="str">
        <f>IF(ISBLANK(A198),"",VLOOKUP($A198,Locataires!$A$3:$K$584,5,))</f>
        <v/>
      </c>
      <c r="F198" s="2" t="str">
        <f>IF(ISBLANK(A198),"",VLOOKUP($A198,Locataires!$A$3:$K$584,6,))</f>
        <v/>
      </c>
      <c r="G198" s="2" t="str">
        <f>IF(ISBLANK(A198),"",VLOOKUP($A198,Locataires!$A$3:$K$584,7,))</f>
        <v/>
      </c>
      <c r="H198" s="39" t="str">
        <f>IF(ISBLANK(A198),"",VLOOKUP($A198,Locataires!$A$3:$K$584,8,))</f>
        <v/>
      </c>
      <c r="I198" s="2" t="str">
        <f>IF(ISBLANK(A198),"",VLOOKUP($A198,Locataires!$A$3:$K$584,9,))</f>
        <v/>
      </c>
      <c r="J198" s="31"/>
      <c r="K198" s="31"/>
      <c r="L198" s="34">
        <f t="shared" ref="L198:L261" si="3">K198-J198</f>
        <v>0</v>
      </c>
      <c r="M198" s="34"/>
      <c r="N198" s="34"/>
      <c r="O198" s="34"/>
      <c r="P198" s="35"/>
    </row>
    <row r="199" spans="1:16" x14ac:dyDescent="0.25">
      <c r="A199" s="3"/>
      <c r="B199" s="2" t="str">
        <f>IF(ISBLANK(A199),"",VLOOKUP($A199,Locataires!$A$3:$K$584,2,))</f>
        <v/>
      </c>
      <c r="C199" s="2" t="str">
        <f>IF(ISBLANK(A199),"",VLOOKUP($A199,Locataires!$A$3:$K$584,3,))</f>
        <v/>
      </c>
      <c r="D199" s="2" t="str">
        <f>IF(ISBLANK(A199),"",VLOOKUP($A199,Locataires!$A$3:$K$584,4,))</f>
        <v/>
      </c>
      <c r="E199" s="2" t="str">
        <f>IF(ISBLANK(A199),"",VLOOKUP($A199,Locataires!$A$3:$K$584,5,))</f>
        <v/>
      </c>
      <c r="F199" s="2" t="str">
        <f>IF(ISBLANK(A199),"",VLOOKUP($A199,Locataires!$A$3:$K$584,6,))</f>
        <v/>
      </c>
      <c r="G199" s="2" t="str">
        <f>IF(ISBLANK(A199),"",VLOOKUP($A199,Locataires!$A$3:$K$584,7,))</f>
        <v/>
      </c>
      <c r="H199" s="39" t="str">
        <f>IF(ISBLANK(A199),"",VLOOKUP($A199,Locataires!$A$3:$K$584,8,))</f>
        <v/>
      </c>
      <c r="I199" s="2" t="str">
        <f>IF(ISBLANK(A199),"",VLOOKUP($A199,Locataires!$A$3:$K$584,9,))</f>
        <v/>
      </c>
      <c r="J199" s="31"/>
      <c r="K199" s="31"/>
      <c r="L199" s="34">
        <f t="shared" si="3"/>
        <v>0</v>
      </c>
      <c r="M199" s="34"/>
      <c r="N199" s="34"/>
      <c r="O199" s="34"/>
      <c r="P199" s="35"/>
    </row>
    <row r="200" spans="1:16" x14ac:dyDescent="0.25">
      <c r="A200" s="3"/>
      <c r="B200" s="2" t="str">
        <f>IF(ISBLANK(A200),"",VLOOKUP($A200,Locataires!$A$3:$K$584,2,))</f>
        <v/>
      </c>
      <c r="C200" s="2" t="str">
        <f>IF(ISBLANK(A200),"",VLOOKUP($A200,Locataires!$A$3:$K$584,3,))</f>
        <v/>
      </c>
      <c r="D200" s="2" t="str">
        <f>IF(ISBLANK(A200),"",VLOOKUP($A200,Locataires!$A$3:$K$584,4,))</f>
        <v/>
      </c>
      <c r="E200" s="2" t="str">
        <f>IF(ISBLANK(A200),"",VLOOKUP($A200,Locataires!$A$3:$K$584,5,))</f>
        <v/>
      </c>
      <c r="F200" s="2" t="str">
        <f>IF(ISBLANK(A200),"",VLOOKUP($A200,Locataires!$A$3:$K$584,6,))</f>
        <v/>
      </c>
      <c r="G200" s="2" t="str">
        <f>IF(ISBLANK(A200),"",VLOOKUP($A200,Locataires!$A$3:$K$584,7,))</f>
        <v/>
      </c>
      <c r="H200" s="39" t="str">
        <f>IF(ISBLANK(A200),"",VLOOKUP($A200,Locataires!$A$3:$K$584,8,))</f>
        <v/>
      </c>
      <c r="I200" s="2" t="str">
        <f>IF(ISBLANK(A200),"",VLOOKUP($A200,Locataires!$A$3:$K$584,9,))</f>
        <v/>
      </c>
      <c r="J200" s="31"/>
      <c r="K200" s="31"/>
      <c r="L200" s="34">
        <f t="shared" si="3"/>
        <v>0</v>
      </c>
      <c r="M200" s="34"/>
      <c r="N200" s="34"/>
      <c r="O200" s="34"/>
      <c r="P200" s="35"/>
    </row>
    <row r="201" spans="1:16" x14ac:dyDescent="0.25">
      <c r="A201" s="3"/>
      <c r="B201" s="2" t="str">
        <f>IF(ISBLANK(A201),"",VLOOKUP($A201,Locataires!$A$3:$K$584,2,))</f>
        <v/>
      </c>
      <c r="C201" s="2" t="str">
        <f>IF(ISBLANK(A201),"",VLOOKUP($A201,Locataires!$A$3:$K$584,3,))</f>
        <v/>
      </c>
      <c r="D201" s="2" t="str">
        <f>IF(ISBLANK(A201),"",VLOOKUP($A201,Locataires!$A$3:$K$584,4,))</f>
        <v/>
      </c>
      <c r="E201" s="2" t="str">
        <f>IF(ISBLANK(A201),"",VLOOKUP($A201,Locataires!$A$3:$K$584,5,))</f>
        <v/>
      </c>
      <c r="F201" s="2" t="str">
        <f>IF(ISBLANK(A201),"",VLOOKUP($A201,Locataires!$A$3:$K$584,6,))</f>
        <v/>
      </c>
      <c r="G201" s="2" t="str">
        <f>IF(ISBLANK(A201),"",VLOOKUP($A201,Locataires!$A$3:$K$584,7,))</f>
        <v/>
      </c>
      <c r="H201" s="39" t="str">
        <f>IF(ISBLANK(A201),"",VLOOKUP($A201,Locataires!$A$3:$K$584,8,))</f>
        <v/>
      </c>
      <c r="I201" s="2" t="str">
        <f>IF(ISBLANK(A201),"",VLOOKUP($A201,Locataires!$A$3:$K$584,9,))</f>
        <v/>
      </c>
      <c r="J201" s="31"/>
      <c r="K201" s="31"/>
      <c r="L201" s="34">
        <f t="shared" si="3"/>
        <v>0</v>
      </c>
      <c r="M201" s="34"/>
      <c r="N201" s="34"/>
      <c r="O201" s="34"/>
      <c r="P201" s="35"/>
    </row>
    <row r="202" spans="1:16" x14ac:dyDescent="0.25">
      <c r="A202" s="3"/>
      <c r="B202" s="2" t="str">
        <f>IF(ISBLANK(A202),"",VLOOKUP($A202,Locataires!$A$3:$K$584,2,))</f>
        <v/>
      </c>
      <c r="C202" s="2" t="str">
        <f>IF(ISBLANK(A202),"",VLOOKUP($A202,Locataires!$A$3:$K$584,3,))</f>
        <v/>
      </c>
      <c r="D202" s="2" t="str">
        <f>IF(ISBLANK(A202),"",VLOOKUP($A202,Locataires!$A$3:$K$584,4,))</f>
        <v/>
      </c>
      <c r="E202" s="2" t="str">
        <f>IF(ISBLANK(A202),"",VLOOKUP($A202,Locataires!$A$3:$K$584,5,))</f>
        <v/>
      </c>
      <c r="F202" s="2" t="str">
        <f>IF(ISBLANK(A202),"",VLOOKUP($A202,Locataires!$A$3:$K$584,6,))</f>
        <v/>
      </c>
      <c r="G202" s="2" t="str">
        <f>IF(ISBLANK(A202),"",VLOOKUP($A202,Locataires!$A$3:$K$584,7,))</f>
        <v/>
      </c>
      <c r="H202" s="39" t="str">
        <f>IF(ISBLANK(A202),"",VLOOKUP($A202,Locataires!$A$3:$K$584,8,))</f>
        <v/>
      </c>
      <c r="I202" s="2" t="str">
        <f>IF(ISBLANK(A202),"",VLOOKUP($A202,Locataires!$A$3:$K$584,9,))</f>
        <v/>
      </c>
      <c r="J202" s="31"/>
      <c r="K202" s="31"/>
      <c r="L202" s="34">
        <f t="shared" si="3"/>
        <v>0</v>
      </c>
      <c r="M202" s="34"/>
      <c r="N202" s="34"/>
      <c r="O202" s="34"/>
      <c r="P202" s="35"/>
    </row>
    <row r="203" spans="1:16" x14ac:dyDescent="0.25">
      <c r="A203" s="3"/>
      <c r="B203" s="2" t="str">
        <f>IF(ISBLANK(A203),"",VLOOKUP($A203,Locataires!$A$3:$K$584,2,))</f>
        <v/>
      </c>
      <c r="C203" s="2" t="str">
        <f>IF(ISBLANK(A203),"",VLOOKUP($A203,Locataires!$A$3:$K$584,3,))</f>
        <v/>
      </c>
      <c r="D203" s="2" t="str">
        <f>IF(ISBLANK(A203),"",VLOOKUP($A203,Locataires!$A$3:$K$584,4,))</f>
        <v/>
      </c>
      <c r="E203" s="2" t="str">
        <f>IF(ISBLANK(A203),"",VLOOKUP($A203,Locataires!$A$3:$K$584,5,))</f>
        <v/>
      </c>
      <c r="F203" s="2" t="str">
        <f>IF(ISBLANK(A203),"",VLOOKUP($A203,Locataires!$A$3:$K$584,6,))</f>
        <v/>
      </c>
      <c r="G203" s="2" t="str">
        <f>IF(ISBLANK(A203),"",VLOOKUP($A203,Locataires!$A$3:$K$584,7,))</f>
        <v/>
      </c>
      <c r="H203" s="39" t="str">
        <f>IF(ISBLANK(A203),"",VLOOKUP($A203,Locataires!$A$3:$K$584,8,))</f>
        <v/>
      </c>
      <c r="I203" s="2" t="str">
        <f>IF(ISBLANK(A203),"",VLOOKUP($A203,Locataires!$A$3:$K$584,9,))</f>
        <v/>
      </c>
      <c r="J203" s="31"/>
      <c r="K203" s="31"/>
      <c r="L203" s="34">
        <f t="shared" si="3"/>
        <v>0</v>
      </c>
      <c r="M203" s="34"/>
      <c r="N203" s="34"/>
      <c r="O203" s="34"/>
      <c r="P203" s="35"/>
    </row>
    <row r="204" spans="1:16" x14ac:dyDescent="0.25">
      <c r="A204" s="3"/>
      <c r="B204" s="2" t="str">
        <f>IF(ISBLANK(A204),"",VLOOKUP($A204,Locataires!$A$3:$K$584,2,))</f>
        <v/>
      </c>
      <c r="C204" s="2" t="str">
        <f>IF(ISBLANK(A204),"",VLOOKUP($A204,Locataires!$A$3:$K$584,3,))</f>
        <v/>
      </c>
      <c r="D204" s="2" t="str">
        <f>IF(ISBLANK(A204),"",VLOOKUP($A204,Locataires!$A$3:$K$584,4,))</f>
        <v/>
      </c>
      <c r="E204" s="2" t="str">
        <f>IF(ISBLANK(A204),"",VLOOKUP($A204,Locataires!$A$3:$K$584,5,))</f>
        <v/>
      </c>
      <c r="F204" s="2" t="str">
        <f>IF(ISBLANK(A204),"",VLOOKUP($A204,Locataires!$A$3:$K$584,6,))</f>
        <v/>
      </c>
      <c r="G204" s="2" t="str">
        <f>IF(ISBLANK(A204),"",VLOOKUP($A204,Locataires!$A$3:$K$584,7,))</f>
        <v/>
      </c>
      <c r="H204" s="39" t="str">
        <f>IF(ISBLANK(A204),"",VLOOKUP($A204,Locataires!$A$3:$K$584,8,))</f>
        <v/>
      </c>
      <c r="I204" s="2" t="str">
        <f>IF(ISBLANK(A204),"",VLOOKUP($A204,Locataires!$A$3:$K$584,9,))</f>
        <v/>
      </c>
      <c r="J204" s="31"/>
      <c r="K204" s="31"/>
      <c r="L204" s="34">
        <f t="shared" si="3"/>
        <v>0</v>
      </c>
      <c r="M204" s="34"/>
      <c r="N204" s="34"/>
      <c r="O204" s="34"/>
      <c r="P204" s="35"/>
    </row>
    <row r="205" spans="1:16" x14ac:dyDescent="0.25">
      <c r="A205" s="3"/>
      <c r="B205" s="2" t="str">
        <f>IF(ISBLANK(A205),"",VLOOKUP($A205,Locataires!$A$3:$K$584,2,))</f>
        <v/>
      </c>
      <c r="C205" s="2" t="str">
        <f>IF(ISBLANK(A205),"",VLOOKUP($A205,Locataires!$A$3:$K$584,3,))</f>
        <v/>
      </c>
      <c r="D205" s="2" t="str">
        <f>IF(ISBLANK(A205),"",VLOOKUP($A205,Locataires!$A$3:$K$584,4,))</f>
        <v/>
      </c>
      <c r="E205" s="2" t="str">
        <f>IF(ISBLANK(A205),"",VLOOKUP($A205,Locataires!$A$3:$K$584,5,))</f>
        <v/>
      </c>
      <c r="F205" s="2" t="str">
        <f>IF(ISBLANK(A205),"",VLOOKUP($A205,Locataires!$A$3:$K$584,6,))</f>
        <v/>
      </c>
      <c r="G205" s="2" t="str">
        <f>IF(ISBLANK(A205),"",VLOOKUP($A205,Locataires!$A$3:$K$584,7,))</f>
        <v/>
      </c>
      <c r="H205" s="39" t="str">
        <f>IF(ISBLANK(A205),"",VLOOKUP($A205,Locataires!$A$3:$K$584,8,))</f>
        <v/>
      </c>
      <c r="I205" s="2" t="str">
        <f>IF(ISBLANK(A205),"",VLOOKUP($A205,Locataires!$A$3:$K$584,9,))</f>
        <v/>
      </c>
      <c r="J205" s="31"/>
      <c r="K205" s="31"/>
      <c r="L205" s="34">
        <f t="shared" si="3"/>
        <v>0</v>
      </c>
      <c r="M205" s="34"/>
      <c r="N205" s="34"/>
      <c r="O205" s="34"/>
      <c r="P205" s="35"/>
    </row>
    <row r="206" spans="1:16" x14ac:dyDescent="0.25">
      <c r="A206" s="3"/>
      <c r="B206" s="2" t="str">
        <f>IF(ISBLANK(A206),"",VLOOKUP($A206,Locataires!$A$3:$K$584,2,))</f>
        <v/>
      </c>
      <c r="C206" s="2" t="str">
        <f>IF(ISBLANK(A206),"",VLOOKUP($A206,Locataires!$A$3:$K$584,3,))</f>
        <v/>
      </c>
      <c r="D206" s="2" t="str">
        <f>IF(ISBLANK(A206),"",VLOOKUP($A206,Locataires!$A$3:$K$584,4,))</f>
        <v/>
      </c>
      <c r="E206" s="2" t="str">
        <f>IF(ISBLANK(A206),"",VLOOKUP($A206,Locataires!$A$3:$K$584,5,))</f>
        <v/>
      </c>
      <c r="F206" s="2" t="str">
        <f>IF(ISBLANK(A206),"",VLOOKUP($A206,Locataires!$A$3:$K$584,6,))</f>
        <v/>
      </c>
      <c r="G206" s="2" t="str">
        <f>IF(ISBLANK(A206),"",VLOOKUP($A206,Locataires!$A$3:$K$584,7,))</f>
        <v/>
      </c>
      <c r="H206" s="39" t="str">
        <f>IF(ISBLANK(A206),"",VLOOKUP($A206,Locataires!$A$3:$K$584,8,))</f>
        <v/>
      </c>
      <c r="I206" s="2" t="str">
        <f>IF(ISBLANK(A206),"",VLOOKUP($A206,Locataires!$A$3:$K$584,9,))</f>
        <v/>
      </c>
      <c r="J206" s="31"/>
      <c r="K206" s="31"/>
      <c r="L206" s="34">
        <f t="shared" si="3"/>
        <v>0</v>
      </c>
      <c r="M206" s="34"/>
      <c r="N206" s="34"/>
      <c r="O206" s="34"/>
      <c r="P206" s="35"/>
    </row>
    <row r="207" spans="1:16" x14ac:dyDescent="0.25">
      <c r="A207" s="3"/>
      <c r="B207" s="2" t="str">
        <f>IF(ISBLANK(A207),"",VLOOKUP($A207,Locataires!$A$3:$K$584,2,))</f>
        <v/>
      </c>
      <c r="C207" s="2" t="str">
        <f>IF(ISBLANK(A207),"",VLOOKUP($A207,Locataires!$A$3:$K$584,3,))</f>
        <v/>
      </c>
      <c r="D207" s="2" t="str">
        <f>IF(ISBLANK(A207),"",VLOOKUP($A207,Locataires!$A$3:$K$584,4,))</f>
        <v/>
      </c>
      <c r="E207" s="2" t="str">
        <f>IF(ISBLANK(A207),"",VLOOKUP($A207,Locataires!$A$3:$K$584,5,))</f>
        <v/>
      </c>
      <c r="F207" s="2" t="str">
        <f>IF(ISBLANK(A207),"",VLOOKUP($A207,Locataires!$A$3:$K$584,6,))</f>
        <v/>
      </c>
      <c r="G207" s="2" t="str">
        <f>IF(ISBLANK(A207),"",VLOOKUP($A207,Locataires!$A$3:$K$584,7,))</f>
        <v/>
      </c>
      <c r="H207" s="39" t="str">
        <f>IF(ISBLANK(A207),"",VLOOKUP($A207,Locataires!$A$3:$K$584,8,))</f>
        <v/>
      </c>
      <c r="I207" s="2" t="str">
        <f>IF(ISBLANK(A207),"",VLOOKUP($A207,Locataires!$A$3:$K$584,9,))</f>
        <v/>
      </c>
      <c r="J207" s="31"/>
      <c r="K207" s="31"/>
      <c r="L207" s="34">
        <f t="shared" si="3"/>
        <v>0</v>
      </c>
      <c r="M207" s="34"/>
      <c r="N207" s="34"/>
      <c r="O207" s="34"/>
      <c r="P207" s="35"/>
    </row>
    <row r="208" spans="1:16" x14ac:dyDescent="0.25">
      <c r="A208" s="3"/>
      <c r="B208" s="2" t="str">
        <f>IF(ISBLANK(A208),"",VLOOKUP($A208,Locataires!$A$3:$K$584,2,))</f>
        <v/>
      </c>
      <c r="C208" s="2" t="str">
        <f>IF(ISBLANK(A208),"",VLOOKUP($A208,Locataires!$A$3:$K$584,3,))</f>
        <v/>
      </c>
      <c r="D208" s="2" t="str">
        <f>IF(ISBLANK(A208),"",VLOOKUP($A208,Locataires!$A$3:$K$584,4,))</f>
        <v/>
      </c>
      <c r="E208" s="2" t="str">
        <f>IF(ISBLANK(A208),"",VLOOKUP($A208,Locataires!$A$3:$K$584,5,))</f>
        <v/>
      </c>
      <c r="F208" s="2" t="str">
        <f>IF(ISBLANK(A208),"",VLOOKUP($A208,Locataires!$A$3:$K$584,6,))</f>
        <v/>
      </c>
      <c r="G208" s="2" t="str">
        <f>IF(ISBLANK(A208),"",VLOOKUP($A208,Locataires!$A$3:$K$584,7,))</f>
        <v/>
      </c>
      <c r="H208" s="39" t="str">
        <f>IF(ISBLANK(A208),"",VLOOKUP($A208,Locataires!$A$3:$K$584,8,))</f>
        <v/>
      </c>
      <c r="I208" s="2" t="str">
        <f>IF(ISBLANK(A208),"",VLOOKUP($A208,Locataires!$A$3:$K$584,9,))</f>
        <v/>
      </c>
      <c r="J208" s="31"/>
      <c r="K208" s="31"/>
      <c r="L208" s="34">
        <f t="shared" si="3"/>
        <v>0</v>
      </c>
      <c r="M208" s="34"/>
      <c r="N208" s="34"/>
      <c r="O208" s="34"/>
      <c r="P208" s="35"/>
    </row>
    <row r="209" spans="1:16" x14ac:dyDescent="0.25">
      <c r="A209" s="3"/>
      <c r="B209" s="2" t="str">
        <f>IF(ISBLANK(A209),"",VLOOKUP($A209,Locataires!$A$3:$K$584,2,))</f>
        <v/>
      </c>
      <c r="C209" s="2" t="str">
        <f>IF(ISBLANK(A209),"",VLOOKUP($A209,Locataires!$A$3:$K$584,3,))</f>
        <v/>
      </c>
      <c r="D209" s="2" t="str">
        <f>IF(ISBLANK(A209),"",VLOOKUP($A209,Locataires!$A$3:$K$584,4,))</f>
        <v/>
      </c>
      <c r="E209" s="2" t="str">
        <f>IF(ISBLANK(A209),"",VLOOKUP($A209,Locataires!$A$3:$K$584,5,))</f>
        <v/>
      </c>
      <c r="F209" s="2" t="str">
        <f>IF(ISBLANK(A209),"",VLOOKUP($A209,Locataires!$A$3:$K$584,6,))</f>
        <v/>
      </c>
      <c r="G209" s="2" t="str">
        <f>IF(ISBLANK(A209),"",VLOOKUP($A209,Locataires!$A$3:$K$584,7,))</f>
        <v/>
      </c>
      <c r="H209" s="39" t="str">
        <f>IF(ISBLANK(A209),"",VLOOKUP($A209,Locataires!$A$3:$K$584,8,))</f>
        <v/>
      </c>
      <c r="I209" s="2" t="str">
        <f>IF(ISBLANK(A209),"",VLOOKUP($A209,Locataires!$A$3:$K$584,9,))</f>
        <v/>
      </c>
      <c r="J209" s="31"/>
      <c r="K209" s="31"/>
      <c r="L209" s="34">
        <f t="shared" si="3"/>
        <v>0</v>
      </c>
      <c r="M209" s="34"/>
      <c r="N209" s="34"/>
      <c r="O209" s="34"/>
      <c r="P209" s="35"/>
    </row>
    <row r="210" spans="1:16" x14ac:dyDescent="0.25">
      <c r="A210" s="3"/>
      <c r="B210" s="2" t="str">
        <f>IF(ISBLANK(A210),"",VLOOKUP($A210,Locataires!$A$3:$K$584,2,))</f>
        <v/>
      </c>
      <c r="C210" s="2" t="str">
        <f>IF(ISBLANK(A210),"",VLOOKUP($A210,Locataires!$A$3:$K$584,3,))</f>
        <v/>
      </c>
      <c r="D210" s="2" t="str">
        <f>IF(ISBLANK(A210),"",VLOOKUP($A210,Locataires!$A$3:$K$584,4,))</f>
        <v/>
      </c>
      <c r="E210" s="2" t="str">
        <f>IF(ISBLANK(A210),"",VLOOKUP($A210,Locataires!$A$3:$K$584,5,))</f>
        <v/>
      </c>
      <c r="F210" s="2" t="str">
        <f>IF(ISBLANK(A210),"",VLOOKUP($A210,Locataires!$A$3:$K$584,6,))</f>
        <v/>
      </c>
      <c r="G210" s="2" t="str">
        <f>IF(ISBLANK(A210),"",VLOOKUP($A210,Locataires!$A$3:$K$584,7,))</f>
        <v/>
      </c>
      <c r="H210" s="39" t="str">
        <f>IF(ISBLANK(A210),"",VLOOKUP($A210,Locataires!$A$3:$K$584,8,))</f>
        <v/>
      </c>
      <c r="I210" s="2" t="str">
        <f>IF(ISBLANK(A210),"",VLOOKUP($A210,Locataires!$A$3:$K$584,9,))</f>
        <v/>
      </c>
      <c r="J210" s="31"/>
      <c r="K210" s="31"/>
      <c r="L210" s="34">
        <f t="shared" si="3"/>
        <v>0</v>
      </c>
      <c r="M210" s="34"/>
      <c r="N210" s="34"/>
      <c r="O210" s="34"/>
      <c r="P210" s="35"/>
    </row>
    <row r="211" spans="1:16" x14ac:dyDescent="0.25">
      <c r="A211" s="3"/>
      <c r="B211" s="2" t="str">
        <f>IF(ISBLANK(A211),"",VLOOKUP($A211,Locataires!$A$3:$K$584,2,))</f>
        <v/>
      </c>
      <c r="C211" s="2" t="str">
        <f>IF(ISBLANK(A211),"",VLOOKUP($A211,Locataires!$A$3:$K$584,3,))</f>
        <v/>
      </c>
      <c r="D211" s="2" t="str">
        <f>IF(ISBLANK(A211),"",VLOOKUP($A211,Locataires!$A$3:$K$584,4,))</f>
        <v/>
      </c>
      <c r="E211" s="2" t="str">
        <f>IF(ISBLANK(A211),"",VLOOKUP($A211,Locataires!$A$3:$K$584,5,))</f>
        <v/>
      </c>
      <c r="F211" s="2" t="str">
        <f>IF(ISBLANK(A211),"",VLOOKUP($A211,Locataires!$A$3:$K$584,6,))</f>
        <v/>
      </c>
      <c r="G211" s="2" t="str">
        <f>IF(ISBLANK(A211),"",VLOOKUP($A211,Locataires!$A$3:$K$584,7,))</f>
        <v/>
      </c>
      <c r="H211" s="39" t="str">
        <f>IF(ISBLANK(A211),"",VLOOKUP($A211,Locataires!$A$3:$K$584,8,))</f>
        <v/>
      </c>
      <c r="I211" s="2" t="str">
        <f>IF(ISBLANK(A211),"",VLOOKUP($A211,Locataires!$A$3:$K$584,9,))</f>
        <v/>
      </c>
      <c r="J211" s="31"/>
      <c r="K211" s="31"/>
      <c r="L211" s="34">
        <f t="shared" si="3"/>
        <v>0</v>
      </c>
      <c r="M211" s="34"/>
      <c r="N211" s="34"/>
      <c r="O211" s="34"/>
      <c r="P211" s="35"/>
    </row>
    <row r="212" spans="1:16" x14ac:dyDescent="0.25">
      <c r="A212" s="3"/>
      <c r="B212" s="2" t="str">
        <f>IF(ISBLANK(A212),"",VLOOKUP($A212,Locataires!$A$3:$K$584,2,))</f>
        <v/>
      </c>
      <c r="C212" s="2" t="str">
        <f>IF(ISBLANK(A212),"",VLOOKUP($A212,Locataires!$A$3:$K$584,3,))</f>
        <v/>
      </c>
      <c r="D212" s="2" t="str">
        <f>IF(ISBLANK(A212),"",VLOOKUP($A212,Locataires!$A$3:$K$584,4,))</f>
        <v/>
      </c>
      <c r="E212" s="2" t="str">
        <f>IF(ISBLANK(A212),"",VLOOKUP($A212,Locataires!$A$3:$K$584,5,))</f>
        <v/>
      </c>
      <c r="F212" s="2" t="str">
        <f>IF(ISBLANK(A212),"",VLOOKUP($A212,Locataires!$A$3:$K$584,6,))</f>
        <v/>
      </c>
      <c r="G212" s="2" t="str">
        <f>IF(ISBLANK(A212),"",VLOOKUP($A212,Locataires!$A$3:$K$584,7,))</f>
        <v/>
      </c>
      <c r="H212" s="39" t="str">
        <f>IF(ISBLANK(A212),"",VLOOKUP($A212,Locataires!$A$3:$K$584,8,))</f>
        <v/>
      </c>
      <c r="I212" s="2" t="str">
        <f>IF(ISBLANK(A212),"",VLOOKUP($A212,Locataires!$A$3:$K$584,9,))</f>
        <v/>
      </c>
      <c r="J212" s="31"/>
      <c r="K212" s="31"/>
      <c r="L212" s="34">
        <f t="shared" si="3"/>
        <v>0</v>
      </c>
      <c r="M212" s="34"/>
      <c r="N212" s="34"/>
      <c r="O212" s="34"/>
      <c r="P212" s="35"/>
    </row>
    <row r="213" spans="1:16" x14ac:dyDescent="0.25">
      <c r="A213" s="3"/>
      <c r="B213" s="2" t="str">
        <f>IF(ISBLANK(A213),"",VLOOKUP($A213,Locataires!$A$3:$K$584,2,))</f>
        <v/>
      </c>
      <c r="C213" s="2" t="str">
        <f>IF(ISBLANK(A213),"",VLOOKUP($A213,Locataires!$A$3:$K$584,3,))</f>
        <v/>
      </c>
      <c r="D213" s="2" t="str">
        <f>IF(ISBLANK(A213),"",VLOOKUP($A213,Locataires!$A$3:$K$584,4,))</f>
        <v/>
      </c>
      <c r="E213" s="2" t="str">
        <f>IF(ISBLANK(A213),"",VLOOKUP($A213,Locataires!$A$3:$K$584,5,))</f>
        <v/>
      </c>
      <c r="F213" s="2" t="str">
        <f>IF(ISBLANK(A213),"",VLOOKUP($A213,Locataires!$A$3:$K$584,6,))</f>
        <v/>
      </c>
      <c r="G213" s="2" t="str">
        <f>IF(ISBLANK(A213),"",VLOOKUP($A213,Locataires!$A$3:$K$584,7,))</f>
        <v/>
      </c>
      <c r="H213" s="39" t="str">
        <f>IF(ISBLANK(A213),"",VLOOKUP($A213,Locataires!$A$3:$K$584,8,))</f>
        <v/>
      </c>
      <c r="I213" s="2" t="str">
        <f>IF(ISBLANK(A213),"",VLOOKUP($A213,Locataires!$A$3:$K$584,9,))</f>
        <v/>
      </c>
      <c r="J213" s="31"/>
      <c r="K213" s="31"/>
      <c r="L213" s="34">
        <f t="shared" si="3"/>
        <v>0</v>
      </c>
      <c r="M213" s="34"/>
      <c r="N213" s="34"/>
      <c r="O213" s="34"/>
      <c r="P213" s="35"/>
    </row>
    <row r="214" spans="1:16" x14ac:dyDescent="0.25">
      <c r="A214" s="3"/>
      <c r="B214" s="2" t="str">
        <f>IF(ISBLANK(A214),"",VLOOKUP($A214,Locataires!$A$3:$K$584,2,))</f>
        <v/>
      </c>
      <c r="C214" s="2" t="str">
        <f>IF(ISBLANK(A214),"",VLOOKUP($A214,Locataires!$A$3:$K$584,3,))</f>
        <v/>
      </c>
      <c r="D214" s="2" t="str">
        <f>IF(ISBLANK(A214),"",VLOOKUP($A214,Locataires!$A$3:$K$584,4,))</f>
        <v/>
      </c>
      <c r="E214" s="2" t="str">
        <f>IF(ISBLANK(A214),"",VLOOKUP($A214,Locataires!$A$3:$K$584,5,))</f>
        <v/>
      </c>
      <c r="F214" s="2" t="str">
        <f>IF(ISBLANK(A214),"",VLOOKUP($A214,Locataires!$A$3:$K$584,6,))</f>
        <v/>
      </c>
      <c r="G214" s="2" t="str">
        <f>IF(ISBLANK(A214),"",VLOOKUP($A214,Locataires!$A$3:$K$584,7,))</f>
        <v/>
      </c>
      <c r="H214" s="39" t="str">
        <f>IF(ISBLANK(A214),"",VLOOKUP($A214,Locataires!$A$3:$K$584,8,))</f>
        <v/>
      </c>
      <c r="I214" s="2" t="str">
        <f>IF(ISBLANK(A214),"",VLOOKUP($A214,Locataires!$A$3:$K$584,9,))</f>
        <v/>
      </c>
      <c r="J214" s="31"/>
      <c r="K214" s="31"/>
      <c r="L214" s="34">
        <f t="shared" si="3"/>
        <v>0</v>
      </c>
      <c r="M214" s="34"/>
      <c r="N214" s="34"/>
      <c r="O214" s="34"/>
      <c r="P214" s="35"/>
    </row>
    <row r="215" spans="1:16" x14ac:dyDescent="0.25">
      <c r="A215" s="3"/>
      <c r="B215" s="2" t="str">
        <f>IF(ISBLANK(A215),"",VLOOKUP($A215,Locataires!$A$3:$K$584,2,))</f>
        <v/>
      </c>
      <c r="C215" s="2" t="str">
        <f>IF(ISBLANK(A215),"",VLOOKUP($A215,Locataires!$A$3:$K$584,3,))</f>
        <v/>
      </c>
      <c r="D215" s="2" t="str">
        <f>IF(ISBLANK(A215),"",VLOOKUP($A215,Locataires!$A$3:$K$584,4,))</f>
        <v/>
      </c>
      <c r="E215" s="2" t="str">
        <f>IF(ISBLANK(A215),"",VLOOKUP($A215,Locataires!$A$3:$K$584,5,))</f>
        <v/>
      </c>
      <c r="F215" s="2" t="str">
        <f>IF(ISBLANK(A215),"",VLOOKUP($A215,Locataires!$A$3:$K$584,6,))</f>
        <v/>
      </c>
      <c r="G215" s="2" t="str">
        <f>IF(ISBLANK(A215),"",VLOOKUP($A215,Locataires!$A$3:$K$584,7,))</f>
        <v/>
      </c>
      <c r="H215" s="39" t="str">
        <f>IF(ISBLANK(A215),"",VLOOKUP($A215,Locataires!$A$3:$K$584,8,))</f>
        <v/>
      </c>
      <c r="I215" s="2" t="str">
        <f>IF(ISBLANK(A215),"",VLOOKUP($A215,Locataires!$A$3:$K$584,9,))</f>
        <v/>
      </c>
      <c r="J215" s="31"/>
      <c r="K215" s="31"/>
      <c r="L215" s="34">
        <f t="shared" si="3"/>
        <v>0</v>
      </c>
      <c r="M215" s="34"/>
      <c r="N215" s="34"/>
      <c r="O215" s="34"/>
      <c r="P215" s="35"/>
    </row>
    <row r="216" spans="1:16" x14ac:dyDescent="0.25">
      <c r="A216" s="3"/>
      <c r="B216" s="2" t="str">
        <f>IF(ISBLANK(A216),"",VLOOKUP($A216,Locataires!$A$3:$K$584,2,))</f>
        <v/>
      </c>
      <c r="C216" s="2" t="str">
        <f>IF(ISBLANK(A216),"",VLOOKUP($A216,Locataires!$A$3:$K$584,3,))</f>
        <v/>
      </c>
      <c r="D216" s="2" t="str">
        <f>IF(ISBLANK(A216),"",VLOOKUP($A216,Locataires!$A$3:$K$584,4,))</f>
        <v/>
      </c>
      <c r="E216" s="2" t="str">
        <f>IF(ISBLANK(A216),"",VLOOKUP($A216,Locataires!$A$3:$K$584,5,))</f>
        <v/>
      </c>
      <c r="F216" s="2" t="str">
        <f>IF(ISBLANK(A216),"",VLOOKUP($A216,Locataires!$A$3:$K$584,6,))</f>
        <v/>
      </c>
      <c r="G216" s="2" t="str">
        <f>IF(ISBLANK(A216),"",VLOOKUP($A216,Locataires!$A$3:$K$584,7,))</f>
        <v/>
      </c>
      <c r="H216" s="39" t="str">
        <f>IF(ISBLANK(A216),"",VLOOKUP($A216,Locataires!$A$3:$K$584,8,))</f>
        <v/>
      </c>
      <c r="I216" s="2" t="str">
        <f>IF(ISBLANK(A216),"",VLOOKUP($A216,Locataires!$A$3:$K$584,9,))</f>
        <v/>
      </c>
      <c r="J216" s="31"/>
      <c r="K216" s="31"/>
      <c r="L216" s="34">
        <f t="shared" si="3"/>
        <v>0</v>
      </c>
      <c r="M216" s="34"/>
      <c r="N216" s="34"/>
      <c r="O216" s="34"/>
      <c r="P216" s="35"/>
    </row>
    <row r="217" spans="1:16" x14ac:dyDescent="0.25">
      <c r="A217" s="3"/>
      <c r="B217" s="2" t="str">
        <f>IF(ISBLANK(A217),"",VLOOKUP($A217,Locataires!$A$3:$K$584,2,))</f>
        <v/>
      </c>
      <c r="C217" s="2" t="str">
        <f>IF(ISBLANK(A217),"",VLOOKUP($A217,Locataires!$A$3:$K$584,3,))</f>
        <v/>
      </c>
      <c r="D217" s="2" t="str">
        <f>IF(ISBLANK(A217),"",VLOOKUP($A217,Locataires!$A$3:$K$584,4,))</f>
        <v/>
      </c>
      <c r="E217" s="2" t="str">
        <f>IF(ISBLANK(A217),"",VLOOKUP($A217,Locataires!$A$3:$K$584,5,))</f>
        <v/>
      </c>
      <c r="F217" s="2" t="str">
        <f>IF(ISBLANK(A217),"",VLOOKUP($A217,Locataires!$A$3:$K$584,6,))</f>
        <v/>
      </c>
      <c r="G217" s="2" t="str">
        <f>IF(ISBLANK(A217),"",VLOOKUP($A217,Locataires!$A$3:$K$584,7,))</f>
        <v/>
      </c>
      <c r="H217" s="39" t="str">
        <f>IF(ISBLANK(A217),"",VLOOKUP($A217,Locataires!$A$3:$K$584,8,))</f>
        <v/>
      </c>
      <c r="I217" s="2" t="str">
        <f>IF(ISBLANK(A217),"",VLOOKUP($A217,Locataires!$A$3:$K$584,9,))</f>
        <v/>
      </c>
      <c r="J217" s="31"/>
      <c r="K217" s="31"/>
      <c r="L217" s="34">
        <f t="shared" si="3"/>
        <v>0</v>
      </c>
      <c r="M217" s="34"/>
      <c r="N217" s="34"/>
      <c r="O217" s="34"/>
      <c r="P217" s="35"/>
    </row>
    <row r="218" spans="1:16" x14ac:dyDescent="0.25">
      <c r="A218" s="3"/>
      <c r="B218" s="2" t="str">
        <f>IF(ISBLANK(A218),"",VLOOKUP($A218,Locataires!$A$3:$K$584,2,))</f>
        <v/>
      </c>
      <c r="C218" s="2" t="str">
        <f>IF(ISBLANK(A218),"",VLOOKUP($A218,Locataires!$A$3:$K$584,3,))</f>
        <v/>
      </c>
      <c r="D218" s="2" t="str">
        <f>IF(ISBLANK(A218),"",VLOOKUP($A218,Locataires!$A$3:$K$584,4,))</f>
        <v/>
      </c>
      <c r="E218" s="2" t="str">
        <f>IF(ISBLANK(A218),"",VLOOKUP($A218,Locataires!$A$3:$K$584,5,))</f>
        <v/>
      </c>
      <c r="F218" s="2" t="str">
        <f>IF(ISBLANK(A218),"",VLOOKUP($A218,Locataires!$A$3:$K$584,6,))</f>
        <v/>
      </c>
      <c r="G218" s="2" t="str">
        <f>IF(ISBLANK(A218),"",VLOOKUP($A218,Locataires!$A$3:$K$584,7,))</f>
        <v/>
      </c>
      <c r="H218" s="39" t="str">
        <f>IF(ISBLANK(A218),"",VLOOKUP($A218,Locataires!$A$3:$K$584,8,))</f>
        <v/>
      </c>
      <c r="I218" s="2" t="str">
        <f>IF(ISBLANK(A218),"",VLOOKUP($A218,Locataires!$A$3:$K$584,9,))</f>
        <v/>
      </c>
      <c r="J218" s="31"/>
      <c r="K218" s="31"/>
      <c r="L218" s="34">
        <f t="shared" si="3"/>
        <v>0</v>
      </c>
      <c r="M218" s="34"/>
      <c r="N218" s="34"/>
      <c r="O218" s="34"/>
      <c r="P218" s="35"/>
    </row>
    <row r="219" spans="1:16" x14ac:dyDescent="0.25">
      <c r="A219" s="3"/>
      <c r="B219" s="2" t="str">
        <f>IF(ISBLANK(A219),"",VLOOKUP($A219,Locataires!$A$3:$K$584,2,))</f>
        <v/>
      </c>
      <c r="C219" s="2" t="str">
        <f>IF(ISBLANK(A219),"",VLOOKUP($A219,Locataires!$A$3:$K$584,3,))</f>
        <v/>
      </c>
      <c r="D219" s="2" t="str">
        <f>IF(ISBLANK(A219),"",VLOOKUP($A219,Locataires!$A$3:$K$584,4,))</f>
        <v/>
      </c>
      <c r="E219" s="2" t="str">
        <f>IF(ISBLANK(A219),"",VLOOKUP($A219,Locataires!$A$3:$K$584,5,))</f>
        <v/>
      </c>
      <c r="F219" s="2" t="str">
        <f>IF(ISBLANK(A219),"",VLOOKUP($A219,Locataires!$A$3:$K$584,6,))</f>
        <v/>
      </c>
      <c r="G219" s="2" t="str">
        <f>IF(ISBLANK(A219),"",VLOOKUP($A219,Locataires!$A$3:$K$584,7,))</f>
        <v/>
      </c>
      <c r="H219" s="39" t="str">
        <f>IF(ISBLANK(A219),"",VLOOKUP($A219,Locataires!$A$3:$K$584,8,))</f>
        <v/>
      </c>
      <c r="I219" s="2" t="str">
        <f>IF(ISBLANK(A219),"",VLOOKUP($A219,Locataires!$A$3:$K$584,9,))</f>
        <v/>
      </c>
      <c r="J219" s="31"/>
      <c r="K219" s="31"/>
      <c r="L219" s="34">
        <f t="shared" si="3"/>
        <v>0</v>
      </c>
      <c r="M219" s="34"/>
      <c r="N219" s="34"/>
      <c r="O219" s="34"/>
      <c r="P219" s="35"/>
    </row>
    <row r="220" spans="1:16" x14ac:dyDescent="0.25">
      <c r="A220" s="3"/>
      <c r="B220" s="2" t="str">
        <f>IF(ISBLANK(A220),"",VLOOKUP($A220,Locataires!$A$3:$K$584,2,))</f>
        <v/>
      </c>
      <c r="C220" s="2" t="str">
        <f>IF(ISBLANK(A220),"",VLOOKUP($A220,Locataires!$A$3:$K$584,3,))</f>
        <v/>
      </c>
      <c r="D220" s="2" t="str">
        <f>IF(ISBLANK(A220),"",VLOOKUP($A220,Locataires!$A$3:$K$584,4,))</f>
        <v/>
      </c>
      <c r="E220" s="2" t="str">
        <f>IF(ISBLANK(A220),"",VLOOKUP($A220,Locataires!$A$3:$K$584,5,))</f>
        <v/>
      </c>
      <c r="F220" s="2" t="str">
        <f>IF(ISBLANK(A220),"",VLOOKUP($A220,Locataires!$A$3:$K$584,6,))</f>
        <v/>
      </c>
      <c r="G220" s="2" t="str">
        <f>IF(ISBLANK(A220),"",VLOOKUP($A220,Locataires!$A$3:$K$584,7,))</f>
        <v/>
      </c>
      <c r="H220" s="39" t="str">
        <f>IF(ISBLANK(A220),"",VLOOKUP($A220,Locataires!$A$3:$K$584,8,))</f>
        <v/>
      </c>
      <c r="I220" s="2" t="str">
        <f>IF(ISBLANK(A220),"",VLOOKUP($A220,Locataires!$A$3:$K$584,9,))</f>
        <v/>
      </c>
      <c r="J220" s="31"/>
      <c r="K220" s="31"/>
      <c r="L220" s="34">
        <f t="shared" si="3"/>
        <v>0</v>
      </c>
      <c r="M220" s="34"/>
      <c r="N220" s="34"/>
      <c r="O220" s="34"/>
      <c r="P220" s="35"/>
    </row>
    <row r="221" spans="1:16" x14ac:dyDescent="0.25">
      <c r="A221" s="3"/>
      <c r="B221" s="2" t="str">
        <f>IF(ISBLANK(A221),"",VLOOKUP($A221,Locataires!$A$3:$K$584,2,))</f>
        <v/>
      </c>
      <c r="C221" s="2" t="str">
        <f>IF(ISBLANK(A221),"",VLOOKUP($A221,Locataires!$A$3:$K$584,3,))</f>
        <v/>
      </c>
      <c r="D221" s="2" t="str">
        <f>IF(ISBLANK(A221),"",VLOOKUP($A221,Locataires!$A$3:$K$584,4,))</f>
        <v/>
      </c>
      <c r="E221" s="2" t="str">
        <f>IF(ISBLANK(A221),"",VLOOKUP($A221,Locataires!$A$3:$K$584,5,))</f>
        <v/>
      </c>
      <c r="F221" s="2" t="str">
        <f>IF(ISBLANK(A221),"",VLOOKUP($A221,Locataires!$A$3:$K$584,6,))</f>
        <v/>
      </c>
      <c r="G221" s="2" t="str">
        <f>IF(ISBLANK(A221),"",VLOOKUP($A221,Locataires!$A$3:$K$584,7,))</f>
        <v/>
      </c>
      <c r="H221" s="39" t="str">
        <f>IF(ISBLANK(A221),"",VLOOKUP($A221,Locataires!$A$3:$K$584,8,))</f>
        <v/>
      </c>
      <c r="I221" s="2" t="str">
        <f>IF(ISBLANK(A221),"",VLOOKUP($A221,Locataires!$A$3:$K$584,9,))</f>
        <v/>
      </c>
      <c r="J221" s="31"/>
      <c r="K221" s="31"/>
      <c r="L221" s="34">
        <f t="shared" si="3"/>
        <v>0</v>
      </c>
      <c r="M221" s="34"/>
      <c r="N221" s="34"/>
      <c r="O221" s="34"/>
      <c r="P221" s="35"/>
    </row>
    <row r="222" spans="1:16" x14ac:dyDescent="0.25">
      <c r="A222" s="3"/>
      <c r="B222" s="2" t="str">
        <f>IF(ISBLANK(A222),"",VLOOKUP($A222,Locataires!$A$3:$K$584,2,))</f>
        <v/>
      </c>
      <c r="C222" s="2" t="str">
        <f>IF(ISBLANK(A222),"",VLOOKUP($A222,Locataires!$A$3:$K$584,3,))</f>
        <v/>
      </c>
      <c r="D222" s="2" t="str">
        <f>IF(ISBLANK(A222),"",VLOOKUP($A222,Locataires!$A$3:$K$584,4,))</f>
        <v/>
      </c>
      <c r="E222" s="2" t="str">
        <f>IF(ISBLANK(A222),"",VLOOKUP($A222,Locataires!$A$3:$K$584,5,))</f>
        <v/>
      </c>
      <c r="F222" s="2" t="str">
        <f>IF(ISBLANK(A222),"",VLOOKUP($A222,Locataires!$A$3:$K$584,6,))</f>
        <v/>
      </c>
      <c r="G222" s="2" t="str">
        <f>IF(ISBLANK(A222),"",VLOOKUP($A222,Locataires!$A$3:$K$584,7,))</f>
        <v/>
      </c>
      <c r="H222" s="39" t="str">
        <f>IF(ISBLANK(A222),"",VLOOKUP($A222,Locataires!$A$3:$K$584,8,))</f>
        <v/>
      </c>
      <c r="I222" s="2" t="str">
        <f>IF(ISBLANK(A222),"",VLOOKUP($A222,Locataires!$A$3:$K$584,9,))</f>
        <v/>
      </c>
      <c r="J222" s="31"/>
      <c r="K222" s="31"/>
      <c r="L222" s="34">
        <f t="shared" si="3"/>
        <v>0</v>
      </c>
      <c r="M222" s="34"/>
      <c r="N222" s="34"/>
      <c r="O222" s="34"/>
      <c r="P222" s="35"/>
    </row>
    <row r="223" spans="1:16" x14ac:dyDescent="0.25">
      <c r="A223" s="3"/>
      <c r="B223" s="2" t="str">
        <f>IF(ISBLANK(A223),"",VLOOKUP($A223,Locataires!$A$3:$K$584,2,))</f>
        <v/>
      </c>
      <c r="C223" s="2" t="str">
        <f>IF(ISBLANK(A223),"",VLOOKUP($A223,Locataires!$A$3:$K$584,3,))</f>
        <v/>
      </c>
      <c r="D223" s="2" t="str">
        <f>IF(ISBLANK(A223),"",VLOOKUP($A223,Locataires!$A$3:$K$584,4,))</f>
        <v/>
      </c>
      <c r="E223" s="2" t="str">
        <f>IF(ISBLANK(A223),"",VLOOKUP($A223,Locataires!$A$3:$K$584,5,))</f>
        <v/>
      </c>
      <c r="F223" s="2" t="str">
        <f>IF(ISBLANK(A223),"",VLOOKUP($A223,Locataires!$A$3:$K$584,6,))</f>
        <v/>
      </c>
      <c r="G223" s="2" t="str">
        <f>IF(ISBLANK(A223),"",VLOOKUP($A223,Locataires!$A$3:$K$584,7,))</f>
        <v/>
      </c>
      <c r="H223" s="39" t="str">
        <f>IF(ISBLANK(A223),"",VLOOKUP($A223,Locataires!$A$3:$K$584,8,))</f>
        <v/>
      </c>
      <c r="I223" s="2" t="str">
        <f>IF(ISBLANK(A223),"",VLOOKUP($A223,Locataires!$A$3:$K$584,9,))</f>
        <v/>
      </c>
      <c r="J223" s="31"/>
      <c r="K223" s="31"/>
      <c r="L223" s="34">
        <f t="shared" si="3"/>
        <v>0</v>
      </c>
      <c r="M223" s="34"/>
      <c r="N223" s="34"/>
      <c r="O223" s="34"/>
      <c r="P223" s="35"/>
    </row>
    <row r="224" spans="1:16" x14ac:dyDescent="0.25">
      <c r="A224" s="3"/>
      <c r="B224" s="2" t="str">
        <f>IF(ISBLANK(A224),"",VLOOKUP($A224,Locataires!$A$3:$K$584,2,))</f>
        <v/>
      </c>
      <c r="C224" s="2" t="str">
        <f>IF(ISBLANK(A224),"",VLOOKUP($A224,Locataires!$A$3:$K$584,3,))</f>
        <v/>
      </c>
      <c r="D224" s="2" t="str">
        <f>IF(ISBLANK(A224),"",VLOOKUP($A224,Locataires!$A$3:$K$584,4,))</f>
        <v/>
      </c>
      <c r="E224" s="2" t="str">
        <f>IF(ISBLANK(A224),"",VLOOKUP($A224,Locataires!$A$3:$K$584,5,))</f>
        <v/>
      </c>
      <c r="F224" s="2" t="str">
        <f>IF(ISBLANK(A224),"",VLOOKUP($A224,Locataires!$A$3:$K$584,6,))</f>
        <v/>
      </c>
      <c r="G224" s="2" t="str">
        <f>IF(ISBLANK(A224),"",VLOOKUP($A224,Locataires!$A$3:$K$584,7,))</f>
        <v/>
      </c>
      <c r="H224" s="39" t="str">
        <f>IF(ISBLANK(A224),"",VLOOKUP($A224,Locataires!$A$3:$K$584,8,))</f>
        <v/>
      </c>
      <c r="I224" s="2" t="str">
        <f>IF(ISBLANK(A224),"",VLOOKUP($A224,Locataires!$A$3:$K$584,9,))</f>
        <v/>
      </c>
      <c r="J224" s="31"/>
      <c r="K224" s="31"/>
      <c r="L224" s="34">
        <f t="shared" si="3"/>
        <v>0</v>
      </c>
      <c r="M224" s="34"/>
      <c r="N224" s="34"/>
      <c r="O224" s="34"/>
      <c r="P224" s="35"/>
    </row>
    <row r="225" spans="1:16" x14ac:dyDescent="0.25">
      <c r="A225" s="3"/>
      <c r="B225" s="2" t="str">
        <f>IF(ISBLANK(A225),"",VLOOKUP($A225,Locataires!$A$3:$K$584,2,))</f>
        <v/>
      </c>
      <c r="C225" s="2" t="str">
        <f>IF(ISBLANK(A225),"",VLOOKUP($A225,Locataires!$A$3:$K$584,3,))</f>
        <v/>
      </c>
      <c r="D225" s="2" t="str">
        <f>IF(ISBLANK(A225),"",VLOOKUP($A225,Locataires!$A$3:$K$584,4,))</f>
        <v/>
      </c>
      <c r="E225" s="2" t="str">
        <f>IF(ISBLANK(A225),"",VLOOKUP($A225,Locataires!$A$3:$K$584,5,))</f>
        <v/>
      </c>
      <c r="F225" s="2" t="str">
        <f>IF(ISBLANK(A225),"",VLOOKUP($A225,Locataires!$A$3:$K$584,6,))</f>
        <v/>
      </c>
      <c r="G225" s="2" t="str">
        <f>IF(ISBLANK(A225),"",VLOOKUP($A225,Locataires!$A$3:$K$584,7,))</f>
        <v/>
      </c>
      <c r="H225" s="39" t="str">
        <f>IF(ISBLANK(A225),"",VLOOKUP($A225,Locataires!$A$3:$K$584,8,))</f>
        <v/>
      </c>
      <c r="I225" s="2" t="str">
        <f>IF(ISBLANK(A225),"",VLOOKUP($A225,Locataires!$A$3:$K$584,9,))</f>
        <v/>
      </c>
      <c r="J225" s="31"/>
      <c r="K225" s="31"/>
      <c r="L225" s="34">
        <f t="shared" si="3"/>
        <v>0</v>
      </c>
      <c r="M225" s="34"/>
      <c r="N225" s="34"/>
      <c r="O225" s="34"/>
      <c r="P225" s="35"/>
    </row>
    <row r="226" spans="1:16" x14ac:dyDescent="0.25">
      <c r="A226" s="3"/>
      <c r="B226" s="2" t="str">
        <f>IF(ISBLANK(A226),"",VLOOKUP($A226,Locataires!$A$3:$K$584,2,))</f>
        <v/>
      </c>
      <c r="C226" s="2" t="str">
        <f>IF(ISBLANK(A226),"",VLOOKUP($A226,Locataires!$A$3:$K$584,3,))</f>
        <v/>
      </c>
      <c r="D226" s="2" t="str">
        <f>IF(ISBLANK(A226),"",VLOOKUP($A226,Locataires!$A$3:$K$584,4,))</f>
        <v/>
      </c>
      <c r="E226" s="2" t="str">
        <f>IF(ISBLANK(A226),"",VLOOKUP($A226,Locataires!$A$3:$K$584,5,))</f>
        <v/>
      </c>
      <c r="F226" s="2" t="str">
        <f>IF(ISBLANK(A226),"",VLOOKUP($A226,Locataires!$A$3:$K$584,6,))</f>
        <v/>
      </c>
      <c r="G226" s="2" t="str">
        <f>IF(ISBLANK(A226),"",VLOOKUP($A226,Locataires!$A$3:$K$584,7,))</f>
        <v/>
      </c>
      <c r="H226" s="39" t="str">
        <f>IF(ISBLANK(A226),"",VLOOKUP($A226,Locataires!$A$3:$K$584,8,))</f>
        <v/>
      </c>
      <c r="I226" s="2" t="str">
        <f>IF(ISBLANK(A226),"",VLOOKUP($A226,Locataires!$A$3:$K$584,9,))</f>
        <v/>
      </c>
      <c r="J226" s="31"/>
      <c r="K226" s="31"/>
      <c r="L226" s="34">
        <f t="shared" si="3"/>
        <v>0</v>
      </c>
      <c r="M226" s="34"/>
      <c r="N226" s="34"/>
      <c r="O226" s="34"/>
      <c r="P226" s="35"/>
    </row>
    <row r="227" spans="1:16" x14ac:dyDescent="0.25">
      <c r="A227" s="3"/>
      <c r="B227" s="2" t="str">
        <f>IF(ISBLANK(A227),"",VLOOKUP($A227,Locataires!$A$3:$K$584,2,))</f>
        <v/>
      </c>
      <c r="C227" s="2" t="str">
        <f>IF(ISBLANK(A227),"",VLOOKUP($A227,Locataires!$A$3:$K$584,3,))</f>
        <v/>
      </c>
      <c r="D227" s="2" t="str">
        <f>IF(ISBLANK(A227),"",VLOOKUP($A227,Locataires!$A$3:$K$584,4,))</f>
        <v/>
      </c>
      <c r="E227" s="2" t="str">
        <f>IF(ISBLANK(A227),"",VLOOKUP($A227,Locataires!$A$3:$K$584,5,))</f>
        <v/>
      </c>
      <c r="F227" s="2" t="str">
        <f>IF(ISBLANK(A227),"",VLOOKUP($A227,Locataires!$A$3:$K$584,6,))</f>
        <v/>
      </c>
      <c r="G227" s="2" t="str">
        <f>IF(ISBLANK(A227),"",VLOOKUP($A227,Locataires!$A$3:$K$584,7,))</f>
        <v/>
      </c>
      <c r="H227" s="39" t="str">
        <f>IF(ISBLANK(A227),"",VLOOKUP($A227,Locataires!$A$3:$K$584,8,))</f>
        <v/>
      </c>
      <c r="I227" s="2" t="str">
        <f>IF(ISBLANK(A227),"",VLOOKUP($A227,Locataires!$A$3:$K$584,9,))</f>
        <v/>
      </c>
      <c r="J227" s="31"/>
      <c r="K227" s="31"/>
      <c r="L227" s="34">
        <f t="shared" si="3"/>
        <v>0</v>
      </c>
      <c r="M227" s="34"/>
      <c r="N227" s="34"/>
      <c r="O227" s="34"/>
      <c r="P227" s="35"/>
    </row>
    <row r="228" spans="1:16" x14ac:dyDescent="0.25">
      <c r="A228" s="3"/>
      <c r="B228" s="2" t="str">
        <f>IF(ISBLANK(A228),"",VLOOKUP($A228,Locataires!$A$3:$K$584,2,))</f>
        <v/>
      </c>
      <c r="C228" s="2" t="str">
        <f>IF(ISBLANK(A228),"",VLOOKUP($A228,Locataires!$A$3:$K$584,3,))</f>
        <v/>
      </c>
      <c r="D228" s="2" t="str">
        <f>IF(ISBLANK(A228),"",VLOOKUP($A228,Locataires!$A$3:$K$584,4,))</f>
        <v/>
      </c>
      <c r="E228" s="2" t="str">
        <f>IF(ISBLANK(A228),"",VLOOKUP($A228,Locataires!$A$3:$K$584,5,))</f>
        <v/>
      </c>
      <c r="F228" s="2" t="str">
        <f>IF(ISBLANK(A228),"",VLOOKUP($A228,Locataires!$A$3:$K$584,6,))</f>
        <v/>
      </c>
      <c r="G228" s="2" t="str">
        <f>IF(ISBLANK(A228),"",VLOOKUP($A228,Locataires!$A$3:$K$584,7,))</f>
        <v/>
      </c>
      <c r="H228" s="39" t="str">
        <f>IF(ISBLANK(A228),"",VLOOKUP($A228,Locataires!$A$3:$K$584,8,))</f>
        <v/>
      </c>
      <c r="I228" s="2" t="str">
        <f>IF(ISBLANK(A228),"",VLOOKUP($A228,Locataires!$A$3:$K$584,9,))</f>
        <v/>
      </c>
      <c r="J228" s="31"/>
      <c r="K228" s="31"/>
      <c r="L228" s="34">
        <f t="shared" si="3"/>
        <v>0</v>
      </c>
      <c r="M228" s="34"/>
      <c r="N228" s="34"/>
      <c r="O228" s="34"/>
      <c r="P228" s="35"/>
    </row>
    <row r="229" spans="1:16" x14ac:dyDescent="0.25">
      <c r="A229" s="3"/>
      <c r="B229" s="2" t="str">
        <f>IF(ISBLANK(A229),"",VLOOKUP($A229,Locataires!$A$3:$K$584,2,))</f>
        <v/>
      </c>
      <c r="C229" s="2" t="str">
        <f>IF(ISBLANK(A229),"",VLOOKUP($A229,Locataires!$A$3:$K$584,3,))</f>
        <v/>
      </c>
      <c r="D229" s="2" t="str">
        <f>IF(ISBLANK(A229),"",VLOOKUP($A229,Locataires!$A$3:$K$584,4,))</f>
        <v/>
      </c>
      <c r="E229" s="2" t="str">
        <f>IF(ISBLANK(A229),"",VLOOKUP($A229,Locataires!$A$3:$K$584,5,))</f>
        <v/>
      </c>
      <c r="F229" s="2" t="str">
        <f>IF(ISBLANK(A229),"",VLOOKUP($A229,Locataires!$A$3:$K$584,6,))</f>
        <v/>
      </c>
      <c r="G229" s="2" t="str">
        <f>IF(ISBLANK(A229),"",VLOOKUP($A229,Locataires!$A$3:$K$584,7,))</f>
        <v/>
      </c>
      <c r="H229" s="39" t="str">
        <f>IF(ISBLANK(A229),"",VLOOKUP($A229,Locataires!$A$3:$K$584,8,))</f>
        <v/>
      </c>
      <c r="I229" s="2" t="str">
        <f>IF(ISBLANK(A229),"",VLOOKUP($A229,Locataires!$A$3:$K$584,9,))</f>
        <v/>
      </c>
      <c r="J229" s="31"/>
      <c r="K229" s="31"/>
      <c r="L229" s="34">
        <f t="shared" si="3"/>
        <v>0</v>
      </c>
      <c r="M229" s="34"/>
      <c r="N229" s="34"/>
      <c r="O229" s="34"/>
      <c r="P229" s="35"/>
    </row>
    <row r="230" spans="1:16" x14ac:dyDescent="0.25">
      <c r="A230" s="3"/>
      <c r="B230" s="2" t="str">
        <f>IF(ISBLANK(A230),"",VLOOKUP($A230,Locataires!$A$3:$K$584,2,))</f>
        <v/>
      </c>
      <c r="C230" s="2" t="str">
        <f>IF(ISBLANK(A230),"",VLOOKUP($A230,Locataires!$A$3:$K$584,3,))</f>
        <v/>
      </c>
      <c r="D230" s="2" t="str">
        <f>IF(ISBLANK(A230),"",VLOOKUP($A230,Locataires!$A$3:$K$584,4,))</f>
        <v/>
      </c>
      <c r="E230" s="2" t="str">
        <f>IF(ISBLANK(A230),"",VLOOKUP($A230,Locataires!$A$3:$K$584,5,))</f>
        <v/>
      </c>
      <c r="F230" s="2" t="str">
        <f>IF(ISBLANK(A230),"",VLOOKUP($A230,Locataires!$A$3:$K$584,6,))</f>
        <v/>
      </c>
      <c r="G230" s="2" t="str">
        <f>IF(ISBLANK(A230),"",VLOOKUP($A230,Locataires!$A$3:$K$584,7,))</f>
        <v/>
      </c>
      <c r="H230" s="39" t="str">
        <f>IF(ISBLANK(A230),"",VLOOKUP($A230,Locataires!$A$3:$K$584,8,))</f>
        <v/>
      </c>
      <c r="I230" s="2" t="str">
        <f>IF(ISBLANK(A230),"",VLOOKUP($A230,Locataires!$A$3:$K$584,9,))</f>
        <v/>
      </c>
      <c r="J230" s="31"/>
      <c r="K230" s="31"/>
      <c r="L230" s="34">
        <f t="shared" si="3"/>
        <v>0</v>
      </c>
      <c r="M230" s="34"/>
      <c r="N230" s="34"/>
      <c r="O230" s="34"/>
      <c r="P230" s="35"/>
    </row>
    <row r="231" spans="1:16" x14ac:dyDescent="0.25">
      <c r="A231" s="3"/>
      <c r="B231" s="2" t="str">
        <f>IF(ISBLANK(A231),"",VLOOKUP($A231,Locataires!$A$3:$K$584,2,))</f>
        <v/>
      </c>
      <c r="C231" s="2" t="str">
        <f>IF(ISBLANK(A231),"",VLOOKUP($A231,Locataires!$A$3:$K$584,3,))</f>
        <v/>
      </c>
      <c r="D231" s="2" t="str">
        <f>IF(ISBLANK(A231),"",VLOOKUP($A231,Locataires!$A$3:$K$584,4,))</f>
        <v/>
      </c>
      <c r="E231" s="2" t="str">
        <f>IF(ISBLANK(A231),"",VLOOKUP($A231,Locataires!$A$3:$K$584,5,))</f>
        <v/>
      </c>
      <c r="F231" s="2" t="str">
        <f>IF(ISBLANK(A231),"",VLOOKUP($A231,Locataires!$A$3:$K$584,6,))</f>
        <v/>
      </c>
      <c r="G231" s="2" t="str">
        <f>IF(ISBLANK(A231),"",VLOOKUP($A231,Locataires!$A$3:$K$584,7,))</f>
        <v/>
      </c>
      <c r="H231" s="39" t="str">
        <f>IF(ISBLANK(A231),"",VLOOKUP($A231,Locataires!$A$3:$K$584,8,))</f>
        <v/>
      </c>
      <c r="I231" s="2" t="str">
        <f>IF(ISBLANK(A231),"",VLOOKUP($A231,Locataires!$A$3:$K$584,9,))</f>
        <v/>
      </c>
      <c r="J231" s="31"/>
      <c r="K231" s="31"/>
      <c r="L231" s="34">
        <f t="shared" si="3"/>
        <v>0</v>
      </c>
      <c r="M231" s="34"/>
      <c r="N231" s="34"/>
      <c r="O231" s="34"/>
      <c r="P231" s="35"/>
    </row>
    <row r="232" spans="1:16" x14ac:dyDescent="0.25">
      <c r="A232" s="3"/>
      <c r="B232" s="2" t="str">
        <f>IF(ISBLANK(A232),"",VLOOKUP($A232,Locataires!$A$3:$K$584,2,))</f>
        <v/>
      </c>
      <c r="C232" s="2" t="str">
        <f>IF(ISBLANK(A232),"",VLOOKUP($A232,Locataires!$A$3:$K$584,3,))</f>
        <v/>
      </c>
      <c r="D232" s="2" t="str">
        <f>IF(ISBLANK(A232),"",VLOOKUP($A232,Locataires!$A$3:$K$584,4,))</f>
        <v/>
      </c>
      <c r="E232" s="2" t="str">
        <f>IF(ISBLANK(A232),"",VLOOKUP($A232,Locataires!$A$3:$K$584,5,))</f>
        <v/>
      </c>
      <c r="F232" s="2" t="str">
        <f>IF(ISBLANK(A232),"",VLOOKUP($A232,Locataires!$A$3:$K$584,6,))</f>
        <v/>
      </c>
      <c r="G232" s="2" t="str">
        <f>IF(ISBLANK(A232),"",VLOOKUP($A232,Locataires!$A$3:$K$584,7,))</f>
        <v/>
      </c>
      <c r="H232" s="39" t="str">
        <f>IF(ISBLANK(A232),"",VLOOKUP($A232,Locataires!$A$3:$K$584,8,))</f>
        <v/>
      </c>
      <c r="I232" s="2" t="str">
        <f>IF(ISBLANK(A232),"",VLOOKUP($A232,Locataires!$A$3:$K$584,9,))</f>
        <v/>
      </c>
      <c r="J232" s="31"/>
      <c r="K232" s="31"/>
      <c r="L232" s="34">
        <f t="shared" si="3"/>
        <v>0</v>
      </c>
      <c r="M232" s="34"/>
      <c r="N232" s="34"/>
      <c r="O232" s="34"/>
      <c r="P232" s="35"/>
    </row>
    <row r="233" spans="1:16" x14ac:dyDescent="0.25">
      <c r="A233" s="3"/>
      <c r="B233" s="2" t="str">
        <f>IF(ISBLANK(A233),"",VLOOKUP($A233,Locataires!$A$3:$K$584,2,))</f>
        <v/>
      </c>
      <c r="C233" s="2" t="str">
        <f>IF(ISBLANK(A233),"",VLOOKUP($A233,Locataires!$A$3:$K$584,3,))</f>
        <v/>
      </c>
      <c r="D233" s="2" t="str">
        <f>IF(ISBLANK(A233),"",VLOOKUP($A233,Locataires!$A$3:$K$584,4,))</f>
        <v/>
      </c>
      <c r="E233" s="2" t="str">
        <f>IF(ISBLANK(A233),"",VLOOKUP($A233,Locataires!$A$3:$K$584,5,))</f>
        <v/>
      </c>
      <c r="F233" s="2" t="str">
        <f>IF(ISBLANK(A233),"",VLOOKUP($A233,Locataires!$A$3:$K$584,6,))</f>
        <v/>
      </c>
      <c r="G233" s="2" t="str">
        <f>IF(ISBLANK(A233),"",VLOOKUP($A233,Locataires!$A$3:$K$584,7,))</f>
        <v/>
      </c>
      <c r="H233" s="39" t="str">
        <f>IF(ISBLANK(A233),"",VLOOKUP($A233,Locataires!$A$3:$K$584,8,))</f>
        <v/>
      </c>
      <c r="I233" s="2" t="str">
        <f>IF(ISBLANK(A233),"",VLOOKUP($A233,Locataires!$A$3:$K$584,9,))</f>
        <v/>
      </c>
      <c r="J233" s="31"/>
      <c r="K233" s="31"/>
      <c r="L233" s="34">
        <f t="shared" si="3"/>
        <v>0</v>
      </c>
      <c r="M233" s="34"/>
      <c r="N233" s="34"/>
      <c r="O233" s="34"/>
      <c r="P233" s="35"/>
    </row>
    <row r="234" spans="1:16" x14ac:dyDescent="0.25">
      <c r="A234" s="3"/>
      <c r="B234" s="2" t="str">
        <f>IF(ISBLANK(A234),"",VLOOKUP($A234,Locataires!$A$3:$K$584,2,))</f>
        <v/>
      </c>
      <c r="C234" s="2" t="str">
        <f>IF(ISBLANK(A234),"",VLOOKUP($A234,Locataires!$A$3:$K$584,3,))</f>
        <v/>
      </c>
      <c r="D234" s="2" t="str">
        <f>IF(ISBLANK(A234),"",VLOOKUP($A234,Locataires!$A$3:$K$584,4,))</f>
        <v/>
      </c>
      <c r="E234" s="2" t="str">
        <f>IF(ISBLANK(A234),"",VLOOKUP($A234,Locataires!$A$3:$K$584,5,))</f>
        <v/>
      </c>
      <c r="F234" s="2" t="str">
        <f>IF(ISBLANK(A234),"",VLOOKUP($A234,Locataires!$A$3:$K$584,6,))</f>
        <v/>
      </c>
      <c r="G234" s="2" t="str">
        <f>IF(ISBLANK(A234),"",VLOOKUP($A234,Locataires!$A$3:$K$584,7,))</f>
        <v/>
      </c>
      <c r="H234" s="39" t="str">
        <f>IF(ISBLANK(A234),"",VLOOKUP($A234,Locataires!$A$3:$K$584,8,))</f>
        <v/>
      </c>
      <c r="I234" s="2" t="str">
        <f>IF(ISBLANK(A234),"",VLOOKUP($A234,Locataires!$A$3:$K$584,9,))</f>
        <v/>
      </c>
      <c r="J234" s="31"/>
      <c r="K234" s="31"/>
      <c r="L234" s="34">
        <f t="shared" si="3"/>
        <v>0</v>
      </c>
      <c r="M234" s="34"/>
      <c r="N234" s="34"/>
      <c r="O234" s="34"/>
      <c r="P234" s="35"/>
    </row>
    <row r="235" spans="1:16" x14ac:dyDescent="0.25">
      <c r="A235" s="3"/>
      <c r="B235" s="2" t="str">
        <f>IF(ISBLANK(A235),"",VLOOKUP($A235,Locataires!$A$3:$K$584,2,))</f>
        <v/>
      </c>
      <c r="C235" s="2" t="str">
        <f>IF(ISBLANK(A235),"",VLOOKUP($A235,Locataires!$A$3:$K$584,3,))</f>
        <v/>
      </c>
      <c r="D235" s="2" t="str">
        <f>IF(ISBLANK(A235),"",VLOOKUP($A235,Locataires!$A$3:$K$584,4,))</f>
        <v/>
      </c>
      <c r="E235" s="2" t="str">
        <f>IF(ISBLANK(A235),"",VLOOKUP($A235,Locataires!$A$3:$K$584,5,))</f>
        <v/>
      </c>
      <c r="F235" s="2" t="str">
        <f>IF(ISBLANK(A235),"",VLOOKUP($A235,Locataires!$A$3:$K$584,6,))</f>
        <v/>
      </c>
      <c r="G235" s="2" t="str">
        <f>IF(ISBLANK(A235),"",VLOOKUP($A235,Locataires!$A$3:$K$584,7,))</f>
        <v/>
      </c>
      <c r="H235" s="39" t="str">
        <f>IF(ISBLANK(A235),"",VLOOKUP($A235,Locataires!$A$3:$K$584,8,))</f>
        <v/>
      </c>
      <c r="I235" s="2" t="str">
        <f>IF(ISBLANK(A235),"",VLOOKUP($A235,Locataires!$A$3:$K$584,9,))</f>
        <v/>
      </c>
      <c r="J235" s="31"/>
      <c r="K235" s="31"/>
      <c r="L235" s="34">
        <f t="shared" si="3"/>
        <v>0</v>
      </c>
      <c r="M235" s="34"/>
      <c r="N235" s="34"/>
      <c r="O235" s="34"/>
      <c r="P235" s="35"/>
    </row>
    <row r="236" spans="1:16" x14ac:dyDescent="0.25">
      <c r="A236" s="3"/>
      <c r="B236" s="2" t="str">
        <f>IF(ISBLANK(A236),"",VLOOKUP($A236,Locataires!$A$3:$K$584,2,))</f>
        <v/>
      </c>
      <c r="C236" s="2" t="str">
        <f>IF(ISBLANK(A236),"",VLOOKUP($A236,Locataires!$A$3:$K$584,3,))</f>
        <v/>
      </c>
      <c r="D236" s="2" t="str">
        <f>IF(ISBLANK(A236),"",VLOOKUP($A236,Locataires!$A$3:$K$584,4,))</f>
        <v/>
      </c>
      <c r="E236" s="2" t="str">
        <f>IF(ISBLANK(A236),"",VLOOKUP($A236,Locataires!$A$3:$K$584,5,))</f>
        <v/>
      </c>
      <c r="F236" s="2" t="str">
        <f>IF(ISBLANK(A236),"",VLOOKUP($A236,Locataires!$A$3:$K$584,6,))</f>
        <v/>
      </c>
      <c r="G236" s="2" t="str">
        <f>IF(ISBLANK(A236),"",VLOOKUP($A236,Locataires!$A$3:$K$584,7,))</f>
        <v/>
      </c>
      <c r="H236" s="39" t="str">
        <f>IF(ISBLANK(A236),"",VLOOKUP($A236,Locataires!$A$3:$K$584,8,))</f>
        <v/>
      </c>
      <c r="I236" s="2" t="str">
        <f>IF(ISBLANK(A236),"",VLOOKUP($A236,Locataires!$A$3:$K$584,9,))</f>
        <v/>
      </c>
      <c r="J236" s="31"/>
      <c r="K236" s="31"/>
      <c r="L236" s="34">
        <f t="shared" si="3"/>
        <v>0</v>
      </c>
      <c r="M236" s="34"/>
      <c r="N236" s="34"/>
      <c r="O236" s="34"/>
      <c r="P236" s="35"/>
    </row>
    <row r="237" spans="1:16" x14ac:dyDescent="0.25">
      <c r="A237" s="3"/>
      <c r="B237" s="2" t="str">
        <f>IF(ISBLANK(A237),"",VLOOKUP($A237,Locataires!$A$3:$K$584,2,))</f>
        <v/>
      </c>
      <c r="C237" s="2" t="str">
        <f>IF(ISBLANK(A237),"",VLOOKUP($A237,Locataires!$A$3:$K$584,3,))</f>
        <v/>
      </c>
      <c r="D237" s="2" t="str">
        <f>IF(ISBLANK(A237),"",VLOOKUP($A237,Locataires!$A$3:$K$584,4,))</f>
        <v/>
      </c>
      <c r="E237" s="2" t="str">
        <f>IF(ISBLANK(A237),"",VLOOKUP($A237,Locataires!$A$3:$K$584,5,))</f>
        <v/>
      </c>
      <c r="F237" s="2" t="str">
        <f>IF(ISBLANK(A237),"",VLOOKUP($A237,Locataires!$A$3:$K$584,6,))</f>
        <v/>
      </c>
      <c r="G237" s="2" t="str">
        <f>IF(ISBLANK(A237),"",VLOOKUP($A237,Locataires!$A$3:$K$584,7,))</f>
        <v/>
      </c>
      <c r="H237" s="39" t="str">
        <f>IF(ISBLANK(A237),"",VLOOKUP($A237,Locataires!$A$3:$K$584,8,))</f>
        <v/>
      </c>
      <c r="I237" s="2" t="str">
        <f>IF(ISBLANK(A237),"",VLOOKUP($A237,Locataires!$A$3:$K$584,9,))</f>
        <v/>
      </c>
      <c r="J237" s="31"/>
      <c r="K237" s="31"/>
      <c r="L237" s="34">
        <f t="shared" si="3"/>
        <v>0</v>
      </c>
      <c r="M237" s="34"/>
      <c r="N237" s="34"/>
      <c r="O237" s="34"/>
      <c r="P237" s="35"/>
    </row>
    <row r="238" spans="1:16" x14ac:dyDescent="0.25">
      <c r="A238" s="3"/>
      <c r="B238" s="2" t="str">
        <f>IF(ISBLANK(A238),"",VLOOKUP($A238,Locataires!$A$3:$K$584,2,))</f>
        <v/>
      </c>
      <c r="C238" s="2" t="str">
        <f>IF(ISBLANK(A238),"",VLOOKUP($A238,Locataires!$A$3:$K$584,3,))</f>
        <v/>
      </c>
      <c r="D238" s="2" t="str">
        <f>IF(ISBLANK(A238),"",VLOOKUP($A238,Locataires!$A$3:$K$584,4,))</f>
        <v/>
      </c>
      <c r="E238" s="2" t="str">
        <f>IF(ISBLANK(A238),"",VLOOKUP($A238,Locataires!$A$3:$K$584,5,))</f>
        <v/>
      </c>
      <c r="F238" s="2" t="str">
        <f>IF(ISBLANK(A238),"",VLOOKUP($A238,Locataires!$A$3:$K$584,6,))</f>
        <v/>
      </c>
      <c r="G238" s="2" t="str">
        <f>IF(ISBLANK(A238),"",VLOOKUP($A238,Locataires!$A$3:$K$584,7,))</f>
        <v/>
      </c>
      <c r="H238" s="39" t="str">
        <f>IF(ISBLANK(A238),"",VLOOKUP($A238,Locataires!$A$3:$K$584,8,))</f>
        <v/>
      </c>
      <c r="I238" s="2" t="str">
        <f>IF(ISBLANK(A238),"",VLOOKUP($A238,Locataires!$A$3:$K$584,9,))</f>
        <v/>
      </c>
      <c r="J238" s="31"/>
      <c r="K238" s="31"/>
      <c r="L238" s="34">
        <f t="shared" si="3"/>
        <v>0</v>
      </c>
      <c r="M238" s="34"/>
      <c r="N238" s="34"/>
      <c r="O238" s="34"/>
      <c r="P238" s="35"/>
    </row>
    <row r="239" spans="1:16" x14ac:dyDescent="0.25">
      <c r="A239" s="3"/>
      <c r="B239" s="2" t="str">
        <f>IF(ISBLANK(A239),"",VLOOKUP($A239,Locataires!$A$3:$K$584,2,))</f>
        <v/>
      </c>
      <c r="C239" s="2" t="str">
        <f>IF(ISBLANK(A239),"",VLOOKUP($A239,Locataires!$A$3:$K$584,3,))</f>
        <v/>
      </c>
      <c r="D239" s="2" t="str">
        <f>IF(ISBLANK(A239),"",VLOOKUP($A239,Locataires!$A$3:$K$584,4,))</f>
        <v/>
      </c>
      <c r="E239" s="2" t="str">
        <f>IF(ISBLANK(A239),"",VLOOKUP($A239,Locataires!$A$3:$K$584,5,))</f>
        <v/>
      </c>
      <c r="F239" s="2" t="str">
        <f>IF(ISBLANK(A239),"",VLOOKUP($A239,Locataires!$A$3:$K$584,6,))</f>
        <v/>
      </c>
      <c r="G239" s="2" t="str">
        <f>IF(ISBLANK(A239),"",VLOOKUP($A239,Locataires!$A$3:$K$584,7,))</f>
        <v/>
      </c>
      <c r="H239" s="39" t="str">
        <f>IF(ISBLANK(A239),"",VLOOKUP($A239,Locataires!$A$3:$K$584,8,))</f>
        <v/>
      </c>
      <c r="I239" s="2" t="str">
        <f>IF(ISBLANK(A239),"",VLOOKUP($A239,Locataires!$A$3:$K$584,9,))</f>
        <v/>
      </c>
      <c r="J239" s="31"/>
      <c r="K239" s="31"/>
      <c r="L239" s="34">
        <f t="shared" si="3"/>
        <v>0</v>
      </c>
      <c r="M239" s="34"/>
      <c r="N239" s="34"/>
      <c r="O239" s="34"/>
      <c r="P239" s="35"/>
    </row>
    <row r="240" spans="1:16" x14ac:dyDescent="0.25">
      <c r="A240" s="3"/>
      <c r="B240" s="2" t="str">
        <f>IF(ISBLANK(A240),"",VLOOKUP($A240,Locataires!$A$3:$K$584,2,))</f>
        <v/>
      </c>
      <c r="C240" s="2" t="str">
        <f>IF(ISBLANK(A240),"",VLOOKUP($A240,Locataires!$A$3:$K$584,3,))</f>
        <v/>
      </c>
      <c r="D240" s="2" t="str">
        <f>IF(ISBLANK(A240),"",VLOOKUP($A240,Locataires!$A$3:$K$584,4,))</f>
        <v/>
      </c>
      <c r="E240" s="2" t="str">
        <f>IF(ISBLANK(A240),"",VLOOKUP($A240,Locataires!$A$3:$K$584,5,))</f>
        <v/>
      </c>
      <c r="F240" s="2" t="str">
        <f>IF(ISBLANK(A240),"",VLOOKUP($A240,Locataires!$A$3:$K$584,6,))</f>
        <v/>
      </c>
      <c r="G240" s="2" t="str">
        <f>IF(ISBLANK(A240),"",VLOOKUP($A240,Locataires!$A$3:$K$584,7,))</f>
        <v/>
      </c>
      <c r="H240" s="39" t="str">
        <f>IF(ISBLANK(A240),"",VLOOKUP($A240,Locataires!$A$3:$K$584,8,))</f>
        <v/>
      </c>
      <c r="I240" s="2" t="str">
        <f>IF(ISBLANK(A240),"",VLOOKUP($A240,Locataires!$A$3:$K$584,9,))</f>
        <v/>
      </c>
      <c r="J240" s="31"/>
      <c r="K240" s="31"/>
      <c r="L240" s="34">
        <f t="shared" si="3"/>
        <v>0</v>
      </c>
      <c r="M240" s="34"/>
      <c r="N240" s="34"/>
      <c r="O240" s="34"/>
      <c r="P240" s="35"/>
    </row>
    <row r="241" spans="1:16" x14ac:dyDescent="0.25">
      <c r="A241" s="3"/>
      <c r="B241" s="2" t="str">
        <f>IF(ISBLANK(A241),"",VLOOKUP($A241,Locataires!$A$3:$K$584,2,))</f>
        <v/>
      </c>
      <c r="C241" s="2" t="str">
        <f>IF(ISBLANK(A241),"",VLOOKUP($A241,Locataires!$A$3:$K$584,3,))</f>
        <v/>
      </c>
      <c r="D241" s="2" t="str">
        <f>IF(ISBLANK(A241),"",VLOOKUP($A241,Locataires!$A$3:$K$584,4,))</f>
        <v/>
      </c>
      <c r="E241" s="2" t="str">
        <f>IF(ISBLANK(A241),"",VLOOKUP($A241,Locataires!$A$3:$K$584,5,))</f>
        <v/>
      </c>
      <c r="F241" s="2" t="str">
        <f>IF(ISBLANK(A241),"",VLOOKUP($A241,Locataires!$A$3:$K$584,6,))</f>
        <v/>
      </c>
      <c r="G241" s="2" t="str">
        <f>IF(ISBLANK(A241),"",VLOOKUP($A241,Locataires!$A$3:$K$584,7,))</f>
        <v/>
      </c>
      <c r="H241" s="39" t="str">
        <f>IF(ISBLANK(A241),"",VLOOKUP($A241,Locataires!$A$3:$K$584,8,))</f>
        <v/>
      </c>
      <c r="I241" s="2" t="str">
        <f>IF(ISBLANK(A241),"",VLOOKUP($A241,Locataires!$A$3:$K$584,9,))</f>
        <v/>
      </c>
      <c r="J241" s="31"/>
      <c r="K241" s="31"/>
      <c r="L241" s="34">
        <f t="shared" si="3"/>
        <v>0</v>
      </c>
      <c r="M241" s="34"/>
      <c r="N241" s="34"/>
      <c r="O241" s="34"/>
      <c r="P241" s="35"/>
    </row>
    <row r="242" spans="1:16" x14ac:dyDescent="0.25">
      <c r="A242" s="3"/>
      <c r="B242" s="2" t="str">
        <f>IF(ISBLANK(A242),"",VLOOKUP($A242,Locataires!$A$3:$K$584,2,))</f>
        <v/>
      </c>
      <c r="C242" s="2" t="str">
        <f>IF(ISBLANK(A242),"",VLOOKUP($A242,Locataires!$A$3:$K$584,3,))</f>
        <v/>
      </c>
      <c r="D242" s="2" t="str">
        <f>IF(ISBLANK(A242),"",VLOOKUP($A242,Locataires!$A$3:$K$584,4,))</f>
        <v/>
      </c>
      <c r="E242" s="2" t="str">
        <f>IF(ISBLANK(A242),"",VLOOKUP($A242,Locataires!$A$3:$K$584,5,))</f>
        <v/>
      </c>
      <c r="F242" s="2" t="str">
        <f>IF(ISBLANK(A242),"",VLOOKUP($A242,Locataires!$A$3:$K$584,6,))</f>
        <v/>
      </c>
      <c r="G242" s="2" t="str">
        <f>IF(ISBLANK(A242),"",VLOOKUP($A242,Locataires!$A$3:$K$584,7,))</f>
        <v/>
      </c>
      <c r="H242" s="39" t="str">
        <f>IF(ISBLANK(A242),"",VLOOKUP($A242,Locataires!$A$3:$K$584,8,))</f>
        <v/>
      </c>
      <c r="I242" s="2" t="str">
        <f>IF(ISBLANK(A242),"",VLOOKUP($A242,Locataires!$A$3:$K$584,9,))</f>
        <v/>
      </c>
      <c r="J242" s="31"/>
      <c r="K242" s="31"/>
      <c r="L242" s="34">
        <f t="shared" si="3"/>
        <v>0</v>
      </c>
      <c r="M242" s="34"/>
      <c r="N242" s="34"/>
      <c r="O242" s="34"/>
      <c r="P242" s="35"/>
    </row>
    <row r="243" spans="1:16" x14ac:dyDescent="0.25">
      <c r="A243" s="3"/>
      <c r="B243" s="2" t="str">
        <f>IF(ISBLANK(A243),"",VLOOKUP($A243,Locataires!$A$3:$K$584,2,))</f>
        <v/>
      </c>
      <c r="C243" s="2" t="str">
        <f>IF(ISBLANK(A243),"",VLOOKUP($A243,Locataires!$A$3:$K$584,3,))</f>
        <v/>
      </c>
      <c r="D243" s="2" t="str">
        <f>IF(ISBLANK(A243),"",VLOOKUP($A243,Locataires!$A$3:$K$584,4,))</f>
        <v/>
      </c>
      <c r="E243" s="2" t="str">
        <f>IF(ISBLANK(A243),"",VLOOKUP($A243,Locataires!$A$3:$K$584,5,))</f>
        <v/>
      </c>
      <c r="F243" s="2" t="str">
        <f>IF(ISBLANK(A243),"",VLOOKUP($A243,Locataires!$A$3:$K$584,6,))</f>
        <v/>
      </c>
      <c r="G243" s="2" t="str">
        <f>IF(ISBLANK(A243),"",VLOOKUP($A243,Locataires!$A$3:$K$584,7,))</f>
        <v/>
      </c>
      <c r="H243" s="39" t="str">
        <f>IF(ISBLANK(A243),"",VLOOKUP($A243,Locataires!$A$3:$K$584,8,))</f>
        <v/>
      </c>
      <c r="I243" s="2" t="str">
        <f>IF(ISBLANK(A243),"",VLOOKUP($A243,Locataires!$A$3:$K$584,9,))</f>
        <v/>
      </c>
      <c r="J243" s="31"/>
      <c r="K243" s="31"/>
      <c r="L243" s="34">
        <f t="shared" si="3"/>
        <v>0</v>
      </c>
      <c r="M243" s="34"/>
      <c r="N243" s="34"/>
      <c r="O243" s="34"/>
      <c r="P243" s="35"/>
    </row>
    <row r="244" spans="1:16" x14ac:dyDescent="0.25">
      <c r="A244" s="3"/>
      <c r="B244" s="2" t="str">
        <f>IF(ISBLANK(A244),"",VLOOKUP($A244,Locataires!$A$3:$K$584,2,))</f>
        <v/>
      </c>
      <c r="C244" s="2" t="str">
        <f>IF(ISBLANK(A244),"",VLOOKUP($A244,Locataires!$A$3:$K$584,3,))</f>
        <v/>
      </c>
      <c r="D244" s="2" t="str">
        <f>IF(ISBLANK(A244),"",VLOOKUP($A244,Locataires!$A$3:$K$584,4,))</f>
        <v/>
      </c>
      <c r="E244" s="2" t="str">
        <f>IF(ISBLANK(A244),"",VLOOKUP($A244,Locataires!$A$3:$K$584,5,))</f>
        <v/>
      </c>
      <c r="F244" s="2" t="str">
        <f>IF(ISBLANK(A244),"",VLOOKUP($A244,Locataires!$A$3:$K$584,6,))</f>
        <v/>
      </c>
      <c r="G244" s="2" t="str">
        <f>IF(ISBLANK(A244),"",VLOOKUP($A244,Locataires!$A$3:$K$584,7,))</f>
        <v/>
      </c>
      <c r="H244" s="39" t="str">
        <f>IF(ISBLANK(A244),"",VLOOKUP($A244,Locataires!$A$3:$K$584,8,))</f>
        <v/>
      </c>
      <c r="I244" s="2" t="str">
        <f>IF(ISBLANK(A244),"",VLOOKUP($A244,Locataires!$A$3:$K$584,9,))</f>
        <v/>
      </c>
      <c r="J244" s="31"/>
      <c r="K244" s="31"/>
      <c r="L244" s="34">
        <f t="shared" si="3"/>
        <v>0</v>
      </c>
      <c r="M244" s="34"/>
      <c r="N244" s="34"/>
      <c r="O244" s="34"/>
      <c r="P244" s="35"/>
    </row>
    <row r="245" spans="1:16" x14ac:dyDescent="0.25">
      <c r="A245" s="3"/>
      <c r="B245" s="2" t="str">
        <f>IF(ISBLANK(A245),"",VLOOKUP($A245,Locataires!$A$3:$K$584,2,))</f>
        <v/>
      </c>
      <c r="C245" s="2" t="str">
        <f>IF(ISBLANK(A245),"",VLOOKUP($A245,Locataires!$A$3:$K$584,3,))</f>
        <v/>
      </c>
      <c r="D245" s="2" t="str">
        <f>IF(ISBLANK(A245),"",VLOOKUP($A245,Locataires!$A$3:$K$584,4,))</f>
        <v/>
      </c>
      <c r="E245" s="2" t="str">
        <f>IF(ISBLANK(A245),"",VLOOKUP($A245,Locataires!$A$3:$K$584,5,))</f>
        <v/>
      </c>
      <c r="F245" s="2" t="str">
        <f>IF(ISBLANK(A245),"",VLOOKUP($A245,Locataires!$A$3:$K$584,6,))</f>
        <v/>
      </c>
      <c r="G245" s="2" t="str">
        <f>IF(ISBLANK(A245),"",VLOOKUP($A245,Locataires!$A$3:$K$584,7,))</f>
        <v/>
      </c>
      <c r="H245" s="39" t="str">
        <f>IF(ISBLANK(A245),"",VLOOKUP($A245,Locataires!$A$3:$K$584,8,))</f>
        <v/>
      </c>
      <c r="I245" s="2" t="str">
        <f>IF(ISBLANK(A245),"",VLOOKUP($A245,Locataires!$A$3:$K$584,9,))</f>
        <v/>
      </c>
      <c r="J245" s="31"/>
      <c r="K245" s="31"/>
      <c r="L245" s="34">
        <f t="shared" si="3"/>
        <v>0</v>
      </c>
      <c r="M245" s="34"/>
      <c r="N245" s="34"/>
      <c r="O245" s="34"/>
      <c r="P245" s="35"/>
    </row>
    <row r="246" spans="1:16" x14ac:dyDescent="0.25">
      <c r="A246" s="3"/>
      <c r="B246" s="2" t="str">
        <f>IF(ISBLANK(A246),"",VLOOKUP($A246,Locataires!$A$3:$K$584,2,))</f>
        <v/>
      </c>
      <c r="C246" s="2" t="str">
        <f>IF(ISBLANK(A246),"",VLOOKUP($A246,Locataires!$A$3:$K$584,3,))</f>
        <v/>
      </c>
      <c r="D246" s="2" t="str">
        <f>IF(ISBLANK(A246),"",VLOOKUP($A246,Locataires!$A$3:$K$584,4,))</f>
        <v/>
      </c>
      <c r="E246" s="2" t="str">
        <f>IF(ISBLANK(A246),"",VLOOKUP($A246,Locataires!$A$3:$K$584,5,))</f>
        <v/>
      </c>
      <c r="F246" s="2" t="str">
        <f>IF(ISBLANK(A246),"",VLOOKUP($A246,Locataires!$A$3:$K$584,6,))</f>
        <v/>
      </c>
      <c r="G246" s="2" t="str">
        <f>IF(ISBLANK(A246),"",VLOOKUP($A246,Locataires!$A$3:$K$584,7,))</f>
        <v/>
      </c>
      <c r="H246" s="39" t="str">
        <f>IF(ISBLANK(A246),"",VLOOKUP($A246,Locataires!$A$3:$K$584,8,))</f>
        <v/>
      </c>
      <c r="I246" s="2" t="str">
        <f>IF(ISBLANK(A246),"",VLOOKUP($A246,Locataires!$A$3:$K$584,9,))</f>
        <v/>
      </c>
      <c r="J246" s="31"/>
      <c r="K246" s="31"/>
      <c r="L246" s="34">
        <f t="shared" si="3"/>
        <v>0</v>
      </c>
      <c r="M246" s="34"/>
      <c r="N246" s="34"/>
      <c r="O246" s="34"/>
      <c r="P246" s="35"/>
    </row>
    <row r="247" spans="1:16" x14ac:dyDescent="0.25">
      <c r="A247" s="3"/>
      <c r="B247" s="2" t="str">
        <f>IF(ISBLANK(A247),"",VLOOKUP($A247,Locataires!$A$3:$K$584,2,))</f>
        <v/>
      </c>
      <c r="C247" s="2" t="str">
        <f>IF(ISBLANK(A247),"",VLOOKUP($A247,Locataires!$A$3:$K$584,3,))</f>
        <v/>
      </c>
      <c r="D247" s="2" t="str">
        <f>IF(ISBLANK(A247),"",VLOOKUP($A247,Locataires!$A$3:$K$584,4,))</f>
        <v/>
      </c>
      <c r="E247" s="2" t="str">
        <f>IF(ISBLANK(A247),"",VLOOKUP($A247,Locataires!$A$3:$K$584,5,))</f>
        <v/>
      </c>
      <c r="F247" s="2" t="str">
        <f>IF(ISBLANK(A247),"",VLOOKUP($A247,Locataires!$A$3:$K$584,6,))</f>
        <v/>
      </c>
      <c r="G247" s="2" t="str">
        <f>IF(ISBLANK(A247),"",VLOOKUP($A247,Locataires!$A$3:$K$584,7,))</f>
        <v/>
      </c>
      <c r="H247" s="39" t="str">
        <f>IF(ISBLANK(A247),"",VLOOKUP($A247,Locataires!$A$3:$K$584,8,))</f>
        <v/>
      </c>
      <c r="I247" s="2" t="str">
        <f>IF(ISBLANK(A247),"",VLOOKUP($A247,Locataires!$A$3:$K$584,9,))</f>
        <v/>
      </c>
      <c r="J247" s="31"/>
      <c r="K247" s="31"/>
      <c r="L247" s="34">
        <f t="shared" si="3"/>
        <v>0</v>
      </c>
      <c r="M247" s="34"/>
      <c r="N247" s="34"/>
      <c r="O247" s="34"/>
      <c r="P247" s="35"/>
    </row>
    <row r="248" spans="1:16" x14ac:dyDescent="0.25">
      <c r="A248" s="3"/>
      <c r="B248" s="2" t="str">
        <f>IF(ISBLANK(A248),"",VLOOKUP($A248,Locataires!$A$3:$K$584,2,))</f>
        <v/>
      </c>
      <c r="C248" s="2" t="str">
        <f>IF(ISBLANK(A248),"",VLOOKUP($A248,Locataires!$A$3:$K$584,3,))</f>
        <v/>
      </c>
      <c r="D248" s="2" t="str">
        <f>IF(ISBLANK(A248),"",VLOOKUP($A248,Locataires!$A$3:$K$584,4,))</f>
        <v/>
      </c>
      <c r="E248" s="2" t="str">
        <f>IF(ISBLANK(A248),"",VLOOKUP($A248,Locataires!$A$3:$K$584,5,))</f>
        <v/>
      </c>
      <c r="F248" s="2" t="str">
        <f>IF(ISBLANK(A248),"",VLOOKUP($A248,Locataires!$A$3:$K$584,6,))</f>
        <v/>
      </c>
      <c r="G248" s="2" t="str">
        <f>IF(ISBLANK(A248),"",VLOOKUP($A248,Locataires!$A$3:$K$584,7,))</f>
        <v/>
      </c>
      <c r="H248" s="39" t="str">
        <f>IF(ISBLANK(A248),"",VLOOKUP($A248,Locataires!$A$3:$K$584,8,))</f>
        <v/>
      </c>
      <c r="I248" s="2" t="str">
        <f>IF(ISBLANK(A248),"",VLOOKUP($A248,Locataires!$A$3:$K$584,9,))</f>
        <v/>
      </c>
      <c r="J248" s="31"/>
      <c r="K248" s="31"/>
      <c r="L248" s="34">
        <f t="shared" si="3"/>
        <v>0</v>
      </c>
      <c r="M248" s="34"/>
      <c r="N248" s="34"/>
      <c r="O248" s="34"/>
      <c r="P248" s="35"/>
    </row>
    <row r="249" spans="1:16" x14ac:dyDescent="0.25">
      <c r="A249" s="3"/>
      <c r="B249" s="2" t="str">
        <f>IF(ISBLANK(A249),"",VLOOKUP($A249,Locataires!$A$3:$K$584,2,))</f>
        <v/>
      </c>
      <c r="C249" s="2" t="str">
        <f>IF(ISBLANK(A249),"",VLOOKUP($A249,Locataires!$A$3:$K$584,3,))</f>
        <v/>
      </c>
      <c r="D249" s="2" t="str">
        <f>IF(ISBLANK(A249),"",VLOOKUP($A249,Locataires!$A$3:$K$584,4,))</f>
        <v/>
      </c>
      <c r="E249" s="2" t="str">
        <f>IF(ISBLANK(A249),"",VLOOKUP($A249,Locataires!$A$3:$K$584,5,))</f>
        <v/>
      </c>
      <c r="F249" s="2" t="str">
        <f>IF(ISBLANK(A249),"",VLOOKUP($A249,Locataires!$A$3:$K$584,6,))</f>
        <v/>
      </c>
      <c r="G249" s="2" t="str">
        <f>IF(ISBLANK(A249),"",VLOOKUP($A249,Locataires!$A$3:$K$584,7,))</f>
        <v/>
      </c>
      <c r="H249" s="39" t="str">
        <f>IF(ISBLANK(A249),"",VLOOKUP($A249,Locataires!$A$3:$K$584,8,))</f>
        <v/>
      </c>
      <c r="I249" s="2" t="str">
        <f>IF(ISBLANK(A249),"",VLOOKUP($A249,Locataires!$A$3:$K$584,9,))</f>
        <v/>
      </c>
      <c r="J249" s="31"/>
      <c r="K249" s="31"/>
      <c r="L249" s="34">
        <f t="shared" si="3"/>
        <v>0</v>
      </c>
      <c r="M249" s="34"/>
      <c r="N249" s="34"/>
      <c r="O249" s="34"/>
      <c r="P249" s="35"/>
    </row>
    <row r="250" spans="1:16" x14ac:dyDescent="0.25">
      <c r="A250" s="3"/>
      <c r="B250" s="2" t="str">
        <f>IF(ISBLANK(A250),"",VLOOKUP($A250,Locataires!$A$3:$K$584,2,))</f>
        <v/>
      </c>
      <c r="C250" s="2" t="str">
        <f>IF(ISBLANK(A250),"",VLOOKUP($A250,Locataires!$A$3:$K$584,3,))</f>
        <v/>
      </c>
      <c r="D250" s="2" t="str">
        <f>IF(ISBLANK(A250),"",VLOOKUP($A250,Locataires!$A$3:$K$584,4,))</f>
        <v/>
      </c>
      <c r="E250" s="2" t="str">
        <f>IF(ISBLANK(A250),"",VLOOKUP($A250,Locataires!$A$3:$K$584,5,))</f>
        <v/>
      </c>
      <c r="F250" s="2" t="str">
        <f>IF(ISBLANK(A250),"",VLOOKUP($A250,Locataires!$A$3:$K$584,6,))</f>
        <v/>
      </c>
      <c r="G250" s="2" t="str">
        <f>IF(ISBLANK(A250),"",VLOOKUP($A250,Locataires!$A$3:$K$584,7,))</f>
        <v/>
      </c>
      <c r="H250" s="39" t="str">
        <f>IF(ISBLANK(A250),"",VLOOKUP($A250,Locataires!$A$3:$K$584,8,))</f>
        <v/>
      </c>
      <c r="I250" s="2" t="str">
        <f>IF(ISBLANK(A250),"",VLOOKUP($A250,Locataires!$A$3:$K$584,9,))</f>
        <v/>
      </c>
      <c r="J250" s="31"/>
      <c r="K250" s="31"/>
      <c r="L250" s="34">
        <f t="shared" si="3"/>
        <v>0</v>
      </c>
      <c r="M250" s="34"/>
      <c r="N250" s="34"/>
      <c r="O250" s="34"/>
      <c r="P250" s="35"/>
    </row>
    <row r="251" spans="1:16" x14ac:dyDescent="0.25">
      <c r="A251" s="3"/>
      <c r="B251" s="2" t="str">
        <f>IF(ISBLANK(A251),"",VLOOKUP($A251,Locataires!$A$3:$K$584,2,))</f>
        <v/>
      </c>
      <c r="C251" s="2" t="str">
        <f>IF(ISBLANK(A251),"",VLOOKUP($A251,Locataires!$A$3:$K$584,3,))</f>
        <v/>
      </c>
      <c r="D251" s="2" t="str">
        <f>IF(ISBLANK(A251),"",VLOOKUP($A251,Locataires!$A$3:$K$584,4,))</f>
        <v/>
      </c>
      <c r="E251" s="2" t="str">
        <f>IF(ISBLANK(A251),"",VLOOKUP($A251,Locataires!$A$3:$K$584,5,))</f>
        <v/>
      </c>
      <c r="F251" s="2" t="str">
        <f>IF(ISBLANK(A251),"",VLOOKUP($A251,Locataires!$A$3:$K$584,6,))</f>
        <v/>
      </c>
      <c r="G251" s="2" t="str">
        <f>IF(ISBLANK(A251),"",VLOOKUP($A251,Locataires!$A$3:$K$584,7,))</f>
        <v/>
      </c>
      <c r="H251" s="39" t="str">
        <f>IF(ISBLANK(A251),"",VLOOKUP($A251,Locataires!$A$3:$K$584,8,))</f>
        <v/>
      </c>
      <c r="I251" s="2" t="str">
        <f>IF(ISBLANK(A251),"",VLOOKUP($A251,Locataires!$A$3:$K$584,9,))</f>
        <v/>
      </c>
      <c r="J251" s="31"/>
      <c r="K251" s="31"/>
      <c r="L251" s="34">
        <f t="shared" si="3"/>
        <v>0</v>
      </c>
      <c r="M251" s="34"/>
      <c r="N251" s="34"/>
      <c r="O251" s="34"/>
      <c r="P251" s="35"/>
    </row>
    <row r="252" spans="1:16" x14ac:dyDescent="0.25">
      <c r="A252" s="3"/>
      <c r="B252" s="2" t="str">
        <f>IF(ISBLANK(A252),"",VLOOKUP($A252,Locataires!$A$3:$K$584,2,))</f>
        <v/>
      </c>
      <c r="C252" s="2" t="str">
        <f>IF(ISBLANK(A252),"",VLOOKUP($A252,Locataires!$A$3:$K$584,3,))</f>
        <v/>
      </c>
      <c r="D252" s="2" t="str">
        <f>IF(ISBLANK(A252),"",VLOOKUP($A252,Locataires!$A$3:$K$584,4,))</f>
        <v/>
      </c>
      <c r="E252" s="2" t="str">
        <f>IF(ISBLANK(A252),"",VLOOKUP($A252,Locataires!$A$3:$K$584,5,))</f>
        <v/>
      </c>
      <c r="F252" s="2" t="str">
        <f>IF(ISBLANK(A252),"",VLOOKUP($A252,Locataires!$A$3:$K$584,6,))</f>
        <v/>
      </c>
      <c r="G252" s="2" t="str">
        <f>IF(ISBLANK(A252),"",VLOOKUP($A252,Locataires!$A$3:$K$584,7,))</f>
        <v/>
      </c>
      <c r="H252" s="39" t="str">
        <f>IF(ISBLANK(A252),"",VLOOKUP($A252,Locataires!$A$3:$K$584,8,))</f>
        <v/>
      </c>
      <c r="I252" s="2" t="str">
        <f>IF(ISBLANK(A252),"",VLOOKUP($A252,Locataires!$A$3:$K$584,9,))</f>
        <v/>
      </c>
      <c r="J252" s="31"/>
      <c r="K252" s="31"/>
      <c r="L252" s="34">
        <f t="shared" si="3"/>
        <v>0</v>
      </c>
      <c r="M252" s="34"/>
      <c r="N252" s="34"/>
      <c r="O252" s="34"/>
      <c r="P252" s="35"/>
    </row>
    <row r="253" spans="1:16" x14ac:dyDescent="0.25">
      <c r="A253" s="3"/>
      <c r="B253" s="2" t="str">
        <f>IF(ISBLANK(A253),"",VLOOKUP($A253,Locataires!$A$3:$K$584,2,))</f>
        <v/>
      </c>
      <c r="C253" s="2" t="str">
        <f>IF(ISBLANK(A253),"",VLOOKUP($A253,Locataires!$A$3:$K$584,3,))</f>
        <v/>
      </c>
      <c r="D253" s="2" t="str">
        <f>IF(ISBLANK(A253),"",VLOOKUP($A253,Locataires!$A$3:$K$584,4,))</f>
        <v/>
      </c>
      <c r="E253" s="2" t="str">
        <f>IF(ISBLANK(A253),"",VLOOKUP($A253,Locataires!$A$3:$K$584,5,))</f>
        <v/>
      </c>
      <c r="F253" s="2" t="str">
        <f>IF(ISBLANK(A253),"",VLOOKUP($A253,Locataires!$A$3:$K$584,6,))</f>
        <v/>
      </c>
      <c r="G253" s="2" t="str">
        <f>IF(ISBLANK(A253),"",VLOOKUP($A253,Locataires!$A$3:$K$584,7,))</f>
        <v/>
      </c>
      <c r="H253" s="39" t="str">
        <f>IF(ISBLANK(A253),"",VLOOKUP($A253,Locataires!$A$3:$K$584,8,))</f>
        <v/>
      </c>
      <c r="I253" s="2" t="str">
        <f>IF(ISBLANK(A253),"",VLOOKUP($A253,Locataires!$A$3:$K$584,9,))</f>
        <v/>
      </c>
      <c r="J253" s="31"/>
      <c r="K253" s="31"/>
      <c r="L253" s="34">
        <f t="shared" si="3"/>
        <v>0</v>
      </c>
      <c r="M253" s="34"/>
      <c r="N253" s="34"/>
      <c r="O253" s="34"/>
      <c r="P253" s="35"/>
    </row>
    <row r="254" spans="1:16" x14ac:dyDescent="0.25">
      <c r="A254" s="3"/>
      <c r="B254" s="2" t="str">
        <f>IF(ISBLANK(A254),"",VLOOKUP($A254,Locataires!$A$3:$K$584,2,))</f>
        <v/>
      </c>
      <c r="C254" s="2" t="str">
        <f>IF(ISBLANK(A254),"",VLOOKUP($A254,Locataires!$A$3:$K$584,3,))</f>
        <v/>
      </c>
      <c r="D254" s="2" t="str">
        <f>IF(ISBLANK(A254),"",VLOOKUP($A254,Locataires!$A$3:$K$584,4,))</f>
        <v/>
      </c>
      <c r="E254" s="2" t="str">
        <f>IF(ISBLANK(A254),"",VLOOKUP($A254,Locataires!$A$3:$K$584,5,))</f>
        <v/>
      </c>
      <c r="F254" s="2" t="str">
        <f>IF(ISBLANK(A254),"",VLOOKUP($A254,Locataires!$A$3:$K$584,6,))</f>
        <v/>
      </c>
      <c r="G254" s="2" t="str">
        <f>IF(ISBLANK(A254),"",VLOOKUP($A254,Locataires!$A$3:$K$584,7,))</f>
        <v/>
      </c>
      <c r="H254" s="39" t="str">
        <f>IF(ISBLANK(A254),"",VLOOKUP($A254,Locataires!$A$3:$K$584,8,))</f>
        <v/>
      </c>
      <c r="I254" s="2" t="str">
        <f>IF(ISBLANK(A254),"",VLOOKUP($A254,Locataires!$A$3:$K$584,9,))</f>
        <v/>
      </c>
      <c r="J254" s="31"/>
      <c r="K254" s="31"/>
      <c r="L254" s="34">
        <f t="shared" si="3"/>
        <v>0</v>
      </c>
      <c r="M254" s="34"/>
      <c r="N254" s="34"/>
      <c r="O254" s="34"/>
      <c r="P254" s="35"/>
    </row>
    <row r="255" spans="1:16" x14ac:dyDescent="0.25">
      <c r="A255" s="3"/>
      <c r="B255" s="2" t="str">
        <f>IF(ISBLANK(A255),"",VLOOKUP($A255,Locataires!$A$3:$K$584,2,))</f>
        <v/>
      </c>
      <c r="C255" s="2" t="str">
        <f>IF(ISBLANK(A255),"",VLOOKUP($A255,Locataires!$A$3:$K$584,3,))</f>
        <v/>
      </c>
      <c r="D255" s="2" t="str">
        <f>IF(ISBLANK(A255),"",VLOOKUP($A255,Locataires!$A$3:$K$584,4,))</f>
        <v/>
      </c>
      <c r="E255" s="2" t="str">
        <f>IF(ISBLANK(A255),"",VLOOKUP($A255,Locataires!$A$3:$K$584,5,))</f>
        <v/>
      </c>
      <c r="F255" s="2" t="str">
        <f>IF(ISBLANK(A255),"",VLOOKUP($A255,Locataires!$A$3:$K$584,6,))</f>
        <v/>
      </c>
      <c r="G255" s="2" t="str">
        <f>IF(ISBLANK(A255),"",VLOOKUP($A255,Locataires!$A$3:$K$584,7,))</f>
        <v/>
      </c>
      <c r="H255" s="39" t="str">
        <f>IF(ISBLANK(A255),"",VLOOKUP($A255,Locataires!$A$3:$K$584,8,))</f>
        <v/>
      </c>
      <c r="I255" s="2" t="str">
        <f>IF(ISBLANK(A255),"",VLOOKUP($A255,Locataires!$A$3:$K$584,9,))</f>
        <v/>
      </c>
      <c r="J255" s="31"/>
      <c r="K255" s="31"/>
      <c r="L255" s="34">
        <f t="shared" si="3"/>
        <v>0</v>
      </c>
      <c r="M255" s="34"/>
      <c r="N255" s="34"/>
      <c r="O255" s="34"/>
      <c r="P255" s="35"/>
    </row>
    <row r="256" spans="1:16" x14ac:dyDescent="0.25">
      <c r="A256" s="3"/>
      <c r="B256" s="2" t="str">
        <f>IF(ISBLANK(A256),"",VLOOKUP($A256,Locataires!$A$3:$K$584,2,))</f>
        <v/>
      </c>
      <c r="C256" s="2" t="str">
        <f>IF(ISBLANK(A256),"",VLOOKUP($A256,Locataires!$A$3:$K$584,3,))</f>
        <v/>
      </c>
      <c r="D256" s="2" t="str">
        <f>IF(ISBLANK(A256),"",VLOOKUP($A256,Locataires!$A$3:$K$584,4,))</f>
        <v/>
      </c>
      <c r="E256" s="2" t="str">
        <f>IF(ISBLANK(A256),"",VLOOKUP($A256,Locataires!$A$3:$K$584,5,))</f>
        <v/>
      </c>
      <c r="F256" s="2" t="str">
        <f>IF(ISBLANK(A256),"",VLOOKUP($A256,Locataires!$A$3:$K$584,6,))</f>
        <v/>
      </c>
      <c r="G256" s="2" t="str">
        <f>IF(ISBLANK(A256),"",VLOOKUP($A256,Locataires!$A$3:$K$584,7,))</f>
        <v/>
      </c>
      <c r="H256" s="39" t="str">
        <f>IF(ISBLANK(A256),"",VLOOKUP($A256,Locataires!$A$3:$K$584,8,))</f>
        <v/>
      </c>
      <c r="I256" s="2" t="str">
        <f>IF(ISBLANK(A256),"",VLOOKUP($A256,Locataires!$A$3:$K$584,9,))</f>
        <v/>
      </c>
      <c r="J256" s="31"/>
      <c r="K256" s="31"/>
      <c r="L256" s="34">
        <f t="shared" si="3"/>
        <v>0</v>
      </c>
      <c r="M256" s="34"/>
      <c r="N256" s="34"/>
      <c r="O256" s="34"/>
      <c r="P256" s="35"/>
    </row>
    <row r="257" spans="1:16" x14ac:dyDescent="0.25">
      <c r="A257" s="3"/>
      <c r="B257" s="2" t="str">
        <f>IF(ISBLANK(A257),"",VLOOKUP($A257,Locataires!$A$3:$K$584,2,))</f>
        <v/>
      </c>
      <c r="C257" s="2" t="str">
        <f>IF(ISBLANK(A257),"",VLOOKUP($A257,Locataires!$A$3:$K$584,3,))</f>
        <v/>
      </c>
      <c r="D257" s="2" t="str">
        <f>IF(ISBLANK(A257),"",VLOOKUP($A257,Locataires!$A$3:$K$584,4,))</f>
        <v/>
      </c>
      <c r="E257" s="2" t="str">
        <f>IF(ISBLANK(A257),"",VLOOKUP($A257,Locataires!$A$3:$K$584,5,))</f>
        <v/>
      </c>
      <c r="F257" s="2" t="str">
        <f>IF(ISBLANK(A257),"",VLOOKUP($A257,Locataires!$A$3:$K$584,6,))</f>
        <v/>
      </c>
      <c r="G257" s="2" t="str">
        <f>IF(ISBLANK(A257),"",VLOOKUP($A257,Locataires!$A$3:$K$584,7,))</f>
        <v/>
      </c>
      <c r="H257" s="39" t="str">
        <f>IF(ISBLANK(A257),"",VLOOKUP($A257,Locataires!$A$3:$K$584,8,))</f>
        <v/>
      </c>
      <c r="I257" s="2" t="str">
        <f>IF(ISBLANK(A257),"",VLOOKUP($A257,Locataires!$A$3:$K$584,9,))</f>
        <v/>
      </c>
      <c r="J257" s="31"/>
      <c r="K257" s="31"/>
      <c r="L257" s="34">
        <f t="shared" si="3"/>
        <v>0</v>
      </c>
      <c r="M257" s="34"/>
      <c r="N257" s="34"/>
      <c r="O257" s="34"/>
      <c r="P257" s="35"/>
    </row>
    <row r="258" spans="1:16" x14ac:dyDescent="0.25">
      <c r="A258" s="3"/>
      <c r="B258" s="2" t="str">
        <f>IF(ISBLANK(A258),"",VLOOKUP($A258,Locataires!$A$3:$K$584,2,))</f>
        <v/>
      </c>
      <c r="C258" s="2" t="str">
        <f>IF(ISBLANK(A258),"",VLOOKUP($A258,Locataires!$A$3:$K$584,3,))</f>
        <v/>
      </c>
      <c r="D258" s="2" t="str">
        <f>IF(ISBLANK(A258),"",VLOOKUP($A258,Locataires!$A$3:$K$584,4,))</f>
        <v/>
      </c>
      <c r="E258" s="2" t="str">
        <f>IF(ISBLANK(A258),"",VLOOKUP($A258,Locataires!$A$3:$K$584,5,))</f>
        <v/>
      </c>
      <c r="F258" s="2" t="str">
        <f>IF(ISBLANK(A258),"",VLOOKUP($A258,Locataires!$A$3:$K$584,6,))</f>
        <v/>
      </c>
      <c r="G258" s="2" t="str">
        <f>IF(ISBLANK(A258),"",VLOOKUP($A258,Locataires!$A$3:$K$584,7,))</f>
        <v/>
      </c>
      <c r="H258" s="39" t="str">
        <f>IF(ISBLANK(A258),"",VLOOKUP($A258,Locataires!$A$3:$K$584,8,))</f>
        <v/>
      </c>
      <c r="I258" s="2" t="str">
        <f>IF(ISBLANK(A258),"",VLOOKUP($A258,Locataires!$A$3:$K$584,9,))</f>
        <v/>
      </c>
      <c r="J258" s="31"/>
      <c r="K258" s="31"/>
      <c r="L258" s="34">
        <f t="shared" si="3"/>
        <v>0</v>
      </c>
      <c r="M258" s="34"/>
      <c r="N258" s="34"/>
      <c r="O258" s="34"/>
      <c r="P258" s="35"/>
    </row>
    <row r="259" spans="1:16" x14ac:dyDescent="0.25">
      <c r="A259" s="3"/>
      <c r="B259" s="2" t="str">
        <f>IF(ISBLANK(A259),"",VLOOKUP($A259,Locataires!$A$3:$K$584,2,))</f>
        <v/>
      </c>
      <c r="C259" s="2" t="str">
        <f>IF(ISBLANK(A259),"",VLOOKUP($A259,Locataires!$A$3:$K$584,3,))</f>
        <v/>
      </c>
      <c r="D259" s="2" t="str">
        <f>IF(ISBLANK(A259),"",VLOOKUP($A259,Locataires!$A$3:$K$584,4,))</f>
        <v/>
      </c>
      <c r="E259" s="2" t="str">
        <f>IF(ISBLANK(A259),"",VLOOKUP($A259,Locataires!$A$3:$K$584,5,))</f>
        <v/>
      </c>
      <c r="F259" s="2" t="str">
        <f>IF(ISBLANK(A259),"",VLOOKUP($A259,Locataires!$A$3:$K$584,6,))</f>
        <v/>
      </c>
      <c r="G259" s="2" t="str">
        <f>IF(ISBLANK(A259),"",VLOOKUP($A259,Locataires!$A$3:$K$584,7,))</f>
        <v/>
      </c>
      <c r="H259" s="39" t="str">
        <f>IF(ISBLANK(A259),"",VLOOKUP($A259,Locataires!$A$3:$K$584,8,))</f>
        <v/>
      </c>
      <c r="I259" s="2" t="str">
        <f>IF(ISBLANK(A259),"",VLOOKUP($A259,Locataires!$A$3:$K$584,9,))</f>
        <v/>
      </c>
      <c r="J259" s="31"/>
      <c r="K259" s="31"/>
      <c r="L259" s="34">
        <f t="shared" si="3"/>
        <v>0</v>
      </c>
      <c r="M259" s="34"/>
      <c r="N259" s="34"/>
      <c r="O259" s="34"/>
      <c r="P259" s="35"/>
    </row>
    <row r="260" spans="1:16" x14ac:dyDescent="0.25">
      <c r="A260" s="3"/>
      <c r="B260" s="2" t="str">
        <f>IF(ISBLANK(A260),"",VLOOKUP($A260,Locataires!$A$3:$K$584,2,))</f>
        <v/>
      </c>
      <c r="C260" s="2" t="str">
        <f>IF(ISBLANK(A260),"",VLOOKUP($A260,Locataires!$A$3:$K$584,3,))</f>
        <v/>
      </c>
      <c r="D260" s="2" t="str">
        <f>IF(ISBLANK(A260),"",VLOOKUP($A260,Locataires!$A$3:$K$584,4,))</f>
        <v/>
      </c>
      <c r="E260" s="2" t="str">
        <f>IF(ISBLANK(A260),"",VLOOKUP($A260,Locataires!$A$3:$K$584,5,))</f>
        <v/>
      </c>
      <c r="F260" s="2" t="str">
        <f>IF(ISBLANK(A260),"",VLOOKUP($A260,Locataires!$A$3:$K$584,6,))</f>
        <v/>
      </c>
      <c r="G260" s="2" t="str">
        <f>IF(ISBLANK(A260),"",VLOOKUP($A260,Locataires!$A$3:$K$584,7,))</f>
        <v/>
      </c>
      <c r="H260" s="39" t="str">
        <f>IF(ISBLANK(A260),"",VLOOKUP($A260,Locataires!$A$3:$K$584,8,))</f>
        <v/>
      </c>
      <c r="I260" s="2" t="str">
        <f>IF(ISBLANK(A260),"",VLOOKUP($A260,Locataires!$A$3:$K$584,9,))</f>
        <v/>
      </c>
      <c r="J260" s="31"/>
      <c r="K260" s="31"/>
      <c r="L260" s="34">
        <f t="shared" si="3"/>
        <v>0</v>
      </c>
      <c r="M260" s="34"/>
      <c r="N260" s="34"/>
      <c r="O260" s="34"/>
      <c r="P260" s="35"/>
    </row>
    <row r="261" spans="1:16" x14ac:dyDescent="0.25">
      <c r="A261" s="3"/>
      <c r="B261" s="2" t="str">
        <f>IF(ISBLANK(A261),"",VLOOKUP($A261,Locataires!$A$3:$K$584,2,))</f>
        <v/>
      </c>
      <c r="C261" s="2" t="str">
        <f>IF(ISBLANK(A261),"",VLOOKUP($A261,Locataires!$A$3:$K$584,3,))</f>
        <v/>
      </c>
      <c r="D261" s="2" t="str">
        <f>IF(ISBLANK(A261),"",VLOOKUP($A261,Locataires!$A$3:$K$584,4,))</f>
        <v/>
      </c>
      <c r="E261" s="2" t="str">
        <f>IF(ISBLANK(A261),"",VLOOKUP($A261,Locataires!$A$3:$K$584,5,))</f>
        <v/>
      </c>
      <c r="F261" s="2" t="str">
        <f>IF(ISBLANK(A261),"",VLOOKUP($A261,Locataires!$A$3:$K$584,6,))</f>
        <v/>
      </c>
      <c r="G261" s="2" t="str">
        <f>IF(ISBLANK(A261),"",VLOOKUP($A261,Locataires!$A$3:$K$584,7,))</f>
        <v/>
      </c>
      <c r="H261" s="39" t="str">
        <f>IF(ISBLANK(A261),"",VLOOKUP($A261,Locataires!$A$3:$K$584,8,))</f>
        <v/>
      </c>
      <c r="I261" s="2" t="str">
        <f>IF(ISBLANK(A261),"",VLOOKUP($A261,Locataires!$A$3:$K$584,9,))</f>
        <v/>
      </c>
      <c r="J261" s="31"/>
      <c r="K261" s="31"/>
      <c r="L261" s="34">
        <f t="shared" si="3"/>
        <v>0</v>
      </c>
      <c r="M261" s="34"/>
      <c r="N261" s="34"/>
      <c r="O261" s="34"/>
      <c r="P261" s="35"/>
    </row>
    <row r="262" spans="1:16" x14ac:dyDescent="0.25">
      <c r="A262" s="3"/>
      <c r="B262" s="2" t="str">
        <f>IF(ISBLANK(A262),"",VLOOKUP($A262,Locataires!$A$3:$K$584,2,))</f>
        <v/>
      </c>
      <c r="C262" s="2" t="str">
        <f>IF(ISBLANK(A262),"",VLOOKUP($A262,Locataires!$A$3:$K$584,3,))</f>
        <v/>
      </c>
      <c r="D262" s="2" t="str">
        <f>IF(ISBLANK(A262),"",VLOOKUP($A262,Locataires!$A$3:$K$584,4,))</f>
        <v/>
      </c>
      <c r="E262" s="2" t="str">
        <f>IF(ISBLANK(A262),"",VLOOKUP($A262,Locataires!$A$3:$K$584,5,))</f>
        <v/>
      </c>
      <c r="F262" s="2" t="str">
        <f>IF(ISBLANK(A262),"",VLOOKUP($A262,Locataires!$A$3:$K$584,6,))</f>
        <v/>
      </c>
      <c r="G262" s="2" t="str">
        <f>IF(ISBLANK(A262),"",VLOOKUP($A262,Locataires!$A$3:$K$584,7,))</f>
        <v/>
      </c>
      <c r="H262" s="39" t="str">
        <f>IF(ISBLANK(A262),"",VLOOKUP($A262,Locataires!$A$3:$K$584,8,))</f>
        <v/>
      </c>
      <c r="I262" s="2" t="str">
        <f>IF(ISBLANK(A262),"",VLOOKUP($A262,Locataires!$A$3:$K$584,9,))</f>
        <v/>
      </c>
      <c r="J262" s="31"/>
      <c r="K262" s="31"/>
      <c r="L262" s="34">
        <f t="shared" ref="L262:L325" si="4">K262-J262</f>
        <v>0</v>
      </c>
      <c r="M262" s="34"/>
      <c r="N262" s="34"/>
      <c r="O262" s="34"/>
      <c r="P262" s="35"/>
    </row>
    <row r="263" spans="1:16" x14ac:dyDescent="0.25">
      <c r="A263" s="3"/>
      <c r="B263" s="2" t="str">
        <f>IF(ISBLANK(A263),"",VLOOKUP($A263,Locataires!$A$3:$K$584,2,))</f>
        <v/>
      </c>
      <c r="C263" s="2" t="str">
        <f>IF(ISBLANK(A263),"",VLOOKUP($A263,Locataires!$A$3:$K$584,3,))</f>
        <v/>
      </c>
      <c r="D263" s="2" t="str">
        <f>IF(ISBLANK(A263),"",VLOOKUP($A263,Locataires!$A$3:$K$584,4,))</f>
        <v/>
      </c>
      <c r="E263" s="2" t="str">
        <f>IF(ISBLANK(A263),"",VLOOKUP($A263,Locataires!$A$3:$K$584,5,))</f>
        <v/>
      </c>
      <c r="F263" s="2" t="str">
        <f>IF(ISBLANK(A263),"",VLOOKUP($A263,Locataires!$A$3:$K$584,6,))</f>
        <v/>
      </c>
      <c r="G263" s="2" t="str">
        <f>IF(ISBLANK(A263),"",VLOOKUP($A263,Locataires!$A$3:$K$584,7,))</f>
        <v/>
      </c>
      <c r="H263" s="39" t="str">
        <f>IF(ISBLANK(A263),"",VLOOKUP($A263,Locataires!$A$3:$K$584,8,))</f>
        <v/>
      </c>
      <c r="I263" s="2" t="str">
        <f>IF(ISBLANK(A263),"",VLOOKUP($A263,Locataires!$A$3:$K$584,9,))</f>
        <v/>
      </c>
      <c r="J263" s="31"/>
      <c r="K263" s="31"/>
      <c r="L263" s="34">
        <f t="shared" si="4"/>
        <v>0</v>
      </c>
      <c r="M263" s="34"/>
      <c r="N263" s="34"/>
      <c r="O263" s="34"/>
      <c r="P263" s="35"/>
    </row>
    <row r="264" spans="1:16" x14ac:dyDescent="0.25">
      <c r="A264" s="3"/>
      <c r="B264" s="2" t="str">
        <f>IF(ISBLANK(A264),"",VLOOKUP($A264,Locataires!$A$3:$K$584,2,))</f>
        <v/>
      </c>
      <c r="C264" s="2" t="str">
        <f>IF(ISBLANK(A264),"",VLOOKUP($A264,Locataires!$A$3:$K$584,3,))</f>
        <v/>
      </c>
      <c r="D264" s="2" t="str">
        <f>IF(ISBLANK(A264),"",VLOOKUP($A264,Locataires!$A$3:$K$584,4,))</f>
        <v/>
      </c>
      <c r="E264" s="2" t="str">
        <f>IF(ISBLANK(A264),"",VLOOKUP($A264,Locataires!$A$3:$K$584,5,))</f>
        <v/>
      </c>
      <c r="F264" s="2" t="str">
        <f>IF(ISBLANK(A264),"",VLOOKUP($A264,Locataires!$A$3:$K$584,6,))</f>
        <v/>
      </c>
      <c r="G264" s="2" t="str">
        <f>IF(ISBLANK(A264),"",VLOOKUP($A264,Locataires!$A$3:$K$584,7,))</f>
        <v/>
      </c>
      <c r="H264" s="39" t="str">
        <f>IF(ISBLANK(A264),"",VLOOKUP($A264,Locataires!$A$3:$K$584,8,))</f>
        <v/>
      </c>
      <c r="I264" s="2" t="str">
        <f>IF(ISBLANK(A264),"",VLOOKUP($A264,Locataires!$A$3:$K$584,9,))</f>
        <v/>
      </c>
      <c r="J264" s="31"/>
      <c r="K264" s="31"/>
      <c r="L264" s="34">
        <f t="shared" si="4"/>
        <v>0</v>
      </c>
      <c r="M264" s="34"/>
      <c r="N264" s="34"/>
      <c r="O264" s="34"/>
      <c r="P264" s="35"/>
    </row>
    <row r="265" spans="1:16" x14ac:dyDescent="0.25">
      <c r="A265" s="3"/>
      <c r="B265" s="2" t="str">
        <f>IF(ISBLANK(A265),"",VLOOKUP($A265,Locataires!$A$3:$K$584,2,))</f>
        <v/>
      </c>
      <c r="C265" s="2" t="str">
        <f>IF(ISBLANK(A265),"",VLOOKUP($A265,Locataires!$A$3:$K$584,3,))</f>
        <v/>
      </c>
      <c r="D265" s="2" t="str">
        <f>IF(ISBLANK(A265),"",VLOOKUP($A265,Locataires!$A$3:$K$584,4,))</f>
        <v/>
      </c>
      <c r="E265" s="2" t="str">
        <f>IF(ISBLANK(A265),"",VLOOKUP($A265,Locataires!$A$3:$K$584,5,))</f>
        <v/>
      </c>
      <c r="F265" s="2" t="str">
        <f>IF(ISBLANK(A265),"",VLOOKUP($A265,Locataires!$A$3:$K$584,6,))</f>
        <v/>
      </c>
      <c r="G265" s="2" t="str">
        <f>IF(ISBLANK(A265),"",VLOOKUP($A265,Locataires!$A$3:$K$584,7,))</f>
        <v/>
      </c>
      <c r="H265" s="39" t="str">
        <f>IF(ISBLANK(A265),"",VLOOKUP($A265,Locataires!$A$3:$K$584,8,))</f>
        <v/>
      </c>
      <c r="I265" s="2" t="str">
        <f>IF(ISBLANK(A265),"",VLOOKUP($A265,Locataires!$A$3:$K$584,9,))</f>
        <v/>
      </c>
      <c r="J265" s="31"/>
      <c r="K265" s="31"/>
      <c r="L265" s="34">
        <f t="shared" si="4"/>
        <v>0</v>
      </c>
      <c r="M265" s="34"/>
      <c r="N265" s="34"/>
      <c r="O265" s="34"/>
      <c r="P265" s="35"/>
    </row>
    <row r="266" spans="1:16" x14ac:dyDescent="0.25">
      <c r="A266" s="3"/>
      <c r="B266" s="2" t="str">
        <f>IF(ISBLANK(A266),"",VLOOKUP($A266,Locataires!$A$3:$K$584,2,))</f>
        <v/>
      </c>
      <c r="C266" s="2" t="str">
        <f>IF(ISBLANK(A266),"",VLOOKUP($A266,Locataires!$A$3:$K$584,3,))</f>
        <v/>
      </c>
      <c r="D266" s="2" t="str">
        <f>IF(ISBLANK(A266),"",VLOOKUP($A266,Locataires!$A$3:$K$584,4,))</f>
        <v/>
      </c>
      <c r="E266" s="2" t="str">
        <f>IF(ISBLANK(A266),"",VLOOKUP($A266,Locataires!$A$3:$K$584,5,))</f>
        <v/>
      </c>
      <c r="F266" s="2" t="str">
        <f>IF(ISBLANK(A266),"",VLOOKUP($A266,Locataires!$A$3:$K$584,6,))</f>
        <v/>
      </c>
      <c r="G266" s="2" t="str">
        <f>IF(ISBLANK(A266),"",VLOOKUP($A266,Locataires!$A$3:$K$584,7,))</f>
        <v/>
      </c>
      <c r="H266" s="39" t="str">
        <f>IF(ISBLANK(A266),"",VLOOKUP($A266,Locataires!$A$3:$K$584,8,))</f>
        <v/>
      </c>
      <c r="I266" s="2" t="str">
        <f>IF(ISBLANK(A266),"",VLOOKUP($A266,Locataires!$A$3:$K$584,9,))</f>
        <v/>
      </c>
      <c r="J266" s="31"/>
      <c r="K266" s="31"/>
      <c r="L266" s="34">
        <f t="shared" si="4"/>
        <v>0</v>
      </c>
      <c r="M266" s="34"/>
      <c r="N266" s="34"/>
      <c r="O266" s="34"/>
      <c r="P266" s="35"/>
    </row>
    <row r="267" spans="1:16" x14ac:dyDescent="0.25">
      <c r="A267" s="3"/>
      <c r="B267" s="2" t="str">
        <f>IF(ISBLANK(A267),"",VLOOKUP($A267,Locataires!$A$3:$K$584,2,))</f>
        <v/>
      </c>
      <c r="C267" s="2" t="str">
        <f>IF(ISBLANK(A267),"",VLOOKUP($A267,Locataires!$A$3:$K$584,3,))</f>
        <v/>
      </c>
      <c r="D267" s="2" t="str">
        <f>IF(ISBLANK(A267),"",VLOOKUP($A267,Locataires!$A$3:$K$584,4,))</f>
        <v/>
      </c>
      <c r="E267" s="2" t="str">
        <f>IF(ISBLANK(A267),"",VLOOKUP($A267,Locataires!$A$3:$K$584,5,))</f>
        <v/>
      </c>
      <c r="F267" s="2" t="str">
        <f>IF(ISBLANK(A267),"",VLOOKUP($A267,Locataires!$A$3:$K$584,6,))</f>
        <v/>
      </c>
      <c r="G267" s="2" t="str">
        <f>IF(ISBLANK(A267),"",VLOOKUP($A267,Locataires!$A$3:$K$584,7,))</f>
        <v/>
      </c>
      <c r="H267" s="39" t="str">
        <f>IF(ISBLANK(A267),"",VLOOKUP($A267,Locataires!$A$3:$K$584,8,))</f>
        <v/>
      </c>
      <c r="I267" s="2" t="str">
        <f>IF(ISBLANK(A267),"",VLOOKUP($A267,Locataires!$A$3:$K$584,9,))</f>
        <v/>
      </c>
      <c r="J267" s="31"/>
      <c r="K267" s="31"/>
      <c r="L267" s="34">
        <f t="shared" si="4"/>
        <v>0</v>
      </c>
      <c r="M267" s="34"/>
      <c r="N267" s="34"/>
      <c r="O267" s="34"/>
      <c r="P267" s="35"/>
    </row>
    <row r="268" spans="1:16" x14ac:dyDescent="0.25">
      <c r="A268" s="3"/>
      <c r="B268" s="2" t="str">
        <f>IF(ISBLANK(A268),"",VLOOKUP($A268,Locataires!$A$3:$K$584,2,))</f>
        <v/>
      </c>
      <c r="C268" s="2" t="str">
        <f>IF(ISBLANK(A268),"",VLOOKUP($A268,Locataires!$A$3:$K$584,3,))</f>
        <v/>
      </c>
      <c r="D268" s="2" t="str">
        <f>IF(ISBLANK(A268),"",VLOOKUP($A268,Locataires!$A$3:$K$584,4,))</f>
        <v/>
      </c>
      <c r="E268" s="2" t="str">
        <f>IF(ISBLANK(A268),"",VLOOKUP($A268,Locataires!$A$3:$K$584,5,))</f>
        <v/>
      </c>
      <c r="F268" s="2" t="str">
        <f>IF(ISBLANK(A268),"",VLOOKUP($A268,Locataires!$A$3:$K$584,6,))</f>
        <v/>
      </c>
      <c r="G268" s="2" t="str">
        <f>IF(ISBLANK(A268),"",VLOOKUP($A268,Locataires!$A$3:$K$584,7,))</f>
        <v/>
      </c>
      <c r="H268" s="39" t="str">
        <f>IF(ISBLANK(A268),"",VLOOKUP($A268,Locataires!$A$3:$K$584,8,))</f>
        <v/>
      </c>
      <c r="I268" s="2" t="str">
        <f>IF(ISBLANK(A268),"",VLOOKUP($A268,Locataires!$A$3:$K$584,9,))</f>
        <v/>
      </c>
      <c r="J268" s="31"/>
      <c r="K268" s="31"/>
      <c r="L268" s="34">
        <f t="shared" si="4"/>
        <v>0</v>
      </c>
      <c r="M268" s="34"/>
      <c r="N268" s="34"/>
      <c r="O268" s="34"/>
      <c r="P268" s="35"/>
    </row>
    <row r="269" spans="1:16" x14ac:dyDescent="0.25">
      <c r="A269" s="3"/>
      <c r="B269" s="2" t="str">
        <f>IF(ISBLANK(A269),"",VLOOKUP($A269,Locataires!$A$3:$K$584,2,))</f>
        <v/>
      </c>
      <c r="C269" s="2" t="str">
        <f>IF(ISBLANK(A269),"",VLOOKUP($A269,Locataires!$A$3:$K$584,3,))</f>
        <v/>
      </c>
      <c r="D269" s="2" t="str">
        <f>IF(ISBLANK(A269),"",VLOOKUP($A269,Locataires!$A$3:$K$584,4,))</f>
        <v/>
      </c>
      <c r="E269" s="2" t="str">
        <f>IF(ISBLANK(A269),"",VLOOKUP($A269,Locataires!$A$3:$K$584,5,))</f>
        <v/>
      </c>
      <c r="F269" s="2" t="str">
        <f>IF(ISBLANK(A269),"",VLOOKUP($A269,Locataires!$A$3:$K$584,6,))</f>
        <v/>
      </c>
      <c r="G269" s="2" t="str">
        <f>IF(ISBLANK(A269),"",VLOOKUP($A269,Locataires!$A$3:$K$584,7,))</f>
        <v/>
      </c>
      <c r="H269" s="39" t="str">
        <f>IF(ISBLANK(A269),"",VLOOKUP($A269,Locataires!$A$3:$K$584,8,))</f>
        <v/>
      </c>
      <c r="I269" s="2" t="str">
        <f>IF(ISBLANK(A269),"",VLOOKUP($A269,Locataires!$A$3:$K$584,9,))</f>
        <v/>
      </c>
      <c r="J269" s="31"/>
      <c r="K269" s="31"/>
      <c r="L269" s="34">
        <f t="shared" si="4"/>
        <v>0</v>
      </c>
      <c r="M269" s="34"/>
      <c r="N269" s="34"/>
      <c r="O269" s="34"/>
      <c r="P269" s="35"/>
    </row>
    <row r="270" spans="1:16" x14ac:dyDescent="0.25">
      <c r="A270" s="3"/>
      <c r="B270" s="2" t="str">
        <f>IF(ISBLANK(A270),"",VLOOKUP($A270,Locataires!$A$3:$K$584,2,))</f>
        <v/>
      </c>
      <c r="C270" s="2" t="str">
        <f>IF(ISBLANK(A270),"",VLOOKUP($A270,Locataires!$A$3:$K$584,3,))</f>
        <v/>
      </c>
      <c r="D270" s="2" t="str">
        <f>IF(ISBLANK(A270),"",VLOOKUP($A270,Locataires!$A$3:$K$584,4,))</f>
        <v/>
      </c>
      <c r="E270" s="2" t="str">
        <f>IF(ISBLANK(A270),"",VLOOKUP($A270,Locataires!$A$3:$K$584,5,))</f>
        <v/>
      </c>
      <c r="F270" s="2" t="str">
        <f>IF(ISBLANK(A270),"",VLOOKUP($A270,Locataires!$A$3:$K$584,6,))</f>
        <v/>
      </c>
      <c r="G270" s="2" t="str">
        <f>IF(ISBLANK(A270),"",VLOOKUP($A270,Locataires!$A$3:$K$584,7,))</f>
        <v/>
      </c>
      <c r="H270" s="39" t="str">
        <f>IF(ISBLANK(A270),"",VLOOKUP($A270,Locataires!$A$3:$K$584,8,))</f>
        <v/>
      </c>
      <c r="I270" s="2" t="str">
        <f>IF(ISBLANK(A270),"",VLOOKUP($A270,Locataires!$A$3:$K$584,9,))</f>
        <v/>
      </c>
      <c r="J270" s="31"/>
      <c r="K270" s="31"/>
      <c r="L270" s="34">
        <f t="shared" si="4"/>
        <v>0</v>
      </c>
      <c r="M270" s="34"/>
      <c r="N270" s="34"/>
      <c r="O270" s="34"/>
      <c r="P270" s="35"/>
    </row>
    <row r="271" spans="1:16" x14ac:dyDescent="0.25">
      <c r="A271" s="3"/>
      <c r="B271" s="2" t="str">
        <f>IF(ISBLANK(A271),"",VLOOKUP($A271,Locataires!$A$3:$K$584,2,))</f>
        <v/>
      </c>
      <c r="C271" s="2" t="str">
        <f>IF(ISBLANK(A271),"",VLOOKUP($A271,Locataires!$A$3:$K$584,3,))</f>
        <v/>
      </c>
      <c r="D271" s="2" t="str">
        <f>IF(ISBLANK(A271),"",VLOOKUP($A271,Locataires!$A$3:$K$584,4,))</f>
        <v/>
      </c>
      <c r="E271" s="2" t="str">
        <f>IF(ISBLANK(A271),"",VLOOKUP($A271,Locataires!$A$3:$K$584,5,))</f>
        <v/>
      </c>
      <c r="F271" s="2" t="str">
        <f>IF(ISBLANK(A271),"",VLOOKUP($A271,Locataires!$A$3:$K$584,6,))</f>
        <v/>
      </c>
      <c r="G271" s="2" t="str">
        <f>IF(ISBLANK(A271),"",VLOOKUP($A271,Locataires!$A$3:$K$584,7,))</f>
        <v/>
      </c>
      <c r="H271" s="39" t="str">
        <f>IF(ISBLANK(A271),"",VLOOKUP($A271,Locataires!$A$3:$K$584,8,))</f>
        <v/>
      </c>
      <c r="I271" s="2" t="str">
        <f>IF(ISBLANK(A271),"",VLOOKUP($A271,Locataires!$A$3:$K$584,9,))</f>
        <v/>
      </c>
      <c r="J271" s="31"/>
      <c r="K271" s="31"/>
      <c r="L271" s="34">
        <f t="shared" si="4"/>
        <v>0</v>
      </c>
      <c r="M271" s="34"/>
      <c r="N271" s="34"/>
      <c r="O271" s="34"/>
      <c r="P271" s="35"/>
    </row>
    <row r="272" spans="1:16" x14ac:dyDescent="0.25">
      <c r="A272" s="3"/>
      <c r="B272" s="2" t="str">
        <f>IF(ISBLANK(A272),"",VLOOKUP($A272,Locataires!$A$3:$K$584,2,))</f>
        <v/>
      </c>
      <c r="C272" s="2" t="str">
        <f>IF(ISBLANK(A272),"",VLOOKUP($A272,Locataires!$A$3:$K$584,3,))</f>
        <v/>
      </c>
      <c r="D272" s="2" t="str">
        <f>IF(ISBLANK(A272),"",VLOOKUP($A272,Locataires!$A$3:$K$584,4,))</f>
        <v/>
      </c>
      <c r="E272" s="2" t="str">
        <f>IF(ISBLANK(A272),"",VLOOKUP($A272,Locataires!$A$3:$K$584,5,))</f>
        <v/>
      </c>
      <c r="F272" s="2" t="str">
        <f>IF(ISBLANK(A272),"",VLOOKUP($A272,Locataires!$A$3:$K$584,6,))</f>
        <v/>
      </c>
      <c r="G272" s="2" t="str">
        <f>IF(ISBLANK(A272),"",VLOOKUP($A272,Locataires!$A$3:$K$584,7,))</f>
        <v/>
      </c>
      <c r="H272" s="39" t="str">
        <f>IF(ISBLANK(A272),"",VLOOKUP($A272,Locataires!$A$3:$K$584,8,))</f>
        <v/>
      </c>
      <c r="I272" s="2" t="str">
        <f>IF(ISBLANK(A272),"",VLOOKUP($A272,Locataires!$A$3:$K$584,9,))</f>
        <v/>
      </c>
      <c r="J272" s="31"/>
      <c r="K272" s="31"/>
      <c r="L272" s="34">
        <f t="shared" si="4"/>
        <v>0</v>
      </c>
      <c r="M272" s="34"/>
      <c r="N272" s="34"/>
      <c r="O272" s="34"/>
      <c r="P272" s="35"/>
    </row>
    <row r="273" spans="1:16" x14ac:dyDescent="0.25">
      <c r="A273" s="3"/>
      <c r="B273" s="2" t="str">
        <f>IF(ISBLANK(A273),"",VLOOKUP($A273,Locataires!$A$3:$K$584,2,))</f>
        <v/>
      </c>
      <c r="C273" s="2" t="str">
        <f>IF(ISBLANK(A273),"",VLOOKUP($A273,Locataires!$A$3:$K$584,3,))</f>
        <v/>
      </c>
      <c r="D273" s="2" t="str">
        <f>IF(ISBLANK(A273),"",VLOOKUP($A273,Locataires!$A$3:$K$584,4,))</f>
        <v/>
      </c>
      <c r="E273" s="2" t="str">
        <f>IF(ISBLANK(A273),"",VLOOKUP($A273,Locataires!$A$3:$K$584,5,))</f>
        <v/>
      </c>
      <c r="F273" s="2" t="str">
        <f>IF(ISBLANK(A273),"",VLOOKUP($A273,Locataires!$A$3:$K$584,6,))</f>
        <v/>
      </c>
      <c r="G273" s="2" t="str">
        <f>IF(ISBLANK(A273),"",VLOOKUP($A273,Locataires!$A$3:$K$584,7,))</f>
        <v/>
      </c>
      <c r="H273" s="39" t="str">
        <f>IF(ISBLANK(A273),"",VLOOKUP($A273,Locataires!$A$3:$K$584,8,))</f>
        <v/>
      </c>
      <c r="I273" s="2" t="str">
        <f>IF(ISBLANK(A273),"",VLOOKUP($A273,Locataires!$A$3:$K$584,9,))</f>
        <v/>
      </c>
      <c r="J273" s="31"/>
      <c r="K273" s="31"/>
      <c r="L273" s="34">
        <f t="shared" si="4"/>
        <v>0</v>
      </c>
      <c r="M273" s="34"/>
      <c r="N273" s="34"/>
      <c r="O273" s="34"/>
      <c r="P273" s="35"/>
    </row>
    <row r="274" spans="1:16" x14ac:dyDescent="0.25">
      <c r="A274" s="3"/>
      <c r="B274" s="2" t="str">
        <f>IF(ISBLANK(A274),"",VLOOKUP($A274,Locataires!$A$3:$K$584,2,))</f>
        <v/>
      </c>
      <c r="C274" s="2" t="str">
        <f>IF(ISBLANK(A274),"",VLOOKUP($A274,Locataires!$A$3:$K$584,3,))</f>
        <v/>
      </c>
      <c r="D274" s="2" t="str">
        <f>IF(ISBLANK(A274),"",VLOOKUP($A274,Locataires!$A$3:$K$584,4,))</f>
        <v/>
      </c>
      <c r="E274" s="2" t="str">
        <f>IF(ISBLANK(A274),"",VLOOKUP($A274,Locataires!$A$3:$K$584,5,))</f>
        <v/>
      </c>
      <c r="F274" s="2" t="str">
        <f>IF(ISBLANK(A274),"",VLOOKUP($A274,Locataires!$A$3:$K$584,6,))</f>
        <v/>
      </c>
      <c r="G274" s="2" t="str">
        <f>IF(ISBLANK(A274),"",VLOOKUP($A274,Locataires!$A$3:$K$584,7,))</f>
        <v/>
      </c>
      <c r="H274" s="39" t="str">
        <f>IF(ISBLANK(A274),"",VLOOKUP($A274,Locataires!$A$3:$K$584,8,))</f>
        <v/>
      </c>
      <c r="I274" s="2" t="str">
        <f>IF(ISBLANK(A274),"",VLOOKUP($A274,Locataires!$A$3:$K$584,9,))</f>
        <v/>
      </c>
      <c r="J274" s="31"/>
      <c r="K274" s="31"/>
      <c r="L274" s="34">
        <f t="shared" si="4"/>
        <v>0</v>
      </c>
      <c r="M274" s="34"/>
      <c r="N274" s="34"/>
      <c r="O274" s="34"/>
      <c r="P274" s="35"/>
    </row>
    <row r="275" spans="1:16" x14ac:dyDescent="0.25">
      <c r="A275" s="3"/>
      <c r="B275" s="2" t="str">
        <f>IF(ISBLANK(A275),"",VLOOKUP($A275,Locataires!$A$3:$K$584,2,))</f>
        <v/>
      </c>
      <c r="C275" s="2" t="str">
        <f>IF(ISBLANK(A275),"",VLOOKUP($A275,Locataires!$A$3:$K$584,3,))</f>
        <v/>
      </c>
      <c r="D275" s="2" t="str">
        <f>IF(ISBLANK(A275),"",VLOOKUP($A275,Locataires!$A$3:$K$584,4,))</f>
        <v/>
      </c>
      <c r="E275" s="2" t="str">
        <f>IF(ISBLANK(A275),"",VLOOKUP($A275,Locataires!$A$3:$K$584,5,))</f>
        <v/>
      </c>
      <c r="F275" s="2" t="str">
        <f>IF(ISBLANK(A275),"",VLOOKUP($A275,Locataires!$A$3:$K$584,6,))</f>
        <v/>
      </c>
      <c r="G275" s="2" t="str">
        <f>IF(ISBLANK(A275),"",VLOOKUP($A275,Locataires!$A$3:$K$584,7,))</f>
        <v/>
      </c>
      <c r="H275" s="39" t="str">
        <f>IF(ISBLANK(A275),"",VLOOKUP($A275,Locataires!$A$3:$K$584,8,))</f>
        <v/>
      </c>
      <c r="I275" s="2" t="str">
        <f>IF(ISBLANK(A275),"",VLOOKUP($A275,Locataires!$A$3:$K$584,9,))</f>
        <v/>
      </c>
      <c r="J275" s="31"/>
      <c r="K275" s="31"/>
      <c r="L275" s="34">
        <f t="shared" si="4"/>
        <v>0</v>
      </c>
      <c r="M275" s="34"/>
      <c r="N275" s="34"/>
      <c r="O275" s="34"/>
      <c r="P275" s="35"/>
    </row>
    <row r="276" spans="1:16" x14ac:dyDescent="0.25">
      <c r="A276" s="3"/>
      <c r="B276" s="2" t="str">
        <f>IF(ISBLANK(A276),"",VLOOKUP($A276,Locataires!$A$3:$K$584,2,))</f>
        <v/>
      </c>
      <c r="C276" s="2" t="str">
        <f>IF(ISBLANK(A276),"",VLOOKUP($A276,Locataires!$A$3:$K$584,3,))</f>
        <v/>
      </c>
      <c r="D276" s="2" t="str">
        <f>IF(ISBLANK(A276),"",VLOOKUP($A276,Locataires!$A$3:$K$584,4,))</f>
        <v/>
      </c>
      <c r="E276" s="2" t="str">
        <f>IF(ISBLANK(A276),"",VLOOKUP($A276,Locataires!$A$3:$K$584,5,))</f>
        <v/>
      </c>
      <c r="F276" s="2" t="str">
        <f>IF(ISBLANK(A276),"",VLOOKUP($A276,Locataires!$A$3:$K$584,6,))</f>
        <v/>
      </c>
      <c r="G276" s="2" t="str">
        <f>IF(ISBLANK(A276),"",VLOOKUP($A276,Locataires!$A$3:$K$584,7,))</f>
        <v/>
      </c>
      <c r="H276" s="39" t="str">
        <f>IF(ISBLANK(A276),"",VLOOKUP($A276,Locataires!$A$3:$K$584,8,))</f>
        <v/>
      </c>
      <c r="I276" s="2" t="str">
        <f>IF(ISBLANK(A276),"",VLOOKUP($A276,Locataires!$A$3:$K$584,9,))</f>
        <v/>
      </c>
      <c r="J276" s="31"/>
      <c r="K276" s="31"/>
      <c r="L276" s="34">
        <f t="shared" si="4"/>
        <v>0</v>
      </c>
      <c r="M276" s="34"/>
      <c r="N276" s="34"/>
      <c r="O276" s="34"/>
      <c r="P276" s="35"/>
    </row>
    <row r="277" spans="1:16" x14ac:dyDescent="0.25">
      <c r="A277" s="3"/>
      <c r="B277" s="2" t="str">
        <f>IF(ISBLANK(A277),"",VLOOKUP($A277,Locataires!$A$3:$K$584,2,))</f>
        <v/>
      </c>
      <c r="C277" s="2" t="str">
        <f>IF(ISBLANK(A277),"",VLOOKUP($A277,Locataires!$A$3:$K$584,3,))</f>
        <v/>
      </c>
      <c r="D277" s="2" t="str">
        <f>IF(ISBLANK(A277),"",VLOOKUP($A277,Locataires!$A$3:$K$584,4,))</f>
        <v/>
      </c>
      <c r="E277" s="2" t="str">
        <f>IF(ISBLANK(A277),"",VLOOKUP($A277,Locataires!$A$3:$K$584,5,))</f>
        <v/>
      </c>
      <c r="F277" s="2" t="str">
        <f>IF(ISBLANK(A277),"",VLOOKUP($A277,Locataires!$A$3:$K$584,6,))</f>
        <v/>
      </c>
      <c r="G277" s="2" t="str">
        <f>IF(ISBLANK(A277),"",VLOOKUP($A277,Locataires!$A$3:$K$584,7,))</f>
        <v/>
      </c>
      <c r="H277" s="39" t="str">
        <f>IF(ISBLANK(A277),"",VLOOKUP($A277,Locataires!$A$3:$K$584,8,))</f>
        <v/>
      </c>
      <c r="I277" s="2" t="str">
        <f>IF(ISBLANK(A277),"",VLOOKUP($A277,Locataires!$A$3:$K$584,9,))</f>
        <v/>
      </c>
      <c r="J277" s="31"/>
      <c r="K277" s="31"/>
      <c r="L277" s="34">
        <f t="shared" si="4"/>
        <v>0</v>
      </c>
      <c r="M277" s="34"/>
      <c r="N277" s="34"/>
      <c r="O277" s="34"/>
      <c r="P277" s="35"/>
    </row>
    <row r="278" spans="1:16" x14ac:dyDescent="0.25">
      <c r="A278" s="3"/>
      <c r="B278" s="2" t="str">
        <f>IF(ISBLANK(A278),"",VLOOKUP($A278,Locataires!$A$3:$K$584,2,))</f>
        <v/>
      </c>
      <c r="C278" s="2" t="str">
        <f>IF(ISBLANK(A278),"",VLOOKUP($A278,Locataires!$A$3:$K$584,3,))</f>
        <v/>
      </c>
      <c r="D278" s="2" t="str">
        <f>IF(ISBLANK(A278),"",VLOOKUP($A278,Locataires!$A$3:$K$584,4,))</f>
        <v/>
      </c>
      <c r="E278" s="2" t="str">
        <f>IF(ISBLANK(A278),"",VLOOKUP($A278,Locataires!$A$3:$K$584,5,))</f>
        <v/>
      </c>
      <c r="F278" s="2" t="str">
        <f>IF(ISBLANK(A278),"",VLOOKUP($A278,Locataires!$A$3:$K$584,6,))</f>
        <v/>
      </c>
      <c r="G278" s="2" t="str">
        <f>IF(ISBLANK(A278),"",VLOOKUP($A278,Locataires!$A$3:$K$584,7,))</f>
        <v/>
      </c>
      <c r="H278" s="39" t="str">
        <f>IF(ISBLANK(A278),"",VLOOKUP($A278,Locataires!$A$3:$K$584,8,))</f>
        <v/>
      </c>
      <c r="I278" s="2" t="str">
        <f>IF(ISBLANK(A278),"",VLOOKUP($A278,Locataires!$A$3:$K$584,9,))</f>
        <v/>
      </c>
      <c r="J278" s="31"/>
      <c r="K278" s="31"/>
      <c r="L278" s="34">
        <f t="shared" si="4"/>
        <v>0</v>
      </c>
      <c r="M278" s="34"/>
      <c r="N278" s="34"/>
      <c r="O278" s="34"/>
      <c r="P278" s="35"/>
    </row>
    <row r="279" spans="1:16" x14ac:dyDescent="0.25">
      <c r="A279" s="3"/>
      <c r="B279" s="2" t="str">
        <f>IF(ISBLANK(A279),"",VLOOKUP($A279,Locataires!$A$3:$K$584,2,))</f>
        <v/>
      </c>
      <c r="C279" s="2" t="str">
        <f>IF(ISBLANK(A279),"",VLOOKUP($A279,Locataires!$A$3:$K$584,3,))</f>
        <v/>
      </c>
      <c r="D279" s="2" t="str">
        <f>IF(ISBLANK(A279),"",VLOOKUP($A279,Locataires!$A$3:$K$584,4,))</f>
        <v/>
      </c>
      <c r="E279" s="2" t="str">
        <f>IF(ISBLANK(A279),"",VLOOKUP($A279,Locataires!$A$3:$K$584,5,))</f>
        <v/>
      </c>
      <c r="F279" s="2" t="str">
        <f>IF(ISBLANK(A279),"",VLOOKUP($A279,Locataires!$A$3:$K$584,6,))</f>
        <v/>
      </c>
      <c r="G279" s="2" t="str">
        <f>IF(ISBLANK(A279),"",VLOOKUP($A279,Locataires!$A$3:$K$584,7,))</f>
        <v/>
      </c>
      <c r="H279" s="39" t="str">
        <f>IF(ISBLANK(A279),"",VLOOKUP($A279,Locataires!$A$3:$K$584,8,))</f>
        <v/>
      </c>
      <c r="I279" s="2" t="str">
        <f>IF(ISBLANK(A279),"",VLOOKUP($A279,Locataires!$A$3:$K$584,9,))</f>
        <v/>
      </c>
      <c r="J279" s="31"/>
      <c r="K279" s="31"/>
      <c r="L279" s="34">
        <f t="shared" si="4"/>
        <v>0</v>
      </c>
      <c r="M279" s="34"/>
      <c r="N279" s="34"/>
      <c r="O279" s="34"/>
      <c r="P279" s="35"/>
    </row>
    <row r="280" spans="1:16" x14ac:dyDescent="0.25">
      <c r="A280" s="3"/>
      <c r="B280" s="2" t="str">
        <f>IF(ISBLANK(A280),"",VLOOKUP($A280,Locataires!$A$3:$K$584,2,))</f>
        <v/>
      </c>
      <c r="C280" s="2" t="str">
        <f>IF(ISBLANK(A280),"",VLOOKUP($A280,Locataires!$A$3:$K$584,3,))</f>
        <v/>
      </c>
      <c r="D280" s="2" t="str">
        <f>IF(ISBLANK(A280),"",VLOOKUP($A280,Locataires!$A$3:$K$584,4,))</f>
        <v/>
      </c>
      <c r="E280" s="2" t="str">
        <f>IF(ISBLANK(A280),"",VLOOKUP($A280,Locataires!$A$3:$K$584,5,))</f>
        <v/>
      </c>
      <c r="F280" s="2" t="str">
        <f>IF(ISBLANK(A280),"",VLOOKUP($A280,Locataires!$A$3:$K$584,6,))</f>
        <v/>
      </c>
      <c r="G280" s="2" t="str">
        <f>IF(ISBLANK(A280),"",VLOOKUP($A280,Locataires!$A$3:$K$584,7,))</f>
        <v/>
      </c>
      <c r="H280" s="39" t="str">
        <f>IF(ISBLANK(A280),"",VLOOKUP($A280,Locataires!$A$3:$K$584,8,))</f>
        <v/>
      </c>
      <c r="I280" s="2" t="str">
        <f>IF(ISBLANK(A280),"",VLOOKUP($A280,Locataires!$A$3:$K$584,9,))</f>
        <v/>
      </c>
      <c r="J280" s="31"/>
      <c r="K280" s="31"/>
      <c r="L280" s="34">
        <f t="shared" si="4"/>
        <v>0</v>
      </c>
      <c r="M280" s="34"/>
      <c r="N280" s="34"/>
      <c r="O280" s="34"/>
      <c r="P280" s="35"/>
    </row>
    <row r="281" spans="1:16" x14ac:dyDescent="0.25">
      <c r="A281" s="3"/>
      <c r="B281" s="2" t="str">
        <f>IF(ISBLANK(A281),"",VLOOKUP($A281,Locataires!$A$3:$K$584,2,))</f>
        <v/>
      </c>
      <c r="C281" s="2" t="str">
        <f>IF(ISBLANK(A281),"",VLOOKUP($A281,Locataires!$A$3:$K$584,3,))</f>
        <v/>
      </c>
      <c r="D281" s="2" t="str">
        <f>IF(ISBLANK(A281),"",VLOOKUP($A281,Locataires!$A$3:$K$584,4,))</f>
        <v/>
      </c>
      <c r="E281" s="2" t="str">
        <f>IF(ISBLANK(A281),"",VLOOKUP($A281,Locataires!$A$3:$K$584,5,))</f>
        <v/>
      </c>
      <c r="F281" s="2" t="str">
        <f>IF(ISBLANK(A281),"",VLOOKUP($A281,Locataires!$A$3:$K$584,6,))</f>
        <v/>
      </c>
      <c r="G281" s="2" t="str">
        <f>IF(ISBLANK(A281),"",VLOOKUP($A281,Locataires!$A$3:$K$584,7,))</f>
        <v/>
      </c>
      <c r="H281" s="39" t="str">
        <f>IF(ISBLANK(A281),"",VLOOKUP($A281,Locataires!$A$3:$K$584,8,))</f>
        <v/>
      </c>
      <c r="I281" s="2" t="str">
        <f>IF(ISBLANK(A281),"",VLOOKUP($A281,Locataires!$A$3:$K$584,9,))</f>
        <v/>
      </c>
      <c r="J281" s="31"/>
      <c r="K281" s="31"/>
      <c r="L281" s="34">
        <f t="shared" si="4"/>
        <v>0</v>
      </c>
      <c r="M281" s="34"/>
      <c r="N281" s="34"/>
      <c r="O281" s="34"/>
      <c r="P281" s="35"/>
    </row>
    <row r="282" spans="1:16" x14ac:dyDescent="0.25">
      <c r="A282" s="3"/>
      <c r="B282" s="2" t="str">
        <f>IF(ISBLANK(A282),"",VLOOKUP($A282,Locataires!$A$3:$K$584,2,))</f>
        <v/>
      </c>
      <c r="C282" s="2" t="str">
        <f>IF(ISBLANK(A282),"",VLOOKUP($A282,Locataires!$A$3:$K$584,3,))</f>
        <v/>
      </c>
      <c r="D282" s="2" t="str">
        <f>IF(ISBLANK(A282),"",VLOOKUP($A282,Locataires!$A$3:$K$584,4,))</f>
        <v/>
      </c>
      <c r="E282" s="2" t="str">
        <f>IF(ISBLANK(A282),"",VLOOKUP($A282,Locataires!$A$3:$K$584,5,))</f>
        <v/>
      </c>
      <c r="F282" s="2" t="str">
        <f>IF(ISBLANK(A282),"",VLOOKUP($A282,Locataires!$A$3:$K$584,6,))</f>
        <v/>
      </c>
      <c r="G282" s="2" t="str">
        <f>IF(ISBLANK(A282),"",VLOOKUP($A282,Locataires!$A$3:$K$584,7,))</f>
        <v/>
      </c>
      <c r="H282" s="39" t="str">
        <f>IF(ISBLANK(A282),"",VLOOKUP($A282,Locataires!$A$3:$K$584,8,))</f>
        <v/>
      </c>
      <c r="I282" s="2" t="str">
        <f>IF(ISBLANK(A282),"",VLOOKUP($A282,Locataires!$A$3:$K$584,9,))</f>
        <v/>
      </c>
      <c r="J282" s="31"/>
      <c r="K282" s="31"/>
      <c r="L282" s="34">
        <f t="shared" si="4"/>
        <v>0</v>
      </c>
      <c r="M282" s="34"/>
      <c r="N282" s="34"/>
      <c r="O282" s="34"/>
      <c r="P282" s="35"/>
    </row>
    <row r="283" spans="1:16" x14ac:dyDescent="0.25">
      <c r="A283" s="3"/>
      <c r="B283" s="2" t="str">
        <f>IF(ISBLANK(A283),"",VLOOKUP($A283,Locataires!$A$3:$K$584,2,))</f>
        <v/>
      </c>
      <c r="C283" s="2" t="str">
        <f>IF(ISBLANK(A283),"",VLOOKUP($A283,Locataires!$A$3:$K$584,3,))</f>
        <v/>
      </c>
      <c r="D283" s="2" t="str">
        <f>IF(ISBLANK(A283),"",VLOOKUP($A283,Locataires!$A$3:$K$584,4,))</f>
        <v/>
      </c>
      <c r="E283" s="2" t="str">
        <f>IF(ISBLANK(A283),"",VLOOKUP($A283,Locataires!$A$3:$K$584,5,))</f>
        <v/>
      </c>
      <c r="F283" s="2" t="str">
        <f>IF(ISBLANK(A283),"",VLOOKUP($A283,Locataires!$A$3:$K$584,6,))</f>
        <v/>
      </c>
      <c r="G283" s="2" t="str">
        <f>IF(ISBLANK(A283),"",VLOOKUP($A283,Locataires!$A$3:$K$584,7,))</f>
        <v/>
      </c>
      <c r="H283" s="39" t="str">
        <f>IF(ISBLANK(A283),"",VLOOKUP($A283,Locataires!$A$3:$K$584,8,))</f>
        <v/>
      </c>
      <c r="I283" s="2" t="str">
        <f>IF(ISBLANK(A283),"",VLOOKUP($A283,Locataires!$A$3:$K$584,9,))</f>
        <v/>
      </c>
      <c r="J283" s="31"/>
      <c r="K283" s="31"/>
      <c r="L283" s="34">
        <f t="shared" si="4"/>
        <v>0</v>
      </c>
      <c r="M283" s="34"/>
      <c r="N283" s="34"/>
      <c r="O283" s="34"/>
      <c r="P283" s="35"/>
    </row>
    <row r="284" spans="1:16" x14ac:dyDescent="0.25">
      <c r="A284" s="3"/>
      <c r="B284" s="2" t="str">
        <f>IF(ISBLANK(A284),"",VLOOKUP($A284,Locataires!$A$3:$K$584,2,))</f>
        <v/>
      </c>
      <c r="C284" s="2" t="str">
        <f>IF(ISBLANK(A284),"",VLOOKUP($A284,Locataires!$A$3:$K$584,3,))</f>
        <v/>
      </c>
      <c r="D284" s="2" t="str">
        <f>IF(ISBLANK(A284),"",VLOOKUP($A284,Locataires!$A$3:$K$584,4,))</f>
        <v/>
      </c>
      <c r="E284" s="2" t="str">
        <f>IF(ISBLANK(A284),"",VLOOKUP($A284,Locataires!$A$3:$K$584,5,))</f>
        <v/>
      </c>
      <c r="F284" s="2" t="str">
        <f>IF(ISBLANK(A284),"",VLOOKUP($A284,Locataires!$A$3:$K$584,6,))</f>
        <v/>
      </c>
      <c r="G284" s="2" t="str">
        <f>IF(ISBLANK(A284),"",VLOOKUP($A284,Locataires!$A$3:$K$584,7,))</f>
        <v/>
      </c>
      <c r="H284" s="39" t="str">
        <f>IF(ISBLANK(A284),"",VLOOKUP($A284,Locataires!$A$3:$K$584,8,))</f>
        <v/>
      </c>
      <c r="I284" s="2" t="str">
        <f>IF(ISBLANK(A284),"",VLOOKUP($A284,Locataires!$A$3:$K$584,9,))</f>
        <v/>
      </c>
      <c r="J284" s="31"/>
      <c r="K284" s="31"/>
      <c r="L284" s="34">
        <f t="shared" si="4"/>
        <v>0</v>
      </c>
      <c r="M284" s="34"/>
      <c r="N284" s="34"/>
      <c r="O284" s="34"/>
      <c r="P284" s="35"/>
    </row>
    <row r="285" spans="1:16" x14ac:dyDescent="0.25">
      <c r="A285" s="3"/>
      <c r="B285" s="2" t="str">
        <f>IF(ISBLANK(A285),"",VLOOKUP($A285,Locataires!$A$3:$K$584,2,))</f>
        <v/>
      </c>
      <c r="C285" s="2" t="str">
        <f>IF(ISBLANK(A285),"",VLOOKUP($A285,Locataires!$A$3:$K$584,3,))</f>
        <v/>
      </c>
      <c r="D285" s="2" t="str">
        <f>IF(ISBLANK(A285),"",VLOOKUP($A285,Locataires!$A$3:$K$584,4,))</f>
        <v/>
      </c>
      <c r="E285" s="2" t="str">
        <f>IF(ISBLANK(A285),"",VLOOKUP($A285,Locataires!$A$3:$K$584,5,))</f>
        <v/>
      </c>
      <c r="F285" s="2" t="str">
        <f>IF(ISBLANK(A285),"",VLOOKUP($A285,Locataires!$A$3:$K$584,6,))</f>
        <v/>
      </c>
      <c r="G285" s="2" t="str">
        <f>IF(ISBLANK(A285),"",VLOOKUP($A285,Locataires!$A$3:$K$584,7,))</f>
        <v/>
      </c>
      <c r="H285" s="39" t="str">
        <f>IF(ISBLANK(A285),"",VLOOKUP($A285,Locataires!$A$3:$K$584,8,))</f>
        <v/>
      </c>
      <c r="I285" s="2" t="str">
        <f>IF(ISBLANK(A285),"",VLOOKUP($A285,Locataires!$A$3:$K$584,9,))</f>
        <v/>
      </c>
      <c r="J285" s="31"/>
      <c r="K285" s="31"/>
      <c r="L285" s="34">
        <f t="shared" si="4"/>
        <v>0</v>
      </c>
      <c r="M285" s="34"/>
      <c r="N285" s="34"/>
      <c r="O285" s="34"/>
      <c r="P285" s="35"/>
    </row>
    <row r="286" spans="1:16" x14ac:dyDescent="0.25">
      <c r="A286" s="3"/>
      <c r="B286" s="2" t="str">
        <f>IF(ISBLANK(A286),"",VLOOKUP($A286,Locataires!$A$3:$K$584,2,))</f>
        <v/>
      </c>
      <c r="C286" s="2" t="str">
        <f>IF(ISBLANK(A286),"",VLOOKUP($A286,Locataires!$A$3:$K$584,3,))</f>
        <v/>
      </c>
      <c r="D286" s="2" t="str">
        <f>IF(ISBLANK(A286),"",VLOOKUP($A286,Locataires!$A$3:$K$584,4,))</f>
        <v/>
      </c>
      <c r="E286" s="2" t="str">
        <f>IF(ISBLANK(A286),"",VLOOKUP($A286,Locataires!$A$3:$K$584,5,))</f>
        <v/>
      </c>
      <c r="F286" s="2" t="str">
        <f>IF(ISBLANK(A286),"",VLOOKUP($A286,Locataires!$A$3:$K$584,6,))</f>
        <v/>
      </c>
      <c r="G286" s="2" t="str">
        <f>IF(ISBLANK(A286),"",VLOOKUP($A286,Locataires!$A$3:$K$584,7,))</f>
        <v/>
      </c>
      <c r="H286" s="39" t="str">
        <f>IF(ISBLANK(A286),"",VLOOKUP($A286,Locataires!$A$3:$K$584,8,))</f>
        <v/>
      </c>
      <c r="I286" s="2" t="str">
        <f>IF(ISBLANK(A286),"",VLOOKUP($A286,Locataires!$A$3:$K$584,9,))</f>
        <v/>
      </c>
      <c r="J286" s="31"/>
      <c r="K286" s="31"/>
      <c r="L286" s="34">
        <f t="shared" si="4"/>
        <v>0</v>
      </c>
      <c r="M286" s="34"/>
      <c r="N286" s="34"/>
      <c r="O286" s="34"/>
      <c r="P286" s="35"/>
    </row>
    <row r="287" spans="1:16" x14ac:dyDescent="0.25">
      <c r="A287" s="3"/>
      <c r="B287" s="2" t="str">
        <f>IF(ISBLANK(A287),"",VLOOKUP($A287,Locataires!$A$3:$K$584,2,))</f>
        <v/>
      </c>
      <c r="C287" s="2" t="str">
        <f>IF(ISBLANK(A287),"",VLOOKUP($A287,Locataires!$A$3:$K$584,3,))</f>
        <v/>
      </c>
      <c r="D287" s="2" t="str">
        <f>IF(ISBLANK(A287),"",VLOOKUP($A287,Locataires!$A$3:$K$584,4,))</f>
        <v/>
      </c>
      <c r="E287" s="2" t="str">
        <f>IF(ISBLANK(A287),"",VLOOKUP($A287,Locataires!$A$3:$K$584,5,))</f>
        <v/>
      </c>
      <c r="F287" s="2" t="str">
        <f>IF(ISBLANK(A287),"",VLOOKUP($A287,Locataires!$A$3:$K$584,6,))</f>
        <v/>
      </c>
      <c r="G287" s="2" t="str">
        <f>IF(ISBLANK(A287),"",VLOOKUP($A287,Locataires!$A$3:$K$584,7,))</f>
        <v/>
      </c>
      <c r="H287" s="39" t="str">
        <f>IF(ISBLANK(A287),"",VLOOKUP($A287,Locataires!$A$3:$K$584,8,))</f>
        <v/>
      </c>
      <c r="I287" s="2" t="str">
        <f>IF(ISBLANK(A287),"",VLOOKUP($A287,Locataires!$A$3:$K$584,9,))</f>
        <v/>
      </c>
      <c r="J287" s="31"/>
      <c r="K287" s="31"/>
      <c r="L287" s="34">
        <f t="shared" si="4"/>
        <v>0</v>
      </c>
      <c r="M287" s="34"/>
      <c r="N287" s="34"/>
      <c r="O287" s="34"/>
      <c r="P287" s="35"/>
    </row>
    <row r="288" spans="1:16" x14ac:dyDescent="0.25">
      <c r="A288" s="3"/>
      <c r="B288" s="2" t="str">
        <f>IF(ISBLANK(A288),"",VLOOKUP($A288,Locataires!$A$3:$K$584,2,))</f>
        <v/>
      </c>
      <c r="C288" s="2" t="str">
        <f>IF(ISBLANK(A288),"",VLOOKUP($A288,Locataires!$A$3:$K$584,3,))</f>
        <v/>
      </c>
      <c r="D288" s="2" t="str">
        <f>IF(ISBLANK(A288),"",VLOOKUP($A288,Locataires!$A$3:$K$584,4,))</f>
        <v/>
      </c>
      <c r="E288" s="2" t="str">
        <f>IF(ISBLANK(A288),"",VLOOKUP($A288,Locataires!$A$3:$K$584,5,))</f>
        <v/>
      </c>
      <c r="F288" s="2" t="str">
        <f>IF(ISBLANK(A288),"",VLOOKUP($A288,Locataires!$A$3:$K$584,6,))</f>
        <v/>
      </c>
      <c r="G288" s="2" t="str">
        <f>IF(ISBLANK(A288),"",VLOOKUP($A288,Locataires!$A$3:$K$584,7,))</f>
        <v/>
      </c>
      <c r="H288" s="39" t="str">
        <f>IF(ISBLANK(A288),"",VLOOKUP($A288,Locataires!$A$3:$K$584,8,))</f>
        <v/>
      </c>
      <c r="I288" s="2" t="str">
        <f>IF(ISBLANK(A288),"",VLOOKUP($A288,Locataires!$A$3:$K$584,9,))</f>
        <v/>
      </c>
      <c r="J288" s="31"/>
      <c r="K288" s="31"/>
      <c r="L288" s="34">
        <f t="shared" si="4"/>
        <v>0</v>
      </c>
      <c r="M288" s="34"/>
      <c r="N288" s="34"/>
      <c r="O288" s="34"/>
      <c r="P288" s="35"/>
    </row>
    <row r="289" spans="1:16" x14ac:dyDescent="0.25">
      <c r="A289" s="3"/>
      <c r="B289" s="2" t="str">
        <f>IF(ISBLANK(A289),"",VLOOKUP($A289,Locataires!$A$3:$K$584,2,))</f>
        <v/>
      </c>
      <c r="C289" s="2" t="str">
        <f>IF(ISBLANK(A289),"",VLOOKUP($A289,Locataires!$A$3:$K$584,3,))</f>
        <v/>
      </c>
      <c r="D289" s="2" t="str">
        <f>IF(ISBLANK(A289),"",VLOOKUP($A289,Locataires!$A$3:$K$584,4,))</f>
        <v/>
      </c>
      <c r="E289" s="2" t="str">
        <f>IF(ISBLANK(A289),"",VLOOKUP($A289,Locataires!$A$3:$K$584,5,))</f>
        <v/>
      </c>
      <c r="F289" s="2" t="str">
        <f>IF(ISBLANK(A289),"",VLOOKUP($A289,Locataires!$A$3:$K$584,6,))</f>
        <v/>
      </c>
      <c r="G289" s="2" t="str">
        <f>IF(ISBLANK(A289),"",VLOOKUP($A289,Locataires!$A$3:$K$584,7,))</f>
        <v/>
      </c>
      <c r="H289" s="39" t="str">
        <f>IF(ISBLANK(A289),"",VLOOKUP($A289,Locataires!$A$3:$K$584,8,))</f>
        <v/>
      </c>
      <c r="I289" s="2" t="str">
        <f>IF(ISBLANK(A289),"",VLOOKUP($A289,Locataires!$A$3:$K$584,9,))</f>
        <v/>
      </c>
      <c r="J289" s="31"/>
      <c r="K289" s="31"/>
      <c r="L289" s="34">
        <f t="shared" si="4"/>
        <v>0</v>
      </c>
      <c r="M289" s="34"/>
      <c r="N289" s="34"/>
      <c r="O289" s="34"/>
      <c r="P289" s="35"/>
    </row>
    <row r="290" spans="1:16" x14ac:dyDescent="0.25">
      <c r="A290" s="3"/>
      <c r="B290" s="2" t="str">
        <f>IF(ISBLANK(A290),"",VLOOKUP($A290,Locataires!$A$3:$K$584,2,))</f>
        <v/>
      </c>
      <c r="C290" s="2" t="str">
        <f>IF(ISBLANK(A290),"",VLOOKUP($A290,Locataires!$A$3:$K$584,3,))</f>
        <v/>
      </c>
      <c r="D290" s="2" t="str">
        <f>IF(ISBLANK(A290),"",VLOOKUP($A290,Locataires!$A$3:$K$584,4,))</f>
        <v/>
      </c>
      <c r="E290" s="2" t="str">
        <f>IF(ISBLANK(A290),"",VLOOKUP($A290,Locataires!$A$3:$K$584,5,))</f>
        <v/>
      </c>
      <c r="F290" s="2" t="str">
        <f>IF(ISBLANK(A290),"",VLOOKUP($A290,Locataires!$A$3:$K$584,6,))</f>
        <v/>
      </c>
      <c r="G290" s="2" t="str">
        <f>IF(ISBLANK(A290),"",VLOOKUP($A290,Locataires!$A$3:$K$584,7,))</f>
        <v/>
      </c>
      <c r="H290" s="39" t="str">
        <f>IF(ISBLANK(A290),"",VLOOKUP($A290,Locataires!$A$3:$K$584,8,))</f>
        <v/>
      </c>
      <c r="I290" s="2" t="str">
        <f>IF(ISBLANK(A290),"",VLOOKUP($A290,Locataires!$A$3:$K$584,9,))</f>
        <v/>
      </c>
      <c r="J290" s="31"/>
      <c r="K290" s="31"/>
      <c r="L290" s="34">
        <f t="shared" si="4"/>
        <v>0</v>
      </c>
      <c r="M290" s="34"/>
      <c r="N290" s="34"/>
      <c r="O290" s="34"/>
      <c r="P290" s="35"/>
    </row>
    <row r="291" spans="1:16" x14ac:dyDescent="0.25">
      <c r="A291" s="3"/>
      <c r="B291" s="2" t="str">
        <f>IF(ISBLANK(A291),"",VLOOKUP($A291,Locataires!$A$3:$K$584,2,))</f>
        <v/>
      </c>
      <c r="C291" s="2" t="str">
        <f>IF(ISBLANK(A291),"",VLOOKUP($A291,Locataires!$A$3:$K$584,3,))</f>
        <v/>
      </c>
      <c r="D291" s="2" t="str">
        <f>IF(ISBLANK(A291),"",VLOOKUP($A291,Locataires!$A$3:$K$584,4,))</f>
        <v/>
      </c>
      <c r="E291" s="2" t="str">
        <f>IF(ISBLANK(A291),"",VLOOKUP($A291,Locataires!$A$3:$K$584,5,))</f>
        <v/>
      </c>
      <c r="F291" s="2" t="str">
        <f>IF(ISBLANK(A291),"",VLOOKUP($A291,Locataires!$A$3:$K$584,6,))</f>
        <v/>
      </c>
      <c r="G291" s="2" t="str">
        <f>IF(ISBLANK(A291),"",VLOOKUP($A291,Locataires!$A$3:$K$584,7,))</f>
        <v/>
      </c>
      <c r="H291" s="39" t="str">
        <f>IF(ISBLANK(A291),"",VLOOKUP($A291,Locataires!$A$3:$K$584,8,))</f>
        <v/>
      </c>
      <c r="I291" s="2" t="str">
        <f>IF(ISBLANK(A291),"",VLOOKUP($A291,Locataires!$A$3:$K$584,9,))</f>
        <v/>
      </c>
      <c r="J291" s="31"/>
      <c r="K291" s="31"/>
      <c r="L291" s="34">
        <f t="shared" si="4"/>
        <v>0</v>
      </c>
      <c r="M291" s="34"/>
      <c r="N291" s="34"/>
      <c r="O291" s="34"/>
      <c r="P291" s="35"/>
    </row>
    <row r="292" spans="1:16" x14ac:dyDescent="0.25">
      <c r="A292" s="3"/>
      <c r="B292" s="2" t="str">
        <f>IF(ISBLANK(A292),"",VLOOKUP($A292,Locataires!$A$3:$K$584,2,))</f>
        <v/>
      </c>
      <c r="C292" s="2" t="str">
        <f>IF(ISBLANK(A292),"",VLOOKUP($A292,Locataires!$A$3:$K$584,3,))</f>
        <v/>
      </c>
      <c r="D292" s="2" t="str">
        <f>IF(ISBLANK(A292),"",VLOOKUP($A292,Locataires!$A$3:$K$584,4,))</f>
        <v/>
      </c>
      <c r="E292" s="2" t="str">
        <f>IF(ISBLANK(A292),"",VLOOKUP($A292,Locataires!$A$3:$K$584,5,))</f>
        <v/>
      </c>
      <c r="F292" s="2" t="str">
        <f>IF(ISBLANK(A292),"",VLOOKUP($A292,Locataires!$A$3:$K$584,6,))</f>
        <v/>
      </c>
      <c r="G292" s="2" t="str">
        <f>IF(ISBLANK(A292),"",VLOOKUP($A292,Locataires!$A$3:$K$584,7,))</f>
        <v/>
      </c>
      <c r="H292" s="39" t="str">
        <f>IF(ISBLANK(A292),"",VLOOKUP($A292,Locataires!$A$3:$K$584,8,))</f>
        <v/>
      </c>
      <c r="I292" s="2" t="str">
        <f>IF(ISBLANK(A292),"",VLOOKUP($A292,Locataires!$A$3:$K$584,9,))</f>
        <v/>
      </c>
      <c r="J292" s="31"/>
      <c r="K292" s="31"/>
      <c r="L292" s="34">
        <f t="shared" si="4"/>
        <v>0</v>
      </c>
      <c r="M292" s="34"/>
      <c r="N292" s="34"/>
      <c r="O292" s="34"/>
      <c r="P292" s="35"/>
    </row>
    <row r="293" spans="1:16" x14ac:dyDescent="0.25">
      <c r="A293" s="3"/>
      <c r="B293" s="2" t="str">
        <f>IF(ISBLANK(A293),"",VLOOKUP($A293,Locataires!$A$3:$K$584,2,))</f>
        <v/>
      </c>
      <c r="C293" s="2" t="str">
        <f>IF(ISBLANK(A293),"",VLOOKUP($A293,Locataires!$A$3:$K$584,3,))</f>
        <v/>
      </c>
      <c r="D293" s="2" t="str">
        <f>IF(ISBLANK(A293),"",VLOOKUP($A293,Locataires!$A$3:$K$584,4,))</f>
        <v/>
      </c>
      <c r="E293" s="2" t="str">
        <f>IF(ISBLANK(A293),"",VLOOKUP($A293,Locataires!$A$3:$K$584,5,))</f>
        <v/>
      </c>
      <c r="F293" s="2" t="str">
        <f>IF(ISBLANK(A293),"",VLOOKUP($A293,Locataires!$A$3:$K$584,6,))</f>
        <v/>
      </c>
      <c r="G293" s="2" t="str">
        <f>IF(ISBLANK(A293),"",VLOOKUP($A293,Locataires!$A$3:$K$584,7,))</f>
        <v/>
      </c>
      <c r="H293" s="39" t="str">
        <f>IF(ISBLANK(A293),"",VLOOKUP($A293,Locataires!$A$3:$K$584,8,))</f>
        <v/>
      </c>
      <c r="I293" s="2" t="str">
        <f>IF(ISBLANK(A293),"",VLOOKUP($A293,Locataires!$A$3:$K$584,9,))</f>
        <v/>
      </c>
      <c r="J293" s="31"/>
      <c r="K293" s="31"/>
      <c r="L293" s="34">
        <f t="shared" si="4"/>
        <v>0</v>
      </c>
      <c r="M293" s="34"/>
      <c r="N293" s="34"/>
      <c r="O293" s="34"/>
      <c r="P293" s="35"/>
    </row>
    <row r="294" spans="1:16" x14ac:dyDescent="0.25">
      <c r="A294" s="3"/>
      <c r="B294" s="2" t="str">
        <f>IF(ISBLANK(A294),"",VLOOKUP($A294,Locataires!$A$3:$K$584,2,))</f>
        <v/>
      </c>
      <c r="C294" s="2" t="str">
        <f>IF(ISBLANK(A294),"",VLOOKUP($A294,Locataires!$A$3:$K$584,3,))</f>
        <v/>
      </c>
      <c r="D294" s="2" t="str">
        <f>IF(ISBLANK(A294),"",VLOOKUP($A294,Locataires!$A$3:$K$584,4,))</f>
        <v/>
      </c>
      <c r="E294" s="2" t="str">
        <f>IF(ISBLANK(A294),"",VLOOKUP($A294,Locataires!$A$3:$K$584,5,))</f>
        <v/>
      </c>
      <c r="F294" s="2" t="str">
        <f>IF(ISBLANK(A294),"",VLOOKUP($A294,Locataires!$A$3:$K$584,6,))</f>
        <v/>
      </c>
      <c r="G294" s="2" t="str">
        <f>IF(ISBLANK(A294),"",VLOOKUP($A294,Locataires!$A$3:$K$584,7,))</f>
        <v/>
      </c>
      <c r="H294" s="39" t="str">
        <f>IF(ISBLANK(A294),"",VLOOKUP($A294,Locataires!$A$3:$K$584,8,))</f>
        <v/>
      </c>
      <c r="I294" s="2" t="str">
        <f>IF(ISBLANK(A294),"",VLOOKUP($A294,Locataires!$A$3:$K$584,9,))</f>
        <v/>
      </c>
      <c r="J294" s="31"/>
      <c r="K294" s="31"/>
      <c r="L294" s="34">
        <f t="shared" si="4"/>
        <v>0</v>
      </c>
      <c r="M294" s="34"/>
      <c r="N294" s="34"/>
      <c r="O294" s="34"/>
      <c r="P294" s="35"/>
    </row>
    <row r="295" spans="1:16" x14ac:dyDescent="0.25">
      <c r="A295" s="3"/>
      <c r="B295" s="2" t="str">
        <f>IF(ISBLANK(A295),"",VLOOKUP($A295,Locataires!$A$3:$K$584,2,))</f>
        <v/>
      </c>
      <c r="C295" s="2" t="str">
        <f>IF(ISBLANK(A295),"",VLOOKUP($A295,Locataires!$A$3:$K$584,3,))</f>
        <v/>
      </c>
      <c r="D295" s="2" t="str">
        <f>IF(ISBLANK(A295),"",VLOOKUP($A295,Locataires!$A$3:$K$584,4,))</f>
        <v/>
      </c>
      <c r="E295" s="2" t="str">
        <f>IF(ISBLANK(A295),"",VLOOKUP($A295,Locataires!$A$3:$K$584,5,))</f>
        <v/>
      </c>
      <c r="F295" s="2" t="str">
        <f>IF(ISBLANK(A295),"",VLOOKUP($A295,Locataires!$A$3:$K$584,6,))</f>
        <v/>
      </c>
      <c r="G295" s="2" t="str">
        <f>IF(ISBLANK(A295),"",VLOOKUP($A295,Locataires!$A$3:$K$584,7,))</f>
        <v/>
      </c>
      <c r="H295" s="39" t="str">
        <f>IF(ISBLANK(A295),"",VLOOKUP($A295,Locataires!$A$3:$K$584,8,))</f>
        <v/>
      </c>
      <c r="I295" s="2" t="str">
        <f>IF(ISBLANK(A295),"",VLOOKUP($A295,Locataires!$A$3:$K$584,9,))</f>
        <v/>
      </c>
      <c r="J295" s="31"/>
      <c r="K295" s="31"/>
      <c r="L295" s="34">
        <f t="shared" si="4"/>
        <v>0</v>
      </c>
      <c r="M295" s="34"/>
      <c r="N295" s="34"/>
      <c r="O295" s="34"/>
      <c r="P295" s="35"/>
    </row>
    <row r="296" spans="1:16" x14ac:dyDescent="0.25">
      <c r="A296" s="3"/>
      <c r="B296" s="2" t="str">
        <f>IF(ISBLANK(A296),"",VLOOKUP($A296,Locataires!$A$3:$K$584,2,))</f>
        <v/>
      </c>
      <c r="C296" s="2" t="str">
        <f>IF(ISBLANK(A296),"",VLOOKUP($A296,Locataires!$A$3:$K$584,3,))</f>
        <v/>
      </c>
      <c r="D296" s="2" t="str">
        <f>IF(ISBLANK(A296),"",VLOOKUP($A296,Locataires!$A$3:$K$584,4,))</f>
        <v/>
      </c>
      <c r="E296" s="2" t="str">
        <f>IF(ISBLANK(A296),"",VLOOKUP($A296,Locataires!$A$3:$K$584,5,))</f>
        <v/>
      </c>
      <c r="F296" s="2" t="str">
        <f>IF(ISBLANK(A296),"",VLOOKUP($A296,Locataires!$A$3:$K$584,6,))</f>
        <v/>
      </c>
      <c r="G296" s="2" t="str">
        <f>IF(ISBLANK(A296),"",VLOOKUP($A296,Locataires!$A$3:$K$584,7,))</f>
        <v/>
      </c>
      <c r="H296" s="39" t="str">
        <f>IF(ISBLANK(A296),"",VLOOKUP($A296,Locataires!$A$3:$K$584,8,))</f>
        <v/>
      </c>
      <c r="I296" s="2" t="str">
        <f>IF(ISBLANK(A296),"",VLOOKUP($A296,Locataires!$A$3:$K$584,9,))</f>
        <v/>
      </c>
      <c r="J296" s="31"/>
      <c r="K296" s="31"/>
      <c r="L296" s="34">
        <f t="shared" si="4"/>
        <v>0</v>
      </c>
      <c r="M296" s="34"/>
      <c r="N296" s="34"/>
      <c r="O296" s="34"/>
      <c r="P296" s="35"/>
    </row>
    <row r="297" spans="1:16" x14ac:dyDescent="0.25">
      <c r="A297" s="3"/>
      <c r="B297" s="2" t="str">
        <f>IF(ISBLANK(A297),"",VLOOKUP($A297,Locataires!$A$3:$K$584,2,))</f>
        <v/>
      </c>
      <c r="C297" s="2" t="str">
        <f>IF(ISBLANK(A297),"",VLOOKUP($A297,Locataires!$A$3:$K$584,3,))</f>
        <v/>
      </c>
      <c r="D297" s="2" t="str">
        <f>IF(ISBLANK(A297),"",VLOOKUP($A297,Locataires!$A$3:$K$584,4,))</f>
        <v/>
      </c>
      <c r="E297" s="2" t="str">
        <f>IF(ISBLANK(A297),"",VLOOKUP($A297,Locataires!$A$3:$K$584,5,))</f>
        <v/>
      </c>
      <c r="F297" s="2" t="str">
        <f>IF(ISBLANK(A297),"",VLOOKUP($A297,Locataires!$A$3:$K$584,6,))</f>
        <v/>
      </c>
      <c r="G297" s="2" t="str">
        <f>IF(ISBLANK(A297),"",VLOOKUP($A297,Locataires!$A$3:$K$584,7,))</f>
        <v/>
      </c>
      <c r="H297" s="39" t="str">
        <f>IF(ISBLANK(A297),"",VLOOKUP($A297,Locataires!$A$3:$K$584,8,))</f>
        <v/>
      </c>
      <c r="I297" s="2" t="str">
        <f>IF(ISBLANK(A297),"",VLOOKUP($A297,Locataires!$A$3:$K$584,9,))</f>
        <v/>
      </c>
      <c r="J297" s="31"/>
      <c r="K297" s="31"/>
      <c r="L297" s="34">
        <f t="shared" si="4"/>
        <v>0</v>
      </c>
      <c r="M297" s="34"/>
      <c r="N297" s="34"/>
      <c r="O297" s="34"/>
      <c r="P297" s="35"/>
    </row>
    <row r="298" spans="1:16" x14ac:dyDescent="0.25">
      <c r="A298" s="3"/>
      <c r="B298" s="2" t="str">
        <f>IF(ISBLANK(A298),"",VLOOKUP($A298,Locataires!$A$3:$K$584,2,))</f>
        <v/>
      </c>
      <c r="C298" s="2" t="str">
        <f>IF(ISBLANK(A298),"",VLOOKUP($A298,Locataires!$A$3:$K$584,3,))</f>
        <v/>
      </c>
      <c r="D298" s="2" t="str">
        <f>IF(ISBLANK(A298),"",VLOOKUP($A298,Locataires!$A$3:$K$584,4,))</f>
        <v/>
      </c>
      <c r="E298" s="2" t="str">
        <f>IF(ISBLANK(A298),"",VLOOKUP($A298,Locataires!$A$3:$K$584,5,))</f>
        <v/>
      </c>
      <c r="F298" s="2" t="str">
        <f>IF(ISBLANK(A298),"",VLOOKUP($A298,Locataires!$A$3:$K$584,6,))</f>
        <v/>
      </c>
      <c r="G298" s="2" t="str">
        <f>IF(ISBLANK(A298),"",VLOOKUP($A298,Locataires!$A$3:$K$584,7,))</f>
        <v/>
      </c>
      <c r="H298" s="39" t="str">
        <f>IF(ISBLANK(A298),"",VLOOKUP($A298,Locataires!$A$3:$K$584,8,))</f>
        <v/>
      </c>
      <c r="I298" s="2" t="str">
        <f>IF(ISBLANK(A298),"",VLOOKUP($A298,Locataires!$A$3:$K$584,9,))</f>
        <v/>
      </c>
      <c r="J298" s="31"/>
      <c r="K298" s="31"/>
      <c r="L298" s="34">
        <f t="shared" si="4"/>
        <v>0</v>
      </c>
      <c r="M298" s="34"/>
      <c r="N298" s="34"/>
      <c r="O298" s="34"/>
      <c r="P298" s="35"/>
    </row>
    <row r="299" spans="1:16" x14ac:dyDescent="0.25">
      <c r="A299" s="3"/>
      <c r="B299" s="2" t="str">
        <f>IF(ISBLANK(A299),"",VLOOKUP($A299,Locataires!$A$3:$K$584,2,))</f>
        <v/>
      </c>
      <c r="C299" s="2" t="str">
        <f>IF(ISBLANK(A299),"",VLOOKUP($A299,Locataires!$A$3:$K$584,3,))</f>
        <v/>
      </c>
      <c r="D299" s="2" t="str">
        <f>IF(ISBLANK(A299),"",VLOOKUP($A299,Locataires!$A$3:$K$584,4,))</f>
        <v/>
      </c>
      <c r="E299" s="2" t="str">
        <f>IF(ISBLANK(A299),"",VLOOKUP($A299,Locataires!$A$3:$K$584,5,))</f>
        <v/>
      </c>
      <c r="F299" s="2" t="str">
        <f>IF(ISBLANK(A299),"",VLOOKUP($A299,Locataires!$A$3:$K$584,6,))</f>
        <v/>
      </c>
      <c r="G299" s="2" t="str">
        <f>IF(ISBLANK(A299),"",VLOOKUP($A299,Locataires!$A$3:$K$584,7,))</f>
        <v/>
      </c>
      <c r="H299" s="39" t="str">
        <f>IF(ISBLANK(A299),"",VLOOKUP($A299,Locataires!$A$3:$K$584,8,))</f>
        <v/>
      </c>
      <c r="I299" s="2" t="str">
        <f>IF(ISBLANK(A299),"",VLOOKUP($A299,Locataires!$A$3:$K$584,9,))</f>
        <v/>
      </c>
      <c r="J299" s="31"/>
      <c r="K299" s="31"/>
      <c r="L299" s="34">
        <f t="shared" si="4"/>
        <v>0</v>
      </c>
      <c r="M299" s="34"/>
      <c r="N299" s="34"/>
      <c r="O299" s="34"/>
      <c r="P299" s="35"/>
    </row>
    <row r="300" spans="1:16" x14ac:dyDescent="0.25">
      <c r="A300" s="3"/>
      <c r="B300" s="2" t="str">
        <f>IF(ISBLANK(A300),"",VLOOKUP($A300,Locataires!$A$3:$K$584,2,))</f>
        <v/>
      </c>
      <c r="C300" s="2" t="str">
        <f>IF(ISBLANK(A300),"",VLOOKUP($A300,Locataires!$A$3:$K$584,3,))</f>
        <v/>
      </c>
      <c r="D300" s="2" t="str">
        <f>IF(ISBLANK(A300),"",VLOOKUP($A300,Locataires!$A$3:$K$584,4,))</f>
        <v/>
      </c>
      <c r="E300" s="2" t="str">
        <f>IF(ISBLANK(A300),"",VLOOKUP($A300,Locataires!$A$3:$K$584,5,))</f>
        <v/>
      </c>
      <c r="F300" s="2" t="str">
        <f>IF(ISBLANK(A300),"",VLOOKUP($A300,Locataires!$A$3:$K$584,6,))</f>
        <v/>
      </c>
      <c r="G300" s="2" t="str">
        <f>IF(ISBLANK(A300),"",VLOOKUP($A300,Locataires!$A$3:$K$584,7,))</f>
        <v/>
      </c>
      <c r="H300" s="39" t="str">
        <f>IF(ISBLANK(A300),"",VLOOKUP($A300,Locataires!$A$3:$K$584,8,))</f>
        <v/>
      </c>
      <c r="I300" s="2" t="str">
        <f>IF(ISBLANK(A300),"",VLOOKUP($A300,Locataires!$A$3:$K$584,9,))</f>
        <v/>
      </c>
      <c r="J300" s="31"/>
      <c r="K300" s="31"/>
      <c r="L300" s="34">
        <f t="shared" si="4"/>
        <v>0</v>
      </c>
      <c r="M300" s="34"/>
      <c r="N300" s="34"/>
      <c r="O300" s="34"/>
      <c r="P300" s="35"/>
    </row>
    <row r="301" spans="1:16" x14ac:dyDescent="0.25">
      <c r="A301" s="3"/>
      <c r="B301" s="2" t="str">
        <f>IF(ISBLANK(A301),"",VLOOKUP($A301,Locataires!$A$3:$K$584,2,))</f>
        <v/>
      </c>
      <c r="C301" s="2" t="str">
        <f>IF(ISBLANK(A301),"",VLOOKUP($A301,Locataires!$A$3:$K$584,3,))</f>
        <v/>
      </c>
      <c r="D301" s="2" t="str">
        <f>IF(ISBLANK(A301),"",VLOOKUP($A301,Locataires!$A$3:$K$584,4,))</f>
        <v/>
      </c>
      <c r="E301" s="2" t="str">
        <f>IF(ISBLANK(A301),"",VLOOKUP($A301,Locataires!$A$3:$K$584,5,))</f>
        <v/>
      </c>
      <c r="F301" s="2" t="str">
        <f>IF(ISBLANK(A301),"",VLOOKUP($A301,Locataires!$A$3:$K$584,6,))</f>
        <v/>
      </c>
      <c r="G301" s="2" t="str">
        <f>IF(ISBLANK(A301),"",VLOOKUP($A301,Locataires!$A$3:$K$584,7,))</f>
        <v/>
      </c>
      <c r="H301" s="39" t="str">
        <f>IF(ISBLANK(A301),"",VLOOKUP($A301,Locataires!$A$3:$K$584,8,))</f>
        <v/>
      </c>
      <c r="I301" s="2" t="str">
        <f>IF(ISBLANK(A301),"",VLOOKUP($A301,Locataires!$A$3:$K$584,9,))</f>
        <v/>
      </c>
      <c r="J301" s="31"/>
      <c r="K301" s="31"/>
      <c r="L301" s="34">
        <f t="shared" si="4"/>
        <v>0</v>
      </c>
      <c r="M301" s="34"/>
      <c r="N301" s="34"/>
      <c r="O301" s="34"/>
      <c r="P301" s="35"/>
    </row>
    <row r="302" spans="1:16" x14ac:dyDescent="0.25">
      <c r="A302" s="3"/>
      <c r="B302" s="2" t="str">
        <f>IF(ISBLANK(A302),"",VLOOKUP($A302,Locataires!$A$3:$K$584,2,))</f>
        <v/>
      </c>
      <c r="C302" s="2" t="str">
        <f>IF(ISBLANK(A302),"",VLOOKUP($A302,Locataires!$A$3:$K$584,3,))</f>
        <v/>
      </c>
      <c r="D302" s="2" t="str">
        <f>IF(ISBLANK(A302),"",VLOOKUP($A302,Locataires!$A$3:$K$584,4,))</f>
        <v/>
      </c>
      <c r="E302" s="2" t="str">
        <f>IF(ISBLANK(A302),"",VLOOKUP($A302,Locataires!$A$3:$K$584,5,))</f>
        <v/>
      </c>
      <c r="F302" s="2" t="str">
        <f>IF(ISBLANK(A302),"",VLOOKUP($A302,Locataires!$A$3:$K$584,6,))</f>
        <v/>
      </c>
      <c r="G302" s="2" t="str">
        <f>IF(ISBLANK(A302),"",VLOOKUP($A302,Locataires!$A$3:$K$584,7,))</f>
        <v/>
      </c>
      <c r="H302" s="39" t="str">
        <f>IF(ISBLANK(A302),"",VLOOKUP($A302,Locataires!$A$3:$K$584,8,))</f>
        <v/>
      </c>
      <c r="I302" s="2" t="str">
        <f>IF(ISBLANK(A302),"",VLOOKUP($A302,Locataires!$A$3:$K$584,9,))</f>
        <v/>
      </c>
      <c r="J302" s="31"/>
      <c r="K302" s="31"/>
      <c r="L302" s="34">
        <f t="shared" si="4"/>
        <v>0</v>
      </c>
      <c r="M302" s="34"/>
      <c r="N302" s="34"/>
      <c r="O302" s="34"/>
      <c r="P302" s="35"/>
    </row>
    <row r="303" spans="1:16" x14ac:dyDescent="0.25">
      <c r="A303" s="3"/>
      <c r="B303" s="2" t="str">
        <f>IF(ISBLANK(A303),"",VLOOKUP($A303,Locataires!$A$3:$K$584,2,))</f>
        <v/>
      </c>
      <c r="C303" s="2" t="str">
        <f>IF(ISBLANK(A303),"",VLOOKUP($A303,Locataires!$A$3:$K$584,3,))</f>
        <v/>
      </c>
      <c r="D303" s="2" t="str">
        <f>IF(ISBLANK(A303),"",VLOOKUP($A303,Locataires!$A$3:$K$584,4,))</f>
        <v/>
      </c>
      <c r="E303" s="2" t="str">
        <f>IF(ISBLANK(A303),"",VLOOKUP($A303,Locataires!$A$3:$K$584,5,))</f>
        <v/>
      </c>
      <c r="F303" s="2" t="str">
        <f>IF(ISBLANK(A303),"",VLOOKUP($A303,Locataires!$A$3:$K$584,6,))</f>
        <v/>
      </c>
      <c r="G303" s="2" t="str">
        <f>IF(ISBLANK(A303),"",VLOOKUP($A303,Locataires!$A$3:$K$584,7,))</f>
        <v/>
      </c>
      <c r="H303" s="39" t="str">
        <f>IF(ISBLANK(A303),"",VLOOKUP($A303,Locataires!$A$3:$K$584,8,))</f>
        <v/>
      </c>
      <c r="I303" s="2" t="str">
        <f>IF(ISBLANK(A303),"",VLOOKUP($A303,Locataires!$A$3:$K$584,9,))</f>
        <v/>
      </c>
      <c r="J303" s="31"/>
      <c r="K303" s="31"/>
      <c r="L303" s="34">
        <f t="shared" si="4"/>
        <v>0</v>
      </c>
      <c r="M303" s="34"/>
      <c r="N303" s="34"/>
      <c r="O303" s="34"/>
      <c r="P303" s="35"/>
    </row>
    <row r="304" spans="1:16" x14ac:dyDescent="0.25">
      <c r="A304" s="3"/>
      <c r="B304" s="2" t="str">
        <f>IF(ISBLANK(A304),"",VLOOKUP($A304,Locataires!$A$3:$K$584,2,))</f>
        <v/>
      </c>
      <c r="C304" s="2" t="str">
        <f>IF(ISBLANK(A304),"",VLOOKUP($A304,Locataires!$A$3:$K$584,3,))</f>
        <v/>
      </c>
      <c r="D304" s="2" t="str">
        <f>IF(ISBLANK(A304),"",VLOOKUP($A304,Locataires!$A$3:$K$584,4,))</f>
        <v/>
      </c>
      <c r="E304" s="2" t="str">
        <f>IF(ISBLANK(A304),"",VLOOKUP($A304,Locataires!$A$3:$K$584,5,))</f>
        <v/>
      </c>
      <c r="F304" s="2" t="str">
        <f>IF(ISBLANK(A304),"",VLOOKUP($A304,Locataires!$A$3:$K$584,6,))</f>
        <v/>
      </c>
      <c r="G304" s="2" t="str">
        <f>IF(ISBLANK(A304),"",VLOOKUP($A304,Locataires!$A$3:$K$584,7,))</f>
        <v/>
      </c>
      <c r="H304" s="39" t="str">
        <f>IF(ISBLANK(A304),"",VLOOKUP($A304,Locataires!$A$3:$K$584,8,))</f>
        <v/>
      </c>
      <c r="I304" s="2" t="str">
        <f>IF(ISBLANK(A304),"",VLOOKUP($A304,Locataires!$A$3:$K$584,9,))</f>
        <v/>
      </c>
      <c r="J304" s="31"/>
      <c r="K304" s="31"/>
      <c r="L304" s="34">
        <f t="shared" si="4"/>
        <v>0</v>
      </c>
      <c r="M304" s="34"/>
      <c r="N304" s="34"/>
      <c r="O304" s="34"/>
      <c r="P304" s="35"/>
    </row>
    <row r="305" spans="1:16" x14ac:dyDescent="0.25">
      <c r="A305" s="3"/>
      <c r="B305" s="2" t="str">
        <f>IF(ISBLANK(A305),"",VLOOKUP($A305,Locataires!$A$3:$K$584,2,))</f>
        <v/>
      </c>
      <c r="C305" s="2" t="str">
        <f>IF(ISBLANK(A305),"",VLOOKUP($A305,Locataires!$A$3:$K$584,3,))</f>
        <v/>
      </c>
      <c r="D305" s="2" t="str">
        <f>IF(ISBLANK(A305),"",VLOOKUP($A305,Locataires!$A$3:$K$584,4,))</f>
        <v/>
      </c>
      <c r="E305" s="2" t="str">
        <f>IF(ISBLANK(A305),"",VLOOKUP($A305,Locataires!$A$3:$K$584,5,))</f>
        <v/>
      </c>
      <c r="F305" s="2" t="str">
        <f>IF(ISBLANK(A305),"",VLOOKUP($A305,Locataires!$A$3:$K$584,6,))</f>
        <v/>
      </c>
      <c r="G305" s="2" t="str">
        <f>IF(ISBLANK(A305),"",VLOOKUP($A305,Locataires!$A$3:$K$584,7,))</f>
        <v/>
      </c>
      <c r="H305" s="39" t="str">
        <f>IF(ISBLANK(A305),"",VLOOKUP($A305,Locataires!$A$3:$K$584,8,))</f>
        <v/>
      </c>
      <c r="I305" s="2" t="str">
        <f>IF(ISBLANK(A305),"",VLOOKUP($A305,Locataires!$A$3:$K$584,9,))</f>
        <v/>
      </c>
      <c r="J305" s="31"/>
      <c r="K305" s="31"/>
      <c r="L305" s="34">
        <f t="shared" si="4"/>
        <v>0</v>
      </c>
      <c r="M305" s="34"/>
      <c r="N305" s="34"/>
      <c r="O305" s="34"/>
      <c r="P305" s="35"/>
    </row>
    <row r="306" spans="1:16" x14ac:dyDescent="0.25">
      <c r="A306" s="3"/>
      <c r="B306" s="2" t="str">
        <f>IF(ISBLANK(A306),"",VLOOKUP($A306,Locataires!$A$3:$K$584,2,))</f>
        <v/>
      </c>
      <c r="C306" s="2" t="str">
        <f>IF(ISBLANK(A306),"",VLOOKUP($A306,Locataires!$A$3:$K$584,3,))</f>
        <v/>
      </c>
      <c r="D306" s="2" t="str">
        <f>IF(ISBLANK(A306),"",VLOOKUP($A306,Locataires!$A$3:$K$584,4,))</f>
        <v/>
      </c>
      <c r="E306" s="2" t="str">
        <f>IF(ISBLANK(A306),"",VLOOKUP($A306,Locataires!$A$3:$K$584,5,))</f>
        <v/>
      </c>
      <c r="F306" s="2" t="str">
        <f>IF(ISBLANK(A306),"",VLOOKUP($A306,Locataires!$A$3:$K$584,6,))</f>
        <v/>
      </c>
      <c r="G306" s="2" t="str">
        <f>IF(ISBLANK(A306),"",VLOOKUP($A306,Locataires!$A$3:$K$584,7,))</f>
        <v/>
      </c>
      <c r="H306" s="39" t="str">
        <f>IF(ISBLANK(A306),"",VLOOKUP($A306,Locataires!$A$3:$K$584,8,))</f>
        <v/>
      </c>
      <c r="I306" s="2" t="str">
        <f>IF(ISBLANK(A306),"",VLOOKUP($A306,Locataires!$A$3:$K$584,9,))</f>
        <v/>
      </c>
      <c r="J306" s="31"/>
      <c r="K306" s="31"/>
      <c r="L306" s="34">
        <f t="shared" si="4"/>
        <v>0</v>
      </c>
      <c r="M306" s="34"/>
      <c r="N306" s="34"/>
      <c r="O306" s="34"/>
      <c r="P306" s="35"/>
    </row>
    <row r="307" spans="1:16" x14ac:dyDescent="0.25">
      <c r="A307" s="3"/>
      <c r="B307" s="2" t="str">
        <f>IF(ISBLANK(A307),"",VLOOKUP($A307,Locataires!$A$3:$K$584,2,))</f>
        <v/>
      </c>
      <c r="C307" s="2" t="str">
        <f>IF(ISBLANK(A307),"",VLOOKUP($A307,Locataires!$A$3:$K$584,3,))</f>
        <v/>
      </c>
      <c r="D307" s="2" t="str">
        <f>IF(ISBLANK(A307),"",VLOOKUP($A307,Locataires!$A$3:$K$584,4,))</f>
        <v/>
      </c>
      <c r="E307" s="2" t="str">
        <f>IF(ISBLANK(A307),"",VLOOKUP($A307,Locataires!$A$3:$K$584,5,))</f>
        <v/>
      </c>
      <c r="F307" s="2" t="str">
        <f>IF(ISBLANK(A307),"",VLOOKUP($A307,Locataires!$A$3:$K$584,6,))</f>
        <v/>
      </c>
      <c r="G307" s="2" t="str">
        <f>IF(ISBLANK(A307),"",VLOOKUP($A307,Locataires!$A$3:$K$584,7,))</f>
        <v/>
      </c>
      <c r="H307" s="39" t="str">
        <f>IF(ISBLANK(A307),"",VLOOKUP($A307,Locataires!$A$3:$K$584,8,))</f>
        <v/>
      </c>
      <c r="I307" s="2" t="str">
        <f>IF(ISBLANK(A307),"",VLOOKUP($A307,Locataires!$A$3:$K$584,9,))</f>
        <v/>
      </c>
      <c r="J307" s="31"/>
      <c r="K307" s="31"/>
      <c r="L307" s="34">
        <f t="shared" si="4"/>
        <v>0</v>
      </c>
      <c r="M307" s="34"/>
      <c r="N307" s="34"/>
      <c r="O307" s="34"/>
      <c r="P307" s="35"/>
    </row>
    <row r="308" spans="1:16" x14ac:dyDescent="0.25">
      <c r="A308" s="3"/>
      <c r="B308" s="2" t="str">
        <f>IF(ISBLANK(A308),"",VLOOKUP($A308,Locataires!$A$3:$K$584,2,))</f>
        <v/>
      </c>
      <c r="C308" s="2" t="str">
        <f>IF(ISBLANK(A308),"",VLOOKUP($A308,Locataires!$A$3:$K$584,3,))</f>
        <v/>
      </c>
      <c r="D308" s="2" t="str">
        <f>IF(ISBLANK(A308),"",VLOOKUP($A308,Locataires!$A$3:$K$584,4,))</f>
        <v/>
      </c>
      <c r="E308" s="2" t="str">
        <f>IF(ISBLANK(A308),"",VLOOKUP($A308,Locataires!$A$3:$K$584,5,))</f>
        <v/>
      </c>
      <c r="F308" s="2" t="str">
        <f>IF(ISBLANK(A308),"",VLOOKUP($A308,Locataires!$A$3:$K$584,6,))</f>
        <v/>
      </c>
      <c r="G308" s="2" t="str">
        <f>IF(ISBLANK(A308),"",VLOOKUP($A308,Locataires!$A$3:$K$584,7,))</f>
        <v/>
      </c>
      <c r="H308" s="39" t="str">
        <f>IF(ISBLANK(A308),"",VLOOKUP($A308,Locataires!$A$3:$K$584,8,))</f>
        <v/>
      </c>
      <c r="I308" s="2" t="str">
        <f>IF(ISBLANK(A308),"",VLOOKUP($A308,Locataires!$A$3:$K$584,9,))</f>
        <v/>
      </c>
      <c r="J308" s="31"/>
      <c r="K308" s="31"/>
      <c r="L308" s="34">
        <f t="shared" si="4"/>
        <v>0</v>
      </c>
      <c r="M308" s="34"/>
      <c r="N308" s="34"/>
      <c r="O308" s="34"/>
      <c r="P308" s="35"/>
    </row>
    <row r="309" spans="1:16" x14ac:dyDescent="0.25">
      <c r="A309" s="3"/>
      <c r="B309" s="2" t="str">
        <f>IF(ISBLANK(A309),"",VLOOKUP($A309,Locataires!$A$3:$K$584,2,))</f>
        <v/>
      </c>
      <c r="C309" s="2" t="str">
        <f>IF(ISBLANK(A309),"",VLOOKUP($A309,Locataires!$A$3:$K$584,3,))</f>
        <v/>
      </c>
      <c r="D309" s="2" t="str">
        <f>IF(ISBLANK(A309),"",VLOOKUP($A309,Locataires!$A$3:$K$584,4,))</f>
        <v/>
      </c>
      <c r="E309" s="2" t="str">
        <f>IF(ISBLANK(A309),"",VLOOKUP($A309,Locataires!$A$3:$K$584,5,))</f>
        <v/>
      </c>
      <c r="F309" s="2" t="str">
        <f>IF(ISBLANK(A309),"",VLOOKUP($A309,Locataires!$A$3:$K$584,6,))</f>
        <v/>
      </c>
      <c r="G309" s="2" t="str">
        <f>IF(ISBLANK(A309),"",VLOOKUP($A309,Locataires!$A$3:$K$584,7,))</f>
        <v/>
      </c>
      <c r="H309" s="39" t="str">
        <f>IF(ISBLANK(A309),"",VLOOKUP($A309,Locataires!$A$3:$K$584,8,))</f>
        <v/>
      </c>
      <c r="I309" s="2" t="str">
        <f>IF(ISBLANK(A309),"",VLOOKUP($A309,Locataires!$A$3:$K$584,9,))</f>
        <v/>
      </c>
      <c r="J309" s="31"/>
      <c r="K309" s="31"/>
      <c r="L309" s="34">
        <f t="shared" si="4"/>
        <v>0</v>
      </c>
      <c r="M309" s="34"/>
      <c r="N309" s="34"/>
      <c r="O309" s="34"/>
      <c r="P309" s="35"/>
    </row>
    <row r="310" spans="1:16" x14ac:dyDescent="0.25">
      <c r="A310" s="3"/>
      <c r="B310" s="2" t="str">
        <f>IF(ISBLANK(A310),"",VLOOKUP($A310,Locataires!$A$3:$K$584,2,))</f>
        <v/>
      </c>
      <c r="C310" s="2" t="str">
        <f>IF(ISBLANK(A310),"",VLOOKUP($A310,Locataires!$A$3:$K$584,3,))</f>
        <v/>
      </c>
      <c r="D310" s="2" t="str">
        <f>IF(ISBLANK(A310),"",VLOOKUP($A310,Locataires!$A$3:$K$584,4,))</f>
        <v/>
      </c>
      <c r="E310" s="2" t="str">
        <f>IF(ISBLANK(A310),"",VLOOKUP($A310,Locataires!$A$3:$K$584,5,))</f>
        <v/>
      </c>
      <c r="F310" s="2" t="str">
        <f>IF(ISBLANK(A310),"",VLOOKUP($A310,Locataires!$A$3:$K$584,6,))</f>
        <v/>
      </c>
      <c r="G310" s="2" t="str">
        <f>IF(ISBLANK(A310),"",VLOOKUP($A310,Locataires!$A$3:$K$584,7,))</f>
        <v/>
      </c>
      <c r="H310" s="39" t="str">
        <f>IF(ISBLANK(A310),"",VLOOKUP($A310,Locataires!$A$3:$K$584,8,))</f>
        <v/>
      </c>
      <c r="I310" s="2" t="str">
        <f>IF(ISBLANK(A310),"",VLOOKUP($A310,Locataires!$A$3:$K$584,9,))</f>
        <v/>
      </c>
      <c r="J310" s="31"/>
      <c r="K310" s="31"/>
      <c r="L310" s="34">
        <f t="shared" si="4"/>
        <v>0</v>
      </c>
      <c r="M310" s="34"/>
      <c r="N310" s="34"/>
      <c r="O310" s="34"/>
      <c r="P310" s="35"/>
    </row>
    <row r="311" spans="1:16" x14ac:dyDescent="0.25">
      <c r="A311" s="3"/>
      <c r="B311" s="2" t="str">
        <f>IF(ISBLANK(A311),"",VLOOKUP($A311,Locataires!$A$3:$K$584,2,))</f>
        <v/>
      </c>
      <c r="C311" s="2" t="str">
        <f>IF(ISBLANK(A311),"",VLOOKUP($A311,Locataires!$A$3:$K$584,3,))</f>
        <v/>
      </c>
      <c r="D311" s="2" t="str">
        <f>IF(ISBLANK(A311),"",VLOOKUP($A311,Locataires!$A$3:$K$584,4,))</f>
        <v/>
      </c>
      <c r="E311" s="2" t="str">
        <f>IF(ISBLANK(A311),"",VLOOKUP($A311,Locataires!$A$3:$K$584,5,))</f>
        <v/>
      </c>
      <c r="F311" s="2" t="str">
        <f>IF(ISBLANK(A311),"",VLOOKUP($A311,Locataires!$A$3:$K$584,6,))</f>
        <v/>
      </c>
      <c r="G311" s="2" t="str">
        <f>IF(ISBLANK(A311),"",VLOOKUP($A311,Locataires!$A$3:$K$584,7,))</f>
        <v/>
      </c>
      <c r="H311" s="39" t="str">
        <f>IF(ISBLANK(A311),"",VLOOKUP($A311,Locataires!$A$3:$K$584,8,))</f>
        <v/>
      </c>
      <c r="I311" s="2" t="str">
        <f>IF(ISBLANK(A311),"",VLOOKUP($A311,Locataires!$A$3:$K$584,9,))</f>
        <v/>
      </c>
      <c r="J311" s="31"/>
      <c r="K311" s="31"/>
      <c r="L311" s="34">
        <f t="shared" si="4"/>
        <v>0</v>
      </c>
      <c r="M311" s="34"/>
      <c r="N311" s="34"/>
      <c r="O311" s="34"/>
      <c r="P311" s="35"/>
    </row>
    <row r="312" spans="1:16" x14ac:dyDescent="0.25">
      <c r="A312" s="3"/>
      <c r="B312" s="2" t="str">
        <f>IF(ISBLANK(A312),"",VLOOKUP($A312,Locataires!$A$3:$K$584,2,))</f>
        <v/>
      </c>
      <c r="C312" s="2" t="str">
        <f>IF(ISBLANK(A312),"",VLOOKUP($A312,Locataires!$A$3:$K$584,3,))</f>
        <v/>
      </c>
      <c r="D312" s="2" t="str">
        <f>IF(ISBLANK(A312),"",VLOOKUP($A312,Locataires!$A$3:$K$584,4,))</f>
        <v/>
      </c>
      <c r="E312" s="2" t="str">
        <f>IF(ISBLANK(A312),"",VLOOKUP($A312,Locataires!$A$3:$K$584,5,))</f>
        <v/>
      </c>
      <c r="F312" s="2" t="str">
        <f>IF(ISBLANK(A312),"",VLOOKUP($A312,Locataires!$A$3:$K$584,6,))</f>
        <v/>
      </c>
      <c r="G312" s="2" t="str">
        <f>IF(ISBLANK(A312),"",VLOOKUP($A312,Locataires!$A$3:$K$584,7,))</f>
        <v/>
      </c>
      <c r="H312" s="39" t="str">
        <f>IF(ISBLANK(A312),"",VLOOKUP($A312,Locataires!$A$3:$K$584,8,))</f>
        <v/>
      </c>
      <c r="I312" s="2" t="str">
        <f>IF(ISBLANK(A312),"",VLOOKUP($A312,Locataires!$A$3:$K$584,9,))</f>
        <v/>
      </c>
      <c r="J312" s="31"/>
      <c r="K312" s="31"/>
      <c r="L312" s="34">
        <f t="shared" si="4"/>
        <v>0</v>
      </c>
      <c r="M312" s="34"/>
      <c r="N312" s="34"/>
      <c r="O312" s="34"/>
      <c r="P312" s="35"/>
    </row>
    <row r="313" spans="1:16" x14ac:dyDescent="0.25">
      <c r="A313" s="3"/>
      <c r="B313" s="2" t="str">
        <f>IF(ISBLANK(A313),"",VLOOKUP($A313,Locataires!$A$3:$K$584,2,))</f>
        <v/>
      </c>
      <c r="C313" s="2" t="str">
        <f>IF(ISBLANK(A313),"",VLOOKUP($A313,Locataires!$A$3:$K$584,3,))</f>
        <v/>
      </c>
      <c r="D313" s="2" t="str">
        <f>IF(ISBLANK(A313),"",VLOOKUP($A313,Locataires!$A$3:$K$584,4,))</f>
        <v/>
      </c>
      <c r="E313" s="2" t="str">
        <f>IF(ISBLANK(A313),"",VLOOKUP($A313,Locataires!$A$3:$K$584,5,))</f>
        <v/>
      </c>
      <c r="F313" s="2" t="str">
        <f>IF(ISBLANK(A313),"",VLOOKUP($A313,Locataires!$A$3:$K$584,6,))</f>
        <v/>
      </c>
      <c r="G313" s="2" t="str">
        <f>IF(ISBLANK(A313),"",VLOOKUP($A313,Locataires!$A$3:$K$584,7,))</f>
        <v/>
      </c>
      <c r="H313" s="39" t="str">
        <f>IF(ISBLANK(A313),"",VLOOKUP($A313,Locataires!$A$3:$K$584,8,))</f>
        <v/>
      </c>
      <c r="I313" s="2" t="str">
        <f>IF(ISBLANK(A313),"",VLOOKUP($A313,Locataires!$A$3:$K$584,9,))</f>
        <v/>
      </c>
      <c r="J313" s="31"/>
      <c r="K313" s="31"/>
      <c r="L313" s="34">
        <f t="shared" si="4"/>
        <v>0</v>
      </c>
      <c r="M313" s="34"/>
      <c r="N313" s="34"/>
      <c r="O313" s="34"/>
      <c r="P313" s="35"/>
    </row>
    <row r="314" spans="1:16" x14ac:dyDescent="0.25">
      <c r="A314" s="3"/>
      <c r="B314" s="2" t="str">
        <f>IF(ISBLANK(A314),"",VLOOKUP($A314,Locataires!$A$3:$K$584,2,))</f>
        <v/>
      </c>
      <c r="C314" s="2" t="str">
        <f>IF(ISBLANK(A314),"",VLOOKUP($A314,Locataires!$A$3:$K$584,3,))</f>
        <v/>
      </c>
      <c r="D314" s="2" t="str">
        <f>IF(ISBLANK(A314),"",VLOOKUP($A314,Locataires!$A$3:$K$584,4,))</f>
        <v/>
      </c>
      <c r="E314" s="2" t="str">
        <f>IF(ISBLANK(A314),"",VLOOKUP($A314,Locataires!$A$3:$K$584,5,))</f>
        <v/>
      </c>
      <c r="F314" s="2" t="str">
        <f>IF(ISBLANK(A314),"",VLOOKUP($A314,Locataires!$A$3:$K$584,6,))</f>
        <v/>
      </c>
      <c r="G314" s="2" t="str">
        <f>IF(ISBLANK(A314),"",VLOOKUP($A314,Locataires!$A$3:$K$584,7,))</f>
        <v/>
      </c>
      <c r="H314" s="39" t="str">
        <f>IF(ISBLANK(A314),"",VLOOKUP($A314,Locataires!$A$3:$K$584,8,))</f>
        <v/>
      </c>
      <c r="I314" s="2" t="str">
        <f>IF(ISBLANK(A314),"",VLOOKUP($A314,Locataires!$A$3:$K$584,9,))</f>
        <v/>
      </c>
      <c r="J314" s="31"/>
      <c r="K314" s="31"/>
      <c r="L314" s="34">
        <f t="shared" si="4"/>
        <v>0</v>
      </c>
      <c r="M314" s="34"/>
      <c r="N314" s="34"/>
      <c r="O314" s="34"/>
      <c r="P314" s="35"/>
    </row>
    <row r="315" spans="1:16" x14ac:dyDescent="0.25">
      <c r="A315" s="3"/>
      <c r="B315" s="2" t="str">
        <f>IF(ISBLANK(A315),"",VLOOKUP($A315,Locataires!$A$3:$K$584,2,))</f>
        <v/>
      </c>
      <c r="C315" s="2" t="str">
        <f>IF(ISBLANK(A315),"",VLOOKUP($A315,Locataires!$A$3:$K$584,3,))</f>
        <v/>
      </c>
      <c r="D315" s="2" t="str">
        <f>IF(ISBLANK(A315),"",VLOOKUP($A315,Locataires!$A$3:$K$584,4,))</f>
        <v/>
      </c>
      <c r="E315" s="2" t="str">
        <f>IF(ISBLANK(A315),"",VLOOKUP($A315,Locataires!$A$3:$K$584,5,))</f>
        <v/>
      </c>
      <c r="F315" s="2" t="str">
        <f>IF(ISBLANK(A315),"",VLOOKUP($A315,Locataires!$A$3:$K$584,6,))</f>
        <v/>
      </c>
      <c r="G315" s="2" t="str">
        <f>IF(ISBLANK(A315),"",VLOOKUP($A315,Locataires!$A$3:$K$584,7,))</f>
        <v/>
      </c>
      <c r="H315" s="39" t="str">
        <f>IF(ISBLANK(A315),"",VLOOKUP($A315,Locataires!$A$3:$K$584,8,))</f>
        <v/>
      </c>
      <c r="I315" s="2" t="str">
        <f>IF(ISBLANK(A315),"",VLOOKUP($A315,Locataires!$A$3:$K$584,9,))</f>
        <v/>
      </c>
      <c r="J315" s="31"/>
      <c r="K315" s="31"/>
      <c r="L315" s="34">
        <f t="shared" si="4"/>
        <v>0</v>
      </c>
      <c r="M315" s="34"/>
      <c r="N315" s="34"/>
      <c r="O315" s="34"/>
      <c r="P315" s="35"/>
    </row>
    <row r="316" spans="1:16" x14ac:dyDescent="0.25">
      <c r="A316" s="3"/>
      <c r="B316" s="2" t="str">
        <f>IF(ISBLANK(A316),"",VLOOKUP($A316,Locataires!$A$3:$K$584,2,))</f>
        <v/>
      </c>
      <c r="C316" s="2" t="str">
        <f>IF(ISBLANK(A316),"",VLOOKUP($A316,Locataires!$A$3:$K$584,3,))</f>
        <v/>
      </c>
      <c r="D316" s="2" t="str">
        <f>IF(ISBLANK(A316),"",VLOOKUP($A316,Locataires!$A$3:$K$584,4,))</f>
        <v/>
      </c>
      <c r="E316" s="2" t="str">
        <f>IF(ISBLANK(A316),"",VLOOKUP($A316,Locataires!$A$3:$K$584,5,))</f>
        <v/>
      </c>
      <c r="F316" s="2" t="str">
        <f>IF(ISBLANK(A316),"",VLOOKUP($A316,Locataires!$A$3:$K$584,6,))</f>
        <v/>
      </c>
      <c r="G316" s="2" t="str">
        <f>IF(ISBLANK(A316),"",VLOOKUP($A316,Locataires!$A$3:$K$584,7,))</f>
        <v/>
      </c>
      <c r="H316" s="39" t="str">
        <f>IF(ISBLANK(A316),"",VLOOKUP($A316,Locataires!$A$3:$K$584,8,))</f>
        <v/>
      </c>
      <c r="I316" s="2" t="str">
        <f>IF(ISBLANK(A316),"",VLOOKUP($A316,Locataires!$A$3:$K$584,9,))</f>
        <v/>
      </c>
      <c r="J316" s="31"/>
      <c r="K316" s="31"/>
      <c r="L316" s="34">
        <f t="shared" si="4"/>
        <v>0</v>
      </c>
      <c r="M316" s="34"/>
      <c r="N316" s="34"/>
      <c r="O316" s="34"/>
      <c r="P316" s="35"/>
    </row>
    <row r="317" spans="1:16" x14ac:dyDescent="0.25">
      <c r="A317" s="3"/>
      <c r="B317" s="2" t="str">
        <f>IF(ISBLANK(A317),"",VLOOKUP($A317,Locataires!$A$3:$K$584,2,))</f>
        <v/>
      </c>
      <c r="C317" s="2" t="str">
        <f>IF(ISBLANK(A317),"",VLOOKUP($A317,Locataires!$A$3:$K$584,3,))</f>
        <v/>
      </c>
      <c r="D317" s="2" t="str">
        <f>IF(ISBLANK(A317),"",VLOOKUP($A317,Locataires!$A$3:$K$584,4,))</f>
        <v/>
      </c>
      <c r="E317" s="2" t="str">
        <f>IF(ISBLANK(A317),"",VLOOKUP($A317,Locataires!$A$3:$K$584,5,))</f>
        <v/>
      </c>
      <c r="F317" s="2" t="str">
        <f>IF(ISBLANK(A317),"",VLOOKUP($A317,Locataires!$A$3:$K$584,6,))</f>
        <v/>
      </c>
      <c r="G317" s="2" t="str">
        <f>IF(ISBLANK(A317),"",VLOOKUP($A317,Locataires!$A$3:$K$584,7,))</f>
        <v/>
      </c>
      <c r="H317" s="39" t="str">
        <f>IF(ISBLANK(A317),"",VLOOKUP($A317,Locataires!$A$3:$K$584,8,))</f>
        <v/>
      </c>
      <c r="I317" s="2" t="str">
        <f>IF(ISBLANK(A317),"",VLOOKUP($A317,Locataires!$A$3:$K$584,9,))</f>
        <v/>
      </c>
      <c r="J317" s="31"/>
      <c r="K317" s="31"/>
      <c r="L317" s="34">
        <f t="shared" si="4"/>
        <v>0</v>
      </c>
      <c r="M317" s="34"/>
      <c r="N317" s="34"/>
      <c r="O317" s="34"/>
      <c r="P317" s="35"/>
    </row>
    <row r="318" spans="1:16" x14ac:dyDescent="0.25">
      <c r="A318" s="3"/>
      <c r="B318" s="2" t="str">
        <f>IF(ISBLANK(A318),"",VLOOKUP($A318,Locataires!$A$3:$K$584,2,))</f>
        <v/>
      </c>
      <c r="C318" s="2" t="str">
        <f>IF(ISBLANK(A318),"",VLOOKUP($A318,Locataires!$A$3:$K$584,3,))</f>
        <v/>
      </c>
      <c r="D318" s="2" t="str">
        <f>IF(ISBLANK(A318),"",VLOOKUP($A318,Locataires!$A$3:$K$584,4,))</f>
        <v/>
      </c>
      <c r="E318" s="2" t="str">
        <f>IF(ISBLANK(A318),"",VLOOKUP($A318,Locataires!$A$3:$K$584,5,))</f>
        <v/>
      </c>
      <c r="F318" s="2" t="str">
        <f>IF(ISBLANK(A318),"",VLOOKUP($A318,Locataires!$A$3:$K$584,6,))</f>
        <v/>
      </c>
      <c r="G318" s="2" t="str">
        <f>IF(ISBLANK(A318),"",VLOOKUP($A318,Locataires!$A$3:$K$584,7,))</f>
        <v/>
      </c>
      <c r="H318" s="39" t="str">
        <f>IF(ISBLANK(A318),"",VLOOKUP($A318,Locataires!$A$3:$K$584,8,))</f>
        <v/>
      </c>
      <c r="I318" s="2" t="str">
        <f>IF(ISBLANK(A318),"",VLOOKUP($A318,Locataires!$A$3:$K$584,9,))</f>
        <v/>
      </c>
      <c r="J318" s="31"/>
      <c r="K318" s="31"/>
      <c r="L318" s="34">
        <f t="shared" si="4"/>
        <v>0</v>
      </c>
      <c r="M318" s="34"/>
      <c r="N318" s="34"/>
      <c r="O318" s="34"/>
      <c r="P318" s="35"/>
    </row>
    <row r="319" spans="1:16" x14ac:dyDescent="0.25">
      <c r="A319" s="3"/>
      <c r="B319" s="2" t="str">
        <f>IF(ISBLANK(A319),"",VLOOKUP($A319,Locataires!$A$3:$K$584,2,))</f>
        <v/>
      </c>
      <c r="C319" s="2" t="str">
        <f>IF(ISBLANK(A319),"",VLOOKUP($A319,Locataires!$A$3:$K$584,3,))</f>
        <v/>
      </c>
      <c r="D319" s="2" t="str">
        <f>IF(ISBLANK(A319),"",VLOOKUP($A319,Locataires!$A$3:$K$584,4,))</f>
        <v/>
      </c>
      <c r="E319" s="2" t="str">
        <f>IF(ISBLANK(A319),"",VLOOKUP($A319,Locataires!$A$3:$K$584,5,))</f>
        <v/>
      </c>
      <c r="F319" s="2" t="str">
        <f>IF(ISBLANK(A319),"",VLOOKUP($A319,Locataires!$A$3:$K$584,6,))</f>
        <v/>
      </c>
      <c r="G319" s="2" t="str">
        <f>IF(ISBLANK(A319),"",VLOOKUP($A319,Locataires!$A$3:$K$584,7,))</f>
        <v/>
      </c>
      <c r="H319" s="39" t="str">
        <f>IF(ISBLANK(A319),"",VLOOKUP($A319,Locataires!$A$3:$K$584,8,))</f>
        <v/>
      </c>
      <c r="I319" s="2" t="str">
        <f>IF(ISBLANK(A319),"",VLOOKUP($A319,Locataires!$A$3:$K$584,9,))</f>
        <v/>
      </c>
      <c r="J319" s="31"/>
      <c r="K319" s="31"/>
      <c r="L319" s="34">
        <f t="shared" si="4"/>
        <v>0</v>
      </c>
      <c r="M319" s="34"/>
      <c r="N319" s="34"/>
      <c r="O319" s="34"/>
      <c r="P319" s="35"/>
    </row>
    <row r="320" spans="1:16" x14ac:dyDescent="0.25">
      <c r="A320" s="3"/>
      <c r="B320" s="2" t="str">
        <f>IF(ISBLANK(A320),"",VLOOKUP($A320,Locataires!$A$3:$K$584,2,))</f>
        <v/>
      </c>
      <c r="C320" s="2" t="str">
        <f>IF(ISBLANK(A320),"",VLOOKUP($A320,Locataires!$A$3:$K$584,3,))</f>
        <v/>
      </c>
      <c r="D320" s="2" t="str">
        <f>IF(ISBLANK(A320),"",VLOOKUP($A320,Locataires!$A$3:$K$584,4,))</f>
        <v/>
      </c>
      <c r="E320" s="2" t="str">
        <f>IF(ISBLANK(A320),"",VLOOKUP($A320,Locataires!$A$3:$K$584,5,))</f>
        <v/>
      </c>
      <c r="F320" s="2" t="str">
        <f>IF(ISBLANK(A320),"",VLOOKUP($A320,Locataires!$A$3:$K$584,6,))</f>
        <v/>
      </c>
      <c r="G320" s="2" t="str">
        <f>IF(ISBLANK(A320),"",VLOOKUP($A320,Locataires!$A$3:$K$584,7,))</f>
        <v/>
      </c>
      <c r="H320" s="39" t="str">
        <f>IF(ISBLANK(A320),"",VLOOKUP($A320,Locataires!$A$3:$K$584,8,))</f>
        <v/>
      </c>
      <c r="I320" s="2" t="str">
        <f>IF(ISBLANK(A320),"",VLOOKUP($A320,Locataires!$A$3:$K$584,9,))</f>
        <v/>
      </c>
      <c r="J320" s="31"/>
      <c r="K320" s="31"/>
      <c r="L320" s="34">
        <f t="shared" si="4"/>
        <v>0</v>
      </c>
      <c r="M320" s="34"/>
      <c r="N320" s="34"/>
      <c r="O320" s="34"/>
      <c r="P320" s="35"/>
    </row>
    <row r="321" spans="1:16" x14ac:dyDescent="0.25">
      <c r="A321" s="3"/>
      <c r="B321" s="2" t="str">
        <f>IF(ISBLANK(A321),"",VLOOKUP($A321,Locataires!$A$3:$K$584,2,))</f>
        <v/>
      </c>
      <c r="C321" s="2" t="str">
        <f>IF(ISBLANK(A321),"",VLOOKUP($A321,Locataires!$A$3:$K$584,3,))</f>
        <v/>
      </c>
      <c r="D321" s="2" t="str">
        <f>IF(ISBLANK(A321),"",VLOOKUP($A321,Locataires!$A$3:$K$584,4,))</f>
        <v/>
      </c>
      <c r="E321" s="2" t="str">
        <f>IF(ISBLANK(A321),"",VLOOKUP($A321,Locataires!$A$3:$K$584,5,))</f>
        <v/>
      </c>
      <c r="F321" s="2" t="str">
        <f>IF(ISBLANK(A321),"",VLOOKUP($A321,Locataires!$A$3:$K$584,6,))</f>
        <v/>
      </c>
      <c r="G321" s="2" t="str">
        <f>IF(ISBLANK(A321),"",VLOOKUP($A321,Locataires!$A$3:$K$584,7,))</f>
        <v/>
      </c>
      <c r="H321" s="39" t="str">
        <f>IF(ISBLANK(A321),"",VLOOKUP($A321,Locataires!$A$3:$K$584,8,))</f>
        <v/>
      </c>
      <c r="I321" s="2" t="str">
        <f>IF(ISBLANK(A321),"",VLOOKUP($A321,Locataires!$A$3:$K$584,9,))</f>
        <v/>
      </c>
      <c r="J321" s="31"/>
      <c r="K321" s="31"/>
      <c r="L321" s="34">
        <f t="shared" si="4"/>
        <v>0</v>
      </c>
      <c r="M321" s="34"/>
      <c r="N321" s="34"/>
      <c r="O321" s="34"/>
      <c r="P321" s="35"/>
    </row>
    <row r="322" spans="1:16" x14ac:dyDescent="0.25">
      <c r="A322" s="3"/>
      <c r="B322" s="2" t="str">
        <f>IF(ISBLANK(A322),"",VLOOKUP($A322,Locataires!$A$3:$K$584,2,))</f>
        <v/>
      </c>
      <c r="C322" s="2" t="str">
        <f>IF(ISBLANK(A322),"",VLOOKUP($A322,Locataires!$A$3:$K$584,3,))</f>
        <v/>
      </c>
      <c r="D322" s="2" t="str">
        <f>IF(ISBLANK(A322),"",VLOOKUP($A322,Locataires!$A$3:$K$584,4,))</f>
        <v/>
      </c>
      <c r="E322" s="2" t="str">
        <f>IF(ISBLANK(A322),"",VLOOKUP($A322,Locataires!$A$3:$K$584,5,))</f>
        <v/>
      </c>
      <c r="F322" s="2" t="str">
        <f>IF(ISBLANK(A322),"",VLOOKUP($A322,Locataires!$A$3:$K$584,6,))</f>
        <v/>
      </c>
      <c r="G322" s="2" t="str">
        <f>IF(ISBLANK(A322),"",VLOOKUP($A322,Locataires!$A$3:$K$584,7,))</f>
        <v/>
      </c>
      <c r="H322" s="39" t="str">
        <f>IF(ISBLANK(A322),"",VLOOKUP($A322,Locataires!$A$3:$K$584,8,))</f>
        <v/>
      </c>
      <c r="I322" s="2" t="str">
        <f>IF(ISBLANK(A322),"",VLOOKUP($A322,Locataires!$A$3:$K$584,9,))</f>
        <v/>
      </c>
      <c r="J322" s="31"/>
      <c r="K322" s="31"/>
      <c r="L322" s="34">
        <f t="shared" si="4"/>
        <v>0</v>
      </c>
      <c r="M322" s="34"/>
      <c r="N322" s="34"/>
      <c r="O322" s="34"/>
      <c r="P322" s="35"/>
    </row>
    <row r="323" spans="1:16" x14ac:dyDescent="0.25">
      <c r="A323" s="3"/>
      <c r="B323" s="2" t="str">
        <f>IF(ISBLANK(A323),"",VLOOKUP($A323,Locataires!$A$3:$K$584,2,))</f>
        <v/>
      </c>
      <c r="C323" s="2" t="str">
        <f>IF(ISBLANK(A323),"",VLOOKUP($A323,Locataires!$A$3:$K$584,3,))</f>
        <v/>
      </c>
      <c r="D323" s="2" t="str">
        <f>IF(ISBLANK(A323),"",VLOOKUP($A323,Locataires!$A$3:$K$584,4,))</f>
        <v/>
      </c>
      <c r="E323" s="2" t="str">
        <f>IF(ISBLANK(A323),"",VLOOKUP($A323,Locataires!$A$3:$K$584,5,))</f>
        <v/>
      </c>
      <c r="F323" s="2" t="str">
        <f>IF(ISBLANK(A323),"",VLOOKUP($A323,Locataires!$A$3:$K$584,6,))</f>
        <v/>
      </c>
      <c r="G323" s="2" t="str">
        <f>IF(ISBLANK(A323),"",VLOOKUP($A323,Locataires!$A$3:$K$584,7,))</f>
        <v/>
      </c>
      <c r="H323" s="39" t="str">
        <f>IF(ISBLANK(A323),"",VLOOKUP($A323,Locataires!$A$3:$K$584,8,))</f>
        <v/>
      </c>
      <c r="I323" s="2" t="str">
        <f>IF(ISBLANK(A323),"",VLOOKUP($A323,Locataires!$A$3:$K$584,9,))</f>
        <v/>
      </c>
      <c r="J323" s="31"/>
      <c r="K323" s="31"/>
      <c r="L323" s="34">
        <f t="shared" si="4"/>
        <v>0</v>
      </c>
      <c r="M323" s="34"/>
      <c r="N323" s="34"/>
      <c r="O323" s="34"/>
      <c r="P323" s="35"/>
    </row>
    <row r="324" spans="1:16" x14ac:dyDescent="0.25">
      <c r="A324" s="3"/>
      <c r="B324" s="2" t="str">
        <f>IF(ISBLANK(A324),"",VLOOKUP($A324,Locataires!$A$3:$K$584,2,))</f>
        <v/>
      </c>
      <c r="C324" s="2" t="str">
        <f>IF(ISBLANK(A324),"",VLOOKUP($A324,Locataires!$A$3:$K$584,3,))</f>
        <v/>
      </c>
      <c r="D324" s="2" t="str">
        <f>IF(ISBLANK(A324),"",VLOOKUP($A324,Locataires!$A$3:$K$584,4,))</f>
        <v/>
      </c>
      <c r="E324" s="2" t="str">
        <f>IF(ISBLANK(A324),"",VLOOKUP($A324,Locataires!$A$3:$K$584,5,))</f>
        <v/>
      </c>
      <c r="F324" s="2" t="str">
        <f>IF(ISBLANK(A324),"",VLOOKUP($A324,Locataires!$A$3:$K$584,6,))</f>
        <v/>
      </c>
      <c r="G324" s="2" t="str">
        <f>IF(ISBLANK(A324),"",VLOOKUP($A324,Locataires!$A$3:$K$584,7,))</f>
        <v/>
      </c>
      <c r="H324" s="39" t="str">
        <f>IF(ISBLANK(A324),"",VLOOKUP($A324,Locataires!$A$3:$K$584,8,))</f>
        <v/>
      </c>
      <c r="I324" s="2" t="str">
        <f>IF(ISBLANK(A324),"",VLOOKUP($A324,Locataires!$A$3:$K$584,9,))</f>
        <v/>
      </c>
      <c r="J324" s="31"/>
      <c r="K324" s="31"/>
      <c r="L324" s="34">
        <f t="shared" si="4"/>
        <v>0</v>
      </c>
      <c r="M324" s="34"/>
      <c r="N324" s="34"/>
      <c r="O324" s="34"/>
      <c r="P324" s="35"/>
    </row>
    <row r="325" spans="1:16" x14ac:dyDescent="0.25">
      <c r="A325" s="3"/>
      <c r="B325" s="2" t="str">
        <f>IF(ISBLANK(A325),"",VLOOKUP($A325,Locataires!$A$3:$K$584,2,))</f>
        <v/>
      </c>
      <c r="C325" s="2" t="str">
        <f>IF(ISBLANK(A325),"",VLOOKUP($A325,Locataires!$A$3:$K$584,3,))</f>
        <v/>
      </c>
      <c r="D325" s="2" t="str">
        <f>IF(ISBLANK(A325),"",VLOOKUP($A325,Locataires!$A$3:$K$584,4,))</f>
        <v/>
      </c>
      <c r="E325" s="2" t="str">
        <f>IF(ISBLANK(A325),"",VLOOKUP($A325,Locataires!$A$3:$K$584,5,))</f>
        <v/>
      </c>
      <c r="F325" s="2" t="str">
        <f>IF(ISBLANK(A325),"",VLOOKUP($A325,Locataires!$A$3:$K$584,6,))</f>
        <v/>
      </c>
      <c r="G325" s="2" t="str">
        <f>IF(ISBLANK(A325),"",VLOOKUP($A325,Locataires!$A$3:$K$584,7,))</f>
        <v/>
      </c>
      <c r="H325" s="39" t="str">
        <f>IF(ISBLANK(A325),"",VLOOKUP($A325,Locataires!$A$3:$K$584,8,))</f>
        <v/>
      </c>
      <c r="I325" s="2" t="str">
        <f>IF(ISBLANK(A325),"",VLOOKUP($A325,Locataires!$A$3:$K$584,9,))</f>
        <v/>
      </c>
      <c r="J325" s="31"/>
      <c r="K325" s="31"/>
      <c r="L325" s="34">
        <f t="shared" si="4"/>
        <v>0</v>
      </c>
      <c r="M325" s="34"/>
      <c r="N325" s="34"/>
      <c r="O325" s="34"/>
      <c r="P325" s="35"/>
    </row>
    <row r="326" spans="1:16" x14ac:dyDescent="0.25">
      <c r="A326" s="3"/>
      <c r="B326" s="2" t="str">
        <f>IF(ISBLANK(A326),"",VLOOKUP($A326,Locataires!$A$3:$K$584,2,))</f>
        <v/>
      </c>
      <c r="C326" s="2" t="str">
        <f>IF(ISBLANK(A326),"",VLOOKUP($A326,Locataires!$A$3:$K$584,3,))</f>
        <v/>
      </c>
      <c r="D326" s="2" t="str">
        <f>IF(ISBLANK(A326),"",VLOOKUP($A326,Locataires!$A$3:$K$584,4,))</f>
        <v/>
      </c>
      <c r="E326" s="2" t="str">
        <f>IF(ISBLANK(A326),"",VLOOKUP($A326,Locataires!$A$3:$K$584,5,))</f>
        <v/>
      </c>
      <c r="F326" s="2" t="str">
        <f>IF(ISBLANK(A326),"",VLOOKUP($A326,Locataires!$A$3:$K$584,6,))</f>
        <v/>
      </c>
      <c r="G326" s="2" t="str">
        <f>IF(ISBLANK(A326),"",VLOOKUP($A326,Locataires!$A$3:$K$584,7,))</f>
        <v/>
      </c>
      <c r="H326" s="39" t="str">
        <f>IF(ISBLANK(A326),"",VLOOKUP($A326,Locataires!$A$3:$K$584,8,))</f>
        <v/>
      </c>
      <c r="I326" s="2" t="str">
        <f>IF(ISBLANK(A326),"",VLOOKUP($A326,Locataires!$A$3:$K$584,9,))</f>
        <v/>
      </c>
      <c r="J326" s="31"/>
      <c r="K326" s="31"/>
      <c r="L326" s="34">
        <f t="shared" ref="L326:L389" si="5">K326-J326</f>
        <v>0</v>
      </c>
      <c r="M326" s="34"/>
      <c r="N326" s="34"/>
      <c r="O326" s="34"/>
      <c r="P326" s="35"/>
    </row>
    <row r="327" spans="1:16" x14ac:dyDescent="0.25">
      <c r="A327" s="3"/>
      <c r="B327" s="2" t="str">
        <f>IF(ISBLANK(A327),"",VLOOKUP($A327,Locataires!$A$3:$K$584,2,))</f>
        <v/>
      </c>
      <c r="C327" s="2" t="str">
        <f>IF(ISBLANK(A327),"",VLOOKUP($A327,Locataires!$A$3:$K$584,3,))</f>
        <v/>
      </c>
      <c r="D327" s="2" t="str">
        <f>IF(ISBLANK(A327),"",VLOOKUP($A327,Locataires!$A$3:$K$584,4,))</f>
        <v/>
      </c>
      <c r="E327" s="2" t="str">
        <f>IF(ISBLANK(A327),"",VLOOKUP($A327,Locataires!$A$3:$K$584,5,))</f>
        <v/>
      </c>
      <c r="F327" s="2" t="str">
        <f>IF(ISBLANK(A327),"",VLOOKUP($A327,Locataires!$A$3:$K$584,6,))</f>
        <v/>
      </c>
      <c r="G327" s="2" t="str">
        <f>IF(ISBLANK(A327),"",VLOOKUP($A327,Locataires!$A$3:$K$584,7,))</f>
        <v/>
      </c>
      <c r="H327" s="39" t="str">
        <f>IF(ISBLANK(A327),"",VLOOKUP($A327,Locataires!$A$3:$K$584,8,))</f>
        <v/>
      </c>
      <c r="I327" s="2" t="str">
        <f>IF(ISBLANK(A327),"",VLOOKUP($A327,Locataires!$A$3:$K$584,9,))</f>
        <v/>
      </c>
      <c r="J327" s="31"/>
      <c r="K327" s="31"/>
      <c r="L327" s="34">
        <f t="shared" si="5"/>
        <v>0</v>
      </c>
      <c r="M327" s="34"/>
      <c r="N327" s="34"/>
      <c r="O327" s="34"/>
      <c r="P327" s="35"/>
    </row>
    <row r="328" spans="1:16" x14ac:dyDescent="0.25">
      <c r="A328" s="3"/>
      <c r="B328" s="2" t="str">
        <f>IF(ISBLANK(A328),"",VLOOKUP($A328,Locataires!$A$3:$K$584,2,))</f>
        <v/>
      </c>
      <c r="C328" s="2" t="str">
        <f>IF(ISBLANK(A328),"",VLOOKUP($A328,Locataires!$A$3:$K$584,3,))</f>
        <v/>
      </c>
      <c r="D328" s="2" t="str">
        <f>IF(ISBLANK(A328),"",VLOOKUP($A328,Locataires!$A$3:$K$584,4,))</f>
        <v/>
      </c>
      <c r="E328" s="2" t="str">
        <f>IF(ISBLANK(A328),"",VLOOKUP($A328,Locataires!$A$3:$K$584,5,))</f>
        <v/>
      </c>
      <c r="F328" s="2" t="str">
        <f>IF(ISBLANK(A328),"",VLOOKUP($A328,Locataires!$A$3:$K$584,6,))</f>
        <v/>
      </c>
      <c r="G328" s="2" t="str">
        <f>IF(ISBLANK(A328),"",VLOOKUP($A328,Locataires!$A$3:$K$584,7,))</f>
        <v/>
      </c>
      <c r="H328" s="39" t="str">
        <f>IF(ISBLANK(A328),"",VLOOKUP($A328,Locataires!$A$3:$K$584,8,))</f>
        <v/>
      </c>
      <c r="I328" s="2" t="str">
        <f>IF(ISBLANK(A328),"",VLOOKUP($A328,Locataires!$A$3:$K$584,9,))</f>
        <v/>
      </c>
      <c r="J328" s="31"/>
      <c r="K328" s="31"/>
      <c r="L328" s="34">
        <f t="shared" si="5"/>
        <v>0</v>
      </c>
      <c r="M328" s="34"/>
      <c r="N328" s="34"/>
      <c r="O328" s="34"/>
      <c r="P328" s="35"/>
    </row>
    <row r="329" spans="1:16" x14ac:dyDescent="0.25">
      <c r="A329" s="3"/>
      <c r="B329" s="2" t="str">
        <f>IF(ISBLANK(A329),"",VLOOKUP($A329,Locataires!$A$3:$K$584,2,))</f>
        <v/>
      </c>
      <c r="C329" s="2" t="str">
        <f>IF(ISBLANK(A329),"",VLOOKUP($A329,Locataires!$A$3:$K$584,3,))</f>
        <v/>
      </c>
      <c r="D329" s="2" t="str">
        <f>IF(ISBLANK(A329),"",VLOOKUP($A329,Locataires!$A$3:$K$584,4,))</f>
        <v/>
      </c>
      <c r="E329" s="2" t="str">
        <f>IF(ISBLANK(A329),"",VLOOKUP($A329,Locataires!$A$3:$K$584,5,))</f>
        <v/>
      </c>
      <c r="F329" s="2" t="str">
        <f>IF(ISBLANK(A329),"",VLOOKUP($A329,Locataires!$A$3:$K$584,6,))</f>
        <v/>
      </c>
      <c r="G329" s="2" t="str">
        <f>IF(ISBLANK(A329),"",VLOOKUP($A329,Locataires!$A$3:$K$584,7,))</f>
        <v/>
      </c>
      <c r="H329" s="39" t="str">
        <f>IF(ISBLANK(A329),"",VLOOKUP($A329,Locataires!$A$3:$K$584,8,))</f>
        <v/>
      </c>
      <c r="I329" s="2" t="str">
        <f>IF(ISBLANK(A329),"",VLOOKUP($A329,Locataires!$A$3:$K$584,9,))</f>
        <v/>
      </c>
      <c r="J329" s="31"/>
      <c r="K329" s="31"/>
      <c r="L329" s="34">
        <f t="shared" si="5"/>
        <v>0</v>
      </c>
      <c r="M329" s="34"/>
      <c r="N329" s="34"/>
      <c r="O329" s="34"/>
      <c r="P329" s="35"/>
    </row>
    <row r="330" spans="1:16" x14ac:dyDescent="0.25">
      <c r="A330" s="3"/>
      <c r="B330" s="2" t="str">
        <f>IF(ISBLANK(A330),"",VLOOKUP($A330,Locataires!$A$3:$K$584,2,))</f>
        <v/>
      </c>
      <c r="C330" s="2" t="str">
        <f>IF(ISBLANK(A330),"",VLOOKUP($A330,Locataires!$A$3:$K$584,3,))</f>
        <v/>
      </c>
      <c r="D330" s="2" t="str">
        <f>IF(ISBLANK(A330),"",VLOOKUP($A330,Locataires!$A$3:$K$584,4,))</f>
        <v/>
      </c>
      <c r="E330" s="2" t="str">
        <f>IF(ISBLANK(A330),"",VLOOKUP($A330,Locataires!$A$3:$K$584,5,))</f>
        <v/>
      </c>
      <c r="F330" s="2" t="str">
        <f>IF(ISBLANK(A330),"",VLOOKUP($A330,Locataires!$A$3:$K$584,6,))</f>
        <v/>
      </c>
      <c r="G330" s="2" t="str">
        <f>IF(ISBLANK(A330),"",VLOOKUP($A330,Locataires!$A$3:$K$584,7,))</f>
        <v/>
      </c>
      <c r="H330" s="39" t="str">
        <f>IF(ISBLANK(A330),"",VLOOKUP($A330,Locataires!$A$3:$K$584,8,))</f>
        <v/>
      </c>
      <c r="I330" s="2" t="str">
        <f>IF(ISBLANK(A330),"",VLOOKUP($A330,Locataires!$A$3:$K$584,9,))</f>
        <v/>
      </c>
      <c r="J330" s="31"/>
      <c r="K330" s="31"/>
      <c r="L330" s="34">
        <f t="shared" si="5"/>
        <v>0</v>
      </c>
      <c r="M330" s="34"/>
      <c r="N330" s="34"/>
      <c r="O330" s="34"/>
      <c r="P330" s="35"/>
    </row>
    <row r="331" spans="1:16" x14ac:dyDescent="0.25">
      <c r="A331" s="3"/>
      <c r="B331" s="2" t="str">
        <f>IF(ISBLANK(A331),"",VLOOKUP($A331,Locataires!$A$3:$K$584,2,))</f>
        <v/>
      </c>
      <c r="C331" s="2" t="str">
        <f>IF(ISBLANK(A331),"",VLOOKUP($A331,Locataires!$A$3:$K$584,3,))</f>
        <v/>
      </c>
      <c r="D331" s="2" t="str">
        <f>IF(ISBLANK(A331),"",VLOOKUP($A331,Locataires!$A$3:$K$584,4,))</f>
        <v/>
      </c>
      <c r="E331" s="2" t="str">
        <f>IF(ISBLANK(A331),"",VLOOKUP($A331,Locataires!$A$3:$K$584,5,))</f>
        <v/>
      </c>
      <c r="F331" s="2" t="str">
        <f>IF(ISBLANK(A331),"",VLOOKUP($A331,Locataires!$A$3:$K$584,6,))</f>
        <v/>
      </c>
      <c r="G331" s="2" t="str">
        <f>IF(ISBLANK(A331),"",VLOOKUP($A331,Locataires!$A$3:$K$584,7,))</f>
        <v/>
      </c>
      <c r="H331" s="39" t="str">
        <f>IF(ISBLANK(A331),"",VLOOKUP($A331,Locataires!$A$3:$K$584,8,))</f>
        <v/>
      </c>
      <c r="I331" s="2" t="str">
        <f>IF(ISBLANK(A331),"",VLOOKUP($A331,Locataires!$A$3:$K$584,9,))</f>
        <v/>
      </c>
      <c r="J331" s="31"/>
      <c r="K331" s="31"/>
      <c r="L331" s="34">
        <f t="shared" si="5"/>
        <v>0</v>
      </c>
      <c r="M331" s="34"/>
      <c r="N331" s="34"/>
      <c r="O331" s="34"/>
      <c r="P331" s="35"/>
    </row>
    <row r="332" spans="1:16" x14ac:dyDescent="0.25">
      <c r="A332" s="3"/>
      <c r="B332" s="2" t="str">
        <f>IF(ISBLANK(A332),"",VLOOKUP($A332,Locataires!$A$3:$K$584,2,))</f>
        <v/>
      </c>
      <c r="C332" s="2" t="str">
        <f>IF(ISBLANK(A332),"",VLOOKUP($A332,Locataires!$A$3:$K$584,3,))</f>
        <v/>
      </c>
      <c r="D332" s="2" t="str">
        <f>IF(ISBLANK(A332),"",VLOOKUP($A332,Locataires!$A$3:$K$584,4,))</f>
        <v/>
      </c>
      <c r="E332" s="2" t="str">
        <f>IF(ISBLANK(A332),"",VLOOKUP($A332,Locataires!$A$3:$K$584,5,))</f>
        <v/>
      </c>
      <c r="F332" s="2" t="str">
        <f>IF(ISBLANK(A332),"",VLOOKUP($A332,Locataires!$A$3:$K$584,6,))</f>
        <v/>
      </c>
      <c r="G332" s="2" t="str">
        <f>IF(ISBLANK(A332),"",VLOOKUP($A332,Locataires!$A$3:$K$584,7,))</f>
        <v/>
      </c>
      <c r="H332" s="39" t="str">
        <f>IF(ISBLANK(A332),"",VLOOKUP($A332,Locataires!$A$3:$K$584,8,))</f>
        <v/>
      </c>
      <c r="I332" s="2" t="str">
        <f>IF(ISBLANK(A332),"",VLOOKUP($A332,Locataires!$A$3:$K$584,9,))</f>
        <v/>
      </c>
      <c r="J332" s="31"/>
      <c r="K332" s="31"/>
      <c r="L332" s="34">
        <f t="shared" si="5"/>
        <v>0</v>
      </c>
      <c r="M332" s="34"/>
      <c r="N332" s="34"/>
      <c r="O332" s="34"/>
      <c r="P332" s="35"/>
    </row>
    <row r="333" spans="1:16" x14ac:dyDescent="0.25">
      <c r="A333" s="3"/>
      <c r="B333" s="2" t="str">
        <f>IF(ISBLANK(A333),"",VLOOKUP($A333,Locataires!$A$3:$K$584,2,))</f>
        <v/>
      </c>
      <c r="C333" s="2" t="str">
        <f>IF(ISBLANK(A333),"",VLOOKUP($A333,Locataires!$A$3:$K$584,3,))</f>
        <v/>
      </c>
      <c r="D333" s="2" t="str">
        <f>IF(ISBLANK(A333),"",VLOOKUP($A333,Locataires!$A$3:$K$584,4,))</f>
        <v/>
      </c>
      <c r="E333" s="2" t="str">
        <f>IF(ISBLANK(A333),"",VLOOKUP($A333,Locataires!$A$3:$K$584,5,))</f>
        <v/>
      </c>
      <c r="F333" s="2" t="str">
        <f>IF(ISBLANK(A333),"",VLOOKUP($A333,Locataires!$A$3:$K$584,6,))</f>
        <v/>
      </c>
      <c r="G333" s="2" t="str">
        <f>IF(ISBLANK(A333),"",VLOOKUP($A333,Locataires!$A$3:$K$584,7,))</f>
        <v/>
      </c>
      <c r="H333" s="39" t="str">
        <f>IF(ISBLANK(A333),"",VLOOKUP($A333,Locataires!$A$3:$K$584,8,))</f>
        <v/>
      </c>
      <c r="I333" s="2" t="str">
        <f>IF(ISBLANK(A333),"",VLOOKUP($A333,Locataires!$A$3:$K$584,9,))</f>
        <v/>
      </c>
      <c r="J333" s="31"/>
      <c r="K333" s="31"/>
      <c r="L333" s="34">
        <f t="shared" si="5"/>
        <v>0</v>
      </c>
      <c r="M333" s="34"/>
      <c r="N333" s="34"/>
      <c r="O333" s="34"/>
      <c r="P333" s="35"/>
    </row>
    <row r="334" spans="1:16" x14ac:dyDescent="0.25">
      <c r="A334" s="3"/>
      <c r="B334" s="2" t="str">
        <f>IF(ISBLANK(A334),"",VLOOKUP($A334,Locataires!$A$3:$K$584,2,))</f>
        <v/>
      </c>
      <c r="C334" s="2" t="str">
        <f>IF(ISBLANK(A334),"",VLOOKUP($A334,Locataires!$A$3:$K$584,3,))</f>
        <v/>
      </c>
      <c r="D334" s="2" t="str">
        <f>IF(ISBLANK(A334),"",VLOOKUP($A334,Locataires!$A$3:$K$584,4,))</f>
        <v/>
      </c>
      <c r="E334" s="2" t="str">
        <f>IF(ISBLANK(A334),"",VLOOKUP($A334,Locataires!$A$3:$K$584,5,))</f>
        <v/>
      </c>
      <c r="F334" s="2" t="str">
        <f>IF(ISBLANK(A334),"",VLOOKUP($A334,Locataires!$A$3:$K$584,6,))</f>
        <v/>
      </c>
      <c r="G334" s="2" t="str">
        <f>IF(ISBLANK(A334),"",VLOOKUP($A334,Locataires!$A$3:$K$584,7,))</f>
        <v/>
      </c>
      <c r="H334" s="39" t="str">
        <f>IF(ISBLANK(A334),"",VLOOKUP($A334,Locataires!$A$3:$K$584,8,))</f>
        <v/>
      </c>
      <c r="I334" s="2" t="str">
        <f>IF(ISBLANK(A334),"",VLOOKUP($A334,Locataires!$A$3:$K$584,9,))</f>
        <v/>
      </c>
      <c r="J334" s="31"/>
      <c r="K334" s="31"/>
      <c r="L334" s="34">
        <f t="shared" si="5"/>
        <v>0</v>
      </c>
      <c r="M334" s="34"/>
      <c r="N334" s="34"/>
      <c r="O334" s="34"/>
      <c r="P334" s="35"/>
    </row>
    <row r="335" spans="1:16" x14ac:dyDescent="0.25">
      <c r="A335" s="3"/>
      <c r="B335" s="2" t="str">
        <f>IF(ISBLANK(A335),"",VLOOKUP($A335,Locataires!$A$3:$K$584,2,))</f>
        <v/>
      </c>
      <c r="C335" s="2" t="str">
        <f>IF(ISBLANK(A335),"",VLOOKUP($A335,Locataires!$A$3:$K$584,3,))</f>
        <v/>
      </c>
      <c r="D335" s="2" t="str">
        <f>IF(ISBLANK(A335),"",VLOOKUP($A335,Locataires!$A$3:$K$584,4,))</f>
        <v/>
      </c>
      <c r="E335" s="2" t="str">
        <f>IF(ISBLANK(A335),"",VLOOKUP($A335,Locataires!$A$3:$K$584,5,))</f>
        <v/>
      </c>
      <c r="F335" s="2" t="str">
        <f>IF(ISBLANK(A335),"",VLOOKUP($A335,Locataires!$A$3:$K$584,6,))</f>
        <v/>
      </c>
      <c r="G335" s="2" t="str">
        <f>IF(ISBLANK(A335),"",VLOOKUP($A335,Locataires!$A$3:$K$584,7,))</f>
        <v/>
      </c>
      <c r="H335" s="39" t="str">
        <f>IF(ISBLANK(A335),"",VLOOKUP($A335,Locataires!$A$3:$K$584,8,))</f>
        <v/>
      </c>
      <c r="I335" s="2" t="str">
        <f>IF(ISBLANK(A335),"",VLOOKUP($A335,Locataires!$A$3:$K$584,9,))</f>
        <v/>
      </c>
      <c r="J335" s="31"/>
      <c r="K335" s="31"/>
      <c r="L335" s="34">
        <f t="shared" si="5"/>
        <v>0</v>
      </c>
      <c r="M335" s="34"/>
      <c r="N335" s="34"/>
      <c r="O335" s="34"/>
      <c r="P335" s="35"/>
    </row>
    <row r="336" spans="1:16" x14ac:dyDescent="0.25">
      <c r="A336" s="3"/>
      <c r="B336" s="2" t="str">
        <f>IF(ISBLANK(A336),"",VLOOKUP($A336,Locataires!$A$3:$K$584,2,))</f>
        <v/>
      </c>
      <c r="C336" s="2" t="str">
        <f>IF(ISBLANK(A336),"",VLOOKUP($A336,Locataires!$A$3:$K$584,3,))</f>
        <v/>
      </c>
      <c r="D336" s="2" t="str">
        <f>IF(ISBLANK(A336),"",VLOOKUP($A336,Locataires!$A$3:$K$584,4,))</f>
        <v/>
      </c>
      <c r="E336" s="2" t="str">
        <f>IF(ISBLANK(A336),"",VLOOKUP($A336,Locataires!$A$3:$K$584,5,))</f>
        <v/>
      </c>
      <c r="F336" s="2" t="str">
        <f>IF(ISBLANK(A336),"",VLOOKUP($A336,Locataires!$A$3:$K$584,6,))</f>
        <v/>
      </c>
      <c r="G336" s="2" t="str">
        <f>IF(ISBLANK(A336),"",VLOOKUP($A336,Locataires!$A$3:$K$584,7,))</f>
        <v/>
      </c>
      <c r="H336" s="39" t="str">
        <f>IF(ISBLANK(A336),"",VLOOKUP($A336,Locataires!$A$3:$K$584,8,))</f>
        <v/>
      </c>
      <c r="I336" s="2" t="str">
        <f>IF(ISBLANK(A336),"",VLOOKUP($A336,Locataires!$A$3:$K$584,9,))</f>
        <v/>
      </c>
      <c r="J336" s="31"/>
      <c r="K336" s="31"/>
      <c r="L336" s="34">
        <f t="shared" si="5"/>
        <v>0</v>
      </c>
      <c r="M336" s="34"/>
      <c r="N336" s="34"/>
      <c r="O336" s="34"/>
      <c r="P336" s="35"/>
    </row>
    <row r="337" spans="1:16" x14ac:dyDescent="0.25">
      <c r="A337" s="3"/>
      <c r="B337" s="2" t="str">
        <f>IF(ISBLANK(A337),"",VLOOKUP($A337,Locataires!$A$3:$K$584,2,))</f>
        <v/>
      </c>
      <c r="C337" s="2" t="str">
        <f>IF(ISBLANK(A337),"",VLOOKUP($A337,Locataires!$A$3:$K$584,3,))</f>
        <v/>
      </c>
      <c r="D337" s="2" t="str">
        <f>IF(ISBLANK(A337),"",VLOOKUP($A337,Locataires!$A$3:$K$584,4,))</f>
        <v/>
      </c>
      <c r="E337" s="2" t="str">
        <f>IF(ISBLANK(A337),"",VLOOKUP($A337,Locataires!$A$3:$K$584,5,))</f>
        <v/>
      </c>
      <c r="F337" s="2" t="str">
        <f>IF(ISBLANK(A337),"",VLOOKUP($A337,Locataires!$A$3:$K$584,6,))</f>
        <v/>
      </c>
      <c r="G337" s="2" t="str">
        <f>IF(ISBLANK(A337),"",VLOOKUP($A337,Locataires!$A$3:$K$584,7,))</f>
        <v/>
      </c>
      <c r="H337" s="39" t="str">
        <f>IF(ISBLANK(A337),"",VLOOKUP($A337,Locataires!$A$3:$K$584,8,))</f>
        <v/>
      </c>
      <c r="I337" s="2" t="str">
        <f>IF(ISBLANK(A337),"",VLOOKUP($A337,Locataires!$A$3:$K$584,9,))</f>
        <v/>
      </c>
      <c r="J337" s="31"/>
      <c r="K337" s="31"/>
      <c r="L337" s="34">
        <f t="shared" si="5"/>
        <v>0</v>
      </c>
      <c r="M337" s="34"/>
      <c r="N337" s="34"/>
      <c r="O337" s="34"/>
      <c r="P337" s="35"/>
    </row>
    <row r="338" spans="1:16" x14ac:dyDescent="0.25">
      <c r="A338" s="3"/>
      <c r="B338" s="2" t="str">
        <f>IF(ISBLANK(A338),"",VLOOKUP($A338,Locataires!$A$3:$K$584,2,))</f>
        <v/>
      </c>
      <c r="C338" s="2" t="str">
        <f>IF(ISBLANK(A338),"",VLOOKUP($A338,Locataires!$A$3:$K$584,3,))</f>
        <v/>
      </c>
      <c r="D338" s="2" t="str">
        <f>IF(ISBLANK(A338),"",VLOOKUP($A338,Locataires!$A$3:$K$584,4,))</f>
        <v/>
      </c>
      <c r="E338" s="2" t="str">
        <f>IF(ISBLANK(A338),"",VLOOKUP($A338,Locataires!$A$3:$K$584,5,))</f>
        <v/>
      </c>
      <c r="F338" s="2" t="str">
        <f>IF(ISBLANK(A338),"",VLOOKUP($A338,Locataires!$A$3:$K$584,6,))</f>
        <v/>
      </c>
      <c r="G338" s="2" t="str">
        <f>IF(ISBLANK(A338),"",VLOOKUP($A338,Locataires!$A$3:$K$584,7,))</f>
        <v/>
      </c>
      <c r="H338" s="39" t="str">
        <f>IF(ISBLANK(A338),"",VLOOKUP($A338,Locataires!$A$3:$K$584,8,))</f>
        <v/>
      </c>
      <c r="I338" s="2" t="str">
        <f>IF(ISBLANK(A338),"",VLOOKUP($A338,Locataires!$A$3:$K$584,9,))</f>
        <v/>
      </c>
      <c r="J338" s="31"/>
      <c r="K338" s="31"/>
      <c r="L338" s="34">
        <f t="shared" si="5"/>
        <v>0</v>
      </c>
      <c r="M338" s="34"/>
      <c r="N338" s="34"/>
      <c r="O338" s="34"/>
      <c r="P338" s="35"/>
    </row>
    <row r="339" spans="1:16" x14ac:dyDescent="0.25">
      <c r="A339" s="3"/>
      <c r="B339" s="2" t="str">
        <f>IF(ISBLANK(A339),"",VLOOKUP($A339,Locataires!$A$3:$K$584,2,))</f>
        <v/>
      </c>
      <c r="C339" s="2" t="str">
        <f>IF(ISBLANK(A339),"",VLOOKUP($A339,Locataires!$A$3:$K$584,3,))</f>
        <v/>
      </c>
      <c r="D339" s="2" t="str">
        <f>IF(ISBLANK(A339),"",VLOOKUP($A339,Locataires!$A$3:$K$584,4,))</f>
        <v/>
      </c>
      <c r="E339" s="2" t="str">
        <f>IF(ISBLANK(A339),"",VLOOKUP($A339,Locataires!$A$3:$K$584,5,))</f>
        <v/>
      </c>
      <c r="F339" s="2" t="str">
        <f>IF(ISBLANK(A339),"",VLOOKUP($A339,Locataires!$A$3:$K$584,6,))</f>
        <v/>
      </c>
      <c r="G339" s="2" t="str">
        <f>IF(ISBLANK(A339),"",VLOOKUP($A339,Locataires!$A$3:$K$584,7,))</f>
        <v/>
      </c>
      <c r="H339" s="39" t="str">
        <f>IF(ISBLANK(A339),"",VLOOKUP($A339,Locataires!$A$3:$K$584,8,))</f>
        <v/>
      </c>
      <c r="I339" s="2" t="str">
        <f>IF(ISBLANK(A339),"",VLOOKUP($A339,Locataires!$A$3:$K$584,9,))</f>
        <v/>
      </c>
      <c r="J339" s="31"/>
      <c r="K339" s="31"/>
      <c r="L339" s="34">
        <f t="shared" si="5"/>
        <v>0</v>
      </c>
      <c r="M339" s="34"/>
      <c r="N339" s="34"/>
      <c r="O339" s="34"/>
      <c r="P339" s="35"/>
    </row>
    <row r="340" spans="1:16" x14ac:dyDescent="0.25">
      <c r="A340" s="3"/>
      <c r="B340" s="2" t="str">
        <f>IF(ISBLANK(A340),"",VLOOKUP($A340,Locataires!$A$3:$K$584,2,))</f>
        <v/>
      </c>
      <c r="C340" s="2" t="str">
        <f>IF(ISBLANK(A340),"",VLOOKUP($A340,Locataires!$A$3:$K$584,3,))</f>
        <v/>
      </c>
      <c r="D340" s="2" t="str">
        <f>IF(ISBLANK(A340),"",VLOOKUP($A340,Locataires!$A$3:$K$584,4,))</f>
        <v/>
      </c>
      <c r="E340" s="2" t="str">
        <f>IF(ISBLANK(A340),"",VLOOKUP($A340,Locataires!$A$3:$K$584,5,))</f>
        <v/>
      </c>
      <c r="F340" s="2" t="str">
        <f>IF(ISBLANK(A340),"",VLOOKUP($A340,Locataires!$A$3:$K$584,6,))</f>
        <v/>
      </c>
      <c r="G340" s="2" t="str">
        <f>IF(ISBLANK(A340),"",VLOOKUP($A340,Locataires!$A$3:$K$584,7,))</f>
        <v/>
      </c>
      <c r="H340" s="39" t="str">
        <f>IF(ISBLANK(A340),"",VLOOKUP($A340,Locataires!$A$3:$K$584,8,))</f>
        <v/>
      </c>
      <c r="I340" s="2" t="str">
        <f>IF(ISBLANK(A340),"",VLOOKUP($A340,Locataires!$A$3:$K$584,9,))</f>
        <v/>
      </c>
      <c r="J340" s="31"/>
      <c r="K340" s="31"/>
      <c r="L340" s="34">
        <f t="shared" si="5"/>
        <v>0</v>
      </c>
      <c r="M340" s="34"/>
      <c r="N340" s="34"/>
      <c r="O340" s="34"/>
      <c r="P340" s="35"/>
    </row>
    <row r="341" spans="1:16" x14ac:dyDescent="0.25">
      <c r="A341" s="3"/>
      <c r="B341" s="2" t="str">
        <f>IF(ISBLANK(A341),"",VLOOKUP($A341,Locataires!$A$3:$K$584,2,))</f>
        <v/>
      </c>
      <c r="C341" s="2" t="str">
        <f>IF(ISBLANK(A341),"",VLOOKUP($A341,Locataires!$A$3:$K$584,3,))</f>
        <v/>
      </c>
      <c r="D341" s="2" t="str">
        <f>IF(ISBLANK(A341),"",VLOOKUP($A341,Locataires!$A$3:$K$584,4,))</f>
        <v/>
      </c>
      <c r="E341" s="2" t="str">
        <f>IF(ISBLANK(A341),"",VLOOKUP($A341,Locataires!$A$3:$K$584,5,))</f>
        <v/>
      </c>
      <c r="F341" s="2" t="str">
        <f>IF(ISBLANK(A341),"",VLOOKUP($A341,Locataires!$A$3:$K$584,6,))</f>
        <v/>
      </c>
      <c r="G341" s="2" t="str">
        <f>IF(ISBLANK(A341),"",VLOOKUP($A341,Locataires!$A$3:$K$584,7,))</f>
        <v/>
      </c>
      <c r="H341" s="39" t="str">
        <f>IF(ISBLANK(A341),"",VLOOKUP($A341,Locataires!$A$3:$K$584,8,))</f>
        <v/>
      </c>
      <c r="I341" s="2" t="str">
        <f>IF(ISBLANK(A341),"",VLOOKUP($A341,Locataires!$A$3:$K$584,9,))</f>
        <v/>
      </c>
      <c r="J341" s="31"/>
      <c r="K341" s="31"/>
      <c r="L341" s="34">
        <f t="shared" si="5"/>
        <v>0</v>
      </c>
      <c r="M341" s="34"/>
      <c r="N341" s="34"/>
      <c r="O341" s="34"/>
      <c r="P341" s="35"/>
    </row>
    <row r="342" spans="1:16" x14ac:dyDescent="0.25">
      <c r="A342" s="3"/>
      <c r="B342" s="2" t="str">
        <f>IF(ISBLANK(A342),"",VLOOKUP($A342,Locataires!$A$3:$K$584,2,))</f>
        <v/>
      </c>
      <c r="C342" s="2" t="str">
        <f>IF(ISBLANK(A342),"",VLOOKUP($A342,Locataires!$A$3:$K$584,3,))</f>
        <v/>
      </c>
      <c r="D342" s="2" t="str">
        <f>IF(ISBLANK(A342),"",VLOOKUP($A342,Locataires!$A$3:$K$584,4,))</f>
        <v/>
      </c>
      <c r="E342" s="2" t="str">
        <f>IF(ISBLANK(A342),"",VLOOKUP($A342,Locataires!$A$3:$K$584,5,))</f>
        <v/>
      </c>
      <c r="F342" s="2" t="str">
        <f>IF(ISBLANK(A342),"",VLOOKUP($A342,Locataires!$A$3:$K$584,6,))</f>
        <v/>
      </c>
      <c r="G342" s="2" t="str">
        <f>IF(ISBLANK(A342),"",VLOOKUP($A342,Locataires!$A$3:$K$584,7,))</f>
        <v/>
      </c>
      <c r="H342" s="39" t="str">
        <f>IF(ISBLANK(A342),"",VLOOKUP($A342,Locataires!$A$3:$K$584,8,))</f>
        <v/>
      </c>
      <c r="I342" s="2" t="str">
        <f>IF(ISBLANK(A342),"",VLOOKUP($A342,Locataires!$A$3:$K$584,9,))</f>
        <v/>
      </c>
      <c r="J342" s="31"/>
      <c r="K342" s="31"/>
      <c r="L342" s="34">
        <f t="shared" si="5"/>
        <v>0</v>
      </c>
      <c r="M342" s="34"/>
      <c r="N342" s="34"/>
      <c r="O342" s="34"/>
      <c r="P342" s="35"/>
    </row>
    <row r="343" spans="1:16" x14ac:dyDescent="0.25">
      <c r="A343" s="3"/>
      <c r="B343" s="2" t="str">
        <f>IF(ISBLANK(A343),"",VLOOKUP($A343,Locataires!$A$3:$K$584,2,))</f>
        <v/>
      </c>
      <c r="C343" s="2" t="str">
        <f>IF(ISBLANK(A343),"",VLOOKUP($A343,Locataires!$A$3:$K$584,3,))</f>
        <v/>
      </c>
      <c r="D343" s="2" t="str">
        <f>IF(ISBLANK(A343),"",VLOOKUP($A343,Locataires!$A$3:$K$584,4,))</f>
        <v/>
      </c>
      <c r="E343" s="2" t="str">
        <f>IF(ISBLANK(A343),"",VLOOKUP($A343,Locataires!$A$3:$K$584,5,))</f>
        <v/>
      </c>
      <c r="F343" s="2" t="str">
        <f>IF(ISBLANK(A343),"",VLOOKUP($A343,Locataires!$A$3:$K$584,6,))</f>
        <v/>
      </c>
      <c r="G343" s="2" t="str">
        <f>IF(ISBLANK(A343),"",VLOOKUP($A343,Locataires!$A$3:$K$584,7,))</f>
        <v/>
      </c>
      <c r="H343" s="39" t="str">
        <f>IF(ISBLANK(A343),"",VLOOKUP($A343,Locataires!$A$3:$K$584,8,))</f>
        <v/>
      </c>
      <c r="I343" s="2" t="str">
        <f>IF(ISBLANK(A343),"",VLOOKUP($A343,Locataires!$A$3:$K$584,9,))</f>
        <v/>
      </c>
      <c r="J343" s="31"/>
      <c r="K343" s="31"/>
      <c r="L343" s="34">
        <f t="shared" si="5"/>
        <v>0</v>
      </c>
      <c r="M343" s="34"/>
      <c r="N343" s="34"/>
      <c r="O343" s="34"/>
      <c r="P343" s="35"/>
    </row>
    <row r="344" spans="1:16" x14ac:dyDescent="0.25">
      <c r="A344" s="3"/>
      <c r="B344" s="2" t="str">
        <f>IF(ISBLANK(A344),"",VLOOKUP($A344,Locataires!$A$3:$K$584,2,))</f>
        <v/>
      </c>
      <c r="C344" s="2" t="str">
        <f>IF(ISBLANK(A344),"",VLOOKUP($A344,Locataires!$A$3:$K$584,3,))</f>
        <v/>
      </c>
      <c r="D344" s="2" t="str">
        <f>IF(ISBLANK(A344),"",VLOOKUP($A344,Locataires!$A$3:$K$584,4,))</f>
        <v/>
      </c>
      <c r="E344" s="2" t="str">
        <f>IF(ISBLANK(A344),"",VLOOKUP($A344,Locataires!$A$3:$K$584,5,))</f>
        <v/>
      </c>
      <c r="F344" s="2" t="str">
        <f>IF(ISBLANK(A344),"",VLOOKUP($A344,Locataires!$A$3:$K$584,6,))</f>
        <v/>
      </c>
      <c r="G344" s="2" t="str">
        <f>IF(ISBLANK(A344),"",VLOOKUP($A344,Locataires!$A$3:$K$584,7,))</f>
        <v/>
      </c>
      <c r="H344" s="39" t="str">
        <f>IF(ISBLANK(A344),"",VLOOKUP($A344,Locataires!$A$3:$K$584,8,))</f>
        <v/>
      </c>
      <c r="I344" s="2" t="str">
        <f>IF(ISBLANK(A344),"",VLOOKUP($A344,Locataires!$A$3:$K$584,9,))</f>
        <v/>
      </c>
      <c r="J344" s="31"/>
      <c r="K344" s="31"/>
      <c r="L344" s="34">
        <f t="shared" si="5"/>
        <v>0</v>
      </c>
      <c r="M344" s="34"/>
      <c r="N344" s="34"/>
      <c r="O344" s="34"/>
      <c r="P344" s="35"/>
    </row>
    <row r="345" spans="1:16" x14ac:dyDescent="0.25">
      <c r="A345" s="3"/>
      <c r="B345" s="2" t="str">
        <f>IF(ISBLANK(A345),"",VLOOKUP($A345,Locataires!$A$3:$K$584,2,))</f>
        <v/>
      </c>
      <c r="C345" s="2" t="str">
        <f>IF(ISBLANK(A345),"",VLOOKUP($A345,Locataires!$A$3:$K$584,3,))</f>
        <v/>
      </c>
      <c r="D345" s="2" t="str">
        <f>IF(ISBLANK(A345),"",VLOOKUP($A345,Locataires!$A$3:$K$584,4,))</f>
        <v/>
      </c>
      <c r="E345" s="2" t="str">
        <f>IF(ISBLANK(A345),"",VLOOKUP($A345,Locataires!$A$3:$K$584,5,))</f>
        <v/>
      </c>
      <c r="F345" s="2" t="str">
        <f>IF(ISBLANK(A345),"",VLOOKUP($A345,Locataires!$A$3:$K$584,6,))</f>
        <v/>
      </c>
      <c r="G345" s="2" t="str">
        <f>IF(ISBLANK(A345),"",VLOOKUP($A345,Locataires!$A$3:$K$584,7,))</f>
        <v/>
      </c>
      <c r="H345" s="39" t="str">
        <f>IF(ISBLANK(A345),"",VLOOKUP($A345,Locataires!$A$3:$K$584,8,))</f>
        <v/>
      </c>
      <c r="I345" s="2" t="str">
        <f>IF(ISBLANK(A345),"",VLOOKUP($A345,Locataires!$A$3:$K$584,9,))</f>
        <v/>
      </c>
      <c r="J345" s="31"/>
      <c r="K345" s="31"/>
      <c r="L345" s="34">
        <f t="shared" si="5"/>
        <v>0</v>
      </c>
      <c r="M345" s="34"/>
      <c r="N345" s="34"/>
      <c r="O345" s="34"/>
      <c r="P345" s="35"/>
    </row>
    <row r="346" spans="1:16" x14ac:dyDescent="0.25">
      <c r="A346" s="3"/>
      <c r="B346" s="2" t="str">
        <f>IF(ISBLANK(A346),"",VLOOKUP($A346,Locataires!$A$3:$K$584,2,))</f>
        <v/>
      </c>
      <c r="C346" s="2" t="str">
        <f>IF(ISBLANK(A346),"",VLOOKUP($A346,Locataires!$A$3:$K$584,3,))</f>
        <v/>
      </c>
      <c r="D346" s="2" t="str">
        <f>IF(ISBLANK(A346),"",VLOOKUP($A346,Locataires!$A$3:$K$584,4,))</f>
        <v/>
      </c>
      <c r="E346" s="2" t="str">
        <f>IF(ISBLANK(A346),"",VLOOKUP($A346,Locataires!$A$3:$K$584,5,))</f>
        <v/>
      </c>
      <c r="F346" s="2" t="str">
        <f>IF(ISBLANK(A346),"",VLOOKUP($A346,Locataires!$A$3:$K$584,6,))</f>
        <v/>
      </c>
      <c r="G346" s="2" t="str">
        <f>IF(ISBLANK(A346),"",VLOOKUP($A346,Locataires!$A$3:$K$584,7,))</f>
        <v/>
      </c>
      <c r="H346" s="39" t="str">
        <f>IF(ISBLANK(A346),"",VLOOKUP($A346,Locataires!$A$3:$K$584,8,))</f>
        <v/>
      </c>
      <c r="I346" s="2" t="str">
        <f>IF(ISBLANK(A346),"",VLOOKUP($A346,Locataires!$A$3:$K$584,9,))</f>
        <v/>
      </c>
      <c r="J346" s="31"/>
      <c r="K346" s="31"/>
      <c r="L346" s="34">
        <f t="shared" si="5"/>
        <v>0</v>
      </c>
      <c r="M346" s="34"/>
      <c r="N346" s="34"/>
      <c r="O346" s="34"/>
      <c r="P346" s="35"/>
    </row>
    <row r="347" spans="1:16" x14ac:dyDescent="0.25">
      <c r="A347" s="3"/>
      <c r="B347" s="2" t="str">
        <f>IF(ISBLANK(A347),"",VLOOKUP($A347,Locataires!$A$3:$K$584,2,))</f>
        <v/>
      </c>
      <c r="C347" s="2" t="str">
        <f>IF(ISBLANK(A347),"",VLOOKUP($A347,Locataires!$A$3:$K$584,3,))</f>
        <v/>
      </c>
      <c r="D347" s="2" t="str">
        <f>IF(ISBLANK(A347),"",VLOOKUP($A347,Locataires!$A$3:$K$584,4,))</f>
        <v/>
      </c>
      <c r="E347" s="2" t="str">
        <f>IF(ISBLANK(A347),"",VLOOKUP($A347,Locataires!$A$3:$K$584,5,))</f>
        <v/>
      </c>
      <c r="F347" s="2" t="str">
        <f>IF(ISBLANK(A347),"",VLOOKUP($A347,Locataires!$A$3:$K$584,6,))</f>
        <v/>
      </c>
      <c r="G347" s="2" t="str">
        <f>IF(ISBLANK(A347),"",VLOOKUP($A347,Locataires!$A$3:$K$584,7,))</f>
        <v/>
      </c>
      <c r="H347" s="39" t="str">
        <f>IF(ISBLANK(A347),"",VLOOKUP($A347,Locataires!$A$3:$K$584,8,))</f>
        <v/>
      </c>
      <c r="I347" s="2" t="str">
        <f>IF(ISBLANK(A347),"",VLOOKUP($A347,Locataires!$A$3:$K$584,9,))</f>
        <v/>
      </c>
      <c r="J347" s="31"/>
      <c r="K347" s="31"/>
      <c r="L347" s="34">
        <f t="shared" si="5"/>
        <v>0</v>
      </c>
      <c r="M347" s="34"/>
      <c r="N347" s="34"/>
      <c r="O347" s="34"/>
      <c r="P347" s="35"/>
    </row>
    <row r="348" spans="1:16" x14ac:dyDescent="0.25">
      <c r="A348" s="3"/>
      <c r="B348" s="2" t="str">
        <f>IF(ISBLANK(A348),"",VLOOKUP($A348,Locataires!$A$3:$K$584,2,))</f>
        <v/>
      </c>
      <c r="C348" s="2" t="str">
        <f>IF(ISBLANK(A348),"",VLOOKUP($A348,Locataires!$A$3:$K$584,3,))</f>
        <v/>
      </c>
      <c r="D348" s="2" t="str">
        <f>IF(ISBLANK(A348),"",VLOOKUP($A348,Locataires!$A$3:$K$584,4,))</f>
        <v/>
      </c>
      <c r="E348" s="2" t="str">
        <f>IF(ISBLANK(A348),"",VLOOKUP($A348,Locataires!$A$3:$K$584,5,))</f>
        <v/>
      </c>
      <c r="F348" s="2" t="str">
        <f>IF(ISBLANK(A348),"",VLOOKUP($A348,Locataires!$A$3:$K$584,6,))</f>
        <v/>
      </c>
      <c r="G348" s="2" t="str">
        <f>IF(ISBLANK(A348),"",VLOOKUP($A348,Locataires!$A$3:$K$584,7,))</f>
        <v/>
      </c>
      <c r="H348" s="39" t="str">
        <f>IF(ISBLANK(A348),"",VLOOKUP($A348,Locataires!$A$3:$K$584,8,))</f>
        <v/>
      </c>
      <c r="I348" s="2" t="str">
        <f>IF(ISBLANK(A348),"",VLOOKUP($A348,Locataires!$A$3:$K$584,9,))</f>
        <v/>
      </c>
      <c r="J348" s="31"/>
      <c r="K348" s="31"/>
      <c r="L348" s="34">
        <f t="shared" si="5"/>
        <v>0</v>
      </c>
      <c r="M348" s="34"/>
      <c r="N348" s="34"/>
      <c r="O348" s="34"/>
      <c r="P348" s="35"/>
    </row>
    <row r="349" spans="1:16" x14ac:dyDescent="0.25">
      <c r="A349" s="3"/>
      <c r="B349" s="2" t="str">
        <f>IF(ISBLANK(A349),"",VLOOKUP($A349,Locataires!$A$3:$K$584,2,))</f>
        <v/>
      </c>
      <c r="C349" s="2" t="str">
        <f>IF(ISBLANK(A349),"",VLOOKUP($A349,Locataires!$A$3:$K$584,3,))</f>
        <v/>
      </c>
      <c r="D349" s="2" t="str">
        <f>IF(ISBLANK(A349),"",VLOOKUP($A349,Locataires!$A$3:$K$584,4,))</f>
        <v/>
      </c>
      <c r="E349" s="2" t="str">
        <f>IF(ISBLANK(A349),"",VLOOKUP($A349,Locataires!$A$3:$K$584,5,))</f>
        <v/>
      </c>
      <c r="F349" s="2" t="str">
        <f>IF(ISBLANK(A349),"",VLOOKUP($A349,Locataires!$A$3:$K$584,6,))</f>
        <v/>
      </c>
      <c r="G349" s="2" t="str">
        <f>IF(ISBLANK(A349),"",VLOOKUP($A349,Locataires!$A$3:$K$584,7,))</f>
        <v/>
      </c>
      <c r="H349" s="39" t="str">
        <f>IF(ISBLANK(A349),"",VLOOKUP($A349,Locataires!$A$3:$K$584,8,))</f>
        <v/>
      </c>
      <c r="I349" s="2" t="str">
        <f>IF(ISBLANK(A349),"",VLOOKUP($A349,Locataires!$A$3:$K$584,9,))</f>
        <v/>
      </c>
      <c r="J349" s="31"/>
      <c r="K349" s="31"/>
      <c r="L349" s="34">
        <f t="shared" si="5"/>
        <v>0</v>
      </c>
      <c r="M349" s="34"/>
      <c r="N349" s="34"/>
      <c r="O349" s="34"/>
      <c r="P349" s="35"/>
    </row>
    <row r="350" spans="1:16" x14ac:dyDescent="0.25">
      <c r="A350" s="3"/>
      <c r="B350" s="2" t="str">
        <f>IF(ISBLANK(A350),"",VLOOKUP($A350,Locataires!$A$3:$K$584,2,))</f>
        <v/>
      </c>
      <c r="C350" s="2" t="str">
        <f>IF(ISBLANK(A350),"",VLOOKUP($A350,Locataires!$A$3:$K$584,3,))</f>
        <v/>
      </c>
      <c r="D350" s="2" t="str">
        <f>IF(ISBLANK(A350),"",VLOOKUP($A350,Locataires!$A$3:$K$584,4,))</f>
        <v/>
      </c>
      <c r="E350" s="2" t="str">
        <f>IF(ISBLANK(A350),"",VLOOKUP($A350,Locataires!$A$3:$K$584,5,))</f>
        <v/>
      </c>
      <c r="F350" s="2" t="str">
        <f>IF(ISBLANK(A350),"",VLOOKUP($A350,Locataires!$A$3:$K$584,6,))</f>
        <v/>
      </c>
      <c r="G350" s="2" t="str">
        <f>IF(ISBLANK(A350),"",VLOOKUP($A350,Locataires!$A$3:$K$584,7,))</f>
        <v/>
      </c>
      <c r="H350" s="39" t="str">
        <f>IF(ISBLANK(A350),"",VLOOKUP($A350,Locataires!$A$3:$K$584,8,))</f>
        <v/>
      </c>
      <c r="I350" s="2" t="str">
        <f>IF(ISBLANK(A350),"",VLOOKUP($A350,Locataires!$A$3:$K$584,9,))</f>
        <v/>
      </c>
      <c r="J350" s="31"/>
      <c r="K350" s="31"/>
      <c r="L350" s="34">
        <f t="shared" si="5"/>
        <v>0</v>
      </c>
      <c r="M350" s="34"/>
      <c r="N350" s="34"/>
      <c r="O350" s="34"/>
      <c r="P350" s="35"/>
    </row>
    <row r="351" spans="1:16" x14ac:dyDescent="0.25">
      <c r="A351" s="3"/>
      <c r="B351" s="2" t="str">
        <f>IF(ISBLANK(A351),"",VLOOKUP($A351,Locataires!$A$3:$K$584,2,))</f>
        <v/>
      </c>
      <c r="C351" s="2" t="str">
        <f>IF(ISBLANK(A351),"",VLOOKUP($A351,Locataires!$A$3:$K$584,3,))</f>
        <v/>
      </c>
      <c r="D351" s="2" t="str">
        <f>IF(ISBLANK(A351),"",VLOOKUP($A351,Locataires!$A$3:$K$584,4,))</f>
        <v/>
      </c>
      <c r="E351" s="2" t="str">
        <f>IF(ISBLANK(A351),"",VLOOKUP($A351,Locataires!$A$3:$K$584,5,))</f>
        <v/>
      </c>
      <c r="F351" s="2" t="str">
        <f>IF(ISBLANK(A351),"",VLOOKUP($A351,Locataires!$A$3:$K$584,6,))</f>
        <v/>
      </c>
      <c r="G351" s="2" t="str">
        <f>IF(ISBLANK(A351),"",VLOOKUP($A351,Locataires!$A$3:$K$584,7,))</f>
        <v/>
      </c>
      <c r="H351" s="39" t="str">
        <f>IF(ISBLANK(A351),"",VLOOKUP($A351,Locataires!$A$3:$K$584,8,))</f>
        <v/>
      </c>
      <c r="I351" s="2" t="str">
        <f>IF(ISBLANK(A351),"",VLOOKUP($A351,Locataires!$A$3:$K$584,9,))</f>
        <v/>
      </c>
      <c r="J351" s="31"/>
      <c r="K351" s="31"/>
      <c r="L351" s="34">
        <f t="shared" si="5"/>
        <v>0</v>
      </c>
      <c r="M351" s="34"/>
      <c r="N351" s="34"/>
      <c r="O351" s="34"/>
      <c r="P351" s="35"/>
    </row>
    <row r="352" spans="1:16" x14ac:dyDescent="0.25">
      <c r="A352" s="3"/>
      <c r="B352" s="2" t="str">
        <f>IF(ISBLANK(A352),"",VLOOKUP($A352,Locataires!$A$3:$K$584,2,))</f>
        <v/>
      </c>
      <c r="C352" s="2" t="str">
        <f>IF(ISBLANK(A352),"",VLOOKUP($A352,Locataires!$A$3:$K$584,3,))</f>
        <v/>
      </c>
      <c r="D352" s="2" t="str">
        <f>IF(ISBLANK(A352),"",VLOOKUP($A352,Locataires!$A$3:$K$584,4,))</f>
        <v/>
      </c>
      <c r="E352" s="2" t="str">
        <f>IF(ISBLANK(A352),"",VLOOKUP($A352,Locataires!$A$3:$K$584,5,))</f>
        <v/>
      </c>
      <c r="F352" s="2" t="str">
        <f>IF(ISBLANK(A352),"",VLOOKUP($A352,Locataires!$A$3:$K$584,6,))</f>
        <v/>
      </c>
      <c r="G352" s="2" t="str">
        <f>IF(ISBLANK(A352),"",VLOOKUP($A352,Locataires!$A$3:$K$584,7,))</f>
        <v/>
      </c>
      <c r="H352" s="39" t="str">
        <f>IF(ISBLANK(A352),"",VLOOKUP($A352,Locataires!$A$3:$K$584,8,))</f>
        <v/>
      </c>
      <c r="I352" s="2" t="str">
        <f>IF(ISBLANK(A352),"",VLOOKUP($A352,Locataires!$A$3:$K$584,9,))</f>
        <v/>
      </c>
      <c r="J352" s="31"/>
      <c r="K352" s="31"/>
      <c r="L352" s="34">
        <f t="shared" si="5"/>
        <v>0</v>
      </c>
      <c r="M352" s="34"/>
      <c r="N352" s="34"/>
      <c r="O352" s="34"/>
      <c r="P352" s="35"/>
    </row>
    <row r="353" spans="1:16" x14ac:dyDescent="0.25">
      <c r="A353" s="3"/>
      <c r="B353" s="2" t="str">
        <f>IF(ISBLANK(A353),"",VLOOKUP($A353,Locataires!$A$3:$K$584,2,))</f>
        <v/>
      </c>
      <c r="C353" s="2" t="str">
        <f>IF(ISBLANK(A353),"",VLOOKUP($A353,Locataires!$A$3:$K$584,3,))</f>
        <v/>
      </c>
      <c r="D353" s="2" t="str">
        <f>IF(ISBLANK(A353),"",VLOOKUP($A353,Locataires!$A$3:$K$584,4,))</f>
        <v/>
      </c>
      <c r="E353" s="2" t="str">
        <f>IF(ISBLANK(A353),"",VLOOKUP($A353,Locataires!$A$3:$K$584,5,))</f>
        <v/>
      </c>
      <c r="F353" s="2" t="str">
        <f>IF(ISBLANK(A353),"",VLOOKUP($A353,Locataires!$A$3:$K$584,6,))</f>
        <v/>
      </c>
      <c r="G353" s="2" t="str">
        <f>IF(ISBLANK(A353),"",VLOOKUP($A353,Locataires!$A$3:$K$584,7,))</f>
        <v/>
      </c>
      <c r="H353" s="39" t="str">
        <f>IF(ISBLANK(A353),"",VLOOKUP($A353,Locataires!$A$3:$K$584,8,))</f>
        <v/>
      </c>
      <c r="I353" s="2" t="str">
        <f>IF(ISBLANK(A353),"",VLOOKUP($A353,Locataires!$A$3:$K$584,9,))</f>
        <v/>
      </c>
      <c r="J353" s="31"/>
      <c r="K353" s="31"/>
      <c r="L353" s="34">
        <f t="shared" si="5"/>
        <v>0</v>
      </c>
      <c r="M353" s="34"/>
      <c r="N353" s="34"/>
      <c r="O353" s="34"/>
      <c r="P353" s="35"/>
    </row>
    <row r="354" spans="1:16" x14ac:dyDescent="0.25">
      <c r="A354" s="3"/>
      <c r="B354" s="2" t="str">
        <f>IF(ISBLANK(A354),"",VLOOKUP($A354,Locataires!$A$3:$K$584,2,))</f>
        <v/>
      </c>
      <c r="C354" s="2" t="str">
        <f>IF(ISBLANK(A354),"",VLOOKUP($A354,Locataires!$A$3:$K$584,3,))</f>
        <v/>
      </c>
      <c r="D354" s="2" t="str">
        <f>IF(ISBLANK(A354),"",VLOOKUP($A354,Locataires!$A$3:$K$584,4,))</f>
        <v/>
      </c>
      <c r="E354" s="2" t="str">
        <f>IF(ISBLANK(A354),"",VLOOKUP($A354,Locataires!$A$3:$K$584,5,))</f>
        <v/>
      </c>
      <c r="F354" s="2" t="str">
        <f>IF(ISBLANK(A354),"",VLOOKUP($A354,Locataires!$A$3:$K$584,6,))</f>
        <v/>
      </c>
      <c r="G354" s="2" t="str">
        <f>IF(ISBLANK(A354),"",VLOOKUP($A354,Locataires!$A$3:$K$584,7,))</f>
        <v/>
      </c>
      <c r="H354" s="39" t="str">
        <f>IF(ISBLANK(A354),"",VLOOKUP($A354,Locataires!$A$3:$K$584,8,))</f>
        <v/>
      </c>
      <c r="I354" s="2" t="str">
        <f>IF(ISBLANK(A354),"",VLOOKUP($A354,Locataires!$A$3:$K$584,9,))</f>
        <v/>
      </c>
      <c r="J354" s="31"/>
      <c r="K354" s="31"/>
      <c r="L354" s="34">
        <f t="shared" si="5"/>
        <v>0</v>
      </c>
      <c r="M354" s="34"/>
      <c r="N354" s="34"/>
      <c r="O354" s="34"/>
      <c r="P354" s="35"/>
    </row>
    <row r="355" spans="1:16" x14ac:dyDescent="0.25">
      <c r="A355" s="3"/>
      <c r="B355" s="2" t="str">
        <f>IF(ISBLANK(A355),"",VLOOKUP($A355,Locataires!$A$3:$K$584,2,))</f>
        <v/>
      </c>
      <c r="C355" s="2" t="str">
        <f>IF(ISBLANK(A355),"",VLOOKUP($A355,Locataires!$A$3:$K$584,3,))</f>
        <v/>
      </c>
      <c r="D355" s="2" t="str">
        <f>IF(ISBLANK(A355),"",VLOOKUP($A355,Locataires!$A$3:$K$584,4,))</f>
        <v/>
      </c>
      <c r="E355" s="2" t="str">
        <f>IF(ISBLANK(A355),"",VLOOKUP($A355,Locataires!$A$3:$K$584,5,))</f>
        <v/>
      </c>
      <c r="F355" s="2" t="str">
        <f>IF(ISBLANK(A355),"",VLOOKUP($A355,Locataires!$A$3:$K$584,6,))</f>
        <v/>
      </c>
      <c r="G355" s="2" t="str">
        <f>IF(ISBLANK(A355),"",VLOOKUP($A355,Locataires!$A$3:$K$584,7,))</f>
        <v/>
      </c>
      <c r="H355" s="39" t="str">
        <f>IF(ISBLANK(A355),"",VLOOKUP($A355,Locataires!$A$3:$K$584,8,))</f>
        <v/>
      </c>
      <c r="I355" s="2" t="str">
        <f>IF(ISBLANK(A355),"",VLOOKUP($A355,Locataires!$A$3:$K$584,9,))</f>
        <v/>
      </c>
      <c r="J355" s="31"/>
      <c r="K355" s="31"/>
      <c r="L355" s="34">
        <f t="shared" si="5"/>
        <v>0</v>
      </c>
      <c r="M355" s="34"/>
      <c r="N355" s="34"/>
      <c r="O355" s="34"/>
      <c r="P355" s="35"/>
    </row>
    <row r="356" spans="1:16" x14ac:dyDescent="0.25">
      <c r="A356" s="3"/>
      <c r="B356" s="2" t="str">
        <f>IF(ISBLANK(A356),"",VLOOKUP($A356,Locataires!$A$3:$K$584,2,))</f>
        <v/>
      </c>
      <c r="C356" s="2" t="str">
        <f>IF(ISBLANK(A356),"",VLOOKUP($A356,Locataires!$A$3:$K$584,3,))</f>
        <v/>
      </c>
      <c r="D356" s="2" t="str">
        <f>IF(ISBLANK(A356),"",VLOOKUP($A356,Locataires!$A$3:$K$584,4,))</f>
        <v/>
      </c>
      <c r="E356" s="2" t="str">
        <f>IF(ISBLANK(A356),"",VLOOKUP($A356,Locataires!$A$3:$K$584,5,))</f>
        <v/>
      </c>
      <c r="F356" s="2" t="str">
        <f>IF(ISBLANK(A356),"",VLOOKUP($A356,Locataires!$A$3:$K$584,6,))</f>
        <v/>
      </c>
      <c r="G356" s="2" t="str">
        <f>IF(ISBLANK(A356),"",VLOOKUP($A356,Locataires!$A$3:$K$584,7,))</f>
        <v/>
      </c>
      <c r="H356" s="39" t="str">
        <f>IF(ISBLANK(A356),"",VLOOKUP($A356,Locataires!$A$3:$K$584,8,))</f>
        <v/>
      </c>
      <c r="I356" s="2" t="str">
        <f>IF(ISBLANK(A356),"",VLOOKUP($A356,Locataires!$A$3:$K$584,9,))</f>
        <v/>
      </c>
      <c r="J356" s="31"/>
      <c r="K356" s="31"/>
      <c r="L356" s="34">
        <f t="shared" si="5"/>
        <v>0</v>
      </c>
      <c r="M356" s="34"/>
      <c r="N356" s="34"/>
      <c r="O356" s="34"/>
      <c r="P356" s="35"/>
    </row>
    <row r="357" spans="1:16" x14ac:dyDescent="0.25">
      <c r="A357" s="3"/>
      <c r="B357" s="2" t="str">
        <f>IF(ISBLANK(A357),"",VLOOKUP($A357,Locataires!$A$3:$K$584,2,))</f>
        <v/>
      </c>
      <c r="C357" s="2" t="str">
        <f>IF(ISBLANK(A357),"",VLOOKUP($A357,Locataires!$A$3:$K$584,3,))</f>
        <v/>
      </c>
      <c r="D357" s="2" t="str">
        <f>IF(ISBLANK(A357),"",VLOOKUP($A357,Locataires!$A$3:$K$584,4,))</f>
        <v/>
      </c>
      <c r="E357" s="2" t="str">
        <f>IF(ISBLANK(A357),"",VLOOKUP($A357,Locataires!$A$3:$K$584,5,))</f>
        <v/>
      </c>
      <c r="F357" s="2" t="str">
        <f>IF(ISBLANK(A357),"",VLOOKUP($A357,Locataires!$A$3:$K$584,6,))</f>
        <v/>
      </c>
      <c r="G357" s="2" t="str">
        <f>IF(ISBLANK(A357),"",VLOOKUP($A357,Locataires!$A$3:$K$584,7,))</f>
        <v/>
      </c>
      <c r="H357" s="39" t="str">
        <f>IF(ISBLANK(A357),"",VLOOKUP($A357,Locataires!$A$3:$K$584,8,))</f>
        <v/>
      </c>
      <c r="I357" s="2" t="str">
        <f>IF(ISBLANK(A357),"",VLOOKUP($A357,Locataires!$A$3:$K$584,9,))</f>
        <v/>
      </c>
      <c r="J357" s="31"/>
      <c r="K357" s="31"/>
      <c r="L357" s="34">
        <f t="shared" si="5"/>
        <v>0</v>
      </c>
      <c r="M357" s="34"/>
      <c r="N357" s="34"/>
      <c r="O357" s="34"/>
      <c r="P357" s="35"/>
    </row>
    <row r="358" spans="1:16" x14ac:dyDescent="0.25">
      <c r="A358" s="3"/>
      <c r="B358" s="2" t="str">
        <f>IF(ISBLANK(A358),"",VLOOKUP($A358,Locataires!$A$3:$K$584,2,))</f>
        <v/>
      </c>
      <c r="C358" s="2" t="str">
        <f>IF(ISBLANK(A358),"",VLOOKUP($A358,Locataires!$A$3:$K$584,3,))</f>
        <v/>
      </c>
      <c r="D358" s="2" t="str">
        <f>IF(ISBLANK(A358),"",VLOOKUP($A358,Locataires!$A$3:$K$584,4,))</f>
        <v/>
      </c>
      <c r="E358" s="2" t="str">
        <f>IF(ISBLANK(A358),"",VLOOKUP($A358,Locataires!$A$3:$K$584,5,))</f>
        <v/>
      </c>
      <c r="F358" s="2" t="str">
        <f>IF(ISBLANK(A358),"",VLOOKUP($A358,Locataires!$A$3:$K$584,6,))</f>
        <v/>
      </c>
      <c r="G358" s="2" t="str">
        <f>IF(ISBLANK(A358),"",VLOOKUP($A358,Locataires!$A$3:$K$584,7,))</f>
        <v/>
      </c>
      <c r="H358" s="39" t="str">
        <f>IF(ISBLANK(A358),"",VLOOKUP($A358,Locataires!$A$3:$K$584,8,))</f>
        <v/>
      </c>
      <c r="I358" s="2" t="str">
        <f>IF(ISBLANK(A358),"",VLOOKUP($A358,Locataires!$A$3:$K$584,9,))</f>
        <v/>
      </c>
      <c r="J358" s="31"/>
      <c r="K358" s="31"/>
      <c r="L358" s="34">
        <f t="shared" si="5"/>
        <v>0</v>
      </c>
      <c r="M358" s="34"/>
      <c r="N358" s="34"/>
      <c r="O358" s="34"/>
      <c r="P358" s="35"/>
    </row>
    <row r="359" spans="1:16" x14ac:dyDescent="0.25">
      <c r="A359" s="3"/>
      <c r="B359" s="2" t="str">
        <f>IF(ISBLANK(A359),"",VLOOKUP($A359,Locataires!$A$3:$K$584,2,))</f>
        <v/>
      </c>
      <c r="C359" s="2" t="str">
        <f>IF(ISBLANK(A359),"",VLOOKUP($A359,Locataires!$A$3:$K$584,3,))</f>
        <v/>
      </c>
      <c r="D359" s="2" t="str">
        <f>IF(ISBLANK(A359),"",VLOOKUP($A359,Locataires!$A$3:$K$584,4,))</f>
        <v/>
      </c>
      <c r="E359" s="2" t="str">
        <f>IF(ISBLANK(A359),"",VLOOKUP($A359,Locataires!$A$3:$K$584,5,))</f>
        <v/>
      </c>
      <c r="F359" s="2" t="str">
        <f>IF(ISBLANK(A359),"",VLOOKUP($A359,Locataires!$A$3:$K$584,6,))</f>
        <v/>
      </c>
      <c r="G359" s="2" t="str">
        <f>IF(ISBLANK(A359),"",VLOOKUP($A359,Locataires!$A$3:$K$584,7,))</f>
        <v/>
      </c>
      <c r="H359" s="39" t="str">
        <f>IF(ISBLANK(A359),"",VLOOKUP($A359,Locataires!$A$3:$K$584,8,))</f>
        <v/>
      </c>
      <c r="I359" s="2" t="str">
        <f>IF(ISBLANK(A359),"",VLOOKUP($A359,Locataires!$A$3:$K$584,9,))</f>
        <v/>
      </c>
      <c r="J359" s="31"/>
      <c r="K359" s="31"/>
      <c r="L359" s="34">
        <f t="shared" si="5"/>
        <v>0</v>
      </c>
      <c r="M359" s="34"/>
      <c r="N359" s="34"/>
      <c r="O359" s="34"/>
      <c r="P359" s="35"/>
    </row>
    <row r="360" spans="1:16" x14ac:dyDescent="0.25">
      <c r="A360" s="3"/>
      <c r="B360" s="2" t="str">
        <f>IF(ISBLANK(A360),"",VLOOKUP($A360,Locataires!$A$3:$K$584,2,))</f>
        <v/>
      </c>
      <c r="C360" s="2" t="str">
        <f>IF(ISBLANK(A360),"",VLOOKUP($A360,Locataires!$A$3:$K$584,3,))</f>
        <v/>
      </c>
      <c r="D360" s="2" t="str">
        <f>IF(ISBLANK(A360),"",VLOOKUP($A360,Locataires!$A$3:$K$584,4,))</f>
        <v/>
      </c>
      <c r="E360" s="2" t="str">
        <f>IF(ISBLANK(A360),"",VLOOKUP($A360,Locataires!$A$3:$K$584,5,))</f>
        <v/>
      </c>
      <c r="F360" s="2" t="str">
        <f>IF(ISBLANK(A360),"",VLOOKUP($A360,Locataires!$A$3:$K$584,6,))</f>
        <v/>
      </c>
      <c r="G360" s="2" t="str">
        <f>IF(ISBLANK(A360),"",VLOOKUP($A360,Locataires!$A$3:$K$584,7,))</f>
        <v/>
      </c>
      <c r="H360" s="39" t="str">
        <f>IF(ISBLANK(A360),"",VLOOKUP($A360,Locataires!$A$3:$K$584,8,))</f>
        <v/>
      </c>
      <c r="I360" s="2" t="str">
        <f>IF(ISBLANK(A360),"",VLOOKUP($A360,Locataires!$A$3:$K$584,9,))</f>
        <v/>
      </c>
      <c r="J360" s="31"/>
      <c r="K360" s="31"/>
      <c r="L360" s="34">
        <f t="shared" si="5"/>
        <v>0</v>
      </c>
      <c r="M360" s="34"/>
      <c r="N360" s="34"/>
      <c r="O360" s="34"/>
      <c r="P360" s="35"/>
    </row>
    <row r="361" spans="1:16" x14ac:dyDescent="0.25">
      <c r="A361" s="3"/>
      <c r="B361" s="2" t="str">
        <f>IF(ISBLANK(A361),"",VLOOKUP($A361,Locataires!$A$3:$K$584,2,))</f>
        <v/>
      </c>
      <c r="C361" s="2" t="str">
        <f>IF(ISBLANK(A361),"",VLOOKUP($A361,Locataires!$A$3:$K$584,3,))</f>
        <v/>
      </c>
      <c r="D361" s="2" t="str">
        <f>IF(ISBLANK(A361),"",VLOOKUP($A361,Locataires!$A$3:$K$584,4,))</f>
        <v/>
      </c>
      <c r="E361" s="2" t="str">
        <f>IF(ISBLANK(A361),"",VLOOKUP($A361,Locataires!$A$3:$K$584,5,))</f>
        <v/>
      </c>
      <c r="F361" s="2" t="str">
        <f>IF(ISBLANK(A361),"",VLOOKUP($A361,Locataires!$A$3:$K$584,6,))</f>
        <v/>
      </c>
      <c r="G361" s="2" t="str">
        <f>IF(ISBLANK(A361),"",VLOOKUP($A361,Locataires!$A$3:$K$584,7,))</f>
        <v/>
      </c>
      <c r="H361" s="39" t="str">
        <f>IF(ISBLANK(A361),"",VLOOKUP($A361,Locataires!$A$3:$K$584,8,))</f>
        <v/>
      </c>
      <c r="I361" s="2" t="str">
        <f>IF(ISBLANK(A361),"",VLOOKUP($A361,Locataires!$A$3:$K$584,9,))</f>
        <v/>
      </c>
      <c r="J361" s="31"/>
      <c r="K361" s="31"/>
      <c r="L361" s="34">
        <f t="shared" si="5"/>
        <v>0</v>
      </c>
      <c r="M361" s="34"/>
      <c r="N361" s="34"/>
      <c r="O361" s="34"/>
      <c r="P361" s="35"/>
    </row>
    <row r="362" spans="1:16" x14ac:dyDescent="0.25">
      <c r="A362" s="3"/>
      <c r="B362" s="2" t="str">
        <f>IF(ISBLANK(A362),"",VLOOKUP($A362,Locataires!$A$3:$K$584,2,))</f>
        <v/>
      </c>
      <c r="C362" s="2" t="str">
        <f>IF(ISBLANK(A362),"",VLOOKUP($A362,Locataires!$A$3:$K$584,3,))</f>
        <v/>
      </c>
      <c r="D362" s="2" t="str">
        <f>IF(ISBLANK(A362),"",VLOOKUP($A362,Locataires!$A$3:$K$584,4,))</f>
        <v/>
      </c>
      <c r="E362" s="2" t="str">
        <f>IF(ISBLANK(A362),"",VLOOKUP($A362,Locataires!$A$3:$K$584,5,))</f>
        <v/>
      </c>
      <c r="F362" s="2" t="str">
        <f>IF(ISBLANK(A362),"",VLOOKUP($A362,Locataires!$A$3:$K$584,6,))</f>
        <v/>
      </c>
      <c r="G362" s="2" t="str">
        <f>IF(ISBLANK(A362),"",VLOOKUP($A362,Locataires!$A$3:$K$584,7,))</f>
        <v/>
      </c>
      <c r="H362" s="39" t="str">
        <f>IF(ISBLANK(A362),"",VLOOKUP($A362,Locataires!$A$3:$K$584,8,))</f>
        <v/>
      </c>
      <c r="I362" s="2" t="str">
        <f>IF(ISBLANK(A362),"",VLOOKUP($A362,Locataires!$A$3:$K$584,9,))</f>
        <v/>
      </c>
      <c r="J362" s="31"/>
      <c r="K362" s="31"/>
      <c r="L362" s="34">
        <f t="shared" si="5"/>
        <v>0</v>
      </c>
      <c r="M362" s="34"/>
      <c r="N362" s="34"/>
      <c r="O362" s="34"/>
      <c r="P362" s="35"/>
    </row>
    <row r="363" spans="1:16" x14ac:dyDescent="0.25">
      <c r="A363" s="3"/>
      <c r="B363" s="2" t="str">
        <f>IF(ISBLANK(A363),"",VLOOKUP($A363,Locataires!$A$3:$K$584,2,))</f>
        <v/>
      </c>
      <c r="C363" s="2" t="str">
        <f>IF(ISBLANK(A363),"",VLOOKUP($A363,Locataires!$A$3:$K$584,3,))</f>
        <v/>
      </c>
      <c r="D363" s="2" t="str">
        <f>IF(ISBLANK(A363),"",VLOOKUP($A363,Locataires!$A$3:$K$584,4,))</f>
        <v/>
      </c>
      <c r="E363" s="2" t="str">
        <f>IF(ISBLANK(A363),"",VLOOKUP($A363,Locataires!$A$3:$K$584,5,))</f>
        <v/>
      </c>
      <c r="F363" s="2" t="str">
        <f>IF(ISBLANK(A363),"",VLOOKUP($A363,Locataires!$A$3:$K$584,6,))</f>
        <v/>
      </c>
      <c r="G363" s="2" t="str">
        <f>IF(ISBLANK(A363),"",VLOOKUP($A363,Locataires!$A$3:$K$584,7,))</f>
        <v/>
      </c>
      <c r="H363" s="39" t="str">
        <f>IF(ISBLANK(A363),"",VLOOKUP($A363,Locataires!$A$3:$K$584,8,))</f>
        <v/>
      </c>
      <c r="I363" s="2" t="str">
        <f>IF(ISBLANK(A363),"",VLOOKUP($A363,Locataires!$A$3:$K$584,9,))</f>
        <v/>
      </c>
      <c r="J363" s="31"/>
      <c r="K363" s="31"/>
      <c r="L363" s="34">
        <f t="shared" si="5"/>
        <v>0</v>
      </c>
      <c r="M363" s="34"/>
      <c r="N363" s="34"/>
      <c r="O363" s="34"/>
      <c r="P363" s="35"/>
    </row>
    <row r="364" spans="1:16" x14ac:dyDescent="0.25">
      <c r="A364" s="3"/>
      <c r="B364" s="2" t="str">
        <f>IF(ISBLANK(A364),"",VLOOKUP($A364,Locataires!$A$3:$K$584,2,))</f>
        <v/>
      </c>
      <c r="C364" s="2" t="str">
        <f>IF(ISBLANK(A364),"",VLOOKUP($A364,Locataires!$A$3:$K$584,3,))</f>
        <v/>
      </c>
      <c r="D364" s="2" t="str">
        <f>IF(ISBLANK(A364),"",VLOOKUP($A364,Locataires!$A$3:$K$584,4,))</f>
        <v/>
      </c>
      <c r="E364" s="2" t="str">
        <f>IF(ISBLANK(A364),"",VLOOKUP($A364,Locataires!$A$3:$K$584,5,))</f>
        <v/>
      </c>
      <c r="F364" s="2" t="str">
        <f>IF(ISBLANK(A364),"",VLOOKUP($A364,Locataires!$A$3:$K$584,6,))</f>
        <v/>
      </c>
      <c r="G364" s="2" t="str">
        <f>IF(ISBLANK(A364),"",VLOOKUP($A364,Locataires!$A$3:$K$584,7,))</f>
        <v/>
      </c>
      <c r="H364" s="39" t="str">
        <f>IF(ISBLANK(A364),"",VLOOKUP($A364,Locataires!$A$3:$K$584,8,))</f>
        <v/>
      </c>
      <c r="I364" s="2" t="str">
        <f>IF(ISBLANK(A364),"",VLOOKUP($A364,Locataires!$A$3:$K$584,9,))</f>
        <v/>
      </c>
      <c r="J364" s="31"/>
      <c r="K364" s="31"/>
      <c r="L364" s="34">
        <f t="shared" si="5"/>
        <v>0</v>
      </c>
      <c r="M364" s="34"/>
      <c r="N364" s="34"/>
      <c r="O364" s="34"/>
      <c r="P364" s="35"/>
    </row>
    <row r="365" spans="1:16" x14ac:dyDescent="0.25">
      <c r="A365" s="3"/>
      <c r="B365" s="2" t="str">
        <f>IF(ISBLANK(A365),"",VLOOKUP($A365,Locataires!$A$3:$K$584,2,))</f>
        <v/>
      </c>
      <c r="C365" s="2" t="str">
        <f>IF(ISBLANK(A365),"",VLOOKUP($A365,Locataires!$A$3:$K$584,3,))</f>
        <v/>
      </c>
      <c r="D365" s="2" t="str">
        <f>IF(ISBLANK(A365),"",VLOOKUP($A365,Locataires!$A$3:$K$584,4,))</f>
        <v/>
      </c>
      <c r="E365" s="2" t="str">
        <f>IF(ISBLANK(A365),"",VLOOKUP($A365,Locataires!$A$3:$K$584,5,))</f>
        <v/>
      </c>
      <c r="F365" s="2" t="str">
        <f>IF(ISBLANK(A365),"",VLOOKUP($A365,Locataires!$A$3:$K$584,6,))</f>
        <v/>
      </c>
      <c r="G365" s="2" t="str">
        <f>IF(ISBLANK(A365),"",VLOOKUP($A365,Locataires!$A$3:$K$584,7,))</f>
        <v/>
      </c>
      <c r="H365" s="39" t="str">
        <f>IF(ISBLANK(A365),"",VLOOKUP($A365,Locataires!$A$3:$K$584,8,))</f>
        <v/>
      </c>
      <c r="I365" s="2" t="str">
        <f>IF(ISBLANK(A365),"",VLOOKUP($A365,Locataires!$A$3:$K$584,9,))</f>
        <v/>
      </c>
      <c r="J365" s="31"/>
      <c r="K365" s="31"/>
      <c r="L365" s="34">
        <f t="shared" si="5"/>
        <v>0</v>
      </c>
      <c r="M365" s="34"/>
      <c r="N365" s="34"/>
      <c r="O365" s="34"/>
      <c r="P365" s="35"/>
    </row>
    <row r="366" spans="1:16" x14ac:dyDescent="0.25">
      <c r="A366" s="3"/>
      <c r="B366" s="2" t="str">
        <f>IF(ISBLANK(A366),"",VLOOKUP($A366,Locataires!$A$3:$K$584,2,))</f>
        <v/>
      </c>
      <c r="C366" s="2" t="str">
        <f>IF(ISBLANK(A366),"",VLOOKUP($A366,Locataires!$A$3:$K$584,3,))</f>
        <v/>
      </c>
      <c r="D366" s="2" t="str">
        <f>IF(ISBLANK(A366),"",VLOOKUP($A366,Locataires!$A$3:$K$584,4,))</f>
        <v/>
      </c>
      <c r="E366" s="2" t="str">
        <f>IF(ISBLANK(A366),"",VLOOKUP($A366,Locataires!$A$3:$K$584,5,))</f>
        <v/>
      </c>
      <c r="F366" s="2" t="str">
        <f>IF(ISBLANK(A366),"",VLOOKUP($A366,Locataires!$A$3:$K$584,6,))</f>
        <v/>
      </c>
      <c r="G366" s="2" t="str">
        <f>IF(ISBLANK(A366),"",VLOOKUP($A366,Locataires!$A$3:$K$584,7,))</f>
        <v/>
      </c>
      <c r="H366" s="39" t="str">
        <f>IF(ISBLANK(A366),"",VLOOKUP($A366,Locataires!$A$3:$K$584,8,))</f>
        <v/>
      </c>
      <c r="I366" s="2" t="str">
        <f>IF(ISBLANK(A366),"",VLOOKUP($A366,Locataires!$A$3:$K$584,9,))</f>
        <v/>
      </c>
      <c r="J366" s="31"/>
      <c r="K366" s="31"/>
      <c r="L366" s="34">
        <f t="shared" si="5"/>
        <v>0</v>
      </c>
      <c r="M366" s="34"/>
      <c r="N366" s="34"/>
      <c r="O366" s="34"/>
      <c r="P366" s="35"/>
    </row>
    <row r="367" spans="1:16" x14ac:dyDescent="0.25">
      <c r="A367" s="3"/>
      <c r="B367" s="2" t="str">
        <f>IF(ISBLANK(A367),"",VLOOKUP($A367,Locataires!$A$3:$K$584,2,))</f>
        <v/>
      </c>
      <c r="C367" s="2" t="str">
        <f>IF(ISBLANK(A367),"",VLOOKUP($A367,Locataires!$A$3:$K$584,3,))</f>
        <v/>
      </c>
      <c r="D367" s="2" t="str">
        <f>IF(ISBLANK(A367),"",VLOOKUP($A367,Locataires!$A$3:$K$584,4,))</f>
        <v/>
      </c>
      <c r="E367" s="2" t="str">
        <f>IF(ISBLANK(A367),"",VLOOKUP($A367,Locataires!$A$3:$K$584,5,))</f>
        <v/>
      </c>
      <c r="F367" s="2" t="str">
        <f>IF(ISBLANK(A367),"",VLOOKUP($A367,Locataires!$A$3:$K$584,6,))</f>
        <v/>
      </c>
      <c r="G367" s="2" t="str">
        <f>IF(ISBLANK(A367),"",VLOOKUP($A367,Locataires!$A$3:$K$584,7,))</f>
        <v/>
      </c>
      <c r="H367" s="39" t="str">
        <f>IF(ISBLANK(A367),"",VLOOKUP($A367,Locataires!$A$3:$K$584,8,))</f>
        <v/>
      </c>
      <c r="I367" s="2" t="str">
        <f>IF(ISBLANK(A367),"",VLOOKUP($A367,Locataires!$A$3:$K$584,9,))</f>
        <v/>
      </c>
      <c r="J367" s="31"/>
      <c r="K367" s="31"/>
      <c r="L367" s="34">
        <f t="shared" si="5"/>
        <v>0</v>
      </c>
      <c r="M367" s="34"/>
      <c r="N367" s="34"/>
      <c r="O367" s="34"/>
      <c r="P367" s="35"/>
    </row>
    <row r="368" spans="1:16" x14ac:dyDescent="0.25">
      <c r="A368" s="3"/>
      <c r="B368" s="2" t="str">
        <f>IF(ISBLANK(A368),"",VLOOKUP($A368,Locataires!$A$3:$K$584,2,))</f>
        <v/>
      </c>
      <c r="C368" s="2" t="str">
        <f>IF(ISBLANK(A368),"",VLOOKUP($A368,Locataires!$A$3:$K$584,3,))</f>
        <v/>
      </c>
      <c r="D368" s="2" t="str">
        <f>IF(ISBLANK(A368),"",VLOOKUP($A368,Locataires!$A$3:$K$584,4,))</f>
        <v/>
      </c>
      <c r="E368" s="2" t="str">
        <f>IF(ISBLANK(A368),"",VLOOKUP($A368,Locataires!$A$3:$K$584,5,))</f>
        <v/>
      </c>
      <c r="F368" s="2" t="str">
        <f>IF(ISBLANK(A368),"",VLOOKUP($A368,Locataires!$A$3:$K$584,6,))</f>
        <v/>
      </c>
      <c r="G368" s="2" t="str">
        <f>IF(ISBLANK(A368),"",VLOOKUP($A368,Locataires!$A$3:$K$584,7,))</f>
        <v/>
      </c>
      <c r="H368" s="39" t="str">
        <f>IF(ISBLANK(A368),"",VLOOKUP($A368,Locataires!$A$3:$K$584,8,))</f>
        <v/>
      </c>
      <c r="I368" s="2" t="str">
        <f>IF(ISBLANK(A368),"",VLOOKUP($A368,Locataires!$A$3:$K$584,9,))</f>
        <v/>
      </c>
      <c r="J368" s="31"/>
      <c r="K368" s="31"/>
      <c r="L368" s="34">
        <f t="shared" si="5"/>
        <v>0</v>
      </c>
      <c r="M368" s="34"/>
      <c r="N368" s="34"/>
      <c r="O368" s="34"/>
      <c r="P368" s="35"/>
    </row>
    <row r="369" spans="1:16" x14ac:dyDescent="0.25">
      <c r="A369" s="3"/>
      <c r="B369" s="2" t="str">
        <f>IF(ISBLANK(A369),"",VLOOKUP($A369,Locataires!$A$3:$K$584,2,))</f>
        <v/>
      </c>
      <c r="C369" s="2" t="str">
        <f>IF(ISBLANK(A369),"",VLOOKUP($A369,Locataires!$A$3:$K$584,3,))</f>
        <v/>
      </c>
      <c r="D369" s="2" t="str">
        <f>IF(ISBLANK(A369),"",VLOOKUP($A369,Locataires!$A$3:$K$584,4,))</f>
        <v/>
      </c>
      <c r="E369" s="2" t="str">
        <f>IF(ISBLANK(A369),"",VLOOKUP($A369,Locataires!$A$3:$K$584,5,))</f>
        <v/>
      </c>
      <c r="F369" s="2" t="str">
        <f>IF(ISBLANK(A369),"",VLOOKUP($A369,Locataires!$A$3:$K$584,6,))</f>
        <v/>
      </c>
      <c r="G369" s="2" t="str">
        <f>IF(ISBLANK(A369),"",VLOOKUP($A369,Locataires!$A$3:$K$584,7,))</f>
        <v/>
      </c>
      <c r="H369" s="39" t="str">
        <f>IF(ISBLANK(A369),"",VLOOKUP($A369,Locataires!$A$3:$K$584,8,))</f>
        <v/>
      </c>
      <c r="I369" s="2" t="str">
        <f>IF(ISBLANK(A369),"",VLOOKUP($A369,Locataires!$A$3:$K$584,9,))</f>
        <v/>
      </c>
      <c r="J369" s="31"/>
      <c r="K369" s="31"/>
      <c r="L369" s="34">
        <f t="shared" si="5"/>
        <v>0</v>
      </c>
      <c r="M369" s="34"/>
      <c r="N369" s="34"/>
      <c r="O369" s="34"/>
      <c r="P369" s="35"/>
    </row>
    <row r="370" spans="1:16" x14ac:dyDescent="0.25">
      <c r="A370" s="3"/>
      <c r="B370" s="2" t="str">
        <f>IF(ISBLANK(A370),"",VLOOKUP($A370,Locataires!$A$3:$K$584,2,))</f>
        <v/>
      </c>
      <c r="C370" s="2" t="str">
        <f>IF(ISBLANK(A370),"",VLOOKUP($A370,Locataires!$A$3:$K$584,3,))</f>
        <v/>
      </c>
      <c r="D370" s="2" t="str">
        <f>IF(ISBLANK(A370),"",VLOOKUP($A370,Locataires!$A$3:$K$584,4,))</f>
        <v/>
      </c>
      <c r="E370" s="2" t="str">
        <f>IF(ISBLANK(A370),"",VLOOKUP($A370,Locataires!$A$3:$K$584,5,))</f>
        <v/>
      </c>
      <c r="F370" s="2" t="str">
        <f>IF(ISBLANK(A370),"",VLOOKUP($A370,Locataires!$A$3:$K$584,6,))</f>
        <v/>
      </c>
      <c r="G370" s="2" t="str">
        <f>IF(ISBLANK(A370),"",VLOOKUP($A370,Locataires!$A$3:$K$584,7,))</f>
        <v/>
      </c>
      <c r="H370" s="39" t="str">
        <f>IF(ISBLANK(A370),"",VLOOKUP($A370,Locataires!$A$3:$K$584,8,))</f>
        <v/>
      </c>
      <c r="I370" s="2" t="str">
        <f>IF(ISBLANK(A370),"",VLOOKUP($A370,Locataires!$A$3:$K$584,9,))</f>
        <v/>
      </c>
      <c r="J370" s="31"/>
      <c r="K370" s="31"/>
      <c r="L370" s="34">
        <f t="shared" si="5"/>
        <v>0</v>
      </c>
      <c r="M370" s="34"/>
      <c r="N370" s="34"/>
      <c r="O370" s="34"/>
      <c r="P370" s="35"/>
    </row>
    <row r="371" spans="1:16" x14ac:dyDescent="0.25">
      <c r="A371" s="3"/>
      <c r="B371" s="2" t="str">
        <f>IF(ISBLANK(A371),"",VLOOKUP($A371,Locataires!$A$3:$K$584,2,))</f>
        <v/>
      </c>
      <c r="C371" s="2" t="str">
        <f>IF(ISBLANK(A371),"",VLOOKUP($A371,Locataires!$A$3:$K$584,3,))</f>
        <v/>
      </c>
      <c r="D371" s="2" t="str">
        <f>IF(ISBLANK(A371),"",VLOOKUP($A371,Locataires!$A$3:$K$584,4,))</f>
        <v/>
      </c>
      <c r="E371" s="2" t="str">
        <f>IF(ISBLANK(A371),"",VLOOKUP($A371,Locataires!$A$3:$K$584,5,))</f>
        <v/>
      </c>
      <c r="F371" s="2" t="str">
        <f>IF(ISBLANK(A371),"",VLOOKUP($A371,Locataires!$A$3:$K$584,6,))</f>
        <v/>
      </c>
      <c r="G371" s="2" t="str">
        <f>IF(ISBLANK(A371),"",VLOOKUP($A371,Locataires!$A$3:$K$584,7,))</f>
        <v/>
      </c>
      <c r="H371" s="39" t="str">
        <f>IF(ISBLANK(A371),"",VLOOKUP($A371,Locataires!$A$3:$K$584,8,))</f>
        <v/>
      </c>
      <c r="I371" s="2" t="str">
        <f>IF(ISBLANK(A371),"",VLOOKUP($A371,Locataires!$A$3:$K$584,9,))</f>
        <v/>
      </c>
      <c r="J371" s="31"/>
      <c r="K371" s="31"/>
      <c r="L371" s="34">
        <f t="shared" si="5"/>
        <v>0</v>
      </c>
      <c r="M371" s="34"/>
      <c r="N371" s="34"/>
      <c r="O371" s="34"/>
      <c r="P371" s="35"/>
    </row>
    <row r="372" spans="1:16" x14ac:dyDescent="0.25">
      <c r="A372" s="3"/>
      <c r="B372" s="2" t="str">
        <f>IF(ISBLANK(A372),"",VLOOKUP($A372,Locataires!$A$3:$K$584,2,))</f>
        <v/>
      </c>
      <c r="C372" s="2" t="str">
        <f>IF(ISBLANK(A372),"",VLOOKUP($A372,Locataires!$A$3:$K$584,3,))</f>
        <v/>
      </c>
      <c r="D372" s="2" t="str">
        <f>IF(ISBLANK(A372),"",VLOOKUP($A372,Locataires!$A$3:$K$584,4,))</f>
        <v/>
      </c>
      <c r="E372" s="2" t="str">
        <f>IF(ISBLANK(A372),"",VLOOKUP($A372,Locataires!$A$3:$K$584,5,))</f>
        <v/>
      </c>
      <c r="F372" s="2" t="str">
        <f>IF(ISBLANK(A372),"",VLOOKUP($A372,Locataires!$A$3:$K$584,6,))</f>
        <v/>
      </c>
      <c r="G372" s="2" t="str">
        <f>IF(ISBLANK(A372),"",VLOOKUP($A372,Locataires!$A$3:$K$584,7,))</f>
        <v/>
      </c>
      <c r="H372" s="39" t="str">
        <f>IF(ISBLANK(A372),"",VLOOKUP($A372,Locataires!$A$3:$K$584,8,))</f>
        <v/>
      </c>
      <c r="I372" s="2" t="str">
        <f>IF(ISBLANK(A372),"",VLOOKUP($A372,Locataires!$A$3:$K$584,9,))</f>
        <v/>
      </c>
      <c r="J372" s="31"/>
      <c r="K372" s="31"/>
      <c r="L372" s="34">
        <f t="shared" si="5"/>
        <v>0</v>
      </c>
      <c r="M372" s="34"/>
      <c r="N372" s="34"/>
      <c r="O372" s="34"/>
      <c r="P372" s="35"/>
    </row>
    <row r="373" spans="1:16" x14ac:dyDescent="0.25">
      <c r="A373" s="3"/>
      <c r="B373" s="2" t="str">
        <f>IF(ISBLANK(A373),"",VLOOKUP($A373,Locataires!$A$3:$K$584,2,))</f>
        <v/>
      </c>
      <c r="C373" s="2" t="str">
        <f>IF(ISBLANK(A373),"",VLOOKUP($A373,Locataires!$A$3:$K$584,3,))</f>
        <v/>
      </c>
      <c r="D373" s="2" t="str">
        <f>IF(ISBLANK(A373),"",VLOOKUP($A373,Locataires!$A$3:$K$584,4,))</f>
        <v/>
      </c>
      <c r="E373" s="2" t="str">
        <f>IF(ISBLANK(A373),"",VLOOKUP($A373,Locataires!$A$3:$K$584,5,))</f>
        <v/>
      </c>
      <c r="F373" s="2" t="str">
        <f>IF(ISBLANK(A373),"",VLOOKUP($A373,Locataires!$A$3:$K$584,6,))</f>
        <v/>
      </c>
      <c r="G373" s="2" t="str">
        <f>IF(ISBLANK(A373),"",VLOOKUP($A373,Locataires!$A$3:$K$584,7,))</f>
        <v/>
      </c>
      <c r="H373" s="39" t="str">
        <f>IF(ISBLANK(A373),"",VLOOKUP($A373,Locataires!$A$3:$K$584,8,))</f>
        <v/>
      </c>
      <c r="I373" s="2" t="str">
        <f>IF(ISBLANK(A373),"",VLOOKUP($A373,Locataires!$A$3:$K$584,9,))</f>
        <v/>
      </c>
      <c r="J373" s="31"/>
      <c r="K373" s="31"/>
      <c r="L373" s="34">
        <f t="shared" si="5"/>
        <v>0</v>
      </c>
      <c r="M373" s="34"/>
      <c r="N373" s="34"/>
      <c r="O373" s="34"/>
      <c r="P373" s="35"/>
    </row>
    <row r="374" spans="1:16" x14ac:dyDescent="0.25">
      <c r="A374" s="3"/>
      <c r="B374" s="2" t="str">
        <f>IF(ISBLANK(A374),"",VLOOKUP($A374,Locataires!$A$3:$K$584,2,))</f>
        <v/>
      </c>
      <c r="C374" s="2" t="str">
        <f>IF(ISBLANK(A374),"",VLOOKUP($A374,Locataires!$A$3:$K$584,3,))</f>
        <v/>
      </c>
      <c r="D374" s="2" t="str">
        <f>IF(ISBLANK(A374),"",VLOOKUP($A374,Locataires!$A$3:$K$584,4,))</f>
        <v/>
      </c>
      <c r="E374" s="2" t="str">
        <f>IF(ISBLANK(A374),"",VLOOKUP($A374,Locataires!$A$3:$K$584,5,))</f>
        <v/>
      </c>
      <c r="F374" s="2" t="str">
        <f>IF(ISBLANK(A374),"",VLOOKUP($A374,Locataires!$A$3:$K$584,6,))</f>
        <v/>
      </c>
      <c r="G374" s="2" t="str">
        <f>IF(ISBLANK(A374),"",VLOOKUP($A374,Locataires!$A$3:$K$584,7,))</f>
        <v/>
      </c>
      <c r="H374" s="39" t="str">
        <f>IF(ISBLANK(A374),"",VLOOKUP($A374,Locataires!$A$3:$K$584,8,))</f>
        <v/>
      </c>
      <c r="I374" s="2" t="str">
        <f>IF(ISBLANK(A374),"",VLOOKUP($A374,Locataires!$A$3:$K$584,9,))</f>
        <v/>
      </c>
      <c r="J374" s="31"/>
      <c r="K374" s="31"/>
      <c r="L374" s="34">
        <f t="shared" si="5"/>
        <v>0</v>
      </c>
      <c r="M374" s="34"/>
      <c r="N374" s="34"/>
      <c r="O374" s="34"/>
      <c r="P374" s="35"/>
    </row>
    <row r="375" spans="1:16" x14ac:dyDescent="0.25">
      <c r="A375" s="3"/>
      <c r="B375" s="2" t="str">
        <f>IF(ISBLANK(A375),"",VLOOKUP($A375,Locataires!$A$3:$K$584,2,))</f>
        <v/>
      </c>
      <c r="C375" s="2" t="str">
        <f>IF(ISBLANK(A375),"",VLOOKUP($A375,Locataires!$A$3:$K$584,3,))</f>
        <v/>
      </c>
      <c r="D375" s="2" t="str">
        <f>IF(ISBLANK(A375),"",VLOOKUP($A375,Locataires!$A$3:$K$584,4,))</f>
        <v/>
      </c>
      <c r="E375" s="2" t="str">
        <f>IF(ISBLANK(A375),"",VLOOKUP($A375,Locataires!$A$3:$K$584,5,))</f>
        <v/>
      </c>
      <c r="F375" s="2" t="str">
        <f>IF(ISBLANK(A375),"",VLOOKUP($A375,Locataires!$A$3:$K$584,6,))</f>
        <v/>
      </c>
      <c r="G375" s="2" t="str">
        <f>IF(ISBLANK(A375),"",VLOOKUP($A375,Locataires!$A$3:$K$584,7,))</f>
        <v/>
      </c>
      <c r="H375" s="39" t="str">
        <f>IF(ISBLANK(A375),"",VLOOKUP($A375,Locataires!$A$3:$K$584,8,))</f>
        <v/>
      </c>
      <c r="I375" s="2" t="str">
        <f>IF(ISBLANK(A375),"",VLOOKUP($A375,Locataires!$A$3:$K$584,9,))</f>
        <v/>
      </c>
      <c r="J375" s="31"/>
      <c r="K375" s="31"/>
      <c r="L375" s="34">
        <f t="shared" si="5"/>
        <v>0</v>
      </c>
      <c r="M375" s="34"/>
      <c r="N375" s="34"/>
      <c r="O375" s="34"/>
      <c r="P375" s="35"/>
    </row>
    <row r="376" spans="1:16" x14ac:dyDescent="0.25">
      <c r="A376" s="3"/>
      <c r="B376" s="2" t="str">
        <f>IF(ISBLANK(A376),"",VLOOKUP($A376,Locataires!$A$3:$K$584,2,))</f>
        <v/>
      </c>
      <c r="C376" s="2" t="str">
        <f>IF(ISBLANK(A376),"",VLOOKUP($A376,Locataires!$A$3:$K$584,3,))</f>
        <v/>
      </c>
      <c r="D376" s="2" t="str">
        <f>IF(ISBLANK(A376),"",VLOOKUP($A376,Locataires!$A$3:$K$584,4,))</f>
        <v/>
      </c>
      <c r="E376" s="2" t="str">
        <f>IF(ISBLANK(A376),"",VLOOKUP($A376,Locataires!$A$3:$K$584,5,))</f>
        <v/>
      </c>
      <c r="F376" s="2" t="str">
        <f>IF(ISBLANK(A376),"",VLOOKUP($A376,Locataires!$A$3:$K$584,6,))</f>
        <v/>
      </c>
      <c r="G376" s="2" t="str">
        <f>IF(ISBLANK(A376),"",VLOOKUP($A376,Locataires!$A$3:$K$584,7,))</f>
        <v/>
      </c>
      <c r="H376" s="39" t="str">
        <f>IF(ISBLANK(A376),"",VLOOKUP($A376,Locataires!$A$3:$K$584,8,))</f>
        <v/>
      </c>
      <c r="I376" s="2" t="str">
        <f>IF(ISBLANK(A376),"",VLOOKUP($A376,Locataires!$A$3:$K$584,9,))</f>
        <v/>
      </c>
      <c r="J376" s="31"/>
      <c r="K376" s="31"/>
      <c r="L376" s="34">
        <f t="shared" si="5"/>
        <v>0</v>
      </c>
      <c r="M376" s="34"/>
      <c r="N376" s="34"/>
      <c r="O376" s="34"/>
      <c r="P376" s="35"/>
    </row>
    <row r="377" spans="1:16" x14ac:dyDescent="0.25">
      <c r="A377" s="3"/>
      <c r="B377" s="2" t="str">
        <f>IF(ISBLANK(A377),"",VLOOKUP($A377,Locataires!$A$3:$K$584,2,))</f>
        <v/>
      </c>
      <c r="C377" s="2" t="str">
        <f>IF(ISBLANK(A377),"",VLOOKUP($A377,Locataires!$A$3:$K$584,3,))</f>
        <v/>
      </c>
      <c r="D377" s="2" t="str">
        <f>IF(ISBLANK(A377),"",VLOOKUP($A377,Locataires!$A$3:$K$584,4,))</f>
        <v/>
      </c>
      <c r="E377" s="2" t="str">
        <f>IF(ISBLANK(A377),"",VLOOKUP($A377,Locataires!$A$3:$K$584,5,))</f>
        <v/>
      </c>
      <c r="F377" s="2" t="str">
        <f>IF(ISBLANK(A377),"",VLOOKUP($A377,Locataires!$A$3:$K$584,6,))</f>
        <v/>
      </c>
      <c r="G377" s="2" t="str">
        <f>IF(ISBLANK(A377),"",VLOOKUP($A377,Locataires!$A$3:$K$584,7,))</f>
        <v/>
      </c>
      <c r="H377" s="39" t="str">
        <f>IF(ISBLANK(A377),"",VLOOKUP($A377,Locataires!$A$3:$K$584,8,))</f>
        <v/>
      </c>
      <c r="I377" s="2" t="str">
        <f>IF(ISBLANK(A377),"",VLOOKUP($A377,Locataires!$A$3:$K$584,9,))</f>
        <v/>
      </c>
      <c r="J377" s="31"/>
      <c r="K377" s="31"/>
      <c r="L377" s="34">
        <f t="shared" si="5"/>
        <v>0</v>
      </c>
      <c r="M377" s="34"/>
      <c r="N377" s="34"/>
      <c r="O377" s="34"/>
      <c r="P377" s="35"/>
    </row>
    <row r="378" spans="1:16" x14ac:dyDescent="0.25">
      <c r="A378" s="3"/>
      <c r="B378" s="2" t="str">
        <f>IF(ISBLANK(A378),"",VLOOKUP($A378,Locataires!$A$3:$K$584,2,))</f>
        <v/>
      </c>
      <c r="C378" s="2" t="str">
        <f>IF(ISBLANK(A378),"",VLOOKUP($A378,Locataires!$A$3:$K$584,3,))</f>
        <v/>
      </c>
      <c r="D378" s="2" t="str">
        <f>IF(ISBLANK(A378),"",VLOOKUP($A378,Locataires!$A$3:$K$584,4,))</f>
        <v/>
      </c>
      <c r="E378" s="2" t="str">
        <f>IF(ISBLANK(A378),"",VLOOKUP($A378,Locataires!$A$3:$K$584,5,))</f>
        <v/>
      </c>
      <c r="F378" s="2" t="str">
        <f>IF(ISBLANK(A378),"",VLOOKUP($A378,Locataires!$A$3:$K$584,6,))</f>
        <v/>
      </c>
      <c r="G378" s="2" t="str">
        <f>IF(ISBLANK(A378),"",VLOOKUP($A378,Locataires!$A$3:$K$584,7,))</f>
        <v/>
      </c>
      <c r="H378" s="39" t="str">
        <f>IF(ISBLANK(A378),"",VLOOKUP($A378,Locataires!$A$3:$K$584,8,))</f>
        <v/>
      </c>
      <c r="I378" s="2" t="str">
        <f>IF(ISBLANK(A378),"",VLOOKUP($A378,Locataires!$A$3:$K$584,9,))</f>
        <v/>
      </c>
      <c r="J378" s="31"/>
      <c r="K378" s="31"/>
      <c r="L378" s="34">
        <f t="shared" si="5"/>
        <v>0</v>
      </c>
      <c r="M378" s="34"/>
      <c r="N378" s="34"/>
      <c r="O378" s="34"/>
      <c r="P378" s="35"/>
    </row>
    <row r="379" spans="1:16" x14ac:dyDescent="0.25">
      <c r="A379" s="3"/>
      <c r="B379" s="2" t="str">
        <f>IF(ISBLANK(A379),"",VLOOKUP($A379,Locataires!$A$3:$K$584,2,))</f>
        <v/>
      </c>
      <c r="C379" s="2" t="str">
        <f>IF(ISBLANK(A379),"",VLOOKUP($A379,Locataires!$A$3:$K$584,3,))</f>
        <v/>
      </c>
      <c r="D379" s="2" t="str">
        <f>IF(ISBLANK(A379),"",VLOOKUP($A379,Locataires!$A$3:$K$584,4,))</f>
        <v/>
      </c>
      <c r="E379" s="2" t="str">
        <f>IF(ISBLANK(A379),"",VLOOKUP($A379,Locataires!$A$3:$K$584,5,))</f>
        <v/>
      </c>
      <c r="F379" s="2" t="str">
        <f>IF(ISBLANK(A379),"",VLOOKUP($A379,Locataires!$A$3:$K$584,6,))</f>
        <v/>
      </c>
      <c r="G379" s="2" t="str">
        <f>IF(ISBLANK(A379),"",VLOOKUP($A379,Locataires!$A$3:$K$584,7,))</f>
        <v/>
      </c>
      <c r="H379" s="39" t="str">
        <f>IF(ISBLANK(A379),"",VLOOKUP($A379,Locataires!$A$3:$K$584,8,))</f>
        <v/>
      </c>
      <c r="I379" s="2" t="str">
        <f>IF(ISBLANK(A379),"",VLOOKUP($A379,Locataires!$A$3:$K$584,9,))</f>
        <v/>
      </c>
      <c r="J379" s="31"/>
      <c r="K379" s="31"/>
      <c r="L379" s="34">
        <f t="shared" si="5"/>
        <v>0</v>
      </c>
      <c r="M379" s="34"/>
      <c r="N379" s="34"/>
      <c r="O379" s="34"/>
      <c r="P379" s="35"/>
    </row>
    <row r="380" spans="1:16" x14ac:dyDescent="0.25">
      <c r="A380" s="3"/>
      <c r="B380" s="2" t="str">
        <f>IF(ISBLANK(A380),"",VLOOKUP($A380,Locataires!$A$3:$K$584,2,))</f>
        <v/>
      </c>
      <c r="C380" s="2" t="str">
        <f>IF(ISBLANK(A380),"",VLOOKUP($A380,Locataires!$A$3:$K$584,3,))</f>
        <v/>
      </c>
      <c r="D380" s="2" t="str">
        <f>IF(ISBLANK(A380),"",VLOOKUP($A380,Locataires!$A$3:$K$584,4,))</f>
        <v/>
      </c>
      <c r="E380" s="2" t="str">
        <f>IF(ISBLANK(A380),"",VLOOKUP($A380,Locataires!$A$3:$K$584,5,))</f>
        <v/>
      </c>
      <c r="F380" s="2" t="str">
        <f>IF(ISBLANK(A380),"",VLOOKUP($A380,Locataires!$A$3:$K$584,6,))</f>
        <v/>
      </c>
      <c r="G380" s="2" t="str">
        <f>IF(ISBLANK(A380),"",VLOOKUP($A380,Locataires!$A$3:$K$584,7,))</f>
        <v/>
      </c>
      <c r="H380" s="39" t="str">
        <f>IF(ISBLANK(A380),"",VLOOKUP($A380,Locataires!$A$3:$K$584,8,))</f>
        <v/>
      </c>
      <c r="I380" s="2" t="str">
        <f>IF(ISBLANK(A380),"",VLOOKUP($A380,Locataires!$A$3:$K$584,9,))</f>
        <v/>
      </c>
      <c r="J380" s="31"/>
      <c r="K380" s="31"/>
      <c r="L380" s="34">
        <f t="shared" si="5"/>
        <v>0</v>
      </c>
      <c r="M380" s="34"/>
      <c r="N380" s="34"/>
      <c r="O380" s="34"/>
      <c r="P380" s="35"/>
    </row>
    <row r="381" spans="1:16" x14ac:dyDescent="0.25">
      <c r="A381" s="3"/>
      <c r="B381" s="2" t="str">
        <f>IF(ISBLANK(A381),"",VLOOKUP($A381,Locataires!$A$3:$K$584,2,))</f>
        <v/>
      </c>
      <c r="C381" s="2" t="str">
        <f>IF(ISBLANK(A381),"",VLOOKUP($A381,Locataires!$A$3:$K$584,3,))</f>
        <v/>
      </c>
      <c r="D381" s="2" t="str">
        <f>IF(ISBLANK(A381),"",VLOOKUP($A381,Locataires!$A$3:$K$584,4,))</f>
        <v/>
      </c>
      <c r="E381" s="2" t="str">
        <f>IF(ISBLANK(A381),"",VLOOKUP($A381,Locataires!$A$3:$K$584,5,))</f>
        <v/>
      </c>
      <c r="F381" s="2" t="str">
        <f>IF(ISBLANK(A381),"",VLOOKUP($A381,Locataires!$A$3:$K$584,6,))</f>
        <v/>
      </c>
      <c r="G381" s="2" t="str">
        <f>IF(ISBLANK(A381),"",VLOOKUP($A381,Locataires!$A$3:$K$584,7,))</f>
        <v/>
      </c>
      <c r="H381" s="39" t="str">
        <f>IF(ISBLANK(A381),"",VLOOKUP($A381,Locataires!$A$3:$K$584,8,))</f>
        <v/>
      </c>
      <c r="I381" s="2" t="str">
        <f>IF(ISBLANK(A381),"",VLOOKUP($A381,Locataires!$A$3:$K$584,9,))</f>
        <v/>
      </c>
      <c r="J381" s="31"/>
      <c r="K381" s="31"/>
      <c r="L381" s="34">
        <f t="shared" si="5"/>
        <v>0</v>
      </c>
      <c r="M381" s="34"/>
      <c r="N381" s="34"/>
      <c r="O381" s="34"/>
      <c r="P381" s="35"/>
    </row>
    <row r="382" spans="1:16" x14ac:dyDescent="0.25">
      <c r="A382" s="3"/>
      <c r="B382" s="2" t="str">
        <f>IF(ISBLANK(A382),"",VLOOKUP($A382,Locataires!$A$3:$K$584,2,))</f>
        <v/>
      </c>
      <c r="C382" s="2" t="str">
        <f>IF(ISBLANK(A382),"",VLOOKUP($A382,Locataires!$A$3:$K$584,3,))</f>
        <v/>
      </c>
      <c r="D382" s="2" t="str">
        <f>IF(ISBLANK(A382),"",VLOOKUP($A382,Locataires!$A$3:$K$584,4,))</f>
        <v/>
      </c>
      <c r="E382" s="2" t="str">
        <f>IF(ISBLANK(A382),"",VLOOKUP($A382,Locataires!$A$3:$K$584,5,))</f>
        <v/>
      </c>
      <c r="F382" s="2" t="str">
        <f>IF(ISBLANK(A382),"",VLOOKUP($A382,Locataires!$A$3:$K$584,6,))</f>
        <v/>
      </c>
      <c r="G382" s="2" t="str">
        <f>IF(ISBLANK(A382),"",VLOOKUP($A382,Locataires!$A$3:$K$584,7,))</f>
        <v/>
      </c>
      <c r="H382" s="39" t="str">
        <f>IF(ISBLANK(A382),"",VLOOKUP($A382,Locataires!$A$3:$K$584,8,))</f>
        <v/>
      </c>
      <c r="I382" s="2" t="str">
        <f>IF(ISBLANK(A382),"",VLOOKUP($A382,Locataires!$A$3:$K$584,9,))</f>
        <v/>
      </c>
      <c r="J382" s="31"/>
      <c r="K382" s="31"/>
      <c r="L382" s="34">
        <f t="shared" si="5"/>
        <v>0</v>
      </c>
      <c r="M382" s="34"/>
      <c r="N382" s="34"/>
      <c r="O382" s="34"/>
      <c r="P382" s="35"/>
    </row>
    <row r="383" spans="1:16" x14ac:dyDescent="0.25">
      <c r="A383" s="3"/>
      <c r="B383" s="2" t="str">
        <f>IF(ISBLANK(A383),"",VLOOKUP($A383,Locataires!$A$3:$K$584,2,))</f>
        <v/>
      </c>
      <c r="C383" s="2" t="str">
        <f>IF(ISBLANK(A383),"",VLOOKUP($A383,Locataires!$A$3:$K$584,3,))</f>
        <v/>
      </c>
      <c r="D383" s="2" t="str">
        <f>IF(ISBLANK(A383),"",VLOOKUP($A383,Locataires!$A$3:$K$584,4,))</f>
        <v/>
      </c>
      <c r="E383" s="2" t="str">
        <f>IF(ISBLANK(A383),"",VLOOKUP($A383,Locataires!$A$3:$K$584,5,))</f>
        <v/>
      </c>
      <c r="F383" s="2" t="str">
        <f>IF(ISBLANK(A383),"",VLOOKUP($A383,Locataires!$A$3:$K$584,6,))</f>
        <v/>
      </c>
      <c r="G383" s="2" t="str">
        <f>IF(ISBLANK(A383),"",VLOOKUP($A383,Locataires!$A$3:$K$584,7,))</f>
        <v/>
      </c>
      <c r="H383" s="39" t="str">
        <f>IF(ISBLANK(A383),"",VLOOKUP($A383,Locataires!$A$3:$K$584,8,))</f>
        <v/>
      </c>
      <c r="I383" s="2" t="str">
        <f>IF(ISBLANK(A383),"",VLOOKUP($A383,Locataires!$A$3:$K$584,9,))</f>
        <v/>
      </c>
      <c r="J383" s="31"/>
      <c r="K383" s="31"/>
      <c r="L383" s="34">
        <f t="shared" si="5"/>
        <v>0</v>
      </c>
      <c r="M383" s="34"/>
      <c r="N383" s="34"/>
      <c r="O383" s="34"/>
      <c r="P383" s="35"/>
    </row>
    <row r="384" spans="1:16" x14ac:dyDescent="0.25">
      <c r="A384" s="3"/>
      <c r="B384" s="2" t="str">
        <f>IF(ISBLANK(A384),"",VLOOKUP($A384,Locataires!$A$3:$K$584,2,))</f>
        <v/>
      </c>
      <c r="C384" s="2" t="str">
        <f>IF(ISBLANK(A384),"",VLOOKUP($A384,Locataires!$A$3:$K$584,3,))</f>
        <v/>
      </c>
      <c r="D384" s="2" t="str">
        <f>IF(ISBLANK(A384),"",VLOOKUP($A384,Locataires!$A$3:$K$584,4,))</f>
        <v/>
      </c>
      <c r="E384" s="2" t="str">
        <f>IF(ISBLANK(A384),"",VLOOKUP($A384,Locataires!$A$3:$K$584,5,))</f>
        <v/>
      </c>
      <c r="F384" s="2" t="str">
        <f>IF(ISBLANK(A384),"",VLOOKUP($A384,Locataires!$A$3:$K$584,6,))</f>
        <v/>
      </c>
      <c r="G384" s="2" t="str">
        <f>IF(ISBLANK(A384),"",VLOOKUP($A384,Locataires!$A$3:$K$584,7,))</f>
        <v/>
      </c>
      <c r="H384" s="39" t="str">
        <f>IF(ISBLANK(A384),"",VLOOKUP($A384,Locataires!$A$3:$K$584,8,))</f>
        <v/>
      </c>
      <c r="I384" s="2" t="str">
        <f>IF(ISBLANK(A384),"",VLOOKUP($A384,Locataires!$A$3:$K$584,9,))</f>
        <v/>
      </c>
      <c r="J384" s="31"/>
      <c r="K384" s="31"/>
      <c r="L384" s="34">
        <f t="shared" si="5"/>
        <v>0</v>
      </c>
      <c r="M384" s="34"/>
      <c r="N384" s="34"/>
      <c r="O384" s="34"/>
      <c r="P384" s="35"/>
    </row>
    <row r="385" spans="1:16" x14ac:dyDescent="0.25">
      <c r="A385" s="3"/>
      <c r="B385" s="2" t="str">
        <f>IF(ISBLANK(A385),"",VLOOKUP($A385,Locataires!$A$3:$K$584,2,))</f>
        <v/>
      </c>
      <c r="C385" s="2" t="str">
        <f>IF(ISBLANK(A385),"",VLOOKUP($A385,Locataires!$A$3:$K$584,3,))</f>
        <v/>
      </c>
      <c r="D385" s="2" t="str">
        <f>IF(ISBLANK(A385),"",VLOOKUP($A385,Locataires!$A$3:$K$584,4,))</f>
        <v/>
      </c>
      <c r="E385" s="2" t="str">
        <f>IF(ISBLANK(A385),"",VLOOKUP($A385,Locataires!$A$3:$K$584,5,))</f>
        <v/>
      </c>
      <c r="F385" s="2" t="str">
        <f>IF(ISBLANK(A385),"",VLOOKUP($A385,Locataires!$A$3:$K$584,6,))</f>
        <v/>
      </c>
      <c r="G385" s="2" t="str">
        <f>IF(ISBLANK(A385),"",VLOOKUP($A385,Locataires!$A$3:$K$584,7,))</f>
        <v/>
      </c>
      <c r="H385" s="39" t="str">
        <f>IF(ISBLANK(A385),"",VLOOKUP($A385,Locataires!$A$3:$K$584,8,))</f>
        <v/>
      </c>
      <c r="I385" s="2" t="str">
        <f>IF(ISBLANK(A385),"",VLOOKUP($A385,Locataires!$A$3:$K$584,9,))</f>
        <v/>
      </c>
      <c r="J385" s="31"/>
      <c r="K385" s="31"/>
      <c r="L385" s="34">
        <f t="shared" si="5"/>
        <v>0</v>
      </c>
      <c r="M385" s="34"/>
      <c r="N385" s="34"/>
      <c r="O385" s="34"/>
      <c r="P385" s="35"/>
    </row>
    <row r="386" spans="1:16" x14ac:dyDescent="0.25">
      <c r="A386" s="3"/>
      <c r="B386" s="2" t="str">
        <f>IF(ISBLANK(A386),"",VLOOKUP($A386,Locataires!$A$3:$K$584,2,))</f>
        <v/>
      </c>
      <c r="C386" s="2" t="str">
        <f>IF(ISBLANK(A386),"",VLOOKUP($A386,Locataires!$A$3:$K$584,3,))</f>
        <v/>
      </c>
      <c r="D386" s="2" t="str">
        <f>IF(ISBLANK(A386),"",VLOOKUP($A386,Locataires!$A$3:$K$584,4,))</f>
        <v/>
      </c>
      <c r="E386" s="2" t="str">
        <f>IF(ISBLANK(A386),"",VLOOKUP($A386,Locataires!$A$3:$K$584,5,))</f>
        <v/>
      </c>
      <c r="F386" s="2" t="str">
        <f>IF(ISBLANK(A386),"",VLOOKUP($A386,Locataires!$A$3:$K$584,6,))</f>
        <v/>
      </c>
      <c r="G386" s="2" t="str">
        <f>IF(ISBLANK(A386),"",VLOOKUP($A386,Locataires!$A$3:$K$584,7,))</f>
        <v/>
      </c>
      <c r="H386" s="39" t="str">
        <f>IF(ISBLANK(A386),"",VLOOKUP($A386,Locataires!$A$3:$K$584,8,))</f>
        <v/>
      </c>
      <c r="I386" s="2" t="str">
        <f>IF(ISBLANK(A386),"",VLOOKUP($A386,Locataires!$A$3:$K$584,9,))</f>
        <v/>
      </c>
      <c r="J386" s="31"/>
      <c r="K386" s="31"/>
      <c r="L386" s="34">
        <f t="shared" si="5"/>
        <v>0</v>
      </c>
      <c r="M386" s="34"/>
      <c r="N386" s="34"/>
      <c r="O386" s="34"/>
      <c r="P386" s="35"/>
    </row>
    <row r="387" spans="1:16" x14ac:dyDescent="0.25">
      <c r="A387" s="3"/>
      <c r="B387" s="2" t="str">
        <f>IF(ISBLANK(A387),"",VLOOKUP($A387,Locataires!$A$3:$K$584,2,))</f>
        <v/>
      </c>
      <c r="C387" s="2" t="str">
        <f>IF(ISBLANK(A387),"",VLOOKUP($A387,Locataires!$A$3:$K$584,3,))</f>
        <v/>
      </c>
      <c r="D387" s="2" t="str">
        <f>IF(ISBLANK(A387),"",VLOOKUP($A387,Locataires!$A$3:$K$584,4,))</f>
        <v/>
      </c>
      <c r="E387" s="2" t="str">
        <f>IF(ISBLANK(A387),"",VLOOKUP($A387,Locataires!$A$3:$K$584,5,))</f>
        <v/>
      </c>
      <c r="F387" s="2" t="str">
        <f>IF(ISBLANK(A387),"",VLOOKUP($A387,Locataires!$A$3:$K$584,6,))</f>
        <v/>
      </c>
      <c r="G387" s="2" t="str">
        <f>IF(ISBLANK(A387),"",VLOOKUP($A387,Locataires!$A$3:$K$584,7,))</f>
        <v/>
      </c>
      <c r="H387" s="39" t="str">
        <f>IF(ISBLANK(A387),"",VLOOKUP($A387,Locataires!$A$3:$K$584,8,))</f>
        <v/>
      </c>
      <c r="I387" s="2" t="str">
        <f>IF(ISBLANK(A387),"",VLOOKUP($A387,Locataires!$A$3:$K$584,9,))</f>
        <v/>
      </c>
      <c r="J387" s="31"/>
      <c r="K387" s="31"/>
      <c r="L387" s="34">
        <f t="shared" si="5"/>
        <v>0</v>
      </c>
      <c r="M387" s="34"/>
      <c r="N387" s="34"/>
      <c r="O387" s="34"/>
      <c r="P387" s="35"/>
    </row>
    <row r="388" spans="1:16" x14ac:dyDescent="0.25">
      <c r="A388" s="3"/>
      <c r="B388" s="2" t="str">
        <f>IF(ISBLANK(A388),"",VLOOKUP($A388,Locataires!$A$3:$K$584,2,))</f>
        <v/>
      </c>
      <c r="C388" s="2" t="str">
        <f>IF(ISBLANK(A388),"",VLOOKUP($A388,Locataires!$A$3:$K$584,3,))</f>
        <v/>
      </c>
      <c r="D388" s="2" t="str">
        <f>IF(ISBLANK(A388),"",VLOOKUP($A388,Locataires!$A$3:$K$584,4,))</f>
        <v/>
      </c>
      <c r="E388" s="2" t="str">
        <f>IF(ISBLANK(A388),"",VLOOKUP($A388,Locataires!$A$3:$K$584,5,))</f>
        <v/>
      </c>
      <c r="F388" s="2" t="str">
        <f>IF(ISBLANK(A388),"",VLOOKUP($A388,Locataires!$A$3:$K$584,6,))</f>
        <v/>
      </c>
      <c r="G388" s="2" t="str">
        <f>IF(ISBLANK(A388),"",VLOOKUP($A388,Locataires!$A$3:$K$584,7,))</f>
        <v/>
      </c>
      <c r="H388" s="39" t="str">
        <f>IF(ISBLANK(A388),"",VLOOKUP($A388,Locataires!$A$3:$K$584,8,))</f>
        <v/>
      </c>
      <c r="I388" s="2" t="str">
        <f>IF(ISBLANK(A388),"",VLOOKUP($A388,Locataires!$A$3:$K$584,9,))</f>
        <v/>
      </c>
      <c r="J388" s="31"/>
      <c r="K388" s="31"/>
      <c r="L388" s="34">
        <f t="shared" si="5"/>
        <v>0</v>
      </c>
      <c r="M388" s="34"/>
      <c r="N388" s="34"/>
      <c r="O388" s="34"/>
      <c r="P388" s="35"/>
    </row>
    <row r="389" spans="1:16" x14ac:dyDescent="0.25">
      <c r="A389" s="3"/>
      <c r="B389" s="2" t="str">
        <f>IF(ISBLANK(A389),"",VLOOKUP($A389,Locataires!$A$3:$K$584,2,))</f>
        <v/>
      </c>
      <c r="C389" s="2" t="str">
        <f>IF(ISBLANK(A389),"",VLOOKUP($A389,Locataires!$A$3:$K$584,3,))</f>
        <v/>
      </c>
      <c r="D389" s="2" t="str">
        <f>IF(ISBLANK(A389),"",VLOOKUP($A389,Locataires!$A$3:$K$584,4,))</f>
        <v/>
      </c>
      <c r="E389" s="2" t="str">
        <f>IF(ISBLANK(A389),"",VLOOKUP($A389,Locataires!$A$3:$K$584,5,))</f>
        <v/>
      </c>
      <c r="F389" s="2" t="str">
        <f>IF(ISBLANK(A389),"",VLOOKUP($A389,Locataires!$A$3:$K$584,6,))</f>
        <v/>
      </c>
      <c r="G389" s="2" t="str">
        <f>IF(ISBLANK(A389),"",VLOOKUP($A389,Locataires!$A$3:$K$584,7,))</f>
        <v/>
      </c>
      <c r="H389" s="39" t="str">
        <f>IF(ISBLANK(A389),"",VLOOKUP($A389,Locataires!$A$3:$K$584,8,))</f>
        <v/>
      </c>
      <c r="I389" s="2" t="str">
        <f>IF(ISBLANK(A389),"",VLOOKUP($A389,Locataires!$A$3:$K$584,9,))</f>
        <v/>
      </c>
      <c r="J389" s="31"/>
      <c r="K389" s="31"/>
      <c r="L389" s="34">
        <f t="shared" si="5"/>
        <v>0</v>
      </c>
      <c r="M389" s="34"/>
      <c r="N389" s="34"/>
      <c r="O389" s="34"/>
      <c r="P389" s="35"/>
    </row>
    <row r="390" spans="1:16" x14ac:dyDescent="0.25">
      <c r="A390" s="3"/>
      <c r="B390" s="2" t="str">
        <f>IF(ISBLANK(A390),"",VLOOKUP($A390,Locataires!$A$3:$K$584,2,))</f>
        <v/>
      </c>
      <c r="C390" s="2" t="str">
        <f>IF(ISBLANK(A390),"",VLOOKUP($A390,Locataires!$A$3:$K$584,3,))</f>
        <v/>
      </c>
      <c r="D390" s="2" t="str">
        <f>IF(ISBLANK(A390),"",VLOOKUP($A390,Locataires!$A$3:$K$584,4,))</f>
        <v/>
      </c>
      <c r="E390" s="2" t="str">
        <f>IF(ISBLANK(A390),"",VLOOKUP($A390,Locataires!$A$3:$K$584,5,))</f>
        <v/>
      </c>
      <c r="F390" s="2" t="str">
        <f>IF(ISBLANK(A390),"",VLOOKUP($A390,Locataires!$A$3:$K$584,6,))</f>
        <v/>
      </c>
      <c r="G390" s="2" t="str">
        <f>IF(ISBLANK(A390),"",VLOOKUP($A390,Locataires!$A$3:$K$584,7,))</f>
        <v/>
      </c>
      <c r="H390" s="39" t="str">
        <f>IF(ISBLANK(A390),"",VLOOKUP($A390,Locataires!$A$3:$K$584,8,))</f>
        <v/>
      </c>
      <c r="I390" s="2" t="str">
        <f>IF(ISBLANK(A390),"",VLOOKUP($A390,Locataires!$A$3:$K$584,9,))</f>
        <v/>
      </c>
      <c r="J390" s="31"/>
      <c r="K390" s="31"/>
      <c r="L390" s="34">
        <f t="shared" ref="L390:L424" si="6">K390-J390</f>
        <v>0</v>
      </c>
      <c r="M390" s="34"/>
      <c r="N390" s="34"/>
      <c r="O390" s="34"/>
      <c r="P390" s="35"/>
    </row>
    <row r="391" spans="1:16" x14ac:dyDescent="0.25">
      <c r="A391" s="3"/>
      <c r="B391" s="2" t="str">
        <f>IF(ISBLANK(A391),"",VLOOKUP($A391,Locataires!$A$3:$K$584,2,))</f>
        <v/>
      </c>
      <c r="C391" s="2" t="str">
        <f>IF(ISBLANK(A391),"",VLOOKUP($A391,Locataires!$A$3:$K$584,3,))</f>
        <v/>
      </c>
      <c r="D391" s="2" t="str">
        <f>IF(ISBLANK(A391),"",VLOOKUP($A391,Locataires!$A$3:$K$584,4,))</f>
        <v/>
      </c>
      <c r="E391" s="2" t="str">
        <f>IF(ISBLANK(A391),"",VLOOKUP($A391,Locataires!$A$3:$K$584,5,))</f>
        <v/>
      </c>
      <c r="F391" s="2" t="str">
        <f>IF(ISBLANK(A391),"",VLOOKUP($A391,Locataires!$A$3:$K$584,6,))</f>
        <v/>
      </c>
      <c r="G391" s="2" t="str">
        <f>IF(ISBLANK(A391),"",VLOOKUP($A391,Locataires!$A$3:$K$584,7,))</f>
        <v/>
      </c>
      <c r="H391" s="39" t="str">
        <f>IF(ISBLANK(A391),"",VLOOKUP($A391,Locataires!$A$3:$K$584,8,))</f>
        <v/>
      </c>
      <c r="I391" s="2" t="str">
        <f>IF(ISBLANK(A391),"",VLOOKUP($A391,Locataires!$A$3:$K$584,9,))</f>
        <v/>
      </c>
      <c r="J391" s="31"/>
      <c r="K391" s="31"/>
      <c r="L391" s="34">
        <f t="shared" si="6"/>
        <v>0</v>
      </c>
      <c r="M391" s="34"/>
      <c r="N391" s="34"/>
      <c r="O391" s="34"/>
      <c r="P391" s="35"/>
    </row>
    <row r="392" spans="1:16" x14ac:dyDescent="0.25">
      <c r="A392" s="3"/>
      <c r="B392" s="2" t="str">
        <f>IF(ISBLANK(A392),"",VLOOKUP($A392,Locataires!$A$3:$K$584,2,))</f>
        <v/>
      </c>
      <c r="C392" s="2" t="str">
        <f>IF(ISBLANK(A392),"",VLOOKUP($A392,Locataires!$A$3:$K$584,3,))</f>
        <v/>
      </c>
      <c r="D392" s="2" t="str">
        <f>IF(ISBLANK(A392),"",VLOOKUP($A392,Locataires!$A$3:$K$584,4,))</f>
        <v/>
      </c>
      <c r="E392" s="2" t="str">
        <f>IF(ISBLANK(A392),"",VLOOKUP($A392,Locataires!$A$3:$K$584,5,))</f>
        <v/>
      </c>
      <c r="F392" s="2" t="str">
        <f>IF(ISBLANK(A392),"",VLOOKUP($A392,Locataires!$A$3:$K$584,6,))</f>
        <v/>
      </c>
      <c r="G392" s="2" t="str">
        <f>IF(ISBLANK(A392),"",VLOOKUP($A392,Locataires!$A$3:$K$584,7,))</f>
        <v/>
      </c>
      <c r="H392" s="39" t="str">
        <f>IF(ISBLANK(A392),"",VLOOKUP($A392,Locataires!$A$3:$K$584,8,))</f>
        <v/>
      </c>
      <c r="I392" s="2" t="str">
        <f>IF(ISBLANK(A392),"",VLOOKUP($A392,Locataires!$A$3:$K$584,9,))</f>
        <v/>
      </c>
      <c r="J392" s="31"/>
      <c r="K392" s="31"/>
      <c r="L392" s="34">
        <f t="shared" si="6"/>
        <v>0</v>
      </c>
      <c r="M392" s="34"/>
      <c r="N392" s="34"/>
      <c r="O392" s="34"/>
      <c r="P392" s="35"/>
    </row>
    <row r="393" spans="1:16" x14ac:dyDescent="0.25">
      <c r="A393" s="3"/>
      <c r="B393" s="2" t="str">
        <f>IF(ISBLANK(A393),"",VLOOKUP($A393,Locataires!$A$3:$K$584,2,))</f>
        <v/>
      </c>
      <c r="C393" s="2" t="str">
        <f>IF(ISBLANK(A393),"",VLOOKUP($A393,Locataires!$A$3:$K$584,3,))</f>
        <v/>
      </c>
      <c r="D393" s="2" t="str">
        <f>IF(ISBLANK(A393),"",VLOOKUP($A393,Locataires!$A$3:$K$584,4,))</f>
        <v/>
      </c>
      <c r="E393" s="2" t="str">
        <f>IF(ISBLANK(A393),"",VLOOKUP($A393,Locataires!$A$3:$K$584,5,))</f>
        <v/>
      </c>
      <c r="F393" s="2" t="str">
        <f>IF(ISBLANK(A393),"",VLOOKUP($A393,Locataires!$A$3:$K$584,6,))</f>
        <v/>
      </c>
      <c r="G393" s="2" t="str">
        <f>IF(ISBLANK(A393),"",VLOOKUP($A393,Locataires!$A$3:$K$584,7,))</f>
        <v/>
      </c>
      <c r="H393" s="39" t="str">
        <f>IF(ISBLANK(A393),"",VLOOKUP($A393,Locataires!$A$3:$K$584,8,))</f>
        <v/>
      </c>
      <c r="I393" s="2" t="str">
        <f>IF(ISBLANK(A393),"",VLOOKUP($A393,Locataires!$A$3:$K$584,9,))</f>
        <v/>
      </c>
      <c r="J393" s="31"/>
      <c r="K393" s="31"/>
      <c r="L393" s="34">
        <f t="shared" si="6"/>
        <v>0</v>
      </c>
      <c r="M393" s="34"/>
      <c r="N393" s="34"/>
      <c r="O393" s="34"/>
      <c r="P393" s="35"/>
    </row>
    <row r="394" spans="1:16" x14ac:dyDescent="0.25">
      <c r="A394" s="3"/>
      <c r="B394" s="2" t="str">
        <f>IF(ISBLANK(A394),"",VLOOKUP($A394,Locataires!$A$3:$K$584,2,))</f>
        <v/>
      </c>
      <c r="C394" s="2" t="str">
        <f>IF(ISBLANK(A394),"",VLOOKUP($A394,Locataires!$A$3:$K$584,3,))</f>
        <v/>
      </c>
      <c r="D394" s="2" t="str">
        <f>IF(ISBLANK(A394),"",VLOOKUP($A394,Locataires!$A$3:$K$584,4,))</f>
        <v/>
      </c>
      <c r="E394" s="2" t="str">
        <f>IF(ISBLANK(A394),"",VLOOKUP($A394,Locataires!$A$3:$K$584,5,))</f>
        <v/>
      </c>
      <c r="F394" s="2" t="str">
        <f>IF(ISBLANK(A394),"",VLOOKUP($A394,Locataires!$A$3:$K$584,6,))</f>
        <v/>
      </c>
      <c r="G394" s="2" t="str">
        <f>IF(ISBLANK(A394),"",VLOOKUP($A394,Locataires!$A$3:$K$584,7,))</f>
        <v/>
      </c>
      <c r="H394" s="39" t="str">
        <f>IF(ISBLANK(A394),"",VLOOKUP($A394,Locataires!$A$3:$K$584,8,))</f>
        <v/>
      </c>
      <c r="I394" s="2" t="str">
        <f>IF(ISBLANK(A394),"",VLOOKUP($A394,Locataires!$A$3:$K$584,9,))</f>
        <v/>
      </c>
      <c r="J394" s="31"/>
      <c r="K394" s="31"/>
      <c r="L394" s="34">
        <f t="shared" si="6"/>
        <v>0</v>
      </c>
      <c r="M394" s="34"/>
      <c r="N394" s="34"/>
      <c r="O394" s="34"/>
      <c r="P394" s="35"/>
    </row>
    <row r="395" spans="1:16" x14ac:dyDescent="0.25">
      <c r="A395" s="3"/>
      <c r="B395" s="2" t="str">
        <f>IF(ISBLANK(A395),"",VLOOKUP($A395,Locataires!$A$3:$K$584,2,))</f>
        <v/>
      </c>
      <c r="C395" s="2" t="str">
        <f>IF(ISBLANK(A395),"",VLOOKUP($A395,Locataires!$A$3:$K$584,3,))</f>
        <v/>
      </c>
      <c r="D395" s="2" t="str">
        <f>IF(ISBLANK(A395),"",VLOOKUP($A395,Locataires!$A$3:$K$584,4,))</f>
        <v/>
      </c>
      <c r="E395" s="2" t="str">
        <f>IF(ISBLANK(A395),"",VLOOKUP($A395,Locataires!$A$3:$K$584,5,))</f>
        <v/>
      </c>
      <c r="F395" s="2" t="str">
        <f>IF(ISBLANK(A395),"",VLOOKUP($A395,Locataires!$A$3:$K$584,6,))</f>
        <v/>
      </c>
      <c r="G395" s="2" t="str">
        <f>IF(ISBLANK(A395),"",VLOOKUP($A395,Locataires!$A$3:$K$584,7,))</f>
        <v/>
      </c>
      <c r="H395" s="39" t="str">
        <f>IF(ISBLANK(A395),"",VLOOKUP($A395,Locataires!$A$3:$K$584,8,))</f>
        <v/>
      </c>
      <c r="I395" s="2" t="str">
        <f>IF(ISBLANK(A395),"",VLOOKUP($A395,Locataires!$A$3:$K$584,9,))</f>
        <v/>
      </c>
      <c r="J395" s="31"/>
      <c r="K395" s="31"/>
      <c r="L395" s="34">
        <f t="shared" si="6"/>
        <v>0</v>
      </c>
      <c r="M395" s="34"/>
      <c r="N395" s="34"/>
      <c r="O395" s="34"/>
      <c r="P395" s="35"/>
    </row>
    <row r="396" spans="1:16" x14ac:dyDescent="0.25">
      <c r="A396" s="3"/>
      <c r="B396" s="2" t="str">
        <f>IF(ISBLANK(A396),"",VLOOKUP($A396,Locataires!$A$3:$K$584,2,))</f>
        <v/>
      </c>
      <c r="C396" s="2" t="str">
        <f>IF(ISBLANK(A396),"",VLOOKUP($A396,Locataires!$A$3:$K$584,3,))</f>
        <v/>
      </c>
      <c r="D396" s="2" t="str">
        <f>IF(ISBLANK(A396),"",VLOOKUP($A396,Locataires!$A$3:$K$584,4,))</f>
        <v/>
      </c>
      <c r="E396" s="2" t="str">
        <f>IF(ISBLANK(A396),"",VLOOKUP($A396,Locataires!$A$3:$K$584,5,))</f>
        <v/>
      </c>
      <c r="F396" s="2" t="str">
        <f>IF(ISBLANK(A396),"",VLOOKUP($A396,Locataires!$A$3:$K$584,6,))</f>
        <v/>
      </c>
      <c r="G396" s="2" t="str">
        <f>IF(ISBLANK(A396),"",VLOOKUP($A396,Locataires!$A$3:$K$584,7,))</f>
        <v/>
      </c>
      <c r="H396" s="39" t="str">
        <f>IF(ISBLANK(A396),"",VLOOKUP($A396,Locataires!$A$3:$K$584,8,))</f>
        <v/>
      </c>
      <c r="I396" s="2" t="str">
        <f>IF(ISBLANK(A396),"",VLOOKUP($A396,Locataires!$A$3:$K$584,9,))</f>
        <v/>
      </c>
      <c r="J396" s="31"/>
      <c r="K396" s="31"/>
      <c r="L396" s="34">
        <f t="shared" si="6"/>
        <v>0</v>
      </c>
      <c r="M396" s="34"/>
      <c r="N396" s="34"/>
      <c r="O396" s="34"/>
      <c r="P396" s="35"/>
    </row>
    <row r="397" spans="1:16" x14ac:dyDescent="0.25">
      <c r="A397" s="3"/>
      <c r="B397" s="2" t="str">
        <f>IF(ISBLANK(A397),"",VLOOKUP($A397,Locataires!$A$3:$K$584,2,))</f>
        <v/>
      </c>
      <c r="C397" s="2" t="str">
        <f>IF(ISBLANK(A397),"",VLOOKUP($A397,Locataires!$A$3:$K$584,3,))</f>
        <v/>
      </c>
      <c r="D397" s="2" t="str">
        <f>IF(ISBLANK(A397),"",VLOOKUP($A397,Locataires!$A$3:$K$584,4,))</f>
        <v/>
      </c>
      <c r="E397" s="2" t="str">
        <f>IF(ISBLANK(A397),"",VLOOKUP($A397,Locataires!$A$3:$K$584,5,))</f>
        <v/>
      </c>
      <c r="F397" s="2" t="str">
        <f>IF(ISBLANK(A397),"",VLOOKUP($A397,Locataires!$A$3:$K$584,6,))</f>
        <v/>
      </c>
      <c r="G397" s="2" t="str">
        <f>IF(ISBLANK(A397),"",VLOOKUP($A397,Locataires!$A$3:$K$584,7,))</f>
        <v/>
      </c>
      <c r="H397" s="39" t="str">
        <f>IF(ISBLANK(A397),"",VLOOKUP($A397,Locataires!$A$3:$K$584,8,))</f>
        <v/>
      </c>
      <c r="I397" s="2" t="str">
        <f>IF(ISBLANK(A397),"",VLOOKUP($A397,Locataires!$A$3:$K$584,9,))</f>
        <v/>
      </c>
      <c r="J397" s="31"/>
      <c r="K397" s="31"/>
      <c r="L397" s="34">
        <f t="shared" si="6"/>
        <v>0</v>
      </c>
      <c r="M397" s="34"/>
      <c r="N397" s="34"/>
      <c r="O397" s="34"/>
      <c r="P397" s="35"/>
    </row>
    <row r="398" spans="1:16" x14ac:dyDescent="0.25">
      <c r="A398" s="3"/>
      <c r="B398" s="2" t="str">
        <f>IF(ISBLANK(A398),"",VLOOKUP($A398,Locataires!$A$3:$K$584,2,))</f>
        <v/>
      </c>
      <c r="C398" s="2" t="str">
        <f>IF(ISBLANK(A398),"",VLOOKUP($A398,Locataires!$A$3:$K$584,3,))</f>
        <v/>
      </c>
      <c r="D398" s="2" t="str">
        <f>IF(ISBLANK(A398),"",VLOOKUP($A398,Locataires!$A$3:$K$584,4,))</f>
        <v/>
      </c>
      <c r="E398" s="2" t="str">
        <f>IF(ISBLANK(A398),"",VLOOKUP($A398,Locataires!$A$3:$K$584,5,))</f>
        <v/>
      </c>
      <c r="F398" s="2" t="str">
        <f>IF(ISBLANK(A398),"",VLOOKUP($A398,Locataires!$A$3:$K$584,6,))</f>
        <v/>
      </c>
      <c r="G398" s="2" t="str">
        <f>IF(ISBLANK(A398),"",VLOOKUP($A398,Locataires!$A$3:$K$584,7,))</f>
        <v/>
      </c>
      <c r="H398" s="39" t="str">
        <f>IF(ISBLANK(A398),"",VLOOKUP($A398,Locataires!$A$3:$K$584,8,))</f>
        <v/>
      </c>
      <c r="I398" s="2" t="str">
        <f>IF(ISBLANK(A398),"",VLOOKUP($A398,Locataires!$A$3:$K$584,9,))</f>
        <v/>
      </c>
      <c r="J398" s="31"/>
      <c r="K398" s="31"/>
      <c r="L398" s="34">
        <f t="shared" si="6"/>
        <v>0</v>
      </c>
      <c r="M398" s="34"/>
      <c r="N398" s="34"/>
      <c r="O398" s="34"/>
      <c r="P398" s="35"/>
    </row>
    <row r="399" spans="1:16" x14ac:dyDescent="0.25">
      <c r="A399" s="3"/>
      <c r="B399" s="2" t="str">
        <f>IF(ISBLANK(A399),"",VLOOKUP($A399,Locataires!$A$3:$K$584,2,))</f>
        <v/>
      </c>
      <c r="C399" s="2" t="str">
        <f>IF(ISBLANK(A399),"",VLOOKUP($A399,Locataires!$A$3:$K$584,3,))</f>
        <v/>
      </c>
      <c r="D399" s="2" t="str">
        <f>IF(ISBLANK(A399),"",VLOOKUP($A399,Locataires!$A$3:$K$584,4,))</f>
        <v/>
      </c>
      <c r="E399" s="2" t="str">
        <f>IF(ISBLANK(A399),"",VLOOKUP($A399,Locataires!$A$3:$K$584,5,))</f>
        <v/>
      </c>
      <c r="F399" s="2" t="str">
        <f>IF(ISBLANK(A399),"",VLOOKUP($A399,Locataires!$A$3:$K$584,6,))</f>
        <v/>
      </c>
      <c r="G399" s="2" t="str">
        <f>IF(ISBLANK(A399),"",VLOOKUP($A399,Locataires!$A$3:$K$584,7,))</f>
        <v/>
      </c>
      <c r="H399" s="39" t="str">
        <f>IF(ISBLANK(A399),"",VLOOKUP($A399,Locataires!$A$3:$K$584,8,))</f>
        <v/>
      </c>
      <c r="I399" s="2" t="str">
        <f>IF(ISBLANK(A399),"",VLOOKUP($A399,Locataires!$A$3:$K$584,9,))</f>
        <v/>
      </c>
      <c r="J399" s="31"/>
      <c r="K399" s="31"/>
      <c r="L399" s="34">
        <f t="shared" si="6"/>
        <v>0</v>
      </c>
      <c r="M399" s="34"/>
      <c r="N399" s="34"/>
      <c r="O399" s="34"/>
      <c r="P399" s="35"/>
    </row>
    <row r="400" spans="1:16" x14ac:dyDescent="0.25">
      <c r="A400" s="3"/>
      <c r="B400" s="2" t="str">
        <f>IF(ISBLANK(A400),"",VLOOKUP($A400,Locataires!$A$3:$K$584,2,))</f>
        <v/>
      </c>
      <c r="C400" s="2" t="str">
        <f>IF(ISBLANK(A400),"",VLOOKUP($A400,Locataires!$A$3:$K$584,3,))</f>
        <v/>
      </c>
      <c r="D400" s="2" t="str">
        <f>IF(ISBLANK(A400),"",VLOOKUP($A400,Locataires!$A$3:$K$584,4,))</f>
        <v/>
      </c>
      <c r="E400" s="2" t="str">
        <f>IF(ISBLANK(A400),"",VLOOKUP($A400,Locataires!$A$3:$K$584,5,))</f>
        <v/>
      </c>
      <c r="F400" s="2" t="str">
        <f>IF(ISBLANK(A400),"",VLOOKUP($A400,Locataires!$A$3:$K$584,6,))</f>
        <v/>
      </c>
      <c r="G400" s="2" t="str">
        <f>IF(ISBLANK(A400),"",VLOOKUP($A400,Locataires!$A$3:$K$584,7,))</f>
        <v/>
      </c>
      <c r="H400" s="39" t="str">
        <f>IF(ISBLANK(A400),"",VLOOKUP($A400,Locataires!$A$3:$K$584,8,))</f>
        <v/>
      </c>
      <c r="I400" s="2" t="str">
        <f>IF(ISBLANK(A400),"",VLOOKUP($A400,Locataires!$A$3:$K$584,9,))</f>
        <v/>
      </c>
      <c r="J400" s="31"/>
      <c r="K400" s="31"/>
      <c r="L400" s="34">
        <f t="shared" si="6"/>
        <v>0</v>
      </c>
      <c r="M400" s="34"/>
      <c r="N400" s="34"/>
      <c r="O400" s="34"/>
      <c r="P400" s="35"/>
    </row>
    <row r="401" spans="1:16" x14ac:dyDescent="0.25">
      <c r="A401" s="3"/>
      <c r="B401" s="2" t="str">
        <f>IF(ISBLANK(A401),"",VLOOKUP($A401,Locataires!$A$3:$K$584,2,))</f>
        <v/>
      </c>
      <c r="C401" s="2" t="str">
        <f>IF(ISBLANK(A401),"",VLOOKUP($A401,Locataires!$A$3:$K$584,3,))</f>
        <v/>
      </c>
      <c r="D401" s="2" t="str">
        <f>IF(ISBLANK(A401),"",VLOOKUP($A401,Locataires!$A$3:$K$584,4,))</f>
        <v/>
      </c>
      <c r="E401" s="2" t="str">
        <f>IF(ISBLANK(A401),"",VLOOKUP($A401,Locataires!$A$3:$K$584,5,))</f>
        <v/>
      </c>
      <c r="F401" s="2" t="str">
        <f>IF(ISBLANK(A401),"",VLOOKUP($A401,Locataires!$A$3:$K$584,6,))</f>
        <v/>
      </c>
      <c r="G401" s="2" t="str">
        <f>IF(ISBLANK(A401),"",VLOOKUP($A401,Locataires!$A$3:$K$584,7,))</f>
        <v/>
      </c>
      <c r="H401" s="39" t="str">
        <f>IF(ISBLANK(A401),"",VLOOKUP($A401,Locataires!$A$3:$K$584,8,))</f>
        <v/>
      </c>
      <c r="I401" s="2" t="str">
        <f>IF(ISBLANK(A401),"",VLOOKUP($A401,Locataires!$A$3:$K$584,9,))</f>
        <v/>
      </c>
      <c r="J401" s="31"/>
      <c r="K401" s="31"/>
      <c r="L401" s="34">
        <f t="shared" si="6"/>
        <v>0</v>
      </c>
      <c r="M401" s="34"/>
      <c r="N401" s="34"/>
      <c r="O401" s="34"/>
      <c r="P401" s="35"/>
    </row>
    <row r="402" spans="1:16" x14ac:dyDescent="0.25">
      <c r="A402" s="3"/>
      <c r="B402" s="2" t="str">
        <f>IF(ISBLANK(A402),"",VLOOKUP($A402,Locataires!$A$3:$K$584,2,))</f>
        <v/>
      </c>
      <c r="C402" s="2" t="str">
        <f>IF(ISBLANK(A402),"",VLOOKUP($A402,Locataires!$A$3:$K$584,3,))</f>
        <v/>
      </c>
      <c r="D402" s="2" t="str">
        <f>IF(ISBLANK(A402),"",VLOOKUP($A402,Locataires!$A$3:$K$584,4,))</f>
        <v/>
      </c>
      <c r="E402" s="2" t="str">
        <f>IF(ISBLANK(A402),"",VLOOKUP($A402,Locataires!$A$3:$K$584,5,))</f>
        <v/>
      </c>
      <c r="F402" s="2" t="str">
        <f>IF(ISBLANK(A402),"",VLOOKUP($A402,Locataires!$A$3:$K$584,6,))</f>
        <v/>
      </c>
      <c r="G402" s="2" t="str">
        <f>IF(ISBLANK(A402),"",VLOOKUP($A402,Locataires!$A$3:$K$584,7,))</f>
        <v/>
      </c>
      <c r="H402" s="39" t="str">
        <f>IF(ISBLANK(A402),"",VLOOKUP($A402,Locataires!$A$3:$K$584,8,))</f>
        <v/>
      </c>
      <c r="I402" s="2" t="str">
        <f>IF(ISBLANK(A402),"",VLOOKUP($A402,Locataires!$A$3:$K$584,9,))</f>
        <v/>
      </c>
      <c r="J402" s="31"/>
      <c r="K402" s="31"/>
      <c r="L402" s="34">
        <f t="shared" si="6"/>
        <v>0</v>
      </c>
      <c r="M402" s="34"/>
      <c r="N402" s="34"/>
      <c r="O402" s="34"/>
      <c r="P402" s="35"/>
    </row>
    <row r="403" spans="1:16" x14ac:dyDescent="0.25">
      <c r="A403" s="3"/>
      <c r="B403" s="2" t="str">
        <f>IF(ISBLANK(A403),"",VLOOKUP($A403,Locataires!$A$3:$K$584,2,))</f>
        <v/>
      </c>
      <c r="C403" s="2" t="str">
        <f>IF(ISBLANK(A403),"",VLOOKUP($A403,Locataires!$A$3:$K$584,3,))</f>
        <v/>
      </c>
      <c r="D403" s="2" t="str">
        <f>IF(ISBLANK(A403),"",VLOOKUP($A403,Locataires!$A$3:$K$584,4,))</f>
        <v/>
      </c>
      <c r="E403" s="2" t="str">
        <f>IF(ISBLANK(A403),"",VLOOKUP($A403,Locataires!$A$3:$K$584,5,))</f>
        <v/>
      </c>
      <c r="F403" s="2" t="str">
        <f>IF(ISBLANK(A403),"",VLOOKUP($A403,Locataires!$A$3:$K$584,6,))</f>
        <v/>
      </c>
      <c r="G403" s="2" t="str">
        <f>IF(ISBLANK(A403),"",VLOOKUP($A403,Locataires!$A$3:$K$584,7,))</f>
        <v/>
      </c>
      <c r="H403" s="39" t="str">
        <f>IF(ISBLANK(A403),"",VLOOKUP($A403,Locataires!$A$3:$K$584,8,))</f>
        <v/>
      </c>
      <c r="I403" s="2" t="str">
        <f>IF(ISBLANK(A403),"",VLOOKUP($A403,Locataires!$A$3:$K$584,9,))</f>
        <v/>
      </c>
      <c r="J403" s="31"/>
      <c r="K403" s="31"/>
      <c r="L403" s="34">
        <f t="shared" si="6"/>
        <v>0</v>
      </c>
      <c r="M403" s="34"/>
      <c r="N403" s="34"/>
      <c r="O403" s="34"/>
      <c r="P403" s="35"/>
    </row>
    <row r="404" spans="1:16" x14ac:dyDescent="0.25">
      <c r="A404" s="3"/>
      <c r="B404" s="2" t="str">
        <f>IF(ISBLANK(A404),"",VLOOKUP($A404,Locataires!$A$3:$K$584,2,))</f>
        <v/>
      </c>
      <c r="C404" s="2" t="str">
        <f>IF(ISBLANK(A404),"",VLOOKUP($A404,Locataires!$A$3:$K$584,3,))</f>
        <v/>
      </c>
      <c r="D404" s="2" t="str">
        <f>IF(ISBLANK(A404),"",VLOOKUP($A404,Locataires!$A$3:$K$584,4,))</f>
        <v/>
      </c>
      <c r="E404" s="2" t="str">
        <f>IF(ISBLANK(A404),"",VLOOKUP($A404,Locataires!$A$3:$K$584,5,))</f>
        <v/>
      </c>
      <c r="F404" s="2" t="str">
        <f>IF(ISBLANK(A404),"",VLOOKUP($A404,Locataires!$A$3:$K$584,6,))</f>
        <v/>
      </c>
      <c r="G404" s="2" t="str">
        <f>IF(ISBLANK(A404),"",VLOOKUP($A404,Locataires!$A$3:$K$584,7,))</f>
        <v/>
      </c>
      <c r="H404" s="39" t="str">
        <f>IF(ISBLANK(A404),"",VLOOKUP($A404,Locataires!$A$3:$K$584,8,))</f>
        <v/>
      </c>
      <c r="I404" s="2" t="str">
        <f>IF(ISBLANK(A404),"",VLOOKUP($A404,Locataires!$A$3:$K$584,9,))</f>
        <v/>
      </c>
      <c r="J404" s="31"/>
      <c r="K404" s="31"/>
      <c r="L404" s="34">
        <f t="shared" si="6"/>
        <v>0</v>
      </c>
      <c r="M404" s="34"/>
      <c r="N404" s="34"/>
      <c r="O404" s="34"/>
      <c r="P404" s="35"/>
    </row>
    <row r="405" spans="1:16" x14ac:dyDescent="0.25">
      <c r="A405" s="3"/>
      <c r="B405" s="2" t="str">
        <f>IF(ISBLANK(A405),"",VLOOKUP($A405,Locataires!$A$3:$K$584,2,))</f>
        <v/>
      </c>
      <c r="C405" s="2" t="str">
        <f>IF(ISBLANK(A405),"",VLOOKUP($A405,Locataires!$A$3:$K$584,3,))</f>
        <v/>
      </c>
      <c r="D405" s="2" t="str">
        <f>IF(ISBLANK(A405),"",VLOOKUP($A405,Locataires!$A$3:$K$584,4,))</f>
        <v/>
      </c>
      <c r="E405" s="2" t="str">
        <f>IF(ISBLANK(A405),"",VLOOKUP($A405,Locataires!$A$3:$K$584,5,))</f>
        <v/>
      </c>
      <c r="F405" s="2" t="str">
        <f>IF(ISBLANK(A405),"",VLOOKUP($A405,Locataires!$A$3:$K$584,6,))</f>
        <v/>
      </c>
      <c r="G405" s="2" t="str">
        <f>IF(ISBLANK(A405),"",VLOOKUP($A405,Locataires!$A$3:$K$584,7,))</f>
        <v/>
      </c>
      <c r="H405" s="39" t="str">
        <f>IF(ISBLANK(A405),"",VLOOKUP($A405,Locataires!$A$3:$K$584,8,))</f>
        <v/>
      </c>
      <c r="I405" s="2" t="str">
        <f>IF(ISBLANK(A405),"",VLOOKUP($A405,Locataires!$A$3:$K$584,9,))</f>
        <v/>
      </c>
      <c r="J405" s="31"/>
      <c r="K405" s="31"/>
      <c r="L405" s="34">
        <f t="shared" si="6"/>
        <v>0</v>
      </c>
      <c r="M405" s="34"/>
      <c r="N405" s="34"/>
      <c r="O405" s="34"/>
      <c r="P405" s="35"/>
    </row>
    <row r="406" spans="1:16" x14ac:dyDescent="0.25">
      <c r="A406" s="3"/>
      <c r="B406" s="2" t="str">
        <f>IF(ISBLANK(A406),"",VLOOKUP($A406,Locataires!$A$3:$K$584,2,))</f>
        <v/>
      </c>
      <c r="C406" s="2" t="str">
        <f>IF(ISBLANK(A406),"",VLOOKUP($A406,Locataires!$A$3:$K$584,3,))</f>
        <v/>
      </c>
      <c r="D406" s="2" t="str">
        <f>IF(ISBLANK(A406),"",VLOOKUP($A406,Locataires!$A$3:$K$584,4,))</f>
        <v/>
      </c>
      <c r="E406" s="2" t="str">
        <f>IF(ISBLANK(A406),"",VLOOKUP($A406,Locataires!$A$3:$K$584,5,))</f>
        <v/>
      </c>
      <c r="F406" s="2" t="str">
        <f>IF(ISBLANK(A406),"",VLOOKUP($A406,Locataires!$A$3:$K$584,6,))</f>
        <v/>
      </c>
      <c r="G406" s="2" t="str">
        <f>IF(ISBLANK(A406),"",VLOOKUP($A406,Locataires!$A$3:$K$584,7,))</f>
        <v/>
      </c>
      <c r="H406" s="39" t="str">
        <f>IF(ISBLANK(A406),"",VLOOKUP($A406,Locataires!$A$3:$K$584,8,))</f>
        <v/>
      </c>
      <c r="I406" s="2" t="str">
        <f>IF(ISBLANK(A406),"",VLOOKUP($A406,Locataires!$A$3:$K$584,9,))</f>
        <v/>
      </c>
      <c r="J406" s="31"/>
      <c r="K406" s="31"/>
      <c r="L406" s="34">
        <f t="shared" si="6"/>
        <v>0</v>
      </c>
      <c r="M406" s="34"/>
      <c r="N406" s="34"/>
      <c r="O406" s="34"/>
      <c r="P406" s="35"/>
    </row>
    <row r="407" spans="1:16" x14ac:dyDescent="0.25">
      <c r="A407" s="3"/>
      <c r="B407" s="2" t="str">
        <f>IF(ISBLANK(A407),"",VLOOKUP($A407,Locataires!$A$3:$K$584,2,))</f>
        <v/>
      </c>
      <c r="C407" s="2" t="str">
        <f>IF(ISBLANK(A407),"",VLOOKUP($A407,Locataires!$A$3:$K$584,3,))</f>
        <v/>
      </c>
      <c r="D407" s="2" t="str">
        <f>IF(ISBLANK(A407),"",VLOOKUP($A407,Locataires!$A$3:$K$584,4,))</f>
        <v/>
      </c>
      <c r="E407" s="2" t="str">
        <f>IF(ISBLANK(A407),"",VLOOKUP($A407,Locataires!$A$3:$K$584,5,))</f>
        <v/>
      </c>
      <c r="F407" s="2" t="str">
        <f>IF(ISBLANK(A407),"",VLOOKUP($A407,Locataires!$A$3:$K$584,6,))</f>
        <v/>
      </c>
      <c r="G407" s="2" t="str">
        <f>IF(ISBLANK(A407),"",VLOOKUP($A407,Locataires!$A$3:$K$584,7,))</f>
        <v/>
      </c>
      <c r="H407" s="39" t="str">
        <f>IF(ISBLANK(A407),"",VLOOKUP($A407,Locataires!$A$3:$K$584,8,))</f>
        <v/>
      </c>
      <c r="I407" s="2" t="str">
        <f>IF(ISBLANK(A407),"",VLOOKUP($A407,Locataires!$A$3:$K$584,9,))</f>
        <v/>
      </c>
      <c r="J407" s="31"/>
      <c r="K407" s="31"/>
      <c r="L407" s="34">
        <f t="shared" si="6"/>
        <v>0</v>
      </c>
      <c r="M407" s="34"/>
      <c r="N407" s="34"/>
      <c r="O407" s="34"/>
      <c r="P407" s="35"/>
    </row>
    <row r="408" spans="1:16" x14ac:dyDescent="0.25">
      <c r="A408" s="3"/>
      <c r="B408" s="2" t="str">
        <f>IF(ISBLANK(A408),"",VLOOKUP($A408,Locataires!$A$3:$K$584,2,))</f>
        <v/>
      </c>
      <c r="C408" s="2" t="str">
        <f>IF(ISBLANK(A408),"",VLOOKUP($A408,Locataires!$A$3:$K$584,3,))</f>
        <v/>
      </c>
      <c r="D408" s="2" t="str">
        <f>IF(ISBLANK(A408),"",VLOOKUP($A408,Locataires!$A$3:$K$584,4,))</f>
        <v/>
      </c>
      <c r="E408" s="2" t="str">
        <f>IF(ISBLANK(A408),"",VLOOKUP($A408,Locataires!$A$3:$K$584,5,))</f>
        <v/>
      </c>
      <c r="F408" s="2" t="str">
        <f>IF(ISBLANK(A408),"",VLOOKUP($A408,Locataires!$A$3:$K$584,6,))</f>
        <v/>
      </c>
      <c r="G408" s="2" t="str">
        <f>IF(ISBLANK(A408),"",VLOOKUP($A408,Locataires!$A$3:$K$584,7,))</f>
        <v/>
      </c>
      <c r="H408" s="39" t="str">
        <f>IF(ISBLANK(A408),"",VLOOKUP($A408,Locataires!$A$3:$K$584,8,))</f>
        <v/>
      </c>
      <c r="I408" s="2" t="str">
        <f>IF(ISBLANK(A408),"",VLOOKUP($A408,Locataires!$A$3:$K$584,9,))</f>
        <v/>
      </c>
      <c r="J408" s="31"/>
      <c r="K408" s="31"/>
      <c r="L408" s="34">
        <f t="shared" si="6"/>
        <v>0</v>
      </c>
      <c r="M408" s="34"/>
      <c r="N408" s="34"/>
      <c r="O408" s="34"/>
      <c r="P408" s="35"/>
    </row>
    <row r="409" spans="1:16" x14ac:dyDescent="0.25">
      <c r="A409" s="3"/>
      <c r="B409" s="2" t="str">
        <f>IF(ISBLANK(A409),"",VLOOKUP($A409,Locataires!$A$3:$K$584,2,))</f>
        <v/>
      </c>
      <c r="C409" s="2" t="str">
        <f>IF(ISBLANK(A409),"",VLOOKUP($A409,Locataires!$A$3:$K$584,3,))</f>
        <v/>
      </c>
      <c r="D409" s="2" t="str">
        <f>IF(ISBLANK(A409),"",VLOOKUP($A409,Locataires!$A$3:$K$584,4,))</f>
        <v/>
      </c>
      <c r="E409" s="2" t="str">
        <f>IF(ISBLANK(A409),"",VLOOKUP($A409,Locataires!$A$3:$K$584,5,))</f>
        <v/>
      </c>
      <c r="F409" s="2" t="str">
        <f>IF(ISBLANK(A409),"",VLOOKUP($A409,Locataires!$A$3:$K$584,6,))</f>
        <v/>
      </c>
      <c r="G409" s="2" t="str">
        <f>IF(ISBLANK(A409),"",VLOOKUP($A409,Locataires!$A$3:$K$584,7,))</f>
        <v/>
      </c>
      <c r="H409" s="39" t="str">
        <f>IF(ISBLANK(A409),"",VLOOKUP($A409,Locataires!$A$3:$K$584,8,))</f>
        <v/>
      </c>
      <c r="I409" s="2" t="str">
        <f>IF(ISBLANK(A409),"",VLOOKUP($A409,Locataires!$A$3:$K$584,9,))</f>
        <v/>
      </c>
      <c r="J409" s="31"/>
      <c r="K409" s="31"/>
      <c r="L409" s="34">
        <f t="shared" si="6"/>
        <v>0</v>
      </c>
      <c r="M409" s="34"/>
      <c r="N409" s="34"/>
      <c r="O409" s="34"/>
      <c r="P409" s="35"/>
    </row>
    <row r="410" spans="1:16" x14ac:dyDescent="0.25">
      <c r="A410" s="3"/>
      <c r="B410" s="2" t="str">
        <f>IF(ISBLANK(A410),"",VLOOKUP($A410,Locataires!$A$3:$K$584,2,))</f>
        <v/>
      </c>
      <c r="C410" s="2" t="str">
        <f>IF(ISBLANK(A410),"",VLOOKUP($A410,Locataires!$A$3:$K$584,3,))</f>
        <v/>
      </c>
      <c r="D410" s="2" t="str">
        <f>IF(ISBLANK(A410),"",VLOOKUP($A410,Locataires!$A$3:$K$584,4,))</f>
        <v/>
      </c>
      <c r="E410" s="2" t="str">
        <f>IF(ISBLANK(A410),"",VLOOKUP($A410,Locataires!$A$3:$K$584,5,))</f>
        <v/>
      </c>
      <c r="F410" s="2" t="str">
        <f>IF(ISBLANK(A410),"",VLOOKUP($A410,Locataires!$A$3:$K$584,6,))</f>
        <v/>
      </c>
      <c r="G410" s="2" t="str">
        <f>IF(ISBLANK(A410),"",VLOOKUP($A410,Locataires!$A$3:$K$584,7,))</f>
        <v/>
      </c>
      <c r="H410" s="39" t="str">
        <f>IF(ISBLANK(A410),"",VLOOKUP($A410,Locataires!$A$3:$K$584,8,))</f>
        <v/>
      </c>
      <c r="I410" s="2" t="str">
        <f>IF(ISBLANK(A410),"",VLOOKUP($A410,Locataires!$A$3:$K$584,9,))</f>
        <v/>
      </c>
      <c r="J410" s="31"/>
      <c r="K410" s="31"/>
      <c r="L410" s="34">
        <f t="shared" si="6"/>
        <v>0</v>
      </c>
      <c r="M410" s="34"/>
      <c r="N410" s="34"/>
      <c r="O410" s="34"/>
      <c r="P410" s="35"/>
    </row>
    <row r="411" spans="1:16" x14ac:dyDescent="0.25">
      <c r="A411" s="3"/>
      <c r="B411" s="2" t="str">
        <f>IF(ISBLANK(A411),"",VLOOKUP($A411,Locataires!$A$3:$K$584,2,))</f>
        <v/>
      </c>
      <c r="C411" s="2" t="str">
        <f>IF(ISBLANK(A411),"",VLOOKUP($A411,Locataires!$A$3:$K$584,3,))</f>
        <v/>
      </c>
      <c r="D411" s="2" t="str">
        <f>IF(ISBLANK(A411),"",VLOOKUP($A411,Locataires!$A$3:$K$584,4,))</f>
        <v/>
      </c>
      <c r="E411" s="2" t="str">
        <f>IF(ISBLANK(A411),"",VLOOKUP($A411,Locataires!$A$3:$K$584,5,))</f>
        <v/>
      </c>
      <c r="F411" s="2" t="str">
        <f>IF(ISBLANK(A411),"",VLOOKUP($A411,Locataires!$A$3:$K$584,6,))</f>
        <v/>
      </c>
      <c r="G411" s="2" t="str">
        <f>IF(ISBLANK(A411),"",VLOOKUP($A411,Locataires!$A$3:$K$584,7,))</f>
        <v/>
      </c>
      <c r="H411" s="39" t="str">
        <f>IF(ISBLANK(A411),"",VLOOKUP($A411,Locataires!$A$3:$K$584,8,))</f>
        <v/>
      </c>
      <c r="I411" s="2" t="str">
        <f>IF(ISBLANK(A411),"",VLOOKUP($A411,Locataires!$A$3:$K$584,9,))</f>
        <v/>
      </c>
      <c r="J411" s="31"/>
      <c r="K411" s="31"/>
      <c r="L411" s="34">
        <f t="shared" si="6"/>
        <v>0</v>
      </c>
      <c r="M411" s="34"/>
      <c r="N411" s="34"/>
      <c r="O411" s="34"/>
      <c r="P411" s="35"/>
    </row>
    <row r="412" spans="1:16" x14ac:dyDescent="0.25">
      <c r="A412" s="3"/>
      <c r="B412" s="2" t="str">
        <f>IF(ISBLANK(A412),"",VLOOKUP($A412,Locataires!$A$3:$K$584,2,))</f>
        <v/>
      </c>
      <c r="C412" s="2" t="str">
        <f>IF(ISBLANK(A412),"",VLOOKUP($A412,Locataires!$A$3:$K$584,3,))</f>
        <v/>
      </c>
      <c r="D412" s="2" t="str">
        <f>IF(ISBLANK(A412),"",VLOOKUP($A412,Locataires!$A$3:$K$584,4,))</f>
        <v/>
      </c>
      <c r="E412" s="2" t="str">
        <f>IF(ISBLANK(A412),"",VLOOKUP($A412,Locataires!$A$3:$K$584,5,))</f>
        <v/>
      </c>
      <c r="F412" s="2" t="str">
        <f>IF(ISBLANK(A412),"",VLOOKUP($A412,Locataires!$A$3:$K$584,6,))</f>
        <v/>
      </c>
      <c r="G412" s="2" t="str">
        <f>IF(ISBLANK(A412),"",VLOOKUP($A412,Locataires!$A$3:$K$584,7,))</f>
        <v/>
      </c>
      <c r="H412" s="39" t="str">
        <f>IF(ISBLANK(A412),"",VLOOKUP($A412,Locataires!$A$3:$K$584,8,))</f>
        <v/>
      </c>
      <c r="I412" s="2" t="str">
        <f>IF(ISBLANK(A412),"",VLOOKUP($A412,Locataires!$A$3:$K$584,9,))</f>
        <v/>
      </c>
      <c r="J412" s="31"/>
      <c r="K412" s="31"/>
      <c r="L412" s="34">
        <f t="shared" si="6"/>
        <v>0</v>
      </c>
      <c r="M412" s="34"/>
      <c r="N412" s="34"/>
      <c r="O412" s="34"/>
      <c r="P412" s="35"/>
    </row>
    <row r="413" spans="1:16" x14ac:dyDescent="0.25">
      <c r="A413" s="3"/>
      <c r="B413" s="2" t="str">
        <f>IF(ISBLANK(A413),"",VLOOKUP($A413,Locataires!$A$3:$K$584,2,))</f>
        <v/>
      </c>
      <c r="C413" s="2" t="str">
        <f>IF(ISBLANK(A413),"",VLOOKUP($A413,Locataires!$A$3:$K$584,3,))</f>
        <v/>
      </c>
      <c r="D413" s="2" t="str">
        <f>IF(ISBLANK(A413),"",VLOOKUP($A413,Locataires!$A$3:$K$584,4,))</f>
        <v/>
      </c>
      <c r="E413" s="2" t="str">
        <f>IF(ISBLANK(A413),"",VLOOKUP($A413,Locataires!$A$3:$K$584,5,))</f>
        <v/>
      </c>
      <c r="F413" s="2" t="str">
        <f>IF(ISBLANK(A413),"",VLOOKUP($A413,Locataires!$A$3:$K$584,6,))</f>
        <v/>
      </c>
      <c r="G413" s="2" t="str">
        <f>IF(ISBLANK(A413),"",VLOOKUP($A413,Locataires!$A$3:$K$584,7,))</f>
        <v/>
      </c>
      <c r="H413" s="39" t="str">
        <f>IF(ISBLANK(A413),"",VLOOKUP($A413,Locataires!$A$3:$K$584,8,))</f>
        <v/>
      </c>
      <c r="I413" s="2" t="str">
        <f>IF(ISBLANK(A413),"",VLOOKUP($A413,Locataires!$A$3:$K$584,9,))</f>
        <v/>
      </c>
      <c r="J413" s="31"/>
      <c r="K413" s="31"/>
      <c r="L413" s="34">
        <f t="shared" si="6"/>
        <v>0</v>
      </c>
      <c r="M413" s="34"/>
      <c r="N413" s="34"/>
      <c r="O413" s="34"/>
      <c r="P413" s="35"/>
    </row>
    <row r="414" spans="1:16" x14ac:dyDescent="0.25">
      <c r="A414" s="3"/>
      <c r="B414" s="2" t="str">
        <f>IF(ISBLANK(A414),"",VLOOKUP($A414,Locataires!$A$3:$K$584,2,))</f>
        <v/>
      </c>
      <c r="C414" s="2" t="str">
        <f>IF(ISBLANK(A414),"",VLOOKUP($A414,Locataires!$A$3:$K$584,3,))</f>
        <v/>
      </c>
      <c r="D414" s="2" t="str">
        <f>IF(ISBLANK(A414),"",VLOOKUP($A414,Locataires!$A$3:$K$584,4,))</f>
        <v/>
      </c>
      <c r="E414" s="2" t="str">
        <f>IF(ISBLANK(A414),"",VLOOKUP($A414,Locataires!$A$3:$K$584,5,))</f>
        <v/>
      </c>
      <c r="F414" s="2" t="str">
        <f>IF(ISBLANK(A414),"",VLOOKUP($A414,Locataires!$A$3:$K$584,6,))</f>
        <v/>
      </c>
      <c r="G414" s="2" t="str">
        <f>IF(ISBLANK(A414),"",VLOOKUP($A414,Locataires!$A$3:$K$584,7,))</f>
        <v/>
      </c>
      <c r="H414" s="39" t="str">
        <f>IF(ISBLANK(A414),"",VLOOKUP($A414,Locataires!$A$3:$K$584,8,))</f>
        <v/>
      </c>
      <c r="I414" s="2" t="str">
        <f>IF(ISBLANK(A414),"",VLOOKUP($A414,Locataires!$A$3:$K$584,9,))</f>
        <v/>
      </c>
      <c r="J414" s="31"/>
      <c r="K414" s="31"/>
      <c r="L414" s="34">
        <f t="shared" si="6"/>
        <v>0</v>
      </c>
      <c r="M414" s="34"/>
      <c r="N414" s="34"/>
      <c r="O414" s="34"/>
      <c r="P414" s="35"/>
    </row>
    <row r="415" spans="1:16" x14ac:dyDescent="0.25">
      <c r="A415" s="3"/>
      <c r="B415" s="2" t="str">
        <f>IF(ISBLANK(A415),"",VLOOKUP($A415,Locataires!$A$3:$K$584,2,))</f>
        <v/>
      </c>
      <c r="C415" s="2" t="str">
        <f>IF(ISBLANK(A415),"",VLOOKUP($A415,Locataires!$A$3:$K$584,3,))</f>
        <v/>
      </c>
      <c r="D415" s="2" t="str">
        <f>IF(ISBLANK(A415),"",VLOOKUP($A415,Locataires!$A$3:$K$584,4,))</f>
        <v/>
      </c>
      <c r="E415" s="2" t="str">
        <f>IF(ISBLANK(A415),"",VLOOKUP($A415,Locataires!$A$3:$K$584,5,))</f>
        <v/>
      </c>
      <c r="F415" s="2" t="str">
        <f>IF(ISBLANK(A415),"",VLOOKUP($A415,Locataires!$A$3:$K$584,6,))</f>
        <v/>
      </c>
      <c r="G415" s="2" t="str">
        <f>IF(ISBLANK(A415),"",VLOOKUP($A415,Locataires!$A$3:$K$584,7,))</f>
        <v/>
      </c>
      <c r="H415" s="39" t="str">
        <f>IF(ISBLANK(A415),"",VLOOKUP($A415,Locataires!$A$3:$K$584,8,))</f>
        <v/>
      </c>
      <c r="I415" s="2" t="str">
        <f>IF(ISBLANK(A415),"",VLOOKUP($A415,Locataires!$A$3:$K$584,9,))</f>
        <v/>
      </c>
      <c r="J415" s="31"/>
      <c r="K415" s="31"/>
      <c r="L415" s="34">
        <f t="shared" si="6"/>
        <v>0</v>
      </c>
      <c r="M415" s="34"/>
      <c r="N415" s="34"/>
      <c r="O415" s="34"/>
      <c r="P415" s="35"/>
    </row>
    <row r="416" spans="1:16" x14ac:dyDescent="0.25">
      <c r="A416" s="3"/>
      <c r="B416" s="2" t="str">
        <f>IF(ISBLANK(A416),"",VLOOKUP($A416,Locataires!$A$3:$K$584,2,))</f>
        <v/>
      </c>
      <c r="C416" s="2" t="str">
        <f>IF(ISBLANK(A416),"",VLOOKUP($A416,Locataires!$A$3:$K$584,3,))</f>
        <v/>
      </c>
      <c r="D416" s="2" t="str">
        <f>IF(ISBLANK(A416),"",VLOOKUP($A416,Locataires!$A$3:$K$584,4,))</f>
        <v/>
      </c>
      <c r="E416" s="2" t="str">
        <f>IF(ISBLANK(A416),"",VLOOKUP($A416,Locataires!$A$3:$K$584,5,))</f>
        <v/>
      </c>
      <c r="F416" s="2" t="str">
        <f>IF(ISBLANK(A416),"",VLOOKUP($A416,Locataires!$A$3:$K$584,6,))</f>
        <v/>
      </c>
      <c r="G416" s="2" t="str">
        <f>IF(ISBLANK(A416),"",VLOOKUP($A416,Locataires!$A$3:$K$584,7,))</f>
        <v/>
      </c>
      <c r="H416" s="39" t="str">
        <f>IF(ISBLANK(A416),"",VLOOKUP($A416,Locataires!$A$3:$K$584,8,))</f>
        <v/>
      </c>
      <c r="I416" s="2" t="str">
        <f>IF(ISBLANK(A416),"",VLOOKUP($A416,Locataires!$A$3:$K$584,9,))</f>
        <v/>
      </c>
      <c r="J416" s="31"/>
      <c r="K416" s="31"/>
      <c r="L416" s="34">
        <f t="shared" si="6"/>
        <v>0</v>
      </c>
      <c r="M416" s="34"/>
      <c r="N416" s="34"/>
      <c r="O416" s="34"/>
      <c r="P416" s="35"/>
    </row>
    <row r="417" spans="1:16" x14ac:dyDescent="0.25">
      <c r="A417" s="3"/>
      <c r="B417" s="2" t="str">
        <f>IF(ISBLANK(A417),"",VLOOKUP($A417,Locataires!$A$3:$K$584,2,))</f>
        <v/>
      </c>
      <c r="C417" s="2" t="str">
        <f>IF(ISBLANK(A417),"",VLOOKUP($A417,Locataires!$A$3:$K$584,3,))</f>
        <v/>
      </c>
      <c r="D417" s="2" t="str">
        <f>IF(ISBLANK(A417),"",VLOOKUP($A417,Locataires!$A$3:$K$584,4,))</f>
        <v/>
      </c>
      <c r="E417" s="2" t="str">
        <f>IF(ISBLANK(A417),"",VLOOKUP($A417,Locataires!$A$3:$K$584,5,))</f>
        <v/>
      </c>
      <c r="F417" s="2" t="str">
        <f>IF(ISBLANK(A417),"",VLOOKUP($A417,Locataires!$A$3:$K$584,6,))</f>
        <v/>
      </c>
      <c r="G417" s="2" t="str">
        <f>IF(ISBLANK(A417),"",VLOOKUP($A417,Locataires!$A$3:$K$584,7,))</f>
        <v/>
      </c>
      <c r="H417" s="39" t="str">
        <f>IF(ISBLANK(A417),"",VLOOKUP($A417,Locataires!$A$3:$K$584,8,))</f>
        <v/>
      </c>
      <c r="I417" s="2" t="str">
        <f>IF(ISBLANK(A417),"",VLOOKUP($A417,Locataires!$A$3:$K$584,9,))</f>
        <v/>
      </c>
      <c r="J417" s="31"/>
      <c r="K417" s="31"/>
      <c r="L417" s="34">
        <f t="shared" si="6"/>
        <v>0</v>
      </c>
      <c r="M417" s="34"/>
      <c r="N417" s="34"/>
      <c r="O417" s="34"/>
      <c r="P417" s="35"/>
    </row>
    <row r="418" spans="1:16" x14ac:dyDescent="0.25">
      <c r="A418" s="3"/>
      <c r="B418" s="2" t="str">
        <f>IF(ISBLANK(A418),"",VLOOKUP($A418,Locataires!$A$3:$K$584,2,))</f>
        <v/>
      </c>
      <c r="C418" s="2" t="str">
        <f>IF(ISBLANK(A418),"",VLOOKUP($A418,Locataires!$A$3:$K$584,3,))</f>
        <v/>
      </c>
      <c r="D418" s="2" t="str">
        <f>IF(ISBLANK(A418),"",VLOOKUP($A418,Locataires!$A$3:$K$584,4,))</f>
        <v/>
      </c>
      <c r="E418" s="2" t="str">
        <f>IF(ISBLANK(A418),"",VLOOKUP($A418,Locataires!$A$3:$K$584,5,))</f>
        <v/>
      </c>
      <c r="F418" s="2" t="str">
        <f>IF(ISBLANK(A418),"",VLOOKUP($A418,Locataires!$A$3:$K$584,6,))</f>
        <v/>
      </c>
      <c r="G418" s="2" t="str">
        <f>IF(ISBLANK(A418),"",VLOOKUP($A418,Locataires!$A$3:$K$584,7,))</f>
        <v/>
      </c>
      <c r="H418" s="39" t="str">
        <f>IF(ISBLANK(A418),"",VLOOKUP($A418,Locataires!$A$3:$K$584,8,))</f>
        <v/>
      </c>
      <c r="I418" s="2" t="str">
        <f>IF(ISBLANK(A418),"",VLOOKUP($A418,Locataires!$A$3:$K$584,9,))</f>
        <v/>
      </c>
      <c r="J418" s="31"/>
      <c r="K418" s="31"/>
      <c r="L418" s="34">
        <f t="shared" si="6"/>
        <v>0</v>
      </c>
      <c r="M418" s="34"/>
      <c r="N418" s="34"/>
      <c r="O418" s="34"/>
      <c r="P418" s="35"/>
    </row>
    <row r="419" spans="1:16" x14ac:dyDescent="0.25">
      <c r="A419" s="3"/>
      <c r="B419" s="2" t="str">
        <f>IF(ISBLANK(A419),"",VLOOKUP($A419,Locataires!$A$3:$K$584,2,))</f>
        <v/>
      </c>
      <c r="C419" s="2" t="str">
        <f>IF(ISBLANK(A419),"",VLOOKUP($A419,Locataires!$A$3:$K$584,3,))</f>
        <v/>
      </c>
      <c r="D419" s="2" t="str">
        <f>IF(ISBLANK(A419),"",VLOOKUP($A419,Locataires!$A$3:$K$584,4,))</f>
        <v/>
      </c>
      <c r="E419" s="2" t="str">
        <f>IF(ISBLANK(A419),"",VLOOKUP($A419,Locataires!$A$3:$K$584,5,))</f>
        <v/>
      </c>
      <c r="F419" s="2" t="str">
        <f>IF(ISBLANK(A419),"",VLOOKUP($A419,Locataires!$A$3:$K$584,6,))</f>
        <v/>
      </c>
      <c r="G419" s="2" t="str">
        <f>IF(ISBLANK(A419),"",VLOOKUP($A419,Locataires!$A$3:$K$584,7,))</f>
        <v/>
      </c>
      <c r="H419" s="39" t="str">
        <f>IF(ISBLANK(A419),"",VLOOKUP($A419,Locataires!$A$3:$K$584,8,))</f>
        <v/>
      </c>
      <c r="I419" s="2" t="str">
        <f>IF(ISBLANK(A419),"",VLOOKUP($A419,Locataires!$A$3:$K$584,9,))</f>
        <v/>
      </c>
      <c r="J419" s="31"/>
      <c r="K419" s="31"/>
      <c r="L419" s="34">
        <f t="shared" si="6"/>
        <v>0</v>
      </c>
      <c r="M419" s="34"/>
      <c r="N419" s="34"/>
      <c r="O419" s="34"/>
      <c r="P419" s="35"/>
    </row>
    <row r="420" spans="1:16" x14ac:dyDescent="0.25">
      <c r="A420" s="3"/>
      <c r="B420" s="2" t="str">
        <f>IF(ISBLANK(A420),"",VLOOKUP($A420,Locataires!$A$3:$K$584,2,))</f>
        <v/>
      </c>
      <c r="C420" s="2" t="str">
        <f>IF(ISBLANK(A420),"",VLOOKUP($A420,Locataires!$A$3:$K$584,3,))</f>
        <v/>
      </c>
      <c r="D420" s="2" t="str">
        <f>IF(ISBLANK(A420),"",VLOOKUP($A420,Locataires!$A$3:$K$584,4,))</f>
        <v/>
      </c>
      <c r="E420" s="2" t="str">
        <f>IF(ISBLANK(A420),"",VLOOKUP($A420,Locataires!$A$3:$K$584,5,))</f>
        <v/>
      </c>
      <c r="F420" s="2" t="str">
        <f>IF(ISBLANK(A420),"",VLOOKUP($A420,Locataires!$A$3:$K$584,6,))</f>
        <v/>
      </c>
      <c r="G420" s="2" t="str">
        <f>IF(ISBLANK(A420),"",VLOOKUP($A420,Locataires!$A$3:$K$584,7,))</f>
        <v/>
      </c>
      <c r="H420" s="39" t="str">
        <f>IF(ISBLANK(A420),"",VLOOKUP($A420,Locataires!$A$3:$K$584,8,))</f>
        <v/>
      </c>
      <c r="I420" s="2" t="str">
        <f>IF(ISBLANK(A420),"",VLOOKUP($A420,Locataires!$A$3:$K$584,9,))</f>
        <v/>
      </c>
      <c r="J420" s="31"/>
      <c r="K420" s="31"/>
      <c r="L420" s="34">
        <f t="shared" si="6"/>
        <v>0</v>
      </c>
      <c r="M420" s="34"/>
      <c r="N420" s="34"/>
      <c r="O420" s="34"/>
      <c r="P420" s="35"/>
    </row>
    <row r="421" spans="1:16" x14ac:dyDescent="0.25">
      <c r="A421" s="3"/>
      <c r="B421" s="2" t="str">
        <f>IF(ISBLANK(A421),"",VLOOKUP($A421,Locataires!$A$3:$K$584,2,))</f>
        <v/>
      </c>
      <c r="C421" s="2" t="str">
        <f>IF(ISBLANK(A421),"",VLOOKUP($A421,Locataires!$A$3:$K$584,3,))</f>
        <v/>
      </c>
      <c r="D421" s="2" t="str">
        <f>IF(ISBLANK(A421),"",VLOOKUP($A421,Locataires!$A$3:$K$584,4,))</f>
        <v/>
      </c>
      <c r="E421" s="2" t="str">
        <f>IF(ISBLANK(A421),"",VLOOKUP($A421,Locataires!$A$3:$K$584,5,))</f>
        <v/>
      </c>
      <c r="F421" s="2" t="str">
        <f>IF(ISBLANK(A421),"",VLOOKUP($A421,Locataires!$A$3:$K$584,6,))</f>
        <v/>
      </c>
      <c r="G421" s="2" t="str">
        <f>IF(ISBLANK(A421),"",VLOOKUP($A421,Locataires!$A$3:$K$584,7,))</f>
        <v/>
      </c>
      <c r="H421" s="39" t="str">
        <f>IF(ISBLANK(A421),"",VLOOKUP($A421,Locataires!$A$3:$K$584,8,))</f>
        <v/>
      </c>
      <c r="I421" s="2" t="str">
        <f>IF(ISBLANK(A421),"",VLOOKUP($A421,Locataires!$A$3:$K$584,9,))</f>
        <v/>
      </c>
      <c r="J421" s="31"/>
      <c r="K421" s="31"/>
      <c r="L421" s="34">
        <f t="shared" si="6"/>
        <v>0</v>
      </c>
      <c r="M421" s="34"/>
      <c r="N421" s="34"/>
      <c r="O421" s="34"/>
      <c r="P421" s="35"/>
    </row>
    <row r="422" spans="1:16" x14ac:dyDescent="0.25">
      <c r="A422" s="3"/>
      <c r="B422" s="2" t="str">
        <f>IF(ISBLANK(A422),"",VLOOKUP($A422,Locataires!$A$3:$K$584,2,))</f>
        <v/>
      </c>
      <c r="C422" s="2" t="str">
        <f>IF(ISBLANK(A422),"",VLOOKUP($A422,Locataires!$A$3:$K$584,3,))</f>
        <v/>
      </c>
      <c r="D422" s="2" t="str">
        <f>IF(ISBLANK(A422),"",VLOOKUP($A422,Locataires!$A$3:$K$584,4,))</f>
        <v/>
      </c>
      <c r="E422" s="2" t="str">
        <f>IF(ISBLANK(A422),"",VLOOKUP($A422,Locataires!$A$3:$K$584,5,))</f>
        <v/>
      </c>
      <c r="F422" s="2" t="str">
        <f>IF(ISBLANK(A422),"",VLOOKUP($A422,Locataires!$A$3:$K$584,6,))</f>
        <v/>
      </c>
      <c r="G422" s="2" t="str">
        <f>IF(ISBLANK(A422),"",VLOOKUP($A422,Locataires!$A$3:$K$584,7,))</f>
        <v/>
      </c>
      <c r="H422" s="39" t="str">
        <f>IF(ISBLANK(A422),"",VLOOKUP($A422,Locataires!$A$3:$K$584,8,))</f>
        <v/>
      </c>
      <c r="I422" s="2" t="str">
        <f>IF(ISBLANK(A422),"",VLOOKUP($A422,Locataires!$A$3:$K$584,9,))</f>
        <v/>
      </c>
      <c r="J422" s="31"/>
      <c r="K422" s="31"/>
      <c r="L422" s="34">
        <f t="shared" si="6"/>
        <v>0</v>
      </c>
      <c r="M422" s="34"/>
      <c r="N422" s="34"/>
      <c r="O422" s="34"/>
      <c r="P422" s="35"/>
    </row>
    <row r="423" spans="1:16" x14ac:dyDescent="0.25">
      <c r="A423" s="3"/>
      <c r="B423" s="2" t="str">
        <f>IF(ISBLANK(A423),"",VLOOKUP($A423,Locataires!$A$3:$K$584,2,))</f>
        <v/>
      </c>
      <c r="C423" s="2" t="str">
        <f>IF(ISBLANK(A423),"",VLOOKUP($A423,Locataires!$A$3:$K$584,3,))</f>
        <v/>
      </c>
      <c r="D423" s="2" t="str">
        <f>IF(ISBLANK(A423),"",VLOOKUP($A423,Locataires!$A$3:$K$584,4,))</f>
        <v/>
      </c>
      <c r="E423" s="2" t="str">
        <f>IF(ISBLANK(A423),"",VLOOKUP($A423,Locataires!$A$3:$K$584,5,))</f>
        <v/>
      </c>
      <c r="F423" s="2" t="str">
        <f>IF(ISBLANK(A423),"",VLOOKUP($A423,Locataires!$A$3:$K$584,6,))</f>
        <v/>
      </c>
      <c r="G423" s="2" t="str">
        <f>IF(ISBLANK(A423),"",VLOOKUP($A423,Locataires!$A$3:$K$584,7,))</f>
        <v/>
      </c>
      <c r="H423" s="39" t="str">
        <f>IF(ISBLANK(A423),"",VLOOKUP($A423,Locataires!$A$3:$K$584,8,))</f>
        <v/>
      </c>
      <c r="I423" s="2" t="str">
        <f>IF(ISBLANK(A423),"",VLOOKUP($A423,Locataires!$A$3:$K$584,9,))</f>
        <v/>
      </c>
      <c r="J423" s="31"/>
      <c r="K423" s="31"/>
      <c r="L423" s="34">
        <f t="shared" si="6"/>
        <v>0</v>
      </c>
      <c r="M423" s="34"/>
      <c r="N423" s="34"/>
      <c r="O423" s="34"/>
      <c r="P423" s="35"/>
    </row>
    <row r="424" spans="1:16" x14ac:dyDescent="0.25">
      <c r="A424" s="3"/>
      <c r="B424" s="2" t="str">
        <f>IF(ISBLANK(A424),"",VLOOKUP($A424,Locataires!$A$3:$K$584,2,))</f>
        <v/>
      </c>
      <c r="C424" s="2" t="str">
        <f>IF(ISBLANK(A424),"",VLOOKUP($A424,Locataires!$A$3:$K$584,3,))</f>
        <v/>
      </c>
      <c r="D424" s="2" t="str">
        <f>IF(ISBLANK(A424),"",VLOOKUP($A424,Locataires!$A$3:$K$584,4,))</f>
        <v/>
      </c>
      <c r="E424" s="2" t="str">
        <f>IF(ISBLANK(A424),"",VLOOKUP($A424,Locataires!$A$3:$K$584,5,))</f>
        <v/>
      </c>
      <c r="F424" s="2" t="str">
        <f>IF(ISBLANK(A424),"",VLOOKUP($A424,Locataires!$A$3:$K$584,6,))</f>
        <v/>
      </c>
      <c r="G424" s="2" t="str">
        <f>IF(ISBLANK(A424),"",VLOOKUP($A424,Locataires!$A$3:$K$584,7,))</f>
        <v/>
      </c>
      <c r="H424" s="39" t="str">
        <f>IF(ISBLANK(A424),"",VLOOKUP($A424,Locataires!$A$3:$K$584,8,))</f>
        <v/>
      </c>
      <c r="I424" s="2" t="str">
        <f>IF(ISBLANK(A424),"",VLOOKUP($A424,Locataires!$A$3:$K$584,9,))</f>
        <v/>
      </c>
      <c r="J424" s="31"/>
      <c r="K424" s="31"/>
      <c r="L424" s="34">
        <f t="shared" si="6"/>
        <v>0</v>
      </c>
      <c r="M424" s="34"/>
      <c r="N424" s="34"/>
      <c r="O424" s="34"/>
      <c r="P424" s="35"/>
    </row>
    <row r="425" spans="1:16" ht="15.75" thickBot="1" x14ac:dyDescent="0.3">
      <c r="A425" s="5"/>
      <c r="B425" s="6" t="str">
        <f>IF(ISBLANK(A425),"",VLOOKUP($A425,Locataires!$A$3:$K$584,2,))</f>
        <v/>
      </c>
      <c r="C425" s="6" t="str">
        <f>IF(ISBLANK(A425),"",VLOOKUP($A425,Locataires!$A$3:$K$584,3,))</f>
        <v/>
      </c>
      <c r="D425" s="6" t="str">
        <f>IF(ISBLANK(A425),"",VLOOKUP($A425,Locataires!$A$3:$K$584,4,))</f>
        <v/>
      </c>
      <c r="E425" s="6" t="str">
        <f>IF(ISBLANK(A425),"",VLOOKUP($A425,Locataires!$A$3:$K$584,5,))</f>
        <v/>
      </c>
      <c r="F425" s="6" t="str">
        <f>IF(ISBLANK(A425),"",VLOOKUP($A425,Locataires!$A$3:$K$584,6,))</f>
        <v/>
      </c>
      <c r="G425" s="6" t="str">
        <f>IF(ISBLANK(A425),"",VLOOKUP($A425,Locataires!$A$3:$K$584,7,))</f>
        <v/>
      </c>
      <c r="H425" s="41" t="str">
        <f>IF(ISBLANK(A425),"",VLOOKUP($A425,Locataires!$A$3:$K$584,8,))</f>
        <v/>
      </c>
      <c r="I425" s="6" t="str">
        <f>IF(ISBLANK(A425),"",VLOOKUP($A425,Locataires!$A$3:$K$584,9,))</f>
        <v/>
      </c>
      <c r="J425" s="32"/>
      <c r="K425" s="32"/>
      <c r="L425" s="36">
        <f>K425-J425</f>
        <v>0</v>
      </c>
      <c r="M425" s="36"/>
      <c r="N425" s="36"/>
      <c r="O425" s="36"/>
      <c r="P425" s="37"/>
    </row>
  </sheetData>
  <mergeCells count="16">
    <mergeCell ref="L2:L3"/>
    <mergeCell ref="M2:M3"/>
    <mergeCell ref="N2:N3"/>
    <mergeCell ref="O2:O3"/>
    <mergeCell ref="A1:P1"/>
    <mergeCell ref="P2:P3"/>
    <mergeCell ref="J2:K2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dataValidations count="1">
    <dataValidation type="list" allowBlank="1" showInputMessage="1" showErrorMessage="1" sqref="N4:N425">
      <formula1>"Reçu, En cours"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4"/>
  <sheetViews>
    <sheetView workbookViewId="0">
      <selection activeCell="A16" sqref="A16"/>
    </sheetView>
  </sheetViews>
  <sheetFormatPr baseColWidth="10" defaultRowHeight="15" x14ac:dyDescent="0.25"/>
  <cols>
    <col min="6" max="6" width="18.42578125" bestFit="1" customWidth="1"/>
    <col min="8" max="8" width="12.7109375" style="42" bestFit="1" customWidth="1"/>
    <col min="9" max="9" width="28.7109375" bestFit="1" customWidth="1"/>
    <col min="11" max="11" width="13.140625" bestFit="1" customWidth="1"/>
  </cols>
  <sheetData>
    <row r="1" spans="1:11" ht="21" x14ac:dyDescent="0.35">
      <c r="A1" s="54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ht="45" x14ac:dyDescent="0.25">
      <c r="A2" s="27" t="s">
        <v>7</v>
      </c>
      <c r="B2" s="26" t="s">
        <v>9</v>
      </c>
      <c r="C2" s="26" t="s">
        <v>10</v>
      </c>
      <c r="D2" s="26" t="s">
        <v>8</v>
      </c>
      <c r="E2" s="26" t="s">
        <v>11</v>
      </c>
      <c r="F2" s="26" t="s">
        <v>12</v>
      </c>
      <c r="G2" s="26" t="s">
        <v>13</v>
      </c>
      <c r="H2" s="26" t="s">
        <v>14</v>
      </c>
      <c r="I2" s="26" t="s">
        <v>15</v>
      </c>
      <c r="J2" s="25" t="s">
        <v>26</v>
      </c>
      <c r="K2" s="29" t="s">
        <v>27</v>
      </c>
    </row>
    <row r="3" spans="1:11" x14ac:dyDescent="0.25">
      <c r="A3" s="3">
        <v>1</v>
      </c>
      <c r="B3" s="2"/>
      <c r="C3" s="2"/>
      <c r="D3" s="2"/>
      <c r="E3" s="2"/>
      <c r="F3" s="2"/>
      <c r="G3" s="2"/>
      <c r="H3" s="39"/>
      <c r="I3" s="38"/>
      <c r="J3" s="34">
        <f>COUNTIF(Réservations!A4:A425,Locataires!A3)</f>
        <v>0</v>
      </c>
      <c r="K3" s="4"/>
    </row>
    <row r="4" spans="1:11" x14ac:dyDescent="0.25">
      <c r="A4" s="3"/>
      <c r="B4" s="2"/>
      <c r="C4" s="2"/>
      <c r="D4" s="2"/>
      <c r="E4" s="2"/>
      <c r="F4" s="2"/>
      <c r="G4" s="2"/>
      <c r="H4" s="39"/>
      <c r="I4" s="38"/>
      <c r="J4" s="34">
        <f>COUNTIF(Réservations!A5:A426,Locataires!A4)</f>
        <v>0</v>
      </c>
      <c r="K4" s="4"/>
    </row>
    <row r="5" spans="1:11" x14ac:dyDescent="0.25">
      <c r="A5" s="3"/>
      <c r="B5" s="2"/>
      <c r="C5" s="2"/>
      <c r="D5" s="2"/>
      <c r="E5" s="2"/>
      <c r="F5" s="2"/>
      <c r="G5" s="2"/>
      <c r="H5" s="39"/>
      <c r="I5" s="38"/>
      <c r="J5" s="34">
        <f>COUNTIF(Réservations!A6:A427,Locataires!A5)</f>
        <v>0</v>
      </c>
      <c r="K5" s="4"/>
    </row>
    <row r="6" spans="1:11" x14ac:dyDescent="0.25">
      <c r="A6" s="3"/>
      <c r="B6" s="2"/>
      <c r="C6" s="2"/>
      <c r="D6" s="2"/>
      <c r="E6" s="2"/>
      <c r="F6" s="2"/>
      <c r="G6" s="2"/>
      <c r="H6" s="39"/>
      <c r="I6" s="2"/>
      <c r="J6" s="34">
        <f>COUNTIF(Réservations!A7:A428,Locataires!A6)</f>
        <v>0</v>
      </c>
      <c r="K6" s="4"/>
    </row>
    <row r="7" spans="1:11" x14ac:dyDescent="0.25">
      <c r="A7" s="3" t="str">
        <f t="shared" ref="A7:A68" si="0">IF(B6="","",A6+1)</f>
        <v/>
      </c>
      <c r="B7" s="2"/>
      <c r="C7" s="2"/>
      <c r="D7" s="2"/>
      <c r="E7" s="2"/>
      <c r="F7" s="2"/>
      <c r="G7" s="2"/>
      <c r="H7" s="39"/>
      <c r="I7" s="2"/>
      <c r="J7" s="34">
        <f>COUNTIF(Réservations!A8:A429,Locataires!A7)</f>
        <v>422</v>
      </c>
      <c r="K7" s="4"/>
    </row>
    <row r="8" spans="1:11" x14ac:dyDescent="0.25">
      <c r="A8" s="3" t="str">
        <f t="shared" si="0"/>
        <v/>
      </c>
      <c r="B8" s="2"/>
      <c r="C8" s="2"/>
      <c r="D8" s="2"/>
      <c r="E8" s="2"/>
      <c r="F8" s="2"/>
      <c r="G8" s="2"/>
      <c r="H8" s="39"/>
      <c r="I8" s="2"/>
      <c r="J8" s="34">
        <f>COUNTIF(Réservations!A9:A430,Locataires!A8)</f>
        <v>422</v>
      </c>
      <c r="K8" s="4"/>
    </row>
    <row r="9" spans="1:11" x14ac:dyDescent="0.25">
      <c r="A9" s="3" t="str">
        <f t="shared" si="0"/>
        <v/>
      </c>
      <c r="B9" s="2"/>
      <c r="C9" s="2"/>
      <c r="D9" s="2"/>
      <c r="E9" s="2"/>
      <c r="F9" s="2"/>
      <c r="G9" s="2"/>
      <c r="H9" s="39"/>
      <c r="I9" s="2"/>
      <c r="J9" s="34">
        <f>COUNTIF(Réservations!A10:A431,Locataires!A9)</f>
        <v>422</v>
      </c>
      <c r="K9" s="4"/>
    </row>
    <row r="10" spans="1:11" x14ac:dyDescent="0.25">
      <c r="A10" s="3" t="str">
        <f t="shared" si="0"/>
        <v/>
      </c>
      <c r="B10" s="2"/>
      <c r="C10" s="2"/>
      <c r="D10" s="2"/>
      <c r="E10" s="2"/>
      <c r="F10" s="2"/>
      <c r="G10" s="2"/>
      <c r="H10" s="39"/>
      <c r="I10" s="2"/>
      <c r="J10" s="34">
        <f>COUNTIF(Réservations!A11:A432,Locataires!A10)</f>
        <v>422</v>
      </c>
      <c r="K10" s="4"/>
    </row>
    <row r="11" spans="1:11" x14ac:dyDescent="0.25">
      <c r="A11" s="3" t="str">
        <f t="shared" si="0"/>
        <v/>
      </c>
      <c r="B11" s="2"/>
      <c r="C11" s="2"/>
      <c r="D11" s="2"/>
      <c r="E11" s="2"/>
      <c r="F11" s="2"/>
      <c r="G11" s="2"/>
      <c r="H11" s="39"/>
      <c r="I11" s="2"/>
      <c r="J11" s="34">
        <f>COUNTIF(Réservations!A12:A433,Locataires!A11)</f>
        <v>422</v>
      </c>
      <c r="K11" s="4"/>
    </row>
    <row r="12" spans="1:11" x14ac:dyDescent="0.25">
      <c r="A12" s="3" t="str">
        <f t="shared" si="0"/>
        <v/>
      </c>
      <c r="B12" s="2"/>
      <c r="C12" s="2"/>
      <c r="D12" s="2"/>
      <c r="E12" s="2"/>
      <c r="F12" s="2"/>
      <c r="G12" s="2"/>
      <c r="H12" s="39"/>
      <c r="I12" s="2"/>
      <c r="J12" s="34">
        <f>COUNTIF(Réservations!A13:A434,Locataires!A12)</f>
        <v>422</v>
      </c>
      <c r="K12" s="4"/>
    </row>
    <row r="13" spans="1:11" x14ac:dyDescent="0.25">
      <c r="A13" s="3" t="str">
        <f t="shared" si="0"/>
        <v/>
      </c>
      <c r="B13" s="2"/>
      <c r="C13" s="2"/>
      <c r="D13" s="2"/>
      <c r="E13" s="2"/>
      <c r="F13" s="2"/>
      <c r="G13" s="2"/>
      <c r="H13" s="39"/>
      <c r="I13" s="2"/>
      <c r="J13" s="34">
        <f>COUNTIF(Réservations!A14:A435,Locataires!A13)</f>
        <v>422</v>
      </c>
      <c r="K13" s="4"/>
    </row>
    <row r="14" spans="1:11" x14ac:dyDescent="0.25">
      <c r="A14" s="3" t="str">
        <f t="shared" si="0"/>
        <v/>
      </c>
      <c r="B14" s="2"/>
      <c r="C14" s="2"/>
      <c r="D14" s="2"/>
      <c r="E14" s="2"/>
      <c r="F14" s="2"/>
      <c r="G14" s="2"/>
      <c r="H14" s="39"/>
      <c r="I14" s="2"/>
      <c r="J14" s="34">
        <f>COUNTIF(Réservations!A15:A436,Locataires!A14)</f>
        <v>422</v>
      </c>
      <c r="K14" s="4"/>
    </row>
    <row r="15" spans="1:11" x14ac:dyDescent="0.25">
      <c r="A15" s="3" t="str">
        <f t="shared" si="0"/>
        <v/>
      </c>
      <c r="B15" s="2"/>
      <c r="C15" s="2"/>
      <c r="D15" s="2"/>
      <c r="E15" s="2"/>
      <c r="F15" s="2"/>
      <c r="G15" s="2"/>
      <c r="H15" s="39"/>
      <c r="I15" s="2"/>
      <c r="J15" s="34">
        <f>COUNTIF(Réservations!A16:A437,Locataires!A15)</f>
        <v>422</v>
      </c>
      <c r="K15" s="4"/>
    </row>
    <row r="16" spans="1:11" x14ac:dyDescent="0.25">
      <c r="A16" s="3" t="str">
        <f t="shared" si="0"/>
        <v/>
      </c>
      <c r="B16" s="2"/>
      <c r="C16" s="2"/>
      <c r="D16" s="2"/>
      <c r="E16" s="2"/>
      <c r="F16" s="2"/>
      <c r="G16" s="2"/>
      <c r="H16" s="39"/>
      <c r="I16" s="2"/>
      <c r="J16" s="34">
        <f>COUNTIF(Réservations!A17:A438,Locataires!A16)</f>
        <v>422</v>
      </c>
      <c r="K16" s="4"/>
    </row>
    <row r="17" spans="1:11" x14ac:dyDescent="0.25">
      <c r="A17" s="3" t="str">
        <f t="shared" si="0"/>
        <v/>
      </c>
      <c r="B17" s="2"/>
      <c r="C17" s="2"/>
      <c r="D17" s="2"/>
      <c r="E17" s="2"/>
      <c r="F17" s="2"/>
      <c r="G17" s="2"/>
      <c r="H17" s="39"/>
      <c r="I17" s="2"/>
      <c r="J17" s="34">
        <f>COUNTIF(Réservations!A18:A439,Locataires!A17)</f>
        <v>422</v>
      </c>
      <c r="K17" s="4"/>
    </row>
    <row r="18" spans="1:11" x14ac:dyDescent="0.25">
      <c r="A18" s="3" t="str">
        <f t="shared" si="0"/>
        <v/>
      </c>
      <c r="B18" s="2"/>
      <c r="C18" s="2"/>
      <c r="D18" s="2"/>
      <c r="E18" s="2"/>
      <c r="F18" s="2"/>
      <c r="G18" s="2"/>
      <c r="H18" s="39"/>
      <c r="I18" s="2"/>
      <c r="J18" s="34">
        <f>COUNTIF(Réservations!A19:A440,Locataires!A18)</f>
        <v>422</v>
      </c>
      <c r="K18" s="4"/>
    </row>
    <row r="19" spans="1:11" x14ac:dyDescent="0.25">
      <c r="A19" s="3" t="str">
        <f t="shared" si="0"/>
        <v/>
      </c>
      <c r="B19" s="2"/>
      <c r="C19" s="2"/>
      <c r="D19" s="2"/>
      <c r="E19" s="2"/>
      <c r="F19" s="2"/>
      <c r="G19" s="2"/>
      <c r="H19" s="39"/>
      <c r="I19" s="2"/>
      <c r="J19" s="34">
        <f>COUNTIF(Réservations!A20:A441,Locataires!A19)</f>
        <v>422</v>
      </c>
      <c r="K19" s="4"/>
    </row>
    <row r="20" spans="1:11" x14ac:dyDescent="0.25">
      <c r="A20" s="3" t="str">
        <f t="shared" si="0"/>
        <v/>
      </c>
      <c r="B20" s="2"/>
      <c r="C20" s="2"/>
      <c r="D20" s="2"/>
      <c r="E20" s="2"/>
      <c r="F20" s="2"/>
      <c r="G20" s="2"/>
      <c r="H20" s="39"/>
      <c r="I20" s="2"/>
      <c r="J20" s="34">
        <f>COUNTIF(Réservations!A21:A442,Locataires!A20)</f>
        <v>422</v>
      </c>
      <c r="K20" s="4"/>
    </row>
    <row r="21" spans="1:11" x14ac:dyDescent="0.25">
      <c r="A21" s="3" t="str">
        <f t="shared" si="0"/>
        <v/>
      </c>
      <c r="B21" s="2"/>
      <c r="C21" s="2"/>
      <c r="D21" s="2"/>
      <c r="E21" s="2"/>
      <c r="F21" s="2"/>
      <c r="G21" s="2"/>
      <c r="H21" s="39"/>
      <c r="I21" s="2"/>
      <c r="J21" s="34">
        <f>COUNTIF(Réservations!A22:A443,Locataires!A21)</f>
        <v>422</v>
      </c>
      <c r="K21" s="4"/>
    </row>
    <row r="22" spans="1:11" x14ac:dyDescent="0.25">
      <c r="A22" s="3" t="str">
        <f t="shared" si="0"/>
        <v/>
      </c>
      <c r="B22" s="2"/>
      <c r="C22" s="2"/>
      <c r="D22" s="2"/>
      <c r="E22" s="2"/>
      <c r="F22" s="2"/>
      <c r="G22" s="2"/>
      <c r="H22" s="39"/>
      <c r="I22" s="2"/>
      <c r="J22" s="34">
        <f>COUNTIF(Réservations!A23:A444,Locataires!A22)</f>
        <v>422</v>
      </c>
      <c r="K22" s="4"/>
    </row>
    <row r="23" spans="1:11" x14ac:dyDescent="0.25">
      <c r="A23" s="3" t="str">
        <f t="shared" si="0"/>
        <v/>
      </c>
      <c r="B23" s="2"/>
      <c r="C23" s="2"/>
      <c r="D23" s="2"/>
      <c r="E23" s="2"/>
      <c r="F23" s="2"/>
      <c r="G23" s="2"/>
      <c r="H23" s="39"/>
      <c r="I23" s="2"/>
      <c r="J23" s="34">
        <f>COUNTIF(Réservations!A24:A445,Locataires!A23)</f>
        <v>422</v>
      </c>
      <c r="K23" s="4"/>
    </row>
    <row r="24" spans="1:11" x14ac:dyDescent="0.25">
      <c r="A24" s="3" t="str">
        <f t="shared" si="0"/>
        <v/>
      </c>
      <c r="B24" s="2"/>
      <c r="C24" s="2"/>
      <c r="D24" s="2"/>
      <c r="E24" s="2"/>
      <c r="F24" s="2"/>
      <c r="G24" s="2"/>
      <c r="H24" s="39"/>
      <c r="I24" s="2"/>
      <c r="J24" s="34">
        <f>COUNTIF(Réservations!A25:A446,Locataires!A24)</f>
        <v>422</v>
      </c>
      <c r="K24" s="4"/>
    </row>
    <row r="25" spans="1:11" x14ac:dyDescent="0.25">
      <c r="A25" s="3" t="str">
        <f t="shared" si="0"/>
        <v/>
      </c>
      <c r="B25" s="2"/>
      <c r="C25" s="2"/>
      <c r="D25" s="2"/>
      <c r="E25" s="2"/>
      <c r="F25" s="2"/>
      <c r="G25" s="2"/>
      <c r="H25" s="39"/>
      <c r="I25" s="2"/>
      <c r="J25" s="34">
        <f>COUNTIF(Réservations!A26:A447,Locataires!A25)</f>
        <v>422</v>
      </c>
      <c r="K25" s="4"/>
    </row>
    <row r="26" spans="1:11" x14ac:dyDescent="0.25">
      <c r="A26" s="3" t="str">
        <f t="shared" si="0"/>
        <v/>
      </c>
      <c r="B26" s="2"/>
      <c r="C26" s="2"/>
      <c r="D26" s="2"/>
      <c r="E26" s="2"/>
      <c r="F26" s="2"/>
      <c r="G26" s="2"/>
      <c r="H26" s="39"/>
      <c r="I26" s="2"/>
      <c r="J26" s="34">
        <f>COUNTIF(Réservations!A27:A448,Locataires!A26)</f>
        <v>422</v>
      </c>
      <c r="K26" s="4"/>
    </row>
    <row r="27" spans="1:11" x14ac:dyDescent="0.25">
      <c r="A27" s="3" t="str">
        <f t="shared" si="0"/>
        <v/>
      </c>
      <c r="B27" s="2"/>
      <c r="C27" s="2"/>
      <c r="D27" s="2"/>
      <c r="E27" s="2"/>
      <c r="F27" s="2"/>
      <c r="G27" s="2"/>
      <c r="H27" s="39"/>
      <c r="I27" s="2"/>
      <c r="J27" s="34">
        <f>COUNTIF(Réservations!A28:A449,Locataires!A27)</f>
        <v>422</v>
      </c>
      <c r="K27" s="4"/>
    </row>
    <row r="28" spans="1:11" x14ac:dyDescent="0.25">
      <c r="A28" s="3" t="str">
        <f t="shared" si="0"/>
        <v/>
      </c>
      <c r="B28" s="2"/>
      <c r="C28" s="2"/>
      <c r="D28" s="2"/>
      <c r="E28" s="2"/>
      <c r="F28" s="2"/>
      <c r="G28" s="2"/>
      <c r="H28" s="39"/>
      <c r="I28" s="2"/>
      <c r="J28" s="34">
        <f>COUNTIF(Réservations!A29:A450,Locataires!A28)</f>
        <v>422</v>
      </c>
      <c r="K28" s="4"/>
    </row>
    <row r="29" spans="1:11" x14ac:dyDescent="0.25">
      <c r="A29" s="3" t="str">
        <f t="shared" si="0"/>
        <v/>
      </c>
      <c r="B29" s="2"/>
      <c r="C29" s="2"/>
      <c r="D29" s="2"/>
      <c r="E29" s="2"/>
      <c r="F29" s="2"/>
      <c r="G29" s="2"/>
      <c r="H29" s="39"/>
      <c r="I29" s="2"/>
      <c r="J29" s="34">
        <f>COUNTIF(Réservations!A30:A451,Locataires!A29)</f>
        <v>422</v>
      </c>
      <c r="K29" s="4"/>
    </row>
    <row r="30" spans="1:11" x14ac:dyDescent="0.25">
      <c r="A30" s="3" t="str">
        <f t="shared" si="0"/>
        <v/>
      </c>
      <c r="B30" s="2"/>
      <c r="C30" s="2"/>
      <c r="D30" s="2"/>
      <c r="E30" s="2"/>
      <c r="F30" s="2"/>
      <c r="G30" s="2"/>
      <c r="H30" s="39"/>
      <c r="I30" s="2"/>
      <c r="J30" s="34">
        <f>COUNTIF(Réservations!A31:A452,Locataires!A30)</f>
        <v>422</v>
      </c>
      <c r="K30" s="4"/>
    </row>
    <row r="31" spans="1:11" x14ac:dyDescent="0.25">
      <c r="A31" s="3" t="str">
        <f t="shared" si="0"/>
        <v/>
      </c>
      <c r="B31" s="2"/>
      <c r="C31" s="2"/>
      <c r="D31" s="2"/>
      <c r="E31" s="2"/>
      <c r="F31" s="2"/>
      <c r="G31" s="2"/>
      <c r="H31" s="39"/>
      <c r="I31" s="2"/>
      <c r="J31" s="34">
        <f>COUNTIF(Réservations!A32:A453,Locataires!A31)</f>
        <v>422</v>
      </c>
      <c r="K31" s="4"/>
    </row>
    <row r="32" spans="1:11" x14ac:dyDescent="0.25">
      <c r="A32" s="3" t="str">
        <f t="shared" si="0"/>
        <v/>
      </c>
      <c r="B32" s="2"/>
      <c r="C32" s="2"/>
      <c r="D32" s="2"/>
      <c r="E32" s="2"/>
      <c r="F32" s="2"/>
      <c r="G32" s="2"/>
      <c r="H32" s="39"/>
      <c r="I32" s="2"/>
      <c r="J32" s="34">
        <f>COUNTIF(Réservations!A33:A454,Locataires!A32)</f>
        <v>422</v>
      </c>
      <c r="K32" s="4"/>
    </row>
    <row r="33" spans="1:11" x14ac:dyDescent="0.25">
      <c r="A33" s="3" t="str">
        <f t="shared" si="0"/>
        <v/>
      </c>
      <c r="B33" s="2"/>
      <c r="C33" s="2"/>
      <c r="D33" s="2"/>
      <c r="E33" s="2"/>
      <c r="F33" s="2"/>
      <c r="G33" s="2"/>
      <c r="H33" s="39"/>
      <c r="I33" s="2"/>
      <c r="J33" s="34">
        <f>COUNTIF(Réservations!A34:A455,Locataires!A33)</f>
        <v>422</v>
      </c>
      <c r="K33" s="4"/>
    </row>
    <row r="34" spans="1:11" x14ac:dyDescent="0.25">
      <c r="A34" s="3" t="str">
        <f t="shared" si="0"/>
        <v/>
      </c>
      <c r="B34" s="2"/>
      <c r="C34" s="2"/>
      <c r="D34" s="2"/>
      <c r="E34" s="2"/>
      <c r="F34" s="2"/>
      <c r="G34" s="2"/>
      <c r="H34" s="39"/>
      <c r="I34" s="2"/>
      <c r="J34" s="34">
        <f>COUNTIF(Réservations!A35:A456,Locataires!A34)</f>
        <v>422</v>
      </c>
      <c r="K34" s="4"/>
    </row>
    <row r="35" spans="1:11" x14ac:dyDescent="0.25">
      <c r="A35" s="3" t="str">
        <f t="shared" si="0"/>
        <v/>
      </c>
      <c r="B35" s="2"/>
      <c r="C35" s="2"/>
      <c r="D35" s="2"/>
      <c r="E35" s="2"/>
      <c r="F35" s="2"/>
      <c r="G35" s="2"/>
      <c r="H35" s="39"/>
      <c r="I35" s="2"/>
      <c r="J35" s="34">
        <f>COUNTIF(Réservations!A36:A457,Locataires!A35)</f>
        <v>422</v>
      </c>
      <c r="K35" s="4"/>
    </row>
    <row r="36" spans="1:11" x14ac:dyDescent="0.25">
      <c r="A36" s="3" t="str">
        <f t="shared" si="0"/>
        <v/>
      </c>
      <c r="B36" s="2"/>
      <c r="C36" s="2"/>
      <c r="D36" s="2"/>
      <c r="E36" s="2"/>
      <c r="F36" s="2"/>
      <c r="G36" s="2"/>
      <c r="H36" s="39"/>
      <c r="I36" s="2"/>
      <c r="J36" s="34">
        <f>COUNTIF(Réservations!A37:A458,Locataires!A36)</f>
        <v>422</v>
      </c>
      <c r="K36" s="4"/>
    </row>
    <row r="37" spans="1:11" x14ac:dyDescent="0.25">
      <c r="A37" s="3" t="str">
        <f t="shared" si="0"/>
        <v/>
      </c>
      <c r="B37" s="2"/>
      <c r="C37" s="2"/>
      <c r="D37" s="2"/>
      <c r="E37" s="2"/>
      <c r="F37" s="2"/>
      <c r="G37" s="2"/>
      <c r="H37" s="39"/>
      <c r="I37" s="2"/>
      <c r="J37" s="34">
        <f>COUNTIF(Réservations!A38:A459,Locataires!A37)</f>
        <v>422</v>
      </c>
      <c r="K37" s="4"/>
    </row>
    <row r="38" spans="1:11" x14ac:dyDescent="0.25">
      <c r="A38" s="3" t="str">
        <f t="shared" si="0"/>
        <v/>
      </c>
      <c r="B38" s="2"/>
      <c r="C38" s="2"/>
      <c r="D38" s="2"/>
      <c r="E38" s="2"/>
      <c r="F38" s="2"/>
      <c r="G38" s="2"/>
      <c r="H38" s="39"/>
      <c r="I38" s="2"/>
      <c r="J38" s="34">
        <f>COUNTIF(Réservations!A39:A460,Locataires!A38)</f>
        <v>422</v>
      </c>
      <c r="K38" s="4"/>
    </row>
    <row r="39" spans="1:11" x14ac:dyDescent="0.25">
      <c r="A39" s="3" t="str">
        <f t="shared" si="0"/>
        <v/>
      </c>
      <c r="B39" s="2"/>
      <c r="C39" s="2"/>
      <c r="D39" s="2"/>
      <c r="E39" s="2"/>
      <c r="F39" s="2"/>
      <c r="G39" s="2"/>
      <c r="H39" s="39"/>
      <c r="I39" s="2"/>
      <c r="J39" s="34">
        <f>COUNTIF(Réservations!A40:A461,Locataires!A39)</f>
        <v>422</v>
      </c>
      <c r="K39" s="4"/>
    </row>
    <row r="40" spans="1:11" x14ac:dyDescent="0.25">
      <c r="A40" s="3" t="str">
        <f t="shared" si="0"/>
        <v/>
      </c>
      <c r="B40" s="2"/>
      <c r="C40" s="2"/>
      <c r="D40" s="2"/>
      <c r="E40" s="2"/>
      <c r="F40" s="2"/>
      <c r="G40" s="2"/>
      <c r="H40" s="39"/>
      <c r="I40" s="2"/>
      <c r="J40" s="34">
        <f>COUNTIF(Réservations!A41:A462,Locataires!A40)</f>
        <v>422</v>
      </c>
      <c r="K40" s="4"/>
    </row>
    <row r="41" spans="1:11" x14ac:dyDescent="0.25">
      <c r="A41" s="3" t="str">
        <f t="shared" si="0"/>
        <v/>
      </c>
      <c r="B41" s="2"/>
      <c r="C41" s="2"/>
      <c r="D41" s="2"/>
      <c r="E41" s="2"/>
      <c r="F41" s="2"/>
      <c r="G41" s="2"/>
      <c r="H41" s="39"/>
      <c r="I41" s="2"/>
      <c r="J41" s="34">
        <f>COUNTIF(Réservations!A42:A463,Locataires!A41)</f>
        <v>422</v>
      </c>
      <c r="K41" s="4"/>
    </row>
    <row r="42" spans="1:11" x14ac:dyDescent="0.25">
      <c r="A42" s="3" t="str">
        <f t="shared" si="0"/>
        <v/>
      </c>
      <c r="B42" s="2"/>
      <c r="C42" s="2"/>
      <c r="D42" s="2"/>
      <c r="E42" s="2"/>
      <c r="F42" s="2"/>
      <c r="G42" s="2"/>
      <c r="H42" s="39"/>
      <c r="I42" s="2"/>
      <c r="J42" s="34">
        <f>COUNTIF(Réservations!A43:A464,Locataires!A42)</f>
        <v>422</v>
      </c>
      <c r="K42" s="4"/>
    </row>
    <row r="43" spans="1:11" x14ac:dyDescent="0.25">
      <c r="A43" s="3" t="str">
        <f t="shared" si="0"/>
        <v/>
      </c>
      <c r="B43" s="2"/>
      <c r="C43" s="2"/>
      <c r="D43" s="2"/>
      <c r="E43" s="2"/>
      <c r="F43" s="2"/>
      <c r="G43" s="2"/>
      <c r="H43" s="39"/>
      <c r="I43" s="2"/>
      <c r="J43" s="34">
        <f>COUNTIF(Réservations!A44:A465,Locataires!A43)</f>
        <v>422</v>
      </c>
      <c r="K43" s="4"/>
    </row>
    <row r="44" spans="1:11" x14ac:dyDescent="0.25">
      <c r="A44" s="3" t="str">
        <f t="shared" si="0"/>
        <v/>
      </c>
      <c r="B44" s="2"/>
      <c r="C44" s="2"/>
      <c r="D44" s="2"/>
      <c r="E44" s="2"/>
      <c r="F44" s="2"/>
      <c r="G44" s="2"/>
      <c r="H44" s="39"/>
      <c r="I44" s="2"/>
      <c r="J44" s="34">
        <f>COUNTIF(Réservations!A45:A466,Locataires!A44)</f>
        <v>422</v>
      </c>
      <c r="K44" s="4"/>
    </row>
    <row r="45" spans="1:11" x14ac:dyDescent="0.25">
      <c r="A45" s="3" t="str">
        <f t="shared" si="0"/>
        <v/>
      </c>
      <c r="B45" s="2"/>
      <c r="C45" s="2"/>
      <c r="D45" s="2"/>
      <c r="E45" s="2"/>
      <c r="F45" s="2"/>
      <c r="G45" s="2"/>
      <c r="H45" s="39"/>
      <c r="I45" s="2"/>
      <c r="J45" s="34">
        <f>COUNTIF(Réservations!A46:A467,Locataires!A45)</f>
        <v>422</v>
      </c>
      <c r="K45" s="4"/>
    </row>
    <row r="46" spans="1:11" x14ac:dyDescent="0.25">
      <c r="A46" s="3" t="str">
        <f t="shared" si="0"/>
        <v/>
      </c>
      <c r="B46" s="2"/>
      <c r="C46" s="2"/>
      <c r="D46" s="2"/>
      <c r="E46" s="2"/>
      <c r="F46" s="2"/>
      <c r="G46" s="2"/>
      <c r="H46" s="39"/>
      <c r="I46" s="2"/>
      <c r="J46" s="34">
        <f>COUNTIF(Réservations!A47:A468,Locataires!A46)</f>
        <v>422</v>
      </c>
      <c r="K46" s="4"/>
    </row>
    <row r="47" spans="1:11" x14ac:dyDescent="0.25">
      <c r="A47" s="3" t="str">
        <f t="shared" si="0"/>
        <v/>
      </c>
      <c r="B47" s="2"/>
      <c r="C47" s="2"/>
      <c r="D47" s="2"/>
      <c r="E47" s="2"/>
      <c r="F47" s="2"/>
      <c r="G47" s="2"/>
      <c r="H47" s="39"/>
      <c r="I47" s="2"/>
      <c r="J47" s="34">
        <f>COUNTIF(Réservations!A48:A469,Locataires!A47)</f>
        <v>422</v>
      </c>
      <c r="K47" s="4"/>
    </row>
    <row r="48" spans="1:11" x14ac:dyDescent="0.25">
      <c r="A48" s="3" t="str">
        <f t="shared" si="0"/>
        <v/>
      </c>
      <c r="B48" s="2"/>
      <c r="C48" s="2"/>
      <c r="D48" s="2"/>
      <c r="E48" s="2"/>
      <c r="F48" s="2"/>
      <c r="G48" s="2"/>
      <c r="H48" s="39"/>
      <c r="I48" s="2"/>
      <c r="J48" s="34">
        <f>COUNTIF(Réservations!A49:A470,Locataires!A48)</f>
        <v>422</v>
      </c>
      <c r="K48" s="4"/>
    </row>
    <row r="49" spans="1:11" x14ac:dyDescent="0.25">
      <c r="A49" s="3" t="str">
        <f t="shared" si="0"/>
        <v/>
      </c>
      <c r="B49" s="2"/>
      <c r="C49" s="2"/>
      <c r="D49" s="2"/>
      <c r="E49" s="2"/>
      <c r="F49" s="2"/>
      <c r="G49" s="2"/>
      <c r="H49" s="39"/>
      <c r="I49" s="2"/>
      <c r="J49" s="34">
        <f>COUNTIF(Réservations!A50:A471,Locataires!A49)</f>
        <v>422</v>
      </c>
      <c r="K49" s="4"/>
    </row>
    <row r="50" spans="1:11" x14ac:dyDescent="0.25">
      <c r="A50" s="3" t="str">
        <f t="shared" si="0"/>
        <v/>
      </c>
      <c r="B50" s="2"/>
      <c r="C50" s="2"/>
      <c r="D50" s="2"/>
      <c r="E50" s="2"/>
      <c r="F50" s="2"/>
      <c r="G50" s="2"/>
      <c r="H50" s="39"/>
      <c r="I50" s="2"/>
      <c r="J50" s="34">
        <f>COUNTIF(Réservations!A51:A472,Locataires!A50)</f>
        <v>422</v>
      </c>
      <c r="K50" s="4"/>
    </row>
    <row r="51" spans="1:11" x14ac:dyDescent="0.25">
      <c r="A51" s="3" t="str">
        <f t="shared" si="0"/>
        <v/>
      </c>
      <c r="B51" s="2"/>
      <c r="C51" s="2"/>
      <c r="D51" s="2"/>
      <c r="E51" s="2"/>
      <c r="F51" s="2"/>
      <c r="G51" s="2"/>
      <c r="H51" s="39"/>
      <c r="I51" s="2"/>
      <c r="J51" s="34">
        <f>COUNTIF(Réservations!A52:A473,Locataires!A51)</f>
        <v>422</v>
      </c>
      <c r="K51" s="4"/>
    </row>
    <row r="52" spans="1:11" x14ac:dyDescent="0.25">
      <c r="A52" s="3" t="str">
        <f t="shared" si="0"/>
        <v/>
      </c>
      <c r="B52" s="2"/>
      <c r="C52" s="2"/>
      <c r="D52" s="2"/>
      <c r="E52" s="2"/>
      <c r="F52" s="2"/>
      <c r="G52" s="2"/>
      <c r="H52" s="39"/>
      <c r="I52" s="2"/>
      <c r="J52" s="34">
        <f>COUNTIF(Réservations!A53:A474,Locataires!A52)</f>
        <v>422</v>
      </c>
      <c r="K52" s="4"/>
    </row>
    <row r="53" spans="1:11" x14ac:dyDescent="0.25">
      <c r="A53" s="3" t="str">
        <f t="shared" si="0"/>
        <v/>
      </c>
      <c r="B53" s="2"/>
      <c r="C53" s="2"/>
      <c r="D53" s="2"/>
      <c r="E53" s="2"/>
      <c r="F53" s="2"/>
      <c r="G53" s="2"/>
      <c r="H53" s="39"/>
      <c r="I53" s="2"/>
      <c r="J53" s="34">
        <f>COUNTIF(Réservations!A54:A475,Locataires!A53)</f>
        <v>422</v>
      </c>
      <c r="K53" s="4"/>
    </row>
    <row r="54" spans="1:11" x14ac:dyDescent="0.25">
      <c r="A54" s="3" t="str">
        <f t="shared" si="0"/>
        <v/>
      </c>
      <c r="B54" s="2"/>
      <c r="C54" s="2"/>
      <c r="D54" s="2"/>
      <c r="E54" s="2"/>
      <c r="F54" s="2"/>
      <c r="G54" s="2"/>
      <c r="H54" s="39"/>
      <c r="I54" s="2"/>
      <c r="J54" s="34">
        <f>COUNTIF(Réservations!A55:A476,Locataires!A54)</f>
        <v>422</v>
      </c>
      <c r="K54" s="4"/>
    </row>
    <row r="55" spans="1:11" x14ac:dyDescent="0.25">
      <c r="A55" s="3" t="str">
        <f t="shared" si="0"/>
        <v/>
      </c>
      <c r="B55" s="2"/>
      <c r="C55" s="2"/>
      <c r="D55" s="2"/>
      <c r="E55" s="2"/>
      <c r="F55" s="2"/>
      <c r="G55" s="2"/>
      <c r="H55" s="39"/>
      <c r="I55" s="2"/>
      <c r="J55" s="34">
        <f>COUNTIF(Réservations!A56:A477,Locataires!A55)</f>
        <v>422</v>
      </c>
      <c r="K55" s="4"/>
    </row>
    <row r="56" spans="1:11" x14ac:dyDescent="0.25">
      <c r="A56" s="3" t="str">
        <f t="shared" si="0"/>
        <v/>
      </c>
      <c r="B56" s="2"/>
      <c r="C56" s="2"/>
      <c r="D56" s="2"/>
      <c r="E56" s="2"/>
      <c r="F56" s="2"/>
      <c r="G56" s="2"/>
      <c r="H56" s="39"/>
      <c r="I56" s="2"/>
      <c r="J56" s="34">
        <f>COUNTIF(Réservations!A57:A478,Locataires!A56)</f>
        <v>422</v>
      </c>
      <c r="K56" s="4"/>
    </row>
    <row r="57" spans="1:11" x14ac:dyDescent="0.25">
      <c r="A57" s="3" t="str">
        <f t="shared" si="0"/>
        <v/>
      </c>
      <c r="B57" s="2"/>
      <c r="C57" s="2"/>
      <c r="D57" s="2"/>
      <c r="E57" s="2"/>
      <c r="F57" s="2"/>
      <c r="G57" s="2"/>
      <c r="H57" s="39"/>
      <c r="I57" s="2"/>
      <c r="J57" s="34">
        <f>COUNTIF(Réservations!A58:A479,Locataires!A57)</f>
        <v>422</v>
      </c>
      <c r="K57" s="4"/>
    </row>
    <row r="58" spans="1:11" x14ac:dyDescent="0.25">
      <c r="A58" s="3" t="str">
        <f t="shared" si="0"/>
        <v/>
      </c>
      <c r="B58" s="2"/>
      <c r="C58" s="2"/>
      <c r="D58" s="2"/>
      <c r="E58" s="2"/>
      <c r="F58" s="2"/>
      <c r="G58" s="2"/>
      <c r="H58" s="39"/>
      <c r="I58" s="2"/>
      <c r="J58" s="34">
        <f>COUNTIF(Réservations!A59:A480,Locataires!A58)</f>
        <v>422</v>
      </c>
      <c r="K58" s="4"/>
    </row>
    <row r="59" spans="1:11" x14ac:dyDescent="0.25">
      <c r="A59" s="3" t="str">
        <f t="shared" si="0"/>
        <v/>
      </c>
      <c r="B59" s="2"/>
      <c r="C59" s="2"/>
      <c r="D59" s="2"/>
      <c r="E59" s="2"/>
      <c r="F59" s="2"/>
      <c r="G59" s="2"/>
      <c r="H59" s="39"/>
      <c r="I59" s="2"/>
      <c r="J59" s="34">
        <f>COUNTIF(Réservations!A60:A481,Locataires!A59)</f>
        <v>422</v>
      </c>
      <c r="K59" s="4"/>
    </row>
    <row r="60" spans="1:11" x14ac:dyDescent="0.25">
      <c r="A60" s="3" t="str">
        <f t="shared" si="0"/>
        <v/>
      </c>
      <c r="B60" s="2"/>
      <c r="C60" s="2"/>
      <c r="D60" s="2"/>
      <c r="E60" s="2"/>
      <c r="F60" s="2"/>
      <c r="G60" s="2"/>
      <c r="H60" s="39"/>
      <c r="I60" s="2"/>
      <c r="J60" s="34">
        <f>COUNTIF(Réservations!A61:A482,Locataires!A60)</f>
        <v>422</v>
      </c>
      <c r="K60" s="4"/>
    </row>
    <row r="61" spans="1:11" x14ac:dyDescent="0.25">
      <c r="A61" s="3" t="str">
        <f t="shared" si="0"/>
        <v/>
      </c>
      <c r="B61" s="2"/>
      <c r="C61" s="2"/>
      <c r="D61" s="2"/>
      <c r="E61" s="2"/>
      <c r="F61" s="2"/>
      <c r="G61" s="2"/>
      <c r="H61" s="39"/>
      <c r="I61" s="2"/>
      <c r="J61" s="34">
        <f>COUNTIF(Réservations!A62:A483,Locataires!A61)</f>
        <v>422</v>
      </c>
      <c r="K61" s="4"/>
    </row>
    <row r="62" spans="1:11" x14ac:dyDescent="0.25">
      <c r="A62" s="3" t="str">
        <f t="shared" si="0"/>
        <v/>
      </c>
      <c r="B62" s="2"/>
      <c r="C62" s="2"/>
      <c r="D62" s="2"/>
      <c r="E62" s="2"/>
      <c r="F62" s="2"/>
      <c r="G62" s="2"/>
      <c r="H62" s="39"/>
      <c r="I62" s="2"/>
      <c r="J62" s="34">
        <f>COUNTIF(Réservations!A63:A484,Locataires!A62)</f>
        <v>422</v>
      </c>
      <c r="K62" s="4"/>
    </row>
    <row r="63" spans="1:11" x14ac:dyDescent="0.25">
      <c r="A63" s="3" t="str">
        <f t="shared" si="0"/>
        <v/>
      </c>
      <c r="B63" s="2"/>
      <c r="C63" s="2"/>
      <c r="D63" s="2"/>
      <c r="E63" s="2"/>
      <c r="F63" s="2"/>
      <c r="G63" s="2"/>
      <c r="H63" s="39"/>
      <c r="I63" s="2"/>
      <c r="J63" s="34">
        <f>COUNTIF(Réservations!A64:A485,Locataires!A63)</f>
        <v>422</v>
      </c>
      <c r="K63" s="4"/>
    </row>
    <row r="64" spans="1:11" x14ac:dyDescent="0.25">
      <c r="A64" s="3" t="str">
        <f t="shared" si="0"/>
        <v/>
      </c>
      <c r="B64" s="2"/>
      <c r="C64" s="2"/>
      <c r="D64" s="2"/>
      <c r="E64" s="2"/>
      <c r="F64" s="2"/>
      <c r="G64" s="2"/>
      <c r="H64" s="39"/>
      <c r="I64" s="2"/>
      <c r="J64" s="34">
        <f>COUNTIF(Réservations!A65:A486,Locataires!A64)</f>
        <v>422</v>
      </c>
      <c r="K64" s="4"/>
    </row>
    <row r="65" spans="1:11" x14ac:dyDescent="0.25">
      <c r="A65" s="3" t="str">
        <f t="shared" si="0"/>
        <v/>
      </c>
      <c r="B65" s="2"/>
      <c r="C65" s="2"/>
      <c r="D65" s="2"/>
      <c r="E65" s="2"/>
      <c r="F65" s="2"/>
      <c r="G65" s="2"/>
      <c r="H65" s="39"/>
      <c r="I65" s="2"/>
      <c r="J65" s="34">
        <f>COUNTIF(Réservations!A66:A487,Locataires!A65)</f>
        <v>422</v>
      </c>
      <c r="K65" s="4"/>
    </row>
    <row r="66" spans="1:11" x14ac:dyDescent="0.25">
      <c r="A66" s="3" t="str">
        <f t="shared" si="0"/>
        <v/>
      </c>
      <c r="B66" s="2"/>
      <c r="C66" s="2"/>
      <c r="D66" s="2"/>
      <c r="E66" s="2"/>
      <c r="F66" s="2"/>
      <c r="G66" s="2"/>
      <c r="H66" s="39"/>
      <c r="I66" s="2"/>
      <c r="J66" s="34">
        <f>COUNTIF(Réservations!A67:A488,Locataires!A66)</f>
        <v>422</v>
      </c>
      <c r="K66" s="4"/>
    </row>
    <row r="67" spans="1:11" x14ac:dyDescent="0.25">
      <c r="A67" s="3" t="str">
        <f t="shared" si="0"/>
        <v/>
      </c>
      <c r="B67" s="2"/>
      <c r="C67" s="2"/>
      <c r="D67" s="2"/>
      <c r="E67" s="2"/>
      <c r="F67" s="2"/>
      <c r="G67" s="2"/>
      <c r="H67" s="39"/>
      <c r="I67" s="2"/>
      <c r="J67" s="34">
        <f>COUNTIF(Réservations!A68:A489,Locataires!A67)</f>
        <v>422</v>
      </c>
      <c r="K67" s="4"/>
    </row>
    <row r="68" spans="1:11" x14ac:dyDescent="0.25">
      <c r="A68" s="3" t="str">
        <f t="shared" si="0"/>
        <v/>
      </c>
      <c r="B68" s="2"/>
      <c r="C68" s="2"/>
      <c r="D68" s="2"/>
      <c r="E68" s="2"/>
      <c r="F68" s="2"/>
      <c r="G68" s="2"/>
      <c r="H68" s="39"/>
      <c r="I68" s="2"/>
      <c r="J68" s="34">
        <f>COUNTIF(Réservations!A69:A490,Locataires!A68)</f>
        <v>422</v>
      </c>
      <c r="K68" s="4"/>
    </row>
    <row r="69" spans="1:11" x14ac:dyDescent="0.25">
      <c r="A69" s="3" t="str">
        <f t="shared" ref="A69:A132" si="1">IF(B68="","",A68+1)</f>
        <v/>
      </c>
      <c r="B69" s="2"/>
      <c r="C69" s="2"/>
      <c r="D69" s="2"/>
      <c r="E69" s="2"/>
      <c r="F69" s="2"/>
      <c r="G69" s="2"/>
      <c r="H69" s="39"/>
      <c r="I69" s="2"/>
      <c r="J69" s="34">
        <f>COUNTIF(Réservations!A70:A491,Locataires!A69)</f>
        <v>422</v>
      </c>
      <c r="K69" s="4"/>
    </row>
    <row r="70" spans="1:11" x14ac:dyDescent="0.25">
      <c r="A70" s="3" t="str">
        <f t="shared" si="1"/>
        <v/>
      </c>
      <c r="B70" s="2"/>
      <c r="C70" s="2"/>
      <c r="D70" s="2"/>
      <c r="E70" s="2"/>
      <c r="F70" s="2"/>
      <c r="G70" s="2"/>
      <c r="H70" s="39"/>
      <c r="I70" s="2"/>
      <c r="J70" s="34">
        <f>COUNTIF(Réservations!A71:A492,Locataires!A70)</f>
        <v>422</v>
      </c>
      <c r="K70" s="4"/>
    </row>
    <row r="71" spans="1:11" x14ac:dyDescent="0.25">
      <c r="A71" s="3" t="str">
        <f t="shared" si="1"/>
        <v/>
      </c>
      <c r="B71" s="2"/>
      <c r="C71" s="2"/>
      <c r="D71" s="2"/>
      <c r="E71" s="2"/>
      <c r="F71" s="2"/>
      <c r="G71" s="2"/>
      <c r="H71" s="39"/>
      <c r="I71" s="2"/>
      <c r="J71" s="34">
        <f>COUNTIF(Réservations!A72:A493,Locataires!A71)</f>
        <v>422</v>
      </c>
      <c r="K71" s="4"/>
    </row>
    <row r="72" spans="1:11" x14ac:dyDescent="0.25">
      <c r="A72" s="3" t="str">
        <f t="shared" si="1"/>
        <v/>
      </c>
      <c r="B72" s="2"/>
      <c r="C72" s="2"/>
      <c r="D72" s="2"/>
      <c r="E72" s="2"/>
      <c r="F72" s="2"/>
      <c r="G72" s="2"/>
      <c r="H72" s="39"/>
      <c r="I72" s="2"/>
      <c r="J72" s="34">
        <f>COUNTIF(Réservations!A73:A494,Locataires!A72)</f>
        <v>422</v>
      </c>
      <c r="K72" s="4"/>
    </row>
    <row r="73" spans="1:11" x14ac:dyDescent="0.25">
      <c r="A73" s="3" t="str">
        <f t="shared" si="1"/>
        <v/>
      </c>
      <c r="B73" s="2"/>
      <c r="C73" s="2"/>
      <c r="D73" s="2"/>
      <c r="E73" s="2"/>
      <c r="F73" s="2"/>
      <c r="G73" s="2"/>
      <c r="H73" s="39"/>
      <c r="I73" s="2"/>
      <c r="J73" s="34">
        <f>COUNTIF(Réservations!A74:A495,Locataires!A73)</f>
        <v>422</v>
      </c>
      <c r="K73" s="4"/>
    </row>
    <row r="74" spans="1:11" x14ac:dyDescent="0.25">
      <c r="A74" s="3" t="str">
        <f t="shared" si="1"/>
        <v/>
      </c>
      <c r="B74" s="2"/>
      <c r="C74" s="2"/>
      <c r="D74" s="2"/>
      <c r="E74" s="2"/>
      <c r="F74" s="2"/>
      <c r="G74" s="2"/>
      <c r="H74" s="39"/>
      <c r="I74" s="2"/>
      <c r="J74" s="34">
        <f>COUNTIF(Réservations!A75:A496,Locataires!A74)</f>
        <v>422</v>
      </c>
      <c r="K74" s="4"/>
    </row>
    <row r="75" spans="1:11" x14ac:dyDescent="0.25">
      <c r="A75" s="3" t="str">
        <f t="shared" si="1"/>
        <v/>
      </c>
      <c r="B75" s="2"/>
      <c r="C75" s="2"/>
      <c r="D75" s="2"/>
      <c r="E75" s="2"/>
      <c r="F75" s="2"/>
      <c r="G75" s="2"/>
      <c r="H75" s="39"/>
      <c r="I75" s="2"/>
      <c r="J75" s="34">
        <f>COUNTIF(Réservations!A76:A497,Locataires!A75)</f>
        <v>422</v>
      </c>
      <c r="K75" s="4"/>
    </row>
    <row r="76" spans="1:11" x14ac:dyDescent="0.25">
      <c r="A76" s="3" t="str">
        <f t="shared" si="1"/>
        <v/>
      </c>
      <c r="B76" s="2"/>
      <c r="C76" s="2"/>
      <c r="D76" s="2"/>
      <c r="E76" s="2"/>
      <c r="F76" s="2"/>
      <c r="G76" s="2"/>
      <c r="H76" s="39"/>
      <c r="I76" s="2"/>
      <c r="J76" s="34">
        <f>COUNTIF(Réservations!A77:A498,Locataires!A76)</f>
        <v>422</v>
      </c>
      <c r="K76" s="4"/>
    </row>
    <row r="77" spans="1:11" x14ac:dyDescent="0.25">
      <c r="A77" s="3" t="str">
        <f t="shared" si="1"/>
        <v/>
      </c>
      <c r="B77" s="2"/>
      <c r="C77" s="2"/>
      <c r="D77" s="2"/>
      <c r="E77" s="2"/>
      <c r="F77" s="2"/>
      <c r="G77" s="2"/>
      <c r="H77" s="39"/>
      <c r="I77" s="2"/>
      <c r="J77" s="34">
        <f>COUNTIF(Réservations!A78:A499,Locataires!A77)</f>
        <v>422</v>
      </c>
      <c r="K77" s="4"/>
    </row>
    <row r="78" spans="1:11" x14ac:dyDescent="0.25">
      <c r="A78" s="3" t="str">
        <f t="shared" si="1"/>
        <v/>
      </c>
      <c r="B78" s="2"/>
      <c r="C78" s="2"/>
      <c r="D78" s="2"/>
      <c r="E78" s="2"/>
      <c r="F78" s="2"/>
      <c r="G78" s="2"/>
      <c r="H78" s="39"/>
      <c r="I78" s="2"/>
      <c r="J78" s="34">
        <f>COUNTIF(Réservations!A79:A500,Locataires!A78)</f>
        <v>422</v>
      </c>
      <c r="K78" s="4"/>
    </row>
    <row r="79" spans="1:11" x14ac:dyDescent="0.25">
      <c r="A79" s="3" t="str">
        <f t="shared" si="1"/>
        <v/>
      </c>
      <c r="B79" s="2"/>
      <c r="C79" s="2"/>
      <c r="D79" s="2"/>
      <c r="E79" s="2"/>
      <c r="F79" s="2"/>
      <c r="G79" s="2"/>
      <c r="H79" s="39"/>
      <c r="I79" s="2"/>
      <c r="J79" s="34">
        <f>COUNTIF(Réservations!A80:A501,Locataires!A79)</f>
        <v>422</v>
      </c>
      <c r="K79" s="4"/>
    </row>
    <row r="80" spans="1:11" x14ac:dyDescent="0.25">
      <c r="A80" s="3" t="str">
        <f t="shared" si="1"/>
        <v/>
      </c>
      <c r="B80" s="2"/>
      <c r="C80" s="2"/>
      <c r="D80" s="2"/>
      <c r="E80" s="2"/>
      <c r="F80" s="2"/>
      <c r="G80" s="2"/>
      <c r="H80" s="39"/>
      <c r="I80" s="2"/>
      <c r="J80" s="34">
        <f>COUNTIF(Réservations!A81:A502,Locataires!A80)</f>
        <v>422</v>
      </c>
      <c r="K80" s="4"/>
    </row>
    <row r="81" spans="1:11" x14ac:dyDescent="0.25">
      <c r="A81" s="3" t="str">
        <f t="shared" si="1"/>
        <v/>
      </c>
      <c r="B81" s="2"/>
      <c r="C81" s="2"/>
      <c r="D81" s="2"/>
      <c r="E81" s="2"/>
      <c r="F81" s="2"/>
      <c r="G81" s="2"/>
      <c r="H81" s="39"/>
      <c r="I81" s="2"/>
      <c r="J81" s="34">
        <f>COUNTIF(Réservations!A82:A503,Locataires!A81)</f>
        <v>422</v>
      </c>
      <c r="K81" s="4"/>
    </row>
    <row r="82" spans="1:11" x14ac:dyDescent="0.25">
      <c r="A82" s="3" t="str">
        <f t="shared" si="1"/>
        <v/>
      </c>
      <c r="B82" s="2"/>
      <c r="C82" s="2"/>
      <c r="D82" s="2"/>
      <c r="E82" s="2"/>
      <c r="F82" s="2"/>
      <c r="G82" s="2"/>
      <c r="H82" s="39"/>
      <c r="I82" s="2"/>
      <c r="J82" s="34">
        <f>COUNTIF(Réservations!A83:A504,Locataires!A82)</f>
        <v>422</v>
      </c>
      <c r="K82" s="4"/>
    </row>
    <row r="83" spans="1:11" x14ac:dyDescent="0.25">
      <c r="A83" s="3" t="str">
        <f t="shared" si="1"/>
        <v/>
      </c>
      <c r="B83" s="2"/>
      <c r="C83" s="2"/>
      <c r="D83" s="2"/>
      <c r="E83" s="2"/>
      <c r="F83" s="2"/>
      <c r="G83" s="2"/>
      <c r="H83" s="39"/>
      <c r="I83" s="2"/>
      <c r="J83" s="34">
        <f>COUNTIF(Réservations!A84:A505,Locataires!A83)</f>
        <v>422</v>
      </c>
      <c r="K83" s="4"/>
    </row>
    <row r="84" spans="1:11" x14ac:dyDescent="0.25">
      <c r="A84" s="3" t="str">
        <f t="shared" si="1"/>
        <v/>
      </c>
      <c r="B84" s="2"/>
      <c r="C84" s="2"/>
      <c r="D84" s="2"/>
      <c r="E84" s="2"/>
      <c r="F84" s="2"/>
      <c r="G84" s="2"/>
      <c r="H84" s="39"/>
      <c r="I84" s="2"/>
      <c r="J84" s="34">
        <f>COUNTIF(Réservations!A85:A506,Locataires!A84)</f>
        <v>422</v>
      </c>
      <c r="K84" s="4"/>
    </row>
    <row r="85" spans="1:11" x14ac:dyDescent="0.25">
      <c r="A85" s="3" t="str">
        <f t="shared" si="1"/>
        <v/>
      </c>
      <c r="B85" s="2"/>
      <c r="C85" s="2"/>
      <c r="D85" s="2"/>
      <c r="E85" s="2"/>
      <c r="F85" s="2"/>
      <c r="G85" s="2"/>
      <c r="H85" s="39"/>
      <c r="I85" s="2"/>
      <c r="J85" s="34">
        <f>COUNTIF(Réservations!A86:A507,Locataires!A85)</f>
        <v>422</v>
      </c>
      <c r="K85" s="4"/>
    </row>
    <row r="86" spans="1:11" x14ac:dyDescent="0.25">
      <c r="A86" s="3" t="str">
        <f t="shared" si="1"/>
        <v/>
      </c>
      <c r="B86" s="2"/>
      <c r="C86" s="2"/>
      <c r="D86" s="2"/>
      <c r="E86" s="2"/>
      <c r="F86" s="2"/>
      <c r="G86" s="2"/>
      <c r="H86" s="39"/>
      <c r="I86" s="2"/>
      <c r="J86" s="34">
        <f>COUNTIF(Réservations!A87:A508,Locataires!A86)</f>
        <v>422</v>
      </c>
      <c r="K86" s="4"/>
    </row>
    <row r="87" spans="1:11" x14ac:dyDescent="0.25">
      <c r="A87" s="3" t="str">
        <f t="shared" si="1"/>
        <v/>
      </c>
      <c r="B87" s="2"/>
      <c r="C87" s="2"/>
      <c r="D87" s="2"/>
      <c r="E87" s="2"/>
      <c r="F87" s="2"/>
      <c r="G87" s="2"/>
      <c r="H87" s="39"/>
      <c r="I87" s="2"/>
      <c r="J87" s="34">
        <f>COUNTIF(Réservations!A88:A509,Locataires!A87)</f>
        <v>422</v>
      </c>
      <c r="K87" s="4"/>
    </row>
    <row r="88" spans="1:11" x14ac:dyDescent="0.25">
      <c r="A88" s="3" t="str">
        <f t="shared" si="1"/>
        <v/>
      </c>
      <c r="B88" s="2"/>
      <c r="C88" s="2"/>
      <c r="D88" s="2"/>
      <c r="E88" s="2"/>
      <c r="F88" s="2"/>
      <c r="G88" s="2"/>
      <c r="H88" s="39"/>
      <c r="I88" s="2"/>
      <c r="J88" s="34">
        <f>COUNTIF(Réservations!A89:A510,Locataires!A88)</f>
        <v>422</v>
      </c>
      <c r="K88" s="4"/>
    </row>
    <row r="89" spans="1:11" x14ac:dyDescent="0.25">
      <c r="A89" s="3" t="str">
        <f t="shared" si="1"/>
        <v/>
      </c>
      <c r="B89" s="2"/>
      <c r="C89" s="2"/>
      <c r="D89" s="2"/>
      <c r="E89" s="2"/>
      <c r="F89" s="2"/>
      <c r="G89" s="2"/>
      <c r="H89" s="39"/>
      <c r="I89" s="2"/>
      <c r="J89" s="34">
        <f>COUNTIF(Réservations!A90:A511,Locataires!A89)</f>
        <v>422</v>
      </c>
      <c r="K89" s="4"/>
    </row>
    <row r="90" spans="1:11" x14ac:dyDescent="0.25">
      <c r="A90" s="3" t="str">
        <f t="shared" si="1"/>
        <v/>
      </c>
      <c r="B90" s="2"/>
      <c r="C90" s="2"/>
      <c r="D90" s="2"/>
      <c r="E90" s="2"/>
      <c r="F90" s="2"/>
      <c r="G90" s="2"/>
      <c r="H90" s="39"/>
      <c r="I90" s="2"/>
      <c r="J90" s="34">
        <f>COUNTIF(Réservations!A91:A512,Locataires!A90)</f>
        <v>422</v>
      </c>
      <c r="K90" s="4"/>
    </row>
    <row r="91" spans="1:11" x14ac:dyDescent="0.25">
      <c r="A91" s="3" t="str">
        <f t="shared" si="1"/>
        <v/>
      </c>
      <c r="B91" s="2"/>
      <c r="C91" s="2"/>
      <c r="D91" s="2"/>
      <c r="E91" s="2"/>
      <c r="F91" s="2"/>
      <c r="G91" s="2"/>
      <c r="H91" s="39"/>
      <c r="I91" s="2"/>
      <c r="J91" s="34">
        <f>COUNTIF(Réservations!A92:A513,Locataires!A91)</f>
        <v>422</v>
      </c>
      <c r="K91" s="4"/>
    </row>
    <row r="92" spans="1:11" x14ac:dyDescent="0.25">
      <c r="A92" s="3" t="str">
        <f t="shared" si="1"/>
        <v/>
      </c>
      <c r="B92" s="2"/>
      <c r="C92" s="2"/>
      <c r="D92" s="2"/>
      <c r="E92" s="2"/>
      <c r="F92" s="2"/>
      <c r="G92" s="2"/>
      <c r="H92" s="39"/>
      <c r="I92" s="2"/>
      <c r="J92" s="34">
        <f>COUNTIF(Réservations!A93:A514,Locataires!A92)</f>
        <v>422</v>
      </c>
      <c r="K92" s="4"/>
    </row>
    <row r="93" spans="1:11" x14ac:dyDescent="0.25">
      <c r="A93" s="3" t="str">
        <f t="shared" si="1"/>
        <v/>
      </c>
      <c r="B93" s="2"/>
      <c r="C93" s="2"/>
      <c r="D93" s="2"/>
      <c r="E93" s="2"/>
      <c r="F93" s="2"/>
      <c r="G93" s="2"/>
      <c r="H93" s="39"/>
      <c r="I93" s="2"/>
      <c r="J93" s="34">
        <f>COUNTIF(Réservations!A94:A515,Locataires!A93)</f>
        <v>422</v>
      </c>
      <c r="K93" s="4"/>
    </row>
    <row r="94" spans="1:11" x14ac:dyDescent="0.25">
      <c r="A94" s="3" t="str">
        <f t="shared" si="1"/>
        <v/>
      </c>
      <c r="B94" s="2"/>
      <c r="C94" s="2"/>
      <c r="D94" s="2"/>
      <c r="E94" s="2"/>
      <c r="F94" s="2"/>
      <c r="G94" s="2"/>
      <c r="H94" s="39"/>
      <c r="I94" s="2"/>
      <c r="J94" s="34">
        <f>COUNTIF(Réservations!A95:A516,Locataires!A94)</f>
        <v>422</v>
      </c>
      <c r="K94" s="4"/>
    </row>
    <row r="95" spans="1:11" x14ac:dyDescent="0.25">
      <c r="A95" s="3" t="str">
        <f t="shared" si="1"/>
        <v/>
      </c>
      <c r="B95" s="2"/>
      <c r="C95" s="2"/>
      <c r="D95" s="2"/>
      <c r="E95" s="2"/>
      <c r="F95" s="2"/>
      <c r="G95" s="2"/>
      <c r="H95" s="39"/>
      <c r="I95" s="2"/>
      <c r="J95" s="34">
        <f>COUNTIF(Réservations!A96:A517,Locataires!A95)</f>
        <v>422</v>
      </c>
      <c r="K95" s="4"/>
    </row>
    <row r="96" spans="1:11" x14ac:dyDescent="0.25">
      <c r="A96" s="3" t="str">
        <f t="shared" si="1"/>
        <v/>
      </c>
      <c r="B96" s="2"/>
      <c r="C96" s="2"/>
      <c r="D96" s="2"/>
      <c r="E96" s="2"/>
      <c r="F96" s="2"/>
      <c r="G96" s="2"/>
      <c r="H96" s="39"/>
      <c r="I96" s="2"/>
      <c r="J96" s="34">
        <f>COUNTIF(Réservations!A97:A518,Locataires!A96)</f>
        <v>422</v>
      </c>
      <c r="K96" s="4"/>
    </row>
    <row r="97" spans="1:11" x14ac:dyDescent="0.25">
      <c r="A97" s="3" t="str">
        <f t="shared" si="1"/>
        <v/>
      </c>
      <c r="B97" s="2"/>
      <c r="C97" s="2"/>
      <c r="D97" s="2"/>
      <c r="E97" s="2"/>
      <c r="F97" s="2"/>
      <c r="G97" s="2"/>
      <c r="H97" s="39"/>
      <c r="I97" s="2"/>
      <c r="J97" s="34">
        <f>COUNTIF(Réservations!A98:A519,Locataires!A97)</f>
        <v>422</v>
      </c>
      <c r="K97" s="4"/>
    </row>
    <row r="98" spans="1:11" x14ac:dyDescent="0.25">
      <c r="A98" s="3" t="str">
        <f t="shared" si="1"/>
        <v/>
      </c>
      <c r="B98" s="2"/>
      <c r="C98" s="2"/>
      <c r="D98" s="2"/>
      <c r="E98" s="2"/>
      <c r="F98" s="2"/>
      <c r="G98" s="2"/>
      <c r="H98" s="39"/>
      <c r="I98" s="2"/>
      <c r="J98" s="34">
        <f>COUNTIF(Réservations!A99:A520,Locataires!A98)</f>
        <v>422</v>
      </c>
      <c r="K98" s="4"/>
    </row>
    <row r="99" spans="1:11" x14ac:dyDescent="0.25">
      <c r="A99" s="3" t="str">
        <f t="shared" si="1"/>
        <v/>
      </c>
      <c r="B99" s="2"/>
      <c r="C99" s="2"/>
      <c r="D99" s="2"/>
      <c r="E99" s="2"/>
      <c r="F99" s="2"/>
      <c r="G99" s="2"/>
      <c r="H99" s="39"/>
      <c r="I99" s="2"/>
      <c r="J99" s="34">
        <f>COUNTIF(Réservations!A100:A521,Locataires!A99)</f>
        <v>422</v>
      </c>
      <c r="K99" s="4"/>
    </row>
    <row r="100" spans="1:11" x14ac:dyDescent="0.25">
      <c r="A100" s="3" t="str">
        <f t="shared" si="1"/>
        <v/>
      </c>
      <c r="B100" s="2"/>
      <c r="C100" s="2"/>
      <c r="D100" s="2"/>
      <c r="E100" s="2"/>
      <c r="F100" s="2"/>
      <c r="G100" s="2"/>
      <c r="H100" s="39"/>
      <c r="I100" s="2"/>
      <c r="J100" s="34">
        <f>COUNTIF(Réservations!A101:A522,Locataires!A100)</f>
        <v>422</v>
      </c>
      <c r="K100" s="4"/>
    </row>
    <row r="101" spans="1:11" x14ac:dyDescent="0.25">
      <c r="A101" s="3" t="str">
        <f t="shared" si="1"/>
        <v/>
      </c>
      <c r="B101" s="2"/>
      <c r="C101" s="2"/>
      <c r="D101" s="2"/>
      <c r="E101" s="2"/>
      <c r="F101" s="2"/>
      <c r="G101" s="2"/>
      <c r="H101" s="39"/>
      <c r="I101" s="2"/>
      <c r="J101" s="34">
        <f>COUNTIF(Réservations!A102:A523,Locataires!A101)</f>
        <v>422</v>
      </c>
      <c r="K101" s="4"/>
    </row>
    <row r="102" spans="1:11" x14ac:dyDescent="0.25">
      <c r="A102" s="3" t="str">
        <f t="shared" si="1"/>
        <v/>
      </c>
      <c r="B102" s="2"/>
      <c r="C102" s="2"/>
      <c r="D102" s="2"/>
      <c r="E102" s="2"/>
      <c r="F102" s="2"/>
      <c r="G102" s="2"/>
      <c r="H102" s="39"/>
      <c r="I102" s="2"/>
      <c r="J102" s="34">
        <f>COUNTIF(Réservations!A103:A524,Locataires!A102)</f>
        <v>422</v>
      </c>
      <c r="K102" s="4"/>
    </row>
    <row r="103" spans="1:11" x14ac:dyDescent="0.25">
      <c r="A103" s="3" t="str">
        <f t="shared" si="1"/>
        <v/>
      </c>
      <c r="B103" s="2"/>
      <c r="C103" s="2"/>
      <c r="D103" s="2"/>
      <c r="E103" s="2"/>
      <c r="F103" s="2"/>
      <c r="G103" s="2"/>
      <c r="H103" s="39"/>
      <c r="I103" s="2"/>
      <c r="J103" s="34">
        <f>COUNTIF(Réservations!A104:A525,Locataires!A103)</f>
        <v>422</v>
      </c>
      <c r="K103" s="4"/>
    </row>
    <row r="104" spans="1:11" x14ac:dyDescent="0.25">
      <c r="A104" s="3" t="str">
        <f t="shared" si="1"/>
        <v/>
      </c>
      <c r="B104" s="2"/>
      <c r="C104" s="2"/>
      <c r="D104" s="2"/>
      <c r="E104" s="2"/>
      <c r="F104" s="2"/>
      <c r="G104" s="2"/>
      <c r="H104" s="39"/>
      <c r="I104" s="2"/>
      <c r="J104" s="34">
        <f>COUNTIF(Réservations!A105:A526,Locataires!A104)</f>
        <v>422</v>
      </c>
      <c r="K104" s="4"/>
    </row>
    <row r="105" spans="1:11" x14ac:dyDescent="0.25">
      <c r="A105" s="3" t="str">
        <f t="shared" si="1"/>
        <v/>
      </c>
      <c r="B105" s="2"/>
      <c r="C105" s="2"/>
      <c r="D105" s="2"/>
      <c r="E105" s="2"/>
      <c r="F105" s="2"/>
      <c r="G105" s="2"/>
      <c r="H105" s="39"/>
      <c r="I105" s="2"/>
      <c r="J105" s="34">
        <f>COUNTIF(Réservations!A106:A527,Locataires!A105)</f>
        <v>422</v>
      </c>
      <c r="K105" s="4"/>
    </row>
    <row r="106" spans="1:11" x14ac:dyDescent="0.25">
      <c r="A106" s="3" t="str">
        <f t="shared" si="1"/>
        <v/>
      </c>
      <c r="B106" s="2"/>
      <c r="C106" s="2"/>
      <c r="D106" s="2"/>
      <c r="E106" s="2"/>
      <c r="F106" s="2"/>
      <c r="G106" s="2"/>
      <c r="H106" s="39"/>
      <c r="I106" s="2"/>
      <c r="J106" s="34">
        <f>COUNTIF(Réservations!A107:A528,Locataires!A106)</f>
        <v>422</v>
      </c>
      <c r="K106" s="4"/>
    </row>
    <row r="107" spans="1:11" x14ac:dyDescent="0.25">
      <c r="A107" s="3" t="str">
        <f t="shared" si="1"/>
        <v/>
      </c>
      <c r="B107" s="2"/>
      <c r="C107" s="2"/>
      <c r="D107" s="2"/>
      <c r="E107" s="2"/>
      <c r="F107" s="2"/>
      <c r="G107" s="2"/>
      <c r="H107" s="39"/>
      <c r="I107" s="2"/>
      <c r="J107" s="34">
        <f>COUNTIF(Réservations!A108:A529,Locataires!A107)</f>
        <v>422</v>
      </c>
      <c r="K107" s="4"/>
    </row>
    <row r="108" spans="1:11" x14ac:dyDescent="0.25">
      <c r="A108" s="3" t="str">
        <f t="shared" si="1"/>
        <v/>
      </c>
      <c r="B108" s="2"/>
      <c r="C108" s="2"/>
      <c r="D108" s="2"/>
      <c r="E108" s="2"/>
      <c r="F108" s="2"/>
      <c r="G108" s="2"/>
      <c r="H108" s="39"/>
      <c r="I108" s="2"/>
      <c r="J108" s="34">
        <f>COUNTIF(Réservations!A109:A530,Locataires!A108)</f>
        <v>422</v>
      </c>
      <c r="K108" s="4"/>
    </row>
    <row r="109" spans="1:11" x14ac:dyDescent="0.25">
      <c r="A109" s="3" t="str">
        <f t="shared" si="1"/>
        <v/>
      </c>
      <c r="B109" s="2"/>
      <c r="C109" s="2"/>
      <c r="D109" s="2"/>
      <c r="E109" s="2"/>
      <c r="F109" s="2"/>
      <c r="G109" s="2"/>
      <c r="H109" s="39"/>
      <c r="I109" s="2"/>
      <c r="J109" s="34">
        <f>COUNTIF(Réservations!A110:A531,Locataires!A109)</f>
        <v>422</v>
      </c>
      <c r="K109" s="4"/>
    </row>
    <row r="110" spans="1:11" x14ac:dyDescent="0.25">
      <c r="A110" s="3" t="str">
        <f t="shared" si="1"/>
        <v/>
      </c>
      <c r="B110" s="2"/>
      <c r="C110" s="2"/>
      <c r="D110" s="2"/>
      <c r="E110" s="2"/>
      <c r="F110" s="2"/>
      <c r="G110" s="2"/>
      <c r="H110" s="39"/>
      <c r="I110" s="2"/>
      <c r="J110" s="34">
        <f>COUNTIF(Réservations!A111:A532,Locataires!A110)</f>
        <v>422</v>
      </c>
      <c r="K110" s="4"/>
    </row>
    <row r="111" spans="1:11" x14ac:dyDescent="0.25">
      <c r="A111" s="3" t="str">
        <f t="shared" si="1"/>
        <v/>
      </c>
      <c r="B111" s="2"/>
      <c r="C111" s="2"/>
      <c r="D111" s="2"/>
      <c r="E111" s="2"/>
      <c r="F111" s="2"/>
      <c r="G111" s="2"/>
      <c r="H111" s="39"/>
      <c r="I111" s="2"/>
      <c r="J111" s="34">
        <f>COUNTIF(Réservations!A112:A533,Locataires!A111)</f>
        <v>422</v>
      </c>
      <c r="K111" s="4"/>
    </row>
    <row r="112" spans="1:11" x14ac:dyDescent="0.25">
      <c r="A112" s="3" t="str">
        <f t="shared" si="1"/>
        <v/>
      </c>
      <c r="B112" s="2"/>
      <c r="C112" s="2"/>
      <c r="D112" s="2"/>
      <c r="E112" s="2"/>
      <c r="F112" s="2"/>
      <c r="G112" s="2"/>
      <c r="H112" s="39"/>
      <c r="I112" s="2"/>
      <c r="J112" s="34">
        <f>COUNTIF(Réservations!A113:A534,Locataires!A112)</f>
        <v>422</v>
      </c>
      <c r="K112" s="4"/>
    </row>
    <row r="113" spans="1:11" x14ac:dyDescent="0.25">
      <c r="A113" s="3" t="str">
        <f t="shared" si="1"/>
        <v/>
      </c>
      <c r="B113" s="2"/>
      <c r="C113" s="2"/>
      <c r="D113" s="2"/>
      <c r="E113" s="2"/>
      <c r="F113" s="2"/>
      <c r="G113" s="2"/>
      <c r="H113" s="39"/>
      <c r="I113" s="2"/>
      <c r="J113" s="34">
        <f>COUNTIF(Réservations!A114:A535,Locataires!A113)</f>
        <v>422</v>
      </c>
      <c r="K113" s="4"/>
    </row>
    <row r="114" spans="1:11" x14ac:dyDescent="0.25">
      <c r="A114" s="3" t="str">
        <f t="shared" si="1"/>
        <v/>
      </c>
      <c r="B114" s="2"/>
      <c r="C114" s="2"/>
      <c r="D114" s="2"/>
      <c r="E114" s="2"/>
      <c r="F114" s="2"/>
      <c r="G114" s="2"/>
      <c r="H114" s="39"/>
      <c r="I114" s="2"/>
      <c r="J114" s="34">
        <f>COUNTIF(Réservations!A115:A536,Locataires!A114)</f>
        <v>422</v>
      </c>
      <c r="K114" s="4"/>
    </row>
    <row r="115" spans="1:11" x14ac:dyDescent="0.25">
      <c r="A115" s="3" t="str">
        <f t="shared" si="1"/>
        <v/>
      </c>
      <c r="B115" s="2"/>
      <c r="C115" s="2"/>
      <c r="D115" s="2"/>
      <c r="E115" s="2"/>
      <c r="F115" s="2"/>
      <c r="G115" s="2"/>
      <c r="H115" s="39"/>
      <c r="I115" s="2"/>
      <c r="J115" s="34">
        <f>COUNTIF(Réservations!A116:A537,Locataires!A115)</f>
        <v>422</v>
      </c>
      <c r="K115" s="4"/>
    </row>
    <row r="116" spans="1:11" x14ac:dyDescent="0.25">
      <c r="A116" s="3" t="str">
        <f t="shared" si="1"/>
        <v/>
      </c>
      <c r="B116" s="2"/>
      <c r="C116" s="2"/>
      <c r="D116" s="2"/>
      <c r="E116" s="2"/>
      <c r="F116" s="2"/>
      <c r="G116" s="2"/>
      <c r="H116" s="39"/>
      <c r="I116" s="2"/>
      <c r="J116" s="34">
        <f>COUNTIF(Réservations!A117:A538,Locataires!A116)</f>
        <v>422</v>
      </c>
      <c r="K116" s="4"/>
    </row>
    <row r="117" spans="1:11" x14ac:dyDescent="0.25">
      <c r="A117" s="3" t="str">
        <f t="shared" si="1"/>
        <v/>
      </c>
      <c r="B117" s="2"/>
      <c r="C117" s="2"/>
      <c r="D117" s="2"/>
      <c r="E117" s="2"/>
      <c r="F117" s="2"/>
      <c r="G117" s="2"/>
      <c r="H117" s="39"/>
      <c r="I117" s="2"/>
      <c r="J117" s="34">
        <f>COUNTIF(Réservations!A118:A539,Locataires!A117)</f>
        <v>422</v>
      </c>
      <c r="K117" s="4"/>
    </row>
    <row r="118" spans="1:11" x14ac:dyDescent="0.25">
      <c r="A118" s="3" t="str">
        <f t="shared" si="1"/>
        <v/>
      </c>
      <c r="B118" s="2"/>
      <c r="C118" s="2"/>
      <c r="D118" s="2"/>
      <c r="E118" s="2"/>
      <c r="F118" s="2"/>
      <c r="G118" s="2"/>
      <c r="H118" s="39"/>
      <c r="I118" s="2"/>
      <c r="J118" s="34">
        <f>COUNTIF(Réservations!A119:A540,Locataires!A118)</f>
        <v>422</v>
      </c>
      <c r="K118" s="4"/>
    </row>
    <row r="119" spans="1:11" x14ac:dyDescent="0.25">
      <c r="A119" s="3" t="str">
        <f t="shared" si="1"/>
        <v/>
      </c>
      <c r="B119" s="2"/>
      <c r="C119" s="2"/>
      <c r="D119" s="2"/>
      <c r="E119" s="2"/>
      <c r="F119" s="2"/>
      <c r="G119" s="2"/>
      <c r="H119" s="39"/>
      <c r="I119" s="2"/>
      <c r="J119" s="34">
        <f>COUNTIF(Réservations!A120:A541,Locataires!A119)</f>
        <v>422</v>
      </c>
      <c r="K119" s="4"/>
    </row>
    <row r="120" spans="1:11" x14ac:dyDescent="0.25">
      <c r="A120" s="3" t="str">
        <f t="shared" si="1"/>
        <v/>
      </c>
      <c r="B120" s="2"/>
      <c r="C120" s="2"/>
      <c r="D120" s="2"/>
      <c r="E120" s="2"/>
      <c r="F120" s="2"/>
      <c r="G120" s="2"/>
      <c r="H120" s="39"/>
      <c r="I120" s="2"/>
      <c r="J120" s="34">
        <f>COUNTIF(Réservations!A121:A542,Locataires!A120)</f>
        <v>422</v>
      </c>
      <c r="K120" s="4"/>
    </row>
    <row r="121" spans="1:11" x14ac:dyDescent="0.25">
      <c r="A121" s="3" t="str">
        <f t="shared" si="1"/>
        <v/>
      </c>
      <c r="B121" s="2"/>
      <c r="C121" s="2"/>
      <c r="D121" s="2"/>
      <c r="E121" s="2"/>
      <c r="F121" s="2"/>
      <c r="G121" s="2"/>
      <c r="H121" s="39"/>
      <c r="I121" s="2"/>
      <c r="J121" s="34">
        <f>COUNTIF(Réservations!A122:A543,Locataires!A121)</f>
        <v>422</v>
      </c>
      <c r="K121" s="4"/>
    </row>
    <row r="122" spans="1:11" x14ac:dyDescent="0.25">
      <c r="A122" s="3" t="str">
        <f t="shared" si="1"/>
        <v/>
      </c>
      <c r="B122" s="2"/>
      <c r="C122" s="2"/>
      <c r="D122" s="2"/>
      <c r="E122" s="2"/>
      <c r="F122" s="2"/>
      <c r="G122" s="2"/>
      <c r="H122" s="39"/>
      <c r="I122" s="2"/>
      <c r="J122" s="34">
        <f>COUNTIF(Réservations!A123:A544,Locataires!A122)</f>
        <v>422</v>
      </c>
      <c r="K122" s="4"/>
    </row>
    <row r="123" spans="1:11" x14ac:dyDescent="0.25">
      <c r="A123" s="3" t="str">
        <f t="shared" si="1"/>
        <v/>
      </c>
      <c r="B123" s="2"/>
      <c r="C123" s="2"/>
      <c r="D123" s="2"/>
      <c r="E123" s="2"/>
      <c r="F123" s="2"/>
      <c r="G123" s="2"/>
      <c r="H123" s="39"/>
      <c r="I123" s="2"/>
      <c r="J123" s="34">
        <f>COUNTIF(Réservations!A124:A545,Locataires!A123)</f>
        <v>422</v>
      </c>
      <c r="K123" s="4"/>
    </row>
    <row r="124" spans="1:11" x14ac:dyDescent="0.25">
      <c r="A124" s="3" t="str">
        <f t="shared" si="1"/>
        <v/>
      </c>
      <c r="B124" s="2"/>
      <c r="C124" s="2"/>
      <c r="D124" s="2"/>
      <c r="E124" s="2"/>
      <c r="F124" s="2"/>
      <c r="G124" s="2"/>
      <c r="H124" s="39"/>
      <c r="I124" s="2"/>
      <c r="J124" s="34">
        <f>COUNTIF(Réservations!A125:A546,Locataires!A124)</f>
        <v>422</v>
      </c>
      <c r="K124" s="4"/>
    </row>
    <row r="125" spans="1:11" x14ac:dyDescent="0.25">
      <c r="A125" s="3" t="str">
        <f t="shared" si="1"/>
        <v/>
      </c>
      <c r="B125" s="2"/>
      <c r="C125" s="2"/>
      <c r="D125" s="2"/>
      <c r="E125" s="2"/>
      <c r="F125" s="2"/>
      <c r="G125" s="2"/>
      <c r="H125" s="39"/>
      <c r="I125" s="2"/>
      <c r="J125" s="34">
        <f>COUNTIF(Réservations!A126:A547,Locataires!A125)</f>
        <v>422</v>
      </c>
      <c r="K125" s="4"/>
    </row>
    <row r="126" spans="1:11" x14ac:dyDescent="0.25">
      <c r="A126" s="3" t="str">
        <f t="shared" si="1"/>
        <v/>
      </c>
      <c r="B126" s="2"/>
      <c r="C126" s="2"/>
      <c r="D126" s="2"/>
      <c r="E126" s="2"/>
      <c r="F126" s="2"/>
      <c r="G126" s="2"/>
      <c r="H126" s="39"/>
      <c r="I126" s="2"/>
      <c r="J126" s="34">
        <f>COUNTIF(Réservations!A127:A548,Locataires!A126)</f>
        <v>422</v>
      </c>
      <c r="K126" s="4"/>
    </row>
    <row r="127" spans="1:11" x14ac:dyDescent="0.25">
      <c r="A127" s="3" t="str">
        <f t="shared" si="1"/>
        <v/>
      </c>
      <c r="B127" s="2"/>
      <c r="C127" s="2"/>
      <c r="D127" s="2"/>
      <c r="E127" s="2"/>
      <c r="F127" s="2"/>
      <c r="G127" s="2"/>
      <c r="H127" s="39"/>
      <c r="I127" s="2"/>
      <c r="J127" s="34">
        <f>COUNTIF(Réservations!A128:A549,Locataires!A127)</f>
        <v>422</v>
      </c>
      <c r="K127" s="4"/>
    </row>
    <row r="128" spans="1:11" x14ac:dyDescent="0.25">
      <c r="A128" s="3" t="str">
        <f t="shared" si="1"/>
        <v/>
      </c>
      <c r="B128" s="2"/>
      <c r="C128" s="2"/>
      <c r="D128" s="2"/>
      <c r="E128" s="2"/>
      <c r="F128" s="2"/>
      <c r="G128" s="2"/>
      <c r="H128" s="39"/>
      <c r="I128" s="2"/>
      <c r="J128" s="34">
        <f>COUNTIF(Réservations!A129:A550,Locataires!A128)</f>
        <v>422</v>
      </c>
      <c r="K128" s="4"/>
    </row>
    <row r="129" spans="1:11" x14ac:dyDescent="0.25">
      <c r="A129" s="3" t="str">
        <f t="shared" si="1"/>
        <v/>
      </c>
      <c r="B129" s="2"/>
      <c r="C129" s="2"/>
      <c r="D129" s="2"/>
      <c r="E129" s="2"/>
      <c r="F129" s="2"/>
      <c r="G129" s="2"/>
      <c r="H129" s="39"/>
      <c r="I129" s="2"/>
      <c r="J129" s="34">
        <f>COUNTIF(Réservations!A130:A551,Locataires!A129)</f>
        <v>422</v>
      </c>
      <c r="K129" s="4"/>
    </row>
    <row r="130" spans="1:11" x14ac:dyDescent="0.25">
      <c r="A130" s="3" t="str">
        <f t="shared" si="1"/>
        <v/>
      </c>
      <c r="B130" s="2"/>
      <c r="C130" s="2"/>
      <c r="D130" s="2"/>
      <c r="E130" s="2"/>
      <c r="F130" s="2"/>
      <c r="G130" s="2"/>
      <c r="H130" s="39"/>
      <c r="I130" s="2"/>
      <c r="J130" s="34">
        <f>COUNTIF(Réservations!A131:A552,Locataires!A130)</f>
        <v>422</v>
      </c>
      <c r="K130" s="4"/>
    </row>
    <row r="131" spans="1:11" x14ac:dyDescent="0.25">
      <c r="A131" s="3" t="str">
        <f t="shared" si="1"/>
        <v/>
      </c>
      <c r="B131" s="2"/>
      <c r="C131" s="2"/>
      <c r="D131" s="2"/>
      <c r="E131" s="2"/>
      <c r="F131" s="2"/>
      <c r="G131" s="2"/>
      <c r="H131" s="39"/>
      <c r="I131" s="2"/>
      <c r="J131" s="34">
        <f>COUNTIF(Réservations!A132:A553,Locataires!A131)</f>
        <v>422</v>
      </c>
      <c r="K131" s="4"/>
    </row>
    <row r="132" spans="1:11" x14ac:dyDescent="0.25">
      <c r="A132" s="3" t="str">
        <f t="shared" si="1"/>
        <v/>
      </c>
      <c r="B132" s="2"/>
      <c r="C132" s="2"/>
      <c r="D132" s="2"/>
      <c r="E132" s="2"/>
      <c r="F132" s="2"/>
      <c r="G132" s="2"/>
      <c r="H132" s="39"/>
      <c r="I132" s="2"/>
      <c r="J132" s="34">
        <f>COUNTIF(Réservations!A133:A554,Locataires!A132)</f>
        <v>422</v>
      </c>
      <c r="K132" s="4"/>
    </row>
    <row r="133" spans="1:11" x14ac:dyDescent="0.25">
      <c r="A133" s="3" t="str">
        <f t="shared" ref="A133:A196" si="2">IF(B132="","",A132+1)</f>
        <v/>
      </c>
      <c r="B133" s="2"/>
      <c r="C133" s="2"/>
      <c r="D133" s="2"/>
      <c r="E133" s="2"/>
      <c r="F133" s="2"/>
      <c r="G133" s="2"/>
      <c r="H133" s="39"/>
      <c r="I133" s="2"/>
      <c r="J133" s="34">
        <f>COUNTIF(Réservations!A134:A555,Locataires!A133)</f>
        <v>422</v>
      </c>
      <c r="K133" s="4"/>
    </row>
    <row r="134" spans="1:11" x14ac:dyDescent="0.25">
      <c r="A134" s="3" t="str">
        <f t="shared" si="2"/>
        <v/>
      </c>
      <c r="B134" s="2"/>
      <c r="C134" s="2"/>
      <c r="D134" s="2"/>
      <c r="E134" s="2"/>
      <c r="F134" s="2"/>
      <c r="G134" s="2"/>
      <c r="H134" s="39"/>
      <c r="I134" s="2"/>
      <c r="J134" s="34">
        <f>COUNTIF(Réservations!A135:A556,Locataires!A134)</f>
        <v>422</v>
      </c>
      <c r="K134" s="4"/>
    </row>
    <row r="135" spans="1:11" x14ac:dyDescent="0.25">
      <c r="A135" s="3" t="str">
        <f t="shared" si="2"/>
        <v/>
      </c>
      <c r="B135" s="2"/>
      <c r="C135" s="2"/>
      <c r="D135" s="2"/>
      <c r="E135" s="2"/>
      <c r="F135" s="2"/>
      <c r="G135" s="2"/>
      <c r="H135" s="39"/>
      <c r="I135" s="2"/>
      <c r="J135" s="34">
        <f>COUNTIF(Réservations!A136:A557,Locataires!A135)</f>
        <v>422</v>
      </c>
      <c r="K135" s="4"/>
    </row>
    <row r="136" spans="1:11" x14ac:dyDescent="0.25">
      <c r="A136" s="3" t="str">
        <f t="shared" si="2"/>
        <v/>
      </c>
      <c r="B136" s="2"/>
      <c r="C136" s="2"/>
      <c r="D136" s="2"/>
      <c r="E136" s="2"/>
      <c r="F136" s="2"/>
      <c r="G136" s="2"/>
      <c r="H136" s="39"/>
      <c r="I136" s="2"/>
      <c r="J136" s="34">
        <f>COUNTIF(Réservations!A137:A558,Locataires!A136)</f>
        <v>422</v>
      </c>
      <c r="K136" s="4"/>
    </row>
    <row r="137" spans="1:11" x14ac:dyDescent="0.25">
      <c r="A137" s="3" t="str">
        <f t="shared" si="2"/>
        <v/>
      </c>
      <c r="B137" s="2"/>
      <c r="C137" s="2"/>
      <c r="D137" s="2"/>
      <c r="E137" s="2"/>
      <c r="F137" s="2"/>
      <c r="G137" s="2"/>
      <c r="H137" s="39"/>
      <c r="I137" s="2"/>
      <c r="J137" s="34">
        <f>COUNTIF(Réservations!A138:A559,Locataires!A137)</f>
        <v>422</v>
      </c>
      <c r="K137" s="4"/>
    </row>
    <row r="138" spans="1:11" x14ac:dyDescent="0.25">
      <c r="A138" s="3" t="str">
        <f t="shared" si="2"/>
        <v/>
      </c>
      <c r="B138" s="2"/>
      <c r="C138" s="2"/>
      <c r="D138" s="2"/>
      <c r="E138" s="2"/>
      <c r="F138" s="2"/>
      <c r="G138" s="2"/>
      <c r="H138" s="39"/>
      <c r="I138" s="2"/>
      <c r="J138" s="34">
        <f>COUNTIF(Réservations!A139:A560,Locataires!A138)</f>
        <v>422</v>
      </c>
      <c r="K138" s="4"/>
    </row>
    <row r="139" spans="1:11" x14ac:dyDescent="0.25">
      <c r="A139" s="3" t="str">
        <f t="shared" si="2"/>
        <v/>
      </c>
      <c r="B139" s="2"/>
      <c r="C139" s="2"/>
      <c r="D139" s="2"/>
      <c r="E139" s="2"/>
      <c r="F139" s="2"/>
      <c r="G139" s="2"/>
      <c r="H139" s="39"/>
      <c r="I139" s="2"/>
      <c r="J139" s="34">
        <f>COUNTIF(Réservations!A140:A561,Locataires!A139)</f>
        <v>422</v>
      </c>
      <c r="K139" s="4"/>
    </row>
    <row r="140" spans="1:11" x14ac:dyDescent="0.25">
      <c r="A140" s="3" t="str">
        <f t="shared" si="2"/>
        <v/>
      </c>
      <c r="B140" s="2"/>
      <c r="C140" s="2"/>
      <c r="D140" s="2"/>
      <c r="E140" s="2"/>
      <c r="F140" s="2"/>
      <c r="G140" s="2"/>
      <c r="H140" s="39"/>
      <c r="I140" s="2"/>
      <c r="J140" s="34">
        <f>COUNTIF(Réservations!A141:A562,Locataires!A140)</f>
        <v>422</v>
      </c>
      <c r="K140" s="4"/>
    </row>
    <row r="141" spans="1:11" x14ac:dyDescent="0.25">
      <c r="A141" s="3" t="str">
        <f t="shared" si="2"/>
        <v/>
      </c>
      <c r="B141" s="2"/>
      <c r="C141" s="2"/>
      <c r="D141" s="2"/>
      <c r="E141" s="2"/>
      <c r="F141" s="2"/>
      <c r="G141" s="2"/>
      <c r="H141" s="39"/>
      <c r="I141" s="2"/>
      <c r="J141" s="34">
        <f>COUNTIF(Réservations!A142:A563,Locataires!A141)</f>
        <v>422</v>
      </c>
      <c r="K141" s="4"/>
    </row>
    <row r="142" spans="1:11" x14ac:dyDescent="0.25">
      <c r="A142" s="3" t="str">
        <f t="shared" si="2"/>
        <v/>
      </c>
      <c r="B142" s="2"/>
      <c r="C142" s="2"/>
      <c r="D142" s="2"/>
      <c r="E142" s="2"/>
      <c r="F142" s="2"/>
      <c r="G142" s="2"/>
      <c r="H142" s="39"/>
      <c r="I142" s="2"/>
      <c r="J142" s="34">
        <f>COUNTIF(Réservations!A143:A564,Locataires!A142)</f>
        <v>422</v>
      </c>
      <c r="K142" s="4"/>
    </row>
    <row r="143" spans="1:11" x14ac:dyDescent="0.25">
      <c r="A143" s="3" t="str">
        <f t="shared" si="2"/>
        <v/>
      </c>
      <c r="B143" s="2"/>
      <c r="C143" s="2"/>
      <c r="D143" s="2"/>
      <c r="E143" s="2"/>
      <c r="F143" s="2"/>
      <c r="G143" s="2"/>
      <c r="H143" s="39"/>
      <c r="I143" s="2"/>
      <c r="J143" s="34">
        <f>COUNTIF(Réservations!A144:A565,Locataires!A143)</f>
        <v>422</v>
      </c>
      <c r="K143" s="4"/>
    </row>
    <row r="144" spans="1:11" x14ac:dyDescent="0.25">
      <c r="A144" s="3" t="str">
        <f t="shared" si="2"/>
        <v/>
      </c>
      <c r="B144" s="2"/>
      <c r="C144" s="2"/>
      <c r="D144" s="2"/>
      <c r="E144" s="2"/>
      <c r="F144" s="2"/>
      <c r="G144" s="2"/>
      <c r="H144" s="39"/>
      <c r="I144" s="2"/>
      <c r="J144" s="34">
        <f>COUNTIF(Réservations!A145:A566,Locataires!A144)</f>
        <v>422</v>
      </c>
      <c r="K144" s="4"/>
    </row>
    <row r="145" spans="1:11" x14ac:dyDescent="0.25">
      <c r="A145" s="3" t="str">
        <f t="shared" si="2"/>
        <v/>
      </c>
      <c r="B145" s="2"/>
      <c r="C145" s="2"/>
      <c r="D145" s="2"/>
      <c r="E145" s="2"/>
      <c r="F145" s="2"/>
      <c r="G145" s="2"/>
      <c r="H145" s="39"/>
      <c r="I145" s="2"/>
      <c r="J145" s="34">
        <f>COUNTIF(Réservations!A146:A567,Locataires!A145)</f>
        <v>422</v>
      </c>
      <c r="K145" s="4"/>
    </row>
    <row r="146" spans="1:11" x14ac:dyDescent="0.25">
      <c r="A146" s="3" t="str">
        <f t="shared" si="2"/>
        <v/>
      </c>
      <c r="B146" s="2"/>
      <c r="C146" s="2"/>
      <c r="D146" s="2"/>
      <c r="E146" s="2"/>
      <c r="F146" s="2"/>
      <c r="G146" s="2"/>
      <c r="H146" s="39"/>
      <c r="I146" s="2"/>
      <c r="J146" s="34">
        <f>COUNTIF(Réservations!A147:A568,Locataires!A146)</f>
        <v>422</v>
      </c>
      <c r="K146" s="4"/>
    </row>
    <row r="147" spans="1:11" x14ac:dyDescent="0.25">
      <c r="A147" s="3" t="str">
        <f t="shared" si="2"/>
        <v/>
      </c>
      <c r="B147" s="2"/>
      <c r="C147" s="2"/>
      <c r="D147" s="2"/>
      <c r="E147" s="2"/>
      <c r="F147" s="2"/>
      <c r="G147" s="2"/>
      <c r="H147" s="39"/>
      <c r="I147" s="2"/>
      <c r="J147" s="34">
        <f>COUNTIF(Réservations!A148:A569,Locataires!A147)</f>
        <v>422</v>
      </c>
      <c r="K147" s="4"/>
    </row>
    <row r="148" spans="1:11" x14ac:dyDescent="0.25">
      <c r="A148" s="3" t="str">
        <f t="shared" si="2"/>
        <v/>
      </c>
      <c r="B148" s="2"/>
      <c r="C148" s="2"/>
      <c r="D148" s="2"/>
      <c r="E148" s="2"/>
      <c r="F148" s="2"/>
      <c r="G148" s="2"/>
      <c r="H148" s="39"/>
      <c r="I148" s="2"/>
      <c r="J148" s="34">
        <f>COUNTIF(Réservations!A149:A570,Locataires!A148)</f>
        <v>422</v>
      </c>
      <c r="K148" s="4"/>
    </row>
    <row r="149" spans="1:11" x14ac:dyDescent="0.25">
      <c r="A149" s="3" t="str">
        <f t="shared" si="2"/>
        <v/>
      </c>
      <c r="B149" s="2"/>
      <c r="C149" s="2"/>
      <c r="D149" s="2"/>
      <c r="E149" s="2"/>
      <c r="F149" s="2"/>
      <c r="G149" s="2"/>
      <c r="H149" s="39"/>
      <c r="I149" s="2"/>
      <c r="J149" s="34">
        <f>COUNTIF(Réservations!A150:A571,Locataires!A149)</f>
        <v>422</v>
      </c>
      <c r="K149" s="4"/>
    </row>
    <row r="150" spans="1:11" x14ac:dyDescent="0.25">
      <c r="A150" s="3" t="str">
        <f t="shared" si="2"/>
        <v/>
      </c>
      <c r="B150" s="2"/>
      <c r="C150" s="2"/>
      <c r="D150" s="2"/>
      <c r="E150" s="2"/>
      <c r="F150" s="2"/>
      <c r="G150" s="2"/>
      <c r="H150" s="39"/>
      <c r="I150" s="2"/>
      <c r="J150" s="34">
        <f>COUNTIF(Réservations!A151:A572,Locataires!A150)</f>
        <v>422</v>
      </c>
      <c r="K150" s="4"/>
    </row>
    <row r="151" spans="1:11" x14ac:dyDescent="0.25">
      <c r="A151" s="3" t="str">
        <f t="shared" si="2"/>
        <v/>
      </c>
      <c r="B151" s="2"/>
      <c r="C151" s="2"/>
      <c r="D151" s="2"/>
      <c r="E151" s="2"/>
      <c r="F151" s="2"/>
      <c r="G151" s="2"/>
      <c r="H151" s="39"/>
      <c r="I151" s="2"/>
      <c r="J151" s="34">
        <f>COUNTIF(Réservations!A152:A573,Locataires!A151)</f>
        <v>422</v>
      </c>
      <c r="K151" s="4"/>
    </row>
    <row r="152" spans="1:11" x14ac:dyDescent="0.25">
      <c r="A152" s="3" t="str">
        <f t="shared" si="2"/>
        <v/>
      </c>
      <c r="B152" s="2"/>
      <c r="C152" s="2"/>
      <c r="D152" s="2"/>
      <c r="E152" s="2"/>
      <c r="F152" s="2"/>
      <c r="G152" s="2"/>
      <c r="H152" s="39"/>
      <c r="I152" s="2"/>
      <c r="J152" s="34">
        <f>COUNTIF(Réservations!A153:A574,Locataires!A152)</f>
        <v>422</v>
      </c>
      <c r="K152" s="4"/>
    </row>
    <row r="153" spans="1:11" x14ac:dyDescent="0.25">
      <c r="A153" s="3" t="str">
        <f t="shared" si="2"/>
        <v/>
      </c>
      <c r="B153" s="2"/>
      <c r="C153" s="2"/>
      <c r="D153" s="2"/>
      <c r="E153" s="2"/>
      <c r="F153" s="2"/>
      <c r="G153" s="2"/>
      <c r="H153" s="39"/>
      <c r="I153" s="2"/>
      <c r="J153" s="34">
        <f>COUNTIF(Réservations!A154:A575,Locataires!A153)</f>
        <v>422</v>
      </c>
      <c r="K153" s="4"/>
    </row>
    <row r="154" spans="1:11" x14ac:dyDescent="0.25">
      <c r="A154" s="3" t="str">
        <f t="shared" si="2"/>
        <v/>
      </c>
      <c r="B154" s="2"/>
      <c r="C154" s="2"/>
      <c r="D154" s="2"/>
      <c r="E154" s="2"/>
      <c r="F154" s="2"/>
      <c r="G154" s="2"/>
      <c r="H154" s="39"/>
      <c r="I154" s="2"/>
      <c r="J154" s="34">
        <f>COUNTIF(Réservations!A155:A576,Locataires!A154)</f>
        <v>422</v>
      </c>
      <c r="K154" s="4"/>
    </row>
    <row r="155" spans="1:11" x14ac:dyDescent="0.25">
      <c r="A155" s="3" t="str">
        <f t="shared" si="2"/>
        <v/>
      </c>
      <c r="B155" s="2"/>
      <c r="C155" s="2"/>
      <c r="D155" s="2"/>
      <c r="E155" s="2"/>
      <c r="F155" s="2"/>
      <c r="G155" s="2"/>
      <c r="H155" s="39"/>
      <c r="I155" s="2"/>
      <c r="J155" s="34">
        <f>COUNTIF(Réservations!A156:A577,Locataires!A155)</f>
        <v>422</v>
      </c>
      <c r="K155" s="4"/>
    </row>
    <row r="156" spans="1:11" x14ac:dyDescent="0.25">
      <c r="A156" s="3" t="str">
        <f t="shared" si="2"/>
        <v/>
      </c>
      <c r="B156" s="2"/>
      <c r="C156" s="2"/>
      <c r="D156" s="2"/>
      <c r="E156" s="2"/>
      <c r="F156" s="2"/>
      <c r="G156" s="2"/>
      <c r="H156" s="39"/>
      <c r="I156" s="2"/>
      <c r="J156" s="34">
        <f>COUNTIF(Réservations!A157:A578,Locataires!A156)</f>
        <v>422</v>
      </c>
      <c r="K156" s="4"/>
    </row>
    <row r="157" spans="1:11" x14ac:dyDescent="0.25">
      <c r="A157" s="3" t="str">
        <f t="shared" si="2"/>
        <v/>
      </c>
      <c r="B157" s="2"/>
      <c r="C157" s="2"/>
      <c r="D157" s="2"/>
      <c r="E157" s="2"/>
      <c r="F157" s="2"/>
      <c r="G157" s="2"/>
      <c r="H157" s="39"/>
      <c r="I157" s="2"/>
      <c r="J157" s="34">
        <f>COUNTIF(Réservations!A158:A579,Locataires!A157)</f>
        <v>422</v>
      </c>
      <c r="K157" s="4"/>
    </row>
    <row r="158" spans="1:11" x14ac:dyDescent="0.25">
      <c r="A158" s="3" t="str">
        <f t="shared" si="2"/>
        <v/>
      </c>
      <c r="B158" s="2"/>
      <c r="C158" s="2"/>
      <c r="D158" s="2"/>
      <c r="E158" s="2"/>
      <c r="F158" s="2"/>
      <c r="G158" s="2"/>
      <c r="H158" s="39"/>
      <c r="I158" s="2"/>
      <c r="J158" s="34">
        <f>COUNTIF(Réservations!A159:A580,Locataires!A158)</f>
        <v>422</v>
      </c>
      <c r="K158" s="4"/>
    </row>
    <row r="159" spans="1:11" x14ac:dyDescent="0.25">
      <c r="A159" s="3" t="str">
        <f t="shared" si="2"/>
        <v/>
      </c>
      <c r="B159" s="2"/>
      <c r="C159" s="2"/>
      <c r="D159" s="2"/>
      <c r="E159" s="2"/>
      <c r="F159" s="2"/>
      <c r="G159" s="2"/>
      <c r="H159" s="39"/>
      <c r="I159" s="2"/>
      <c r="J159" s="34">
        <f>COUNTIF(Réservations!A160:A581,Locataires!A159)</f>
        <v>422</v>
      </c>
      <c r="K159" s="4"/>
    </row>
    <row r="160" spans="1:11" x14ac:dyDescent="0.25">
      <c r="A160" s="3" t="str">
        <f t="shared" si="2"/>
        <v/>
      </c>
      <c r="B160" s="2"/>
      <c r="C160" s="2"/>
      <c r="D160" s="2"/>
      <c r="E160" s="2"/>
      <c r="F160" s="2"/>
      <c r="G160" s="2"/>
      <c r="H160" s="39"/>
      <c r="I160" s="2"/>
      <c r="J160" s="34">
        <f>COUNTIF(Réservations!A161:A582,Locataires!A160)</f>
        <v>422</v>
      </c>
      <c r="K160" s="4"/>
    </row>
    <row r="161" spans="1:11" x14ac:dyDescent="0.25">
      <c r="A161" s="3" t="str">
        <f t="shared" si="2"/>
        <v/>
      </c>
      <c r="B161" s="2"/>
      <c r="C161" s="2"/>
      <c r="D161" s="2"/>
      <c r="E161" s="2"/>
      <c r="F161" s="2"/>
      <c r="G161" s="2"/>
      <c r="H161" s="39"/>
      <c r="I161" s="2"/>
      <c r="J161" s="34">
        <f>COUNTIF(Réservations!A162:A583,Locataires!A161)</f>
        <v>422</v>
      </c>
      <c r="K161" s="4"/>
    </row>
    <row r="162" spans="1:11" x14ac:dyDescent="0.25">
      <c r="A162" s="3" t="str">
        <f t="shared" si="2"/>
        <v/>
      </c>
      <c r="B162" s="2"/>
      <c r="C162" s="2"/>
      <c r="D162" s="2"/>
      <c r="E162" s="2"/>
      <c r="F162" s="2"/>
      <c r="G162" s="2"/>
      <c r="H162" s="39"/>
      <c r="I162" s="2"/>
      <c r="J162" s="34">
        <f>COUNTIF(Réservations!A163:A584,Locataires!A162)</f>
        <v>422</v>
      </c>
      <c r="K162" s="4"/>
    </row>
    <row r="163" spans="1:11" x14ac:dyDescent="0.25">
      <c r="A163" s="3" t="str">
        <f t="shared" si="2"/>
        <v/>
      </c>
      <c r="B163" s="2"/>
      <c r="C163" s="2"/>
      <c r="D163" s="2"/>
      <c r="E163" s="2"/>
      <c r="F163" s="2"/>
      <c r="G163" s="2"/>
      <c r="H163" s="39"/>
      <c r="I163" s="2"/>
      <c r="J163" s="34">
        <f>COUNTIF(Réservations!A164:A585,Locataires!A163)</f>
        <v>422</v>
      </c>
      <c r="K163" s="4"/>
    </row>
    <row r="164" spans="1:11" x14ac:dyDescent="0.25">
      <c r="A164" s="3" t="str">
        <f t="shared" si="2"/>
        <v/>
      </c>
      <c r="B164" s="2"/>
      <c r="C164" s="2"/>
      <c r="D164" s="2"/>
      <c r="E164" s="2"/>
      <c r="F164" s="2"/>
      <c r="G164" s="2"/>
      <c r="H164" s="39"/>
      <c r="I164" s="2"/>
      <c r="J164" s="34">
        <f>COUNTIF(Réservations!A165:A586,Locataires!A164)</f>
        <v>422</v>
      </c>
      <c r="K164" s="4"/>
    </row>
    <row r="165" spans="1:11" x14ac:dyDescent="0.25">
      <c r="A165" s="3" t="str">
        <f t="shared" si="2"/>
        <v/>
      </c>
      <c r="B165" s="2"/>
      <c r="C165" s="2"/>
      <c r="D165" s="2"/>
      <c r="E165" s="2"/>
      <c r="F165" s="2"/>
      <c r="G165" s="2"/>
      <c r="H165" s="39"/>
      <c r="I165" s="2"/>
      <c r="J165" s="34">
        <f>COUNTIF(Réservations!A166:A587,Locataires!A165)</f>
        <v>422</v>
      </c>
      <c r="K165" s="4"/>
    </row>
    <row r="166" spans="1:11" x14ac:dyDescent="0.25">
      <c r="A166" s="3" t="str">
        <f t="shared" si="2"/>
        <v/>
      </c>
      <c r="B166" s="2"/>
      <c r="C166" s="2"/>
      <c r="D166" s="2"/>
      <c r="E166" s="2"/>
      <c r="F166" s="2"/>
      <c r="G166" s="2"/>
      <c r="H166" s="39"/>
      <c r="I166" s="2"/>
      <c r="J166" s="34">
        <f>COUNTIF(Réservations!A167:A588,Locataires!A166)</f>
        <v>422</v>
      </c>
      <c r="K166" s="4"/>
    </row>
    <row r="167" spans="1:11" x14ac:dyDescent="0.25">
      <c r="A167" s="3" t="str">
        <f t="shared" si="2"/>
        <v/>
      </c>
      <c r="B167" s="2"/>
      <c r="C167" s="2"/>
      <c r="D167" s="2"/>
      <c r="E167" s="2"/>
      <c r="F167" s="2"/>
      <c r="G167" s="2"/>
      <c r="H167" s="39"/>
      <c r="I167" s="2"/>
      <c r="J167" s="34">
        <f>COUNTIF(Réservations!A168:A589,Locataires!A167)</f>
        <v>422</v>
      </c>
      <c r="K167" s="4"/>
    </row>
    <row r="168" spans="1:11" x14ac:dyDescent="0.25">
      <c r="A168" s="3" t="str">
        <f t="shared" si="2"/>
        <v/>
      </c>
      <c r="B168" s="2"/>
      <c r="C168" s="2"/>
      <c r="D168" s="2"/>
      <c r="E168" s="2"/>
      <c r="F168" s="2"/>
      <c r="G168" s="2"/>
      <c r="H168" s="39"/>
      <c r="I168" s="2"/>
      <c r="J168" s="34">
        <f>COUNTIF(Réservations!A169:A590,Locataires!A168)</f>
        <v>422</v>
      </c>
      <c r="K168" s="4"/>
    </row>
    <row r="169" spans="1:11" x14ac:dyDescent="0.25">
      <c r="A169" s="3" t="str">
        <f t="shared" si="2"/>
        <v/>
      </c>
      <c r="B169" s="2"/>
      <c r="C169" s="2"/>
      <c r="D169" s="2"/>
      <c r="E169" s="2"/>
      <c r="F169" s="2"/>
      <c r="G169" s="2"/>
      <c r="H169" s="39"/>
      <c r="I169" s="2"/>
      <c r="J169" s="34">
        <f>COUNTIF(Réservations!A170:A591,Locataires!A169)</f>
        <v>422</v>
      </c>
      <c r="K169" s="4"/>
    </row>
    <row r="170" spans="1:11" x14ac:dyDescent="0.25">
      <c r="A170" s="3" t="str">
        <f t="shared" si="2"/>
        <v/>
      </c>
      <c r="B170" s="2"/>
      <c r="C170" s="2"/>
      <c r="D170" s="2"/>
      <c r="E170" s="2"/>
      <c r="F170" s="2"/>
      <c r="G170" s="2"/>
      <c r="H170" s="39"/>
      <c r="I170" s="2"/>
      <c r="J170" s="34">
        <f>COUNTIF(Réservations!A171:A592,Locataires!A170)</f>
        <v>422</v>
      </c>
      <c r="K170" s="4"/>
    </row>
    <row r="171" spans="1:11" x14ac:dyDescent="0.25">
      <c r="A171" s="3" t="str">
        <f t="shared" si="2"/>
        <v/>
      </c>
      <c r="B171" s="2"/>
      <c r="C171" s="2"/>
      <c r="D171" s="2"/>
      <c r="E171" s="2"/>
      <c r="F171" s="2"/>
      <c r="G171" s="2"/>
      <c r="H171" s="39"/>
      <c r="I171" s="2"/>
      <c r="J171" s="34">
        <f>COUNTIF(Réservations!A172:A593,Locataires!A171)</f>
        <v>422</v>
      </c>
      <c r="K171" s="4"/>
    </row>
    <row r="172" spans="1:11" x14ac:dyDescent="0.25">
      <c r="A172" s="3" t="str">
        <f t="shared" si="2"/>
        <v/>
      </c>
      <c r="B172" s="2"/>
      <c r="C172" s="2"/>
      <c r="D172" s="2"/>
      <c r="E172" s="2"/>
      <c r="F172" s="2"/>
      <c r="G172" s="2"/>
      <c r="H172" s="39"/>
      <c r="I172" s="2"/>
      <c r="J172" s="34">
        <f>COUNTIF(Réservations!A173:A594,Locataires!A172)</f>
        <v>422</v>
      </c>
      <c r="K172" s="4"/>
    </row>
    <row r="173" spans="1:11" x14ac:dyDescent="0.25">
      <c r="A173" s="3" t="str">
        <f t="shared" si="2"/>
        <v/>
      </c>
      <c r="B173" s="2"/>
      <c r="C173" s="2"/>
      <c r="D173" s="2"/>
      <c r="E173" s="2"/>
      <c r="F173" s="2"/>
      <c r="G173" s="2"/>
      <c r="H173" s="39"/>
      <c r="I173" s="2"/>
      <c r="J173" s="34">
        <f>COUNTIF(Réservations!A174:A595,Locataires!A173)</f>
        <v>422</v>
      </c>
      <c r="K173" s="4"/>
    </row>
    <row r="174" spans="1:11" x14ac:dyDescent="0.25">
      <c r="A174" s="3" t="str">
        <f t="shared" si="2"/>
        <v/>
      </c>
      <c r="B174" s="2"/>
      <c r="C174" s="2"/>
      <c r="D174" s="2"/>
      <c r="E174" s="2"/>
      <c r="F174" s="2"/>
      <c r="G174" s="2"/>
      <c r="H174" s="39"/>
      <c r="I174" s="2"/>
      <c r="J174" s="34">
        <f>COUNTIF(Réservations!A175:A596,Locataires!A174)</f>
        <v>422</v>
      </c>
      <c r="K174" s="4"/>
    </row>
    <row r="175" spans="1:11" x14ac:dyDescent="0.25">
      <c r="A175" s="3" t="str">
        <f t="shared" si="2"/>
        <v/>
      </c>
      <c r="B175" s="2"/>
      <c r="C175" s="2"/>
      <c r="D175" s="2"/>
      <c r="E175" s="2"/>
      <c r="F175" s="2"/>
      <c r="G175" s="2"/>
      <c r="H175" s="39"/>
      <c r="I175" s="2"/>
      <c r="J175" s="34">
        <f>COUNTIF(Réservations!A176:A597,Locataires!A175)</f>
        <v>422</v>
      </c>
      <c r="K175" s="4"/>
    </row>
    <row r="176" spans="1:11" x14ac:dyDescent="0.25">
      <c r="A176" s="3" t="str">
        <f t="shared" si="2"/>
        <v/>
      </c>
      <c r="B176" s="2"/>
      <c r="C176" s="2"/>
      <c r="D176" s="2"/>
      <c r="E176" s="2"/>
      <c r="F176" s="2"/>
      <c r="G176" s="2"/>
      <c r="H176" s="39"/>
      <c r="I176" s="2"/>
      <c r="J176" s="34">
        <f>COUNTIF(Réservations!A177:A598,Locataires!A176)</f>
        <v>422</v>
      </c>
      <c r="K176" s="4"/>
    </row>
    <row r="177" spans="1:11" x14ac:dyDescent="0.25">
      <c r="A177" s="3" t="str">
        <f t="shared" si="2"/>
        <v/>
      </c>
      <c r="B177" s="2"/>
      <c r="C177" s="2"/>
      <c r="D177" s="2"/>
      <c r="E177" s="2"/>
      <c r="F177" s="2"/>
      <c r="G177" s="2"/>
      <c r="H177" s="39"/>
      <c r="I177" s="2"/>
      <c r="J177" s="34">
        <f>COUNTIF(Réservations!A178:A599,Locataires!A177)</f>
        <v>422</v>
      </c>
      <c r="K177" s="4"/>
    </row>
    <row r="178" spans="1:11" x14ac:dyDescent="0.25">
      <c r="A178" s="3" t="str">
        <f t="shared" si="2"/>
        <v/>
      </c>
      <c r="B178" s="2"/>
      <c r="C178" s="2"/>
      <c r="D178" s="2"/>
      <c r="E178" s="2"/>
      <c r="F178" s="2"/>
      <c r="G178" s="2"/>
      <c r="H178" s="39"/>
      <c r="I178" s="2"/>
      <c r="J178" s="34">
        <f>COUNTIF(Réservations!A179:A600,Locataires!A178)</f>
        <v>422</v>
      </c>
      <c r="K178" s="4"/>
    </row>
    <row r="179" spans="1:11" x14ac:dyDescent="0.25">
      <c r="A179" s="3" t="str">
        <f t="shared" si="2"/>
        <v/>
      </c>
      <c r="B179" s="2"/>
      <c r="C179" s="2"/>
      <c r="D179" s="2"/>
      <c r="E179" s="2"/>
      <c r="F179" s="2"/>
      <c r="G179" s="2"/>
      <c r="H179" s="39"/>
      <c r="I179" s="2"/>
      <c r="J179" s="34">
        <f>COUNTIF(Réservations!A180:A601,Locataires!A179)</f>
        <v>422</v>
      </c>
      <c r="K179" s="4"/>
    </row>
    <row r="180" spans="1:11" x14ac:dyDescent="0.25">
      <c r="A180" s="3" t="str">
        <f t="shared" si="2"/>
        <v/>
      </c>
      <c r="B180" s="2"/>
      <c r="C180" s="2"/>
      <c r="D180" s="2"/>
      <c r="E180" s="2"/>
      <c r="F180" s="2"/>
      <c r="G180" s="2"/>
      <c r="H180" s="39"/>
      <c r="I180" s="2"/>
      <c r="J180" s="34">
        <f>COUNTIF(Réservations!A181:A602,Locataires!A180)</f>
        <v>422</v>
      </c>
      <c r="K180" s="4"/>
    </row>
    <row r="181" spans="1:11" x14ac:dyDescent="0.25">
      <c r="A181" s="3" t="str">
        <f t="shared" si="2"/>
        <v/>
      </c>
      <c r="B181" s="2"/>
      <c r="C181" s="2"/>
      <c r="D181" s="2"/>
      <c r="E181" s="2"/>
      <c r="F181" s="2"/>
      <c r="G181" s="2"/>
      <c r="H181" s="39"/>
      <c r="I181" s="2"/>
      <c r="J181" s="34">
        <f>COUNTIF(Réservations!A182:A603,Locataires!A181)</f>
        <v>422</v>
      </c>
      <c r="K181" s="4"/>
    </row>
    <row r="182" spans="1:11" x14ac:dyDescent="0.25">
      <c r="A182" s="3" t="str">
        <f t="shared" si="2"/>
        <v/>
      </c>
      <c r="B182" s="2"/>
      <c r="C182" s="2"/>
      <c r="D182" s="2"/>
      <c r="E182" s="2"/>
      <c r="F182" s="2"/>
      <c r="G182" s="2"/>
      <c r="H182" s="39"/>
      <c r="I182" s="2"/>
      <c r="J182" s="34">
        <f>COUNTIF(Réservations!A183:A604,Locataires!A182)</f>
        <v>422</v>
      </c>
      <c r="K182" s="4"/>
    </row>
    <row r="183" spans="1:11" x14ac:dyDescent="0.25">
      <c r="A183" s="3" t="str">
        <f t="shared" si="2"/>
        <v/>
      </c>
      <c r="B183" s="2"/>
      <c r="C183" s="2"/>
      <c r="D183" s="2"/>
      <c r="E183" s="2"/>
      <c r="F183" s="2"/>
      <c r="G183" s="2"/>
      <c r="H183" s="39"/>
      <c r="I183" s="2"/>
      <c r="J183" s="34">
        <f>COUNTIF(Réservations!A184:A605,Locataires!A183)</f>
        <v>422</v>
      </c>
      <c r="K183" s="4"/>
    </row>
    <row r="184" spans="1:11" x14ac:dyDescent="0.25">
      <c r="A184" s="3" t="str">
        <f t="shared" si="2"/>
        <v/>
      </c>
      <c r="B184" s="2"/>
      <c r="C184" s="2"/>
      <c r="D184" s="2"/>
      <c r="E184" s="2"/>
      <c r="F184" s="2"/>
      <c r="G184" s="2"/>
      <c r="H184" s="39"/>
      <c r="I184" s="2"/>
      <c r="J184" s="34">
        <f>COUNTIF(Réservations!A185:A606,Locataires!A184)</f>
        <v>422</v>
      </c>
      <c r="K184" s="4"/>
    </row>
    <row r="185" spans="1:11" x14ac:dyDescent="0.25">
      <c r="A185" s="3" t="str">
        <f t="shared" si="2"/>
        <v/>
      </c>
      <c r="B185" s="2"/>
      <c r="C185" s="2"/>
      <c r="D185" s="2"/>
      <c r="E185" s="2"/>
      <c r="F185" s="2"/>
      <c r="G185" s="2"/>
      <c r="H185" s="39"/>
      <c r="I185" s="2"/>
      <c r="J185" s="34">
        <f>COUNTIF(Réservations!A186:A607,Locataires!A185)</f>
        <v>422</v>
      </c>
      <c r="K185" s="4"/>
    </row>
    <row r="186" spans="1:11" x14ac:dyDescent="0.25">
      <c r="A186" s="3" t="str">
        <f t="shared" si="2"/>
        <v/>
      </c>
      <c r="B186" s="2"/>
      <c r="C186" s="2"/>
      <c r="D186" s="2"/>
      <c r="E186" s="2"/>
      <c r="F186" s="2"/>
      <c r="G186" s="2"/>
      <c r="H186" s="39"/>
      <c r="I186" s="2"/>
      <c r="J186" s="34">
        <f>COUNTIF(Réservations!A187:A608,Locataires!A186)</f>
        <v>422</v>
      </c>
      <c r="K186" s="4"/>
    </row>
    <row r="187" spans="1:11" x14ac:dyDescent="0.25">
      <c r="A187" s="3" t="str">
        <f t="shared" si="2"/>
        <v/>
      </c>
      <c r="B187" s="2"/>
      <c r="C187" s="2"/>
      <c r="D187" s="2"/>
      <c r="E187" s="2"/>
      <c r="F187" s="2"/>
      <c r="G187" s="2"/>
      <c r="H187" s="39"/>
      <c r="I187" s="2"/>
      <c r="J187" s="34">
        <f>COUNTIF(Réservations!A188:A609,Locataires!A187)</f>
        <v>422</v>
      </c>
      <c r="K187" s="4"/>
    </row>
    <row r="188" spans="1:11" x14ac:dyDescent="0.25">
      <c r="A188" s="3" t="str">
        <f t="shared" si="2"/>
        <v/>
      </c>
      <c r="B188" s="2"/>
      <c r="C188" s="2"/>
      <c r="D188" s="2"/>
      <c r="E188" s="2"/>
      <c r="F188" s="2"/>
      <c r="G188" s="2"/>
      <c r="H188" s="39"/>
      <c r="I188" s="2"/>
      <c r="J188" s="34">
        <f>COUNTIF(Réservations!A189:A610,Locataires!A188)</f>
        <v>422</v>
      </c>
      <c r="K188" s="4"/>
    </row>
    <row r="189" spans="1:11" x14ac:dyDescent="0.25">
      <c r="A189" s="3" t="str">
        <f t="shared" si="2"/>
        <v/>
      </c>
      <c r="B189" s="2"/>
      <c r="C189" s="2"/>
      <c r="D189" s="2"/>
      <c r="E189" s="2"/>
      <c r="F189" s="2"/>
      <c r="G189" s="2"/>
      <c r="H189" s="39"/>
      <c r="I189" s="2"/>
      <c r="J189" s="34">
        <f>COUNTIF(Réservations!A190:A611,Locataires!A189)</f>
        <v>422</v>
      </c>
      <c r="K189" s="4"/>
    </row>
    <row r="190" spans="1:11" x14ac:dyDescent="0.25">
      <c r="A190" s="3" t="str">
        <f t="shared" si="2"/>
        <v/>
      </c>
      <c r="B190" s="2"/>
      <c r="C190" s="2"/>
      <c r="D190" s="2"/>
      <c r="E190" s="2"/>
      <c r="F190" s="2"/>
      <c r="G190" s="2"/>
      <c r="H190" s="39"/>
      <c r="I190" s="2"/>
      <c r="J190" s="34">
        <f>COUNTIF(Réservations!A191:A612,Locataires!A190)</f>
        <v>422</v>
      </c>
      <c r="K190" s="4"/>
    </row>
    <row r="191" spans="1:11" x14ac:dyDescent="0.25">
      <c r="A191" s="3" t="str">
        <f t="shared" si="2"/>
        <v/>
      </c>
      <c r="B191" s="2"/>
      <c r="C191" s="2"/>
      <c r="D191" s="2"/>
      <c r="E191" s="2"/>
      <c r="F191" s="2"/>
      <c r="G191" s="2"/>
      <c r="H191" s="39"/>
      <c r="I191" s="2"/>
      <c r="J191" s="34">
        <f>COUNTIF(Réservations!A192:A613,Locataires!A191)</f>
        <v>422</v>
      </c>
      <c r="K191" s="4"/>
    </row>
    <row r="192" spans="1:11" x14ac:dyDescent="0.25">
      <c r="A192" s="3" t="str">
        <f t="shared" si="2"/>
        <v/>
      </c>
      <c r="B192" s="2"/>
      <c r="C192" s="2"/>
      <c r="D192" s="2"/>
      <c r="E192" s="2"/>
      <c r="F192" s="2"/>
      <c r="G192" s="2"/>
      <c r="H192" s="39"/>
      <c r="I192" s="2"/>
      <c r="J192" s="34">
        <f>COUNTIF(Réservations!A193:A614,Locataires!A192)</f>
        <v>422</v>
      </c>
      <c r="K192" s="4"/>
    </row>
    <row r="193" spans="1:11" x14ac:dyDescent="0.25">
      <c r="A193" s="3" t="str">
        <f t="shared" si="2"/>
        <v/>
      </c>
      <c r="B193" s="2"/>
      <c r="C193" s="2"/>
      <c r="D193" s="2"/>
      <c r="E193" s="2"/>
      <c r="F193" s="2"/>
      <c r="G193" s="2"/>
      <c r="H193" s="39"/>
      <c r="I193" s="2"/>
      <c r="J193" s="34">
        <f>COUNTIF(Réservations!A194:A615,Locataires!A193)</f>
        <v>422</v>
      </c>
      <c r="K193" s="4"/>
    </row>
    <row r="194" spans="1:11" x14ac:dyDescent="0.25">
      <c r="A194" s="3" t="str">
        <f t="shared" si="2"/>
        <v/>
      </c>
      <c r="B194" s="2"/>
      <c r="C194" s="2"/>
      <c r="D194" s="2"/>
      <c r="E194" s="2"/>
      <c r="F194" s="2"/>
      <c r="G194" s="2"/>
      <c r="H194" s="39"/>
      <c r="I194" s="2"/>
      <c r="J194" s="34">
        <f>COUNTIF(Réservations!A195:A616,Locataires!A194)</f>
        <v>422</v>
      </c>
      <c r="K194" s="4"/>
    </row>
    <row r="195" spans="1:11" x14ac:dyDescent="0.25">
      <c r="A195" s="3" t="str">
        <f t="shared" si="2"/>
        <v/>
      </c>
      <c r="B195" s="2"/>
      <c r="C195" s="2"/>
      <c r="D195" s="2"/>
      <c r="E195" s="2"/>
      <c r="F195" s="2"/>
      <c r="G195" s="2"/>
      <c r="H195" s="39"/>
      <c r="I195" s="2"/>
      <c r="J195" s="34">
        <f>COUNTIF(Réservations!A196:A617,Locataires!A195)</f>
        <v>422</v>
      </c>
      <c r="K195" s="4"/>
    </row>
    <row r="196" spans="1:11" x14ac:dyDescent="0.25">
      <c r="A196" s="3" t="str">
        <f t="shared" si="2"/>
        <v/>
      </c>
      <c r="B196" s="2"/>
      <c r="C196" s="2"/>
      <c r="D196" s="2"/>
      <c r="E196" s="2"/>
      <c r="F196" s="2"/>
      <c r="G196" s="2"/>
      <c r="H196" s="39"/>
      <c r="I196" s="2"/>
      <c r="J196" s="34">
        <f>COUNTIF(Réservations!A197:A618,Locataires!A196)</f>
        <v>422</v>
      </c>
      <c r="K196" s="4"/>
    </row>
    <row r="197" spans="1:11" x14ac:dyDescent="0.25">
      <c r="A197" s="3" t="str">
        <f t="shared" ref="A197:A260" si="3">IF(B196="","",A196+1)</f>
        <v/>
      </c>
      <c r="B197" s="2"/>
      <c r="C197" s="2"/>
      <c r="D197" s="2"/>
      <c r="E197" s="2"/>
      <c r="F197" s="2"/>
      <c r="G197" s="2"/>
      <c r="H197" s="39"/>
      <c r="I197" s="2"/>
      <c r="J197" s="34">
        <f>COUNTIF(Réservations!A198:A619,Locataires!A197)</f>
        <v>422</v>
      </c>
      <c r="K197" s="4"/>
    </row>
    <row r="198" spans="1:11" x14ac:dyDescent="0.25">
      <c r="A198" s="3" t="str">
        <f t="shared" si="3"/>
        <v/>
      </c>
      <c r="B198" s="2"/>
      <c r="C198" s="2"/>
      <c r="D198" s="2"/>
      <c r="E198" s="2"/>
      <c r="F198" s="2"/>
      <c r="G198" s="2"/>
      <c r="H198" s="39"/>
      <c r="I198" s="2"/>
      <c r="J198" s="34">
        <f>COUNTIF(Réservations!A199:A620,Locataires!A198)</f>
        <v>422</v>
      </c>
      <c r="K198" s="4"/>
    </row>
    <row r="199" spans="1:11" x14ac:dyDescent="0.25">
      <c r="A199" s="3" t="str">
        <f t="shared" si="3"/>
        <v/>
      </c>
      <c r="B199" s="2"/>
      <c r="C199" s="2"/>
      <c r="D199" s="2"/>
      <c r="E199" s="2"/>
      <c r="F199" s="2"/>
      <c r="G199" s="2"/>
      <c r="H199" s="39"/>
      <c r="I199" s="2"/>
      <c r="J199" s="34">
        <f>COUNTIF(Réservations!A200:A621,Locataires!A199)</f>
        <v>422</v>
      </c>
      <c r="K199" s="4"/>
    </row>
    <row r="200" spans="1:11" x14ac:dyDescent="0.25">
      <c r="A200" s="3" t="str">
        <f t="shared" si="3"/>
        <v/>
      </c>
      <c r="B200" s="2"/>
      <c r="C200" s="2"/>
      <c r="D200" s="2"/>
      <c r="E200" s="2"/>
      <c r="F200" s="2"/>
      <c r="G200" s="2"/>
      <c r="H200" s="39"/>
      <c r="I200" s="2"/>
      <c r="J200" s="34">
        <f>COUNTIF(Réservations!A201:A622,Locataires!A200)</f>
        <v>422</v>
      </c>
      <c r="K200" s="4"/>
    </row>
    <row r="201" spans="1:11" x14ac:dyDescent="0.25">
      <c r="A201" s="3" t="str">
        <f t="shared" si="3"/>
        <v/>
      </c>
      <c r="B201" s="2"/>
      <c r="C201" s="2"/>
      <c r="D201" s="2"/>
      <c r="E201" s="2"/>
      <c r="F201" s="2"/>
      <c r="G201" s="2"/>
      <c r="H201" s="39"/>
      <c r="I201" s="2"/>
      <c r="J201" s="34">
        <f>COUNTIF(Réservations!A202:A623,Locataires!A201)</f>
        <v>422</v>
      </c>
      <c r="K201" s="4"/>
    </row>
    <row r="202" spans="1:11" x14ac:dyDescent="0.25">
      <c r="A202" s="3" t="str">
        <f t="shared" si="3"/>
        <v/>
      </c>
      <c r="B202" s="2"/>
      <c r="C202" s="2"/>
      <c r="D202" s="2"/>
      <c r="E202" s="2"/>
      <c r="F202" s="2"/>
      <c r="G202" s="2"/>
      <c r="H202" s="39"/>
      <c r="I202" s="2"/>
      <c r="J202" s="34">
        <f>COUNTIF(Réservations!A203:A624,Locataires!A202)</f>
        <v>422</v>
      </c>
      <c r="K202" s="4"/>
    </row>
    <row r="203" spans="1:11" x14ac:dyDescent="0.25">
      <c r="A203" s="3" t="str">
        <f t="shared" si="3"/>
        <v/>
      </c>
      <c r="B203" s="2"/>
      <c r="C203" s="2"/>
      <c r="D203" s="2"/>
      <c r="E203" s="2"/>
      <c r="F203" s="2"/>
      <c r="G203" s="2"/>
      <c r="H203" s="39"/>
      <c r="I203" s="2"/>
      <c r="J203" s="34">
        <f>COUNTIF(Réservations!A204:A625,Locataires!A203)</f>
        <v>422</v>
      </c>
      <c r="K203" s="4"/>
    </row>
    <row r="204" spans="1:11" x14ac:dyDescent="0.25">
      <c r="A204" s="3" t="str">
        <f t="shared" si="3"/>
        <v/>
      </c>
      <c r="B204" s="2"/>
      <c r="C204" s="2"/>
      <c r="D204" s="2"/>
      <c r="E204" s="2"/>
      <c r="F204" s="2"/>
      <c r="G204" s="2"/>
      <c r="H204" s="39"/>
      <c r="I204" s="2"/>
      <c r="J204" s="34">
        <f>COUNTIF(Réservations!A205:A626,Locataires!A204)</f>
        <v>422</v>
      </c>
      <c r="K204" s="4"/>
    </row>
    <row r="205" spans="1:11" x14ac:dyDescent="0.25">
      <c r="A205" s="3" t="str">
        <f t="shared" si="3"/>
        <v/>
      </c>
      <c r="B205" s="2"/>
      <c r="C205" s="2"/>
      <c r="D205" s="2"/>
      <c r="E205" s="2"/>
      <c r="F205" s="2"/>
      <c r="G205" s="2"/>
      <c r="H205" s="39"/>
      <c r="I205" s="2"/>
      <c r="J205" s="34">
        <f>COUNTIF(Réservations!A206:A627,Locataires!A205)</f>
        <v>422</v>
      </c>
      <c r="K205" s="4"/>
    </row>
    <row r="206" spans="1:11" x14ac:dyDescent="0.25">
      <c r="A206" s="3" t="str">
        <f t="shared" si="3"/>
        <v/>
      </c>
      <c r="B206" s="2"/>
      <c r="C206" s="2"/>
      <c r="D206" s="2"/>
      <c r="E206" s="2"/>
      <c r="F206" s="2"/>
      <c r="G206" s="2"/>
      <c r="H206" s="39"/>
      <c r="I206" s="2"/>
      <c r="J206" s="34">
        <f>COUNTIF(Réservations!A207:A628,Locataires!A206)</f>
        <v>422</v>
      </c>
      <c r="K206" s="4"/>
    </row>
    <row r="207" spans="1:11" x14ac:dyDescent="0.25">
      <c r="A207" s="3" t="str">
        <f t="shared" si="3"/>
        <v/>
      </c>
      <c r="B207" s="2"/>
      <c r="C207" s="2"/>
      <c r="D207" s="2"/>
      <c r="E207" s="2"/>
      <c r="F207" s="2"/>
      <c r="G207" s="2"/>
      <c r="H207" s="39"/>
      <c r="I207" s="2"/>
      <c r="J207" s="34">
        <f>COUNTIF(Réservations!A208:A629,Locataires!A207)</f>
        <v>422</v>
      </c>
      <c r="K207" s="4"/>
    </row>
    <row r="208" spans="1:11" x14ac:dyDescent="0.25">
      <c r="A208" s="3" t="str">
        <f t="shared" si="3"/>
        <v/>
      </c>
      <c r="B208" s="2"/>
      <c r="C208" s="2"/>
      <c r="D208" s="2"/>
      <c r="E208" s="2"/>
      <c r="F208" s="2"/>
      <c r="G208" s="2"/>
      <c r="H208" s="39"/>
      <c r="I208" s="2"/>
      <c r="J208" s="34">
        <f>COUNTIF(Réservations!A209:A630,Locataires!A208)</f>
        <v>422</v>
      </c>
      <c r="K208" s="4"/>
    </row>
    <row r="209" spans="1:11" x14ac:dyDescent="0.25">
      <c r="A209" s="3" t="str">
        <f t="shared" si="3"/>
        <v/>
      </c>
      <c r="B209" s="2"/>
      <c r="C209" s="2"/>
      <c r="D209" s="2"/>
      <c r="E209" s="2"/>
      <c r="F209" s="2"/>
      <c r="G209" s="2"/>
      <c r="H209" s="39"/>
      <c r="I209" s="2"/>
      <c r="J209" s="34">
        <f>COUNTIF(Réservations!A210:A631,Locataires!A209)</f>
        <v>422</v>
      </c>
      <c r="K209" s="4"/>
    </row>
    <row r="210" spans="1:11" x14ac:dyDescent="0.25">
      <c r="A210" s="3" t="str">
        <f t="shared" si="3"/>
        <v/>
      </c>
      <c r="B210" s="2"/>
      <c r="C210" s="2"/>
      <c r="D210" s="2"/>
      <c r="E210" s="2"/>
      <c r="F210" s="2"/>
      <c r="G210" s="2"/>
      <c r="H210" s="39"/>
      <c r="I210" s="2"/>
      <c r="J210" s="34">
        <f>COUNTIF(Réservations!A211:A632,Locataires!A210)</f>
        <v>422</v>
      </c>
      <c r="K210" s="4"/>
    </row>
    <row r="211" spans="1:11" x14ac:dyDescent="0.25">
      <c r="A211" s="3" t="str">
        <f t="shared" si="3"/>
        <v/>
      </c>
      <c r="B211" s="2"/>
      <c r="C211" s="2"/>
      <c r="D211" s="2"/>
      <c r="E211" s="2"/>
      <c r="F211" s="2"/>
      <c r="G211" s="2"/>
      <c r="H211" s="39"/>
      <c r="I211" s="2"/>
      <c r="J211" s="34">
        <f>COUNTIF(Réservations!A212:A633,Locataires!A211)</f>
        <v>422</v>
      </c>
      <c r="K211" s="4"/>
    </row>
    <row r="212" spans="1:11" x14ac:dyDescent="0.25">
      <c r="A212" s="3" t="str">
        <f t="shared" si="3"/>
        <v/>
      </c>
      <c r="B212" s="2"/>
      <c r="C212" s="2"/>
      <c r="D212" s="2"/>
      <c r="E212" s="2"/>
      <c r="F212" s="2"/>
      <c r="G212" s="2"/>
      <c r="H212" s="39"/>
      <c r="I212" s="2"/>
      <c r="J212" s="34">
        <f>COUNTIF(Réservations!A213:A634,Locataires!A212)</f>
        <v>422</v>
      </c>
      <c r="K212" s="4"/>
    </row>
    <row r="213" spans="1:11" x14ac:dyDescent="0.25">
      <c r="A213" s="3" t="str">
        <f t="shared" si="3"/>
        <v/>
      </c>
      <c r="B213" s="2"/>
      <c r="C213" s="2"/>
      <c r="D213" s="2"/>
      <c r="E213" s="2"/>
      <c r="F213" s="2"/>
      <c r="G213" s="2"/>
      <c r="H213" s="39"/>
      <c r="I213" s="2"/>
      <c r="J213" s="34">
        <f>COUNTIF(Réservations!A214:A635,Locataires!A213)</f>
        <v>422</v>
      </c>
      <c r="K213" s="4"/>
    </row>
    <row r="214" spans="1:11" x14ac:dyDescent="0.25">
      <c r="A214" s="3" t="str">
        <f t="shared" si="3"/>
        <v/>
      </c>
      <c r="B214" s="2"/>
      <c r="C214" s="2"/>
      <c r="D214" s="2"/>
      <c r="E214" s="2"/>
      <c r="F214" s="2"/>
      <c r="G214" s="2"/>
      <c r="H214" s="39"/>
      <c r="I214" s="2"/>
      <c r="J214" s="34">
        <f>COUNTIF(Réservations!A215:A636,Locataires!A214)</f>
        <v>422</v>
      </c>
      <c r="K214" s="4"/>
    </row>
    <row r="215" spans="1:11" x14ac:dyDescent="0.25">
      <c r="A215" s="3" t="str">
        <f t="shared" si="3"/>
        <v/>
      </c>
      <c r="B215" s="2"/>
      <c r="C215" s="2"/>
      <c r="D215" s="2"/>
      <c r="E215" s="2"/>
      <c r="F215" s="2"/>
      <c r="G215" s="2"/>
      <c r="H215" s="39"/>
      <c r="I215" s="2"/>
      <c r="J215" s="34">
        <f>COUNTIF(Réservations!A216:A637,Locataires!A215)</f>
        <v>422</v>
      </c>
      <c r="K215" s="4"/>
    </row>
    <row r="216" spans="1:11" x14ac:dyDescent="0.25">
      <c r="A216" s="3" t="str">
        <f t="shared" si="3"/>
        <v/>
      </c>
      <c r="B216" s="2"/>
      <c r="C216" s="2"/>
      <c r="D216" s="2"/>
      <c r="E216" s="2"/>
      <c r="F216" s="2"/>
      <c r="G216" s="2"/>
      <c r="H216" s="39"/>
      <c r="I216" s="2"/>
      <c r="J216" s="34">
        <f>COUNTIF(Réservations!A217:A638,Locataires!A216)</f>
        <v>422</v>
      </c>
      <c r="K216" s="4"/>
    </row>
    <row r="217" spans="1:11" x14ac:dyDescent="0.25">
      <c r="A217" s="3" t="str">
        <f t="shared" si="3"/>
        <v/>
      </c>
      <c r="B217" s="2"/>
      <c r="C217" s="2"/>
      <c r="D217" s="2"/>
      <c r="E217" s="2"/>
      <c r="F217" s="2"/>
      <c r="G217" s="2"/>
      <c r="H217" s="39"/>
      <c r="I217" s="2"/>
      <c r="J217" s="34">
        <f>COUNTIF(Réservations!A218:A639,Locataires!A217)</f>
        <v>422</v>
      </c>
      <c r="K217" s="4"/>
    </row>
    <row r="218" spans="1:11" x14ac:dyDescent="0.25">
      <c r="A218" s="3" t="str">
        <f t="shared" si="3"/>
        <v/>
      </c>
      <c r="B218" s="2"/>
      <c r="C218" s="2"/>
      <c r="D218" s="2"/>
      <c r="E218" s="2"/>
      <c r="F218" s="2"/>
      <c r="G218" s="2"/>
      <c r="H218" s="39"/>
      <c r="I218" s="2"/>
      <c r="J218" s="34">
        <f>COUNTIF(Réservations!A219:A640,Locataires!A218)</f>
        <v>422</v>
      </c>
      <c r="K218" s="4"/>
    </row>
    <row r="219" spans="1:11" x14ac:dyDescent="0.25">
      <c r="A219" s="3" t="str">
        <f t="shared" si="3"/>
        <v/>
      </c>
      <c r="B219" s="2"/>
      <c r="C219" s="2"/>
      <c r="D219" s="2"/>
      <c r="E219" s="2"/>
      <c r="F219" s="2"/>
      <c r="G219" s="2"/>
      <c r="H219" s="39"/>
      <c r="I219" s="2"/>
      <c r="J219" s="34">
        <f>COUNTIF(Réservations!A220:A641,Locataires!A219)</f>
        <v>422</v>
      </c>
      <c r="K219" s="4"/>
    </row>
    <row r="220" spans="1:11" x14ac:dyDescent="0.25">
      <c r="A220" s="3" t="str">
        <f t="shared" si="3"/>
        <v/>
      </c>
      <c r="B220" s="2"/>
      <c r="C220" s="2"/>
      <c r="D220" s="2"/>
      <c r="E220" s="2"/>
      <c r="F220" s="2"/>
      <c r="G220" s="2"/>
      <c r="H220" s="39"/>
      <c r="I220" s="2"/>
      <c r="J220" s="34">
        <f>COUNTIF(Réservations!A221:A642,Locataires!A220)</f>
        <v>422</v>
      </c>
      <c r="K220" s="4"/>
    </row>
    <row r="221" spans="1:11" x14ac:dyDescent="0.25">
      <c r="A221" s="3" t="str">
        <f t="shared" si="3"/>
        <v/>
      </c>
      <c r="B221" s="2"/>
      <c r="C221" s="2"/>
      <c r="D221" s="2"/>
      <c r="E221" s="2"/>
      <c r="F221" s="2"/>
      <c r="G221" s="2"/>
      <c r="H221" s="39"/>
      <c r="I221" s="2"/>
      <c r="J221" s="34">
        <f>COUNTIF(Réservations!A222:A643,Locataires!A221)</f>
        <v>422</v>
      </c>
      <c r="K221" s="4"/>
    </row>
    <row r="222" spans="1:11" x14ac:dyDescent="0.25">
      <c r="A222" s="3" t="str">
        <f t="shared" si="3"/>
        <v/>
      </c>
      <c r="B222" s="2"/>
      <c r="C222" s="2"/>
      <c r="D222" s="2"/>
      <c r="E222" s="2"/>
      <c r="F222" s="2"/>
      <c r="G222" s="2"/>
      <c r="H222" s="39"/>
      <c r="I222" s="2"/>
      <c r="J222" s="34">
        <f>COUNTIF(Réservations!A223:A644,Locataires!A222)</f>
        <v>422</v>
      </c>
      <c r="K222" s="4"/>
    </row>
    <row r="223" spans="1:11" x14ac:dyDescent="0.25">
      <c r="A223" s="3" t="str">
        <f t="shared" si="3"/>
        <v/>
      </c>
      <c r="B223" s="2"/>
      <c r="C223" s="2"/>
      <c r="D223" s="2"/>
      <c r="E223" s="2"/>
      <c r="F223" s="2"/>
      <c r="G223" s="2"/>
      <c r="H223" s="39"/>
      <c r="I223" s="2"/>
      <c r="J223" s="34">
        <f>COUNTIF(Réservations!A224:A645,Locataires!A223)</f>
        <v>422</v>
      </c>
      <c r="K223" s="4"/>
    </row>
    <row r="224" spans="1:11" x14ac:dyDescent="0.25">
      <c r="A224" s="3" t="str">
        <f t="shared" si="3"/>
        <v/>
      </c>
      <c r="B224" s="2"/>
      <c r="C224" s="2"/>
      <c r="D224" s="2"/>
      <c r="E224" s="2"/>
      <c r="F224" s="2"/>
      <c r="G224" s="2"/>
      <c r="H224" s="39"/>
      <c r="I224" s="2"/>
      <c r="J224" s="34">
        <f>COUNTIF(Réservations!A225:A646,Locataires!A224)</f>
        <v>422</v>
      </c>
      <c r="K224" s="4"/>
    </row>
    <row r="225" spans="1:11" x14ac:dyDescent="0.25">
      <c r="A225" s="3" t="str">
        <f t="shared" si="3"/>
        <v/>
      </c>
      <c r="B225" s="2"/>
      <c r="C225" s="2"/>
      <c r="D225" s="2"/>
      <c r="E225" s="2"/>
      <c r="F225" s="2"/>
      <c r="G225" s="2"/>
      <c r="H225" s="39"/>
      <c r="I225" s="2"/>
      <c r="J225" s="34">
        <f>COUNTIF(Réservations!A226:A647,Locataires!A225)</f>
        <v>422</v>
      </c>
      <c r="K225" s="4"/>
    </row>
    <row r="226" spans="1:11" x14ac:dyDescent="0.25">
      <c r="A226" s="3" t="str">
        <f t="shared" si="3"/>
        <v/>
      </c>
      <c r="B226" s="2"/>
      <c r="C226" s="2"/>
      <c r="D226" s="2"/>
      <c r="E226" s="2"/>
      <c r="F226" s="2"/>
      <c r="G226" s="2"/>
      <c r="H226" s="39"/>
      <c r="I226" s="2"/>
      <c r="J226" s="34">
        <f>COUNTIF(Réservations!A227:A648,Locataires!A226)</f>
        <v>422</v>
      </c>
      <c r="K226" s="4"/>
    </row>
    <row r="227" spans="1:11" x14ac:dyDescent="0.25">
      <c r="A227" s="3" t="str">
        <f t="shared" si="3"/>
        <v/>
      </c>
      <c r="B227" s="2"/>
      <c r="C227" s="2"/>
      <c r="D227" s="2"/>
      <c r="E227" s="2"/>
      <c r="F227" s="2"/>
      <c r="G227" s="2"/>
      <c r="H227" s="39"/>
      <c r="I227" s="2"/>
      <c r="J227" s="34">
        <f>COUNTIF(Réservations!A228:A649,Locataires!A227)</f>
        <v>422</v>
      </c>
      <c r="K227" s="4"/>
    </row>
    <row r="228" spans="1:11" x14ac:dyDescent="0.25">
      <c r="A228" s="3" t="str">
        <f t="shared" si="3"/>
        <v/>
      </c>
      <c r="B228" s="2"/>
      <c r="C228" s="2"/>
      <c r="D228" s="2"/>
      <c r="E228" s="2"/>
      <c r="F228" s="2"/>
      <c r="G228" s="2"/>
      <c r="H228" s="39"/>
      <c r="I228" s="2"/>
      <c r="J228" s="34">
        <f>COUNTIF(Réservations!A229:A650,Locataires!A228)</f>
        <v>422</v>
      </c>
      <c r="K228" s="4"/>
    </row>
    <row r="229" spans="1:11" x14ac:dyDescent="0.25">
      <c r="A229" s="3" t="str">
        <f t="shared" si="3"/>
        <v/>
      </c>
      <c r="B229" s="2"/>
      <c r="C229" s="2"/>
      <c r="D229" s="2"/>
      <c r="E229" s="2"/>
      <c r="F229" s="2"/>
      <c r="G229" s="2"/>
      <c r="H229" s="39"/>
      <c r="I229" s="2"/>
      <c r="J229" s="34">
        <f>COUNTIF(Réservations!A230:A651,Locataires!A229)</f>
        <v>422</v>
      </c>
      <c r="K229" s="4"/>
    </row>
    <row r="230" spans="1:11" x14ac:dyDescent="0.25">
      <c r="A230" s="3" t="str">
        <f t="shared" si="3"/>
        <v/>
      </c>
      <c r="B230" s="2"/>
      <c r="C230" s="2"/>
      <c r="D230" s="2"/>
      <c r="E230" s="2"/>
      <c r="F230" s="2"/>
      <c r="G230" s="2"/>
      <c r="H230" s="39"/>
      <c r="I230" s="2"/>
      <c r="J230" s="34">
        <f>COUNTIF(Réservations!A231:A652,Locataires!A230)</f>
        <v>422</v>
      </c>
      <c r="K230" s="4"/>
    </row>
    <row r="231" spans="1:11" x14ac:dyDescent="0.25">
      <c r="A231" s="3" t="str">
        <f t="shared" si="3"/>
        <v/>
      </c>
      <c r="B231" s="2"/>
      <c r="C231" s="2"/>
      <c r="D231" s="2"/>
      <c r="E231" s="2"/>
      <c r="F231" s="2"/>
      <c r="G231" s="2"/>
      <c r="H231" s="39"/>
      <c r="I231" s="2"/>
      <c r="J231" s="34">
        <f>COUNTIF(Réservations!A232:A653,Locataires!A231)</f>
        <v>422</v>
      </c>
      <c r="K231" s="4"/>
    </row>
    <row r="232" spans="1:11" x14ac:dyDescent="0.25">
      <c r="A232" s="3" t="str">
        <f t="shared" si="3"/>
        <v/>
      </c>
      <c r="B232" s="2"/>
      <c r="C232" s="2"/>
      <c r="D232" s="2"/>
      <c r="E232" s="2"/>
      <c r="F232" s="2"/>
      <c r="G232" s="2"/>
      <c r="H232" s="39"/>
      <c r="I232" s="2"/>
      <c r="J232" s="34">
        <f>COUNTIF(Réservations!A233:A654,Locataires!A232)</f>
        <v>422</v>
      </c>
      <c r="K232" s="4"/>
    </row>
    <row r="233" spans="1:11" x14ac:dyDescent="0.25">
      <c r="A233" s="3" t="str">
        <f t="shared" si="3"/>
        <v/>
      </c>
      <c r="B233" s="2"/>
      <c r="C233" s="2"/>
      <c r="D233" s="2"/>
      <c r="E233" s="2"/>
      <c r="F233" s="2"/>
      <c r="G233" s="2"/>
      <c r="H233" s="39"/>
      <c r="I233" s="2"/>
      <c r="J233" s="34">
        <f>COUNTIF(Réservations!A234:A655,Locataires!A233)</f>
        <v>422</v>
      </c>
      <c r="K233" s="4"/>
    </row>
    <row r="234" spans="1:11" x14ac:dyDescent="0.25">
      <c r="A234" s="3" t="str">
        <f t="shared" si="3"/>
        <v/>
      </c>
      <c r="B234" s="2"/>
      <c r="C234" s="2"/>
      <c r="D234" s="2"/>
      <c r="E234" s="2"/>
      <c r="F234" s="2"/>
      <c r="G234" s="2"/>
      <c r="H234" s="39"/>
      <c r="I234" s="2"/>
      <c r="J234" s="34">
        <f>COUNTIF(Réservations!A235:A656,Locataires!A234)</f>
        <v>422</v>
      </c>
      <c r="K234" s="4"/>
    </row>
    <row r="235" spans="1:11" x14ac:dyDescent="0.25">
      <c r="A235" s="3" t="str">
        <f t="shared" si="3"/>
        <v/>
      </c>
      <c r="B235" s="2"/>
      <c r="C235" s="2"/>
      <c r="D235" s="2"/>
      <c r="E235" s="2"/>
      <c r="F235" s="2"/>
      <c r="G235" s="2"/>
      <c r="H235" s="39"/>
      <c r="I235" s="2"/>
      <c r="J235" s="34">
        <f>COUNTIF(Réservations!A236:A657,Locataires!A235)</f>
        <v>422</v>
      </c>
      <c r="K235" s="4"/>
    </row>
    <row r="236" spans="1:11" x14ac:dyDescent="0.25">
      <c r="A236" s="3" t="str">
        <f t="shared" si="3"/>
        <v/>
      </c>
      <c r="B236" s="2"/>
      <c r="C236" s="2"/>
      <c r="D236" s="2"/>
      <c r="E236" s="2"/>
      <c r="F236" s="2"/>
      <c r="G236" s="2"/>
      <c r="H236" s="39"/>
      <c r="I236" s="2"/>
      <c r="J236" s="34">
        <f>COUNTIF(Réservations!A237:A658,Locataires!A236)</f>
        <v>422</v>
      </c>
      <c r="K236" s="4"/>
    </row>
    <row r="237" spans="1:11" x14ac:dyDescent="0.25">
      <c r="A237" s="3" t="str">
        <f t="shared" si="3"/>
        <v/>
      </c>
      <c r="B237" s="2"/>
      <c r="C237" s="2"/>
      <c r="D237" s="2"/>
      <c r="E237" s="2"/>
      <c r="F237" s="2"/>
      <c r="G237" s="2"/>
      <c r="H237" s="39"/>
      <c r="I237" s="2"/>
      <c r="J237" s="34">
        <f>COUNTIF(Réservations!A238:A659,Locataires!A237)</f>
        <v>422</v>
      </c>
      <c r="K237" s="4"/>
    </row>
    <row r="238" spans="1:11" x14ac:dyDescent="0.25">
      <c r="A238" s="3" t="str">
        <f t="shared" si="3"/>
        <v/>
      </c>
      <c r="B238" s="2"/>
      <c r="C238" s="2"/>
      <c r="D238" s="2"/>
      <c r="E238" s="2"/>
      <c r="F238" s="2"/>
      <c r="G238" s="2"/>
      <c r="H238" s="39"/>
      <c r="I238" s="2"/>
      <c r="J238" s="34">
        <f>COUNTIF(Réservations!A239:A660,Locataires!A238)</f>
        <v>422</v>
      </c>
      <c r="K238" s="4"/>
    </row>
    <row r="239" spans="1:11" x14ac:dyDescent="0.25">
      <c r="A239" s="3" t="str">
        <f t="shared" si="3"/>
        <v/>
      </c>
      <c r="B239" s="2"/>
      <c r="C239" s="2"/>
      <c r="D239" s="2"/>
      <c r="E239" s="2"/>
      <c r="F239" s="2"/>
      <c r="G239" s="2"/>
      <c r="H239" s="39"/>
      <c r="I239" s="2"/>
      <c r="J239" s="34">
        <f>COUNTIF(Réservations!A240:A661,Locataires!A239)</f>
        <v>422</v>
      </c>
      <c r="K239" s="4"/>
    </row>
    <row r="240" spans="1:11" x14ac:dyDescent="0.25">
      <c r="A240" s="3" t="str">
        <f t="shared" si="3"/>
        <v/>
      </c>
      <c r="B240" s="2"/>
      <c r="C240" s="2"/>
      <c r="D240" s="2"/>
      <c r="E240" s="2"/>
      <c r="F240" s="2"/>
      <c r="G240" s="2"/>
      <c r="H240" s="39"/>
      <c r="I240" s="2"/>
      <c r="J240" s="34">
        <f>COUNTIF(Réservations!A241:A662,Locataires!A240)</f>
        <v>422</v>
      </c>
      <c r="K240" s="4"/>
    </row>
    <row r="241" spans="1:11" x14ac:dyDescent="0.25">
      <c r="A241" s="3" t="str">
        <f t="shared" si="3"/>
        <v/>
      </c>
      <c r="B241" s="2"/>
      <c r="C241" s="2"/>
      <c r="D241" s="2"/>
      <c r="E241" s="2"/>
      <c r="F241" s="2"/>
      <c r="G241" s="2"/>
      <c r="H241" s="39"/>
      <c r="I241" s="2"/>
      <c r="J241" s="34">
        <f>COUNTIF(Réservations!A242:A663,Locataires!A241)</f>
        <v>422</v>
      </c>
      <c r="K241" s="4"/>
    </row>
    <row r="242" spans="1:11" x14ac:dyDescent="0.25">
      <c r="A242" s="3" t="str">
        <f t="shared" si="3"/>
        <v/>
      </c>
      <c r="B242" s="2"/>
      <c r="C242" s="2"/>
      <c r="D242" s="2"/>
      <c r="E242" s="2"/>
      <c r="F242" s="2"/>
      <c r="G242" s="2"/>
      <c r="H242" s="39"/>
      <c r="I242" s="2"/>
      <c r="J242" s="34">
        <f>COUNTIF(Réservations!A243:A664,Locataires!A242)</f>
        <v>422</v>
      </c>
      <c r="K242" s="4"/>
    </row>
    <row r="243" spans="1:11" x14ac:dyDescent="0.25">
      <c r="A243" s="3" t="str">
        <f t="shared" si="3"/>
        <v/>
      </c>
      <c r="B243" s="2"/>
      <c r="C243" s="2"/>
      <c r="D243" s="2"/>
      <c r="E243" s="2"/>
      <c r="F243" s="2"/>
      <c r="G243" s="2"/>
      <c r="H243" s="39"/>
      <c r="I243" s="2"/>
      <c r="J243" s="34">
        <f>COUNTIF(Réservations!A244:A665,Locataires!A243)</f>
        <v>422</v>
      </c>
      <c r="K243" s="4"/>
    </row>
    <row r="244" spans="1:11" x14ac:dyDescent="0.25">
      <c r="A244" s="3" t="str">
        <f t="shared" si="3"/>
        <v/>
      </c>
      <c r="B244" s="2"/>
      <c r="C244" s="2"/>
      <c r="D244" s="2"/>
      <c r="E244" s="2"/>
      <c r="F244" s="2"/>
      <c r="G244" s="2"/>
      <c r="H244" s="39"/>
      <c r="I244" s="2"/>
      <c r="J244" s="34">
        <f>COUNTIF(Réservations!A245:A666,Locataires!A244)</f>
        <v>422</v>
      </c>
      <c r="K244" s="4"/>
    </row>
    <row r="245" spans="1:11" x14ac:dyDescent="0.25">
      <c r="A245" s="3" t="str">
        <f t="shared" si="3"/>
        <v/>
      </c>
      <c r="B245" s="2"/>
      <c r="C245" s="2"/>
      <c r="D245" s="2"/>
      <c r="E245" s="2"/>
      <c r="F245" s="2"/>
      <c r="G245" s="2"/>
      <c r="H245" s="39"/>
      <c r="I245" s="2"/>
      <c r="J245" s="34">
        <f>COUNTIF(Réservations!A246:A667,Locataires!A245)</f>
        <v>422</v>
      </c>
      <c r="K245" s="4"/>
    </row>
    <row r="246" spans="1:11" x14ac:dyDescent="0.25">
      <c r="A246" s="3" t="str">
        <f t="shared" si="3"/>
        <v/>
      </c>
      <c r="B246" s="2"/>
      <c r="C246" s="2"/>
      <c r="D246" s="2"/>
      <c r="E246" s="2"/>
      <c r="F246" s="2"/>
      <c r="G246" s="2"/>
      <c r="H246" s="39"/>
      <c r="I246" s="2"/>
      <c r="J246" s="34">
        <f>COUNTIF(Réservations!A247:A668,Locataires!A246)</f>
        <v>422</v>
      </c>
      <c r="K246" s="4"/>
    </row>
    <row r="247" spans="1:11" x14ac:dyDescent="0.25">
      <c r="A247" s="3" t="str">
        <f t="shared" si="3"/>
        <v/>
      </c>
      <c r="B247" s="2"/>
      <c r="C247" s="2"/>
      <c r="D247" s="2"/>
      <c r="E247" s="2"/>
      <c r="F247" s="2"/>
      <c r="G247" s="2"/>
      <c r="H247" s="39"/>
      <c r="I247" s="2"/>
      <c r="J247" s="34">
        <f>COUNTIF(Réservations!A248:A669,Locataires!A247)</f>
        <v>422</v>
      </c>
      <c r="K247" s="4"/>
    </row>
    <row r="248" spans="1:11" x14ac:dyDescent="0.25">
      <c r="A248" s="3" t="str">
        <f t="shared" si="3"/>
        <v/>
      </c>
      <c r="B248" s="2"/>
      <c r="C248" s="2"/>
      <c r="D248" s="2"/>
      <c r="E248" s="2"/>
      <c r="F248" s="2"/>
      <c r="G248" s="2"/>
      <c r="H248" s="39"/>
      <c r="I248" s="2"/>
      <c r="J248" s="34">
        <f>COUNTIF(Réservations!A249:A670,Locataires!A248)</f>
        <v>422</v>
      </c>
      <c r="K248" s="4"/>
    </row>
    <row r="249" spans="1:11" x14ac:dyDescent="0.25">
      <c r="A249" s="3" t="str">
        <f t="shared" si="3"/>
        <v/>
      </c>
      <c r="B249" s="2"/>
      <c r="C249" s="2"/>
      <c r="D249" s="2"/>
      <c r="E249" s="2"/>
      <c r="F249" s="2"/>
      <c r="G249" s="2"/>
      <c r="H249" s="39"/>
      <c r="I249" s="2"/>
      <c r="J249" s="34">
        <f>COUNTIF(Réservations!A250:A671,Locataires!A249)</f>
        <v>422</v>
      </c>
      <c r="K249" s="4"/>
    </row>
    <row r="250" spans="1:11" x14ac:dyDescent="0.25">
      <c r="A250" s="3" t="str">
        <f t="shared" si="3"/>
        <v/>
      </c>
      <c r="B250" s="2"/>
      <c r="C250" s="2"/>
      <c r="D250" s="2"/>
      <c r="E250" s="2"/>
      <c r="F250" s="2"/>
      <c r="G250" s="2"/>
      <c r="H250" s="39"/>
      <c r="I250" s="2"/>
      <c r="J250" s="34">
        <f>COUNTIF(Réservations!A251:A672,Locataires!A250)</f>
        <v>422</v>
      </c>
      <c r="K250" s="4"/>
    </row>
    <row r="251" spans="1:11" x14ac:dyDescent="0.25">
      <c r="A251" s="3" t="str">
        <f t="shared" si="3"/>
        <v/>
      </c>
      <c r="B251" s="2"/>
      <c r="C251" s="2"/>
      <c r="D251" s="2"/>
      <c r="E251" s="2"/>
      <c r="F251" s="2"/>
      <c r="G251" s="2"/>
      <c r="H251" s="39"/>
      <c r="I251" s="2"/>
      <c r="J251" s="34">
        <f>COUNTIF(Réservations!A252:A673,Locataires!A251)</f>
        <v>422</v>
      </c>
      <c r="K251" s="4"/>
    </row>
    <row r="252" spans="1:11" x14ac:dyDescent="0.25">
      <c r="A252" s="3" t="str">
        <f t="shared" si="3"/>
        <v/>
      </c>
      <c r="B252" s="2"/>
      <c r="C252" s="2"/>
      <c r="D252" s="2"/>
      <c r="E252" s="2"/>
      <c r="F252" s="2"/>
      <c r="G252" s="2"/>
      <c r="H252" s="39"/>
      <c r="I252" s="2"/>
      <c r="J252" s="34">
        <f>COUNTIF(Réservations!A253:A674,Locataires!A252)</f>
        <v>422</v>
      </c>
      <c r="K252" s="4"/>
    </row>
    <row r="253" spans="1:11" x14ac:dyDescent="0.25">
      <c r="A253" s="3" t="str">
        <f t="shared" si="3"/>
        <v/>
      </c>
      <c r="B253" s="2"/>
      <c r="C253" s="2"/>
      <c r="D253" s="2"/>
      <c r="E253" s="2"/>
      <c r="F253" s="2"/>
      <c r="G253" s="2"/>
      <c r="H253" s="39"/>
      <c r="I253" s="2"/>
      <c r="J253" s="34">
        <f>COUNTIF(Réservations!A254:A675,Locataires!A253)</f>
        <v>422</v>
      </c>
      <c r="K253" s="4"/>
    </row>
    <row r="254" spans="1:11" x14ac:dyDescent="0.25">
      <c r="A254" s="3" t="str">
        <f t="shared" si="3"/>
        <v/>
      </c>
      <c r="B254" s="2"/>
      <c r="C254" s="2"/>
      <c r="D254" s="2"/>
      <c r="E254" s="2"/>
      <c r="F254" s="2"/>
      <c r="G254" s="2"/>
      <c r="H254" s="39"/>
      <c r="I254" s="2"/>
      <c r="J254" s="34">
        <f>COUNTIF(Réservations!A255:A676,Locataires!A254)</f>
        <v>422</v>
      </c>
      <c r="K254" s="4"/>
    </row>
    <row r="255" spans="1:11" x14ac:dyDescent="0.25">
      <c r="A255" s="3" t="str">
        <f t="shared" si="3"/>
        <v/>
      </c>
      <c r="B255" s="2"/>
      <c r="C255" s="2"/>
      <c r="D255" s="2"/>
      <c r="E255" s="2"/>
      <c r="F255" s="2"/>
      <c r="G255" s="2"/>
      <c r="H255" s="39"/>
      <c r="I255" s="2"/>
      <c r="J255" s="34">
        <f>COUNTIF(Réservations!A256:A677,Locataires!A255)</f>
        <v>422</v>
      </c>
      <c r="K255" s="4"/>
    </row>
    <row r="256" spans="1:11" x14ac:dyDescent="0.25">
      <c r="A256" s="3" t="str">
        <f t="shared" si="3"/>
        <v/>
      </c>
      <c r="B256" s="2"/>
      <c r="C256" s="2"/>
      <c r="D256" s="2"/>
      <c r="E256" s="2"/>
      <c r="F256" s="2"/>
      <c r="G256" s="2"/>
      <c r="H256" s="39"/>
      <c r="I256" s="2"/>
      <c r="J256" s="34">
        <f>COUNTIF(Réservations!A257:A678,Locataires!A256)</f>
        <v>422</v>
      </c>
      <c r="K256" s="4"/>
    </row>
    <row r="257" spans="1:11" x14ac:dyDescent="0.25">
      <c r="A257" s="3" t="str">
        <f t="shared" si="3"/>
        <v/>
      </c>
      <c r="B257" s="2"/>
      <c r="C257" s="2"/>
      <c r="D257" s="2"/>
      <c r="E257" s="2"/>
      <c r="F257" s="2"/>
      <c r="G257" s="2"/>
      <c r="H257" s="39"/>
      <c r="I257" s="2"/>
      <c r="J257" s="34">
        <f>COUNTIF(Réservations!A258:A679,Locataires!A257)</f>
        <v>422</v>
      </c>
      <c r="K257" s="4"/>
    </row>
    <row r="258" spans="1:11" x14ac:dyDescent="0.25">
      <c r="A258" s="3" t="str">
        <f t="shared" si="3"/>
        <v/>
      </c>
      <c r="B258" s="2"/>
      <c r="C258" s="2"/>
      <c r="D258" s="2"/>
      <c r="E258" s="2"/>
      <c r="F258" s="2"/>
      <c r="G258" s="2"/>
      <c r="H258" s="39"/>
      <c r="I258" s="2"/>
      <c r="J258" s="34">
        <f>COUNTIF(Réservations!A259:A680,Locataires!A258)</f>
        <v>422</v>
      </c>
      <c r="K258" s="4"/>
    </row>
    <row r="259" spans="1:11" x14ac:dyDescent="0.25">
      <c r="A259" s="3" t="str">
        <f t="shared" si="3"/>
        <v/>
      </c>
      <c r="B259" s="2"/>
      <c r="C259" s="2"/>
      <c r="D259" s="2"/>
      <c r="E259" s="2"/>
      <c r="F259" s="2"/>
      <c r="G259" s="2"/>
      <c r="H259" s="39"/>
      <c r="I259" s="2"/>
      <c r="J259" s="34">
        <f>COUNTIF(Réservations!A260:A681,Locataires!A259)</f>
        <v>422</v>
      </c>
      <c r="K259" s="4"/>
    </row>
    <row r="260" spans="1:11" x14ac:dyDescent="0.25">
      <c r="A260" s="3" t="str">
        <f t="shared" si="3"/>
        <v/>
      </c>
      <c r="B260" s="2"/>
      <c r="C260" s="2"/>
      <c r="D260" s="2"/>
      <c r="E260" s="2"/>
      <c r="F260" s="2"/>
      <c r="G260" s="2"/>
      <c r="H260" s="39"/>
      <c r="I260" s="2"/>
      <c r="J260" s="34">
        <f>COUNTIF(Réservations!A261:A682,Locataires!A260)</f>
        <v>422</v>
      </c>
      <c r="K260" s="4"/>
    </row>
    <row r="261" spans="1:11" x14ac:dyDescent="0.25">
      <c r="A261" s="3" t="str">
        <f t="shared" ref="A261:A324" si="4">IF(B260="","",A260+1)</f>
        <v/>
      </c>
      <c r="B261" s="2"/>
      <c r="C261" s="2"/>
      <c r="D261" s="2"/>
      <c r="E261" s="2"/>
      <c r="F261" s="2"/>
      <c r="G261" s="2"/>
      <c r="H261" s="39"/>
      <c r="I261" s="2"/>
      <c r="J261" s="34">
        <f>COUNTIF(Réservations!A262:A683,Locataires!A261)</f>
        <v>422</v>
      </c>
      <c r="K261" s="4"/>
    </row>
    <row r="262" spans="1:11" x14ac:dyDescent="0.25">
      <c r="A262" s="3" t="str">
        <f t="shared" si="4"/>
        <v/>
      </c>
      <c r="B262" s="2"/>
      <c r="C262" s="2"/>
      <c r="D262" s="2"/>
      <c r="E262" s="2"/>
      <c r="F262" s="2"/>
      <c r="G262" s="2"/>
      <c r="H262" s="39"/>
      <c r="I262" s="2"/>
      <c r="J262" s="34">
        <f>COUNTIF(Réservations!A263:A684,Locataires!A262)</f>
        <v>422</v>
      </c>
      <c r="K262" s="4"/>
    </row>
    <row r="263" spans="1:11" x14ac:dyDescent="0.25">
      <c r="A263" s="3" t="str">
        <f t="shared" si="4"/>
        <v/>
      </c>
      <c r="B263" s="2"/>
      <c r="C263" s="2"/>
      <c r="D263" s="2"/>
      <c r="E263" s="2"/>
      <c r="F263" s="2"/>
      <c r="G263" s="2"/>
      <c r="H263" s="39"/>
      <c r="I263" s="2"/>
      <c r="J263" s="34">
        <f>COUNTIF(Réservations!A264:A685,Locataires!A263)</f>
        <v>422</v>
      </c>
      <c r="K263" s="4"/>
    </row>
    <row r="264" spans="1:11" x14ac:dyDescent="0.25">
      <c r="A264" s="3" t="str">
        <f t="shared" si="4"/>
        <v/>
      </c>
      <c r="B264" s="2"/>
      <c r="C264" s="2"/>
      <c r="D264" s="2"/>
      <c r="E264" s="2"/>
      <c r="F264" s="2"/>
      <c r="G264" s="2"/>
      <c r="H264" s="39"/>
      <c r="I264" s="2"/>
      <c r="J264" s="34">
        <f>COUNTIF(Réservations!A265:A686,Locataires!A264)</f>
        <v>422</v>
      </c>
      <c r="K264" s="4"/>
    </row>
    <row r="265" spans="1:11" x14ac:dyDescent="0.25">
      <c r="A265" s="3" t="str">
        <f t="shared" si="4"/>
        <v/>
      </c>
      <c r="B265" s="2"/>
      <c r="C265" s="2"/>
      <c r="D265" s="2"/>
      <c r="E265" s="2"/>
      <c r="F265" s="2"/>
      <c r="G265" s="2"/>
      <c r="H265" s="39"/>
      <c r="I265" s="2"/>
      <c r="J265" s="34">
        <f>COUNTIF(Réservations!A266:A687,Locataires!A265)</f>
        <v>422</v>
      </c>
      <c r="K265" s="4"/>
    </row>
    <row r="266" spans="1:11" x14ac:dyDescent="0.25">
      <c r="A266" s="3" t="str">
        <f t="shared" si="4"/>
        <v/>
      </c>
      <c r="B266" s="2"/>
      <c r="C266" s="2"/>
      <c r="D266" s="2"/>
      <c r="E266" s="2"/>
      <c r="F266" s="2"/>
      <c r="G266" s="2"/>
      <c r="H266" s="39"/>
      <c r="I266" s="2"/>
      <c r="J266" s="34">
        <f>COUNTIF(Réservations!A267:A688,Locataires!A266)</f>
        <v>422</v>
      </c>
      <c r="K266" s="4"/>
    </row>
    <row r="267" spans="1:11" x14ac:dyDescent="0.25">
      <c r="A267" s="3" t="str">
        <f t="shared" si="4"/>
        <v/>
      </c>
      <c r="B267" s="2"/>
      <c r="C267" s="2"/>
      <c r="D267" s="2"/>
      <c r="E267" s="2"/>
      <c r="F267" s="2"/>
      <c r="G267" s="2"/>
      <c r="H267" s="39"/>
      <c r="I267" s="2"/>
      <c r="J267" s="34">
        <f>COUNTIF(Réservations!A268:A689,Locataires!A267)</f>
        <v>422</v>
      </c>
      <c r="K267" s="4"/>
    </row>
    <row r="268" spans="1:11" x14ac:dyDescent="0.25">
      <c r="A268" s="3" t="str">
        <f t="shared" si="4"/>
        <v/>
      </c>
      <c r="B268" s="2"/>
      <c r="C268" s="2"/>
      <c r="D268" s="2"/>
      <c r="E268" s="2"/>
      <c r="F268" s="2"/>
      <c r="G268" s="2"/>
      <c r="H268" s="39"/>
      <c r="I268" s="2"/>
      <c r="J268" s="34">
        <f>COUNTIF(Réservations!A269:A690,Locataires!A268)</f>
        <v>422</v>
      </c>
      <c r="K268" s="4"/>
    </row>
    <row r="269" spans="1:11" x14ac:dyDescent="0.25">
      <c r="A269" s="3" t="str">
        <f t="shared" si="4"/>
        <v/>
      </c>
      <c r="B269" s="2"/>
      <c r="C269" s="2"/>
      <c r="D269" s="2"/>
      <c r="E269" s="2"/>
      <c r="F269" s="2"/>
      <c r="G269" s="2"/>
      <c r="H269" s="39"/>
      <c r="I269" s="2"/>
      <c r="J269" s="34">
        <f>COUNTIF(Réservations!A270:A691,Locataires!A269)</f>
        <v>422</v>
      </c>
      <c r="K269" s="4"/>
    </row>
    <row r="270" spans="1:11" x14ac:dyDescent="0.25">
      <c r="A270" s="3" t="str">
        <f t="shared" si="4"/>
        <v/>
      </c>
      <c r="B270" s="2"/>
      <c r="C270" s="2"/>
      <c r="D270" s="2"/>
      <c r="E270" s="2"/>
      <c r="F270" s="2"/>
      <c r="G270" s="2"/>
      <c r="H270" s="39"/>
      <c r="I270" s="2"/>
      <c r="J270" s="34">
        <f>COUNTIF(Réservations!A271:A692,Locataires!A270)</f>
        <v>422</v>
      </c>
      <c r="K270" s="4"/>
    </row>
    <row r="271" spans="1:11" x14ac:dyDescent="0.25">
      <c r="A271" s="3" t="str">
        <f t="shared" si="4"/>
        <v/>
      </c>
      <c r="B271" s="2"/>
      <c r="C271" s="2"/>
      <c r="D271" s="2"/>
      <c r="E271" s="2"/>
      <c r="F271" s="2"/>
      <c r="G271" s="2"/>
      <c r="H271" s="39"/>
      <c r="I271" s="2"/>
      <c r="J271" s="34">
        <f>COUNTIF(Réservations!A272:A693,Locataires!A271)</f>
        <v>422</v>
      </c>
      <c r="K271" s="4"/>
    </row>
    <row r="272" spans="1:11" x14ac:dyDescent="0.25">
      <c r="A272" s="3" t="str">
        <f t="shared" si="4"/>
        <v/>
      </c>
      <c r="B272" s="2"/>
      <c r="C272" s="2"/>
      <c r="D272" s="2"/>
      <c r="E272" s="2"/>
      <c r="F272" s="2"/>
      <c r="G272" s="2"/>
      <c r="H272" s="39"/>
      <c r="I272" s="2"/>
      <c r="J272" s="34">
        <f>COUNTIF(Réservations!A273:A694,Locataires!A272)</f>
        <v>422</v>
      </c>
      <c r="K272" s="4"/>
    </row>
    <row r="273" spans="1:11" x14ac:dyDescent="0.25">
      <c r="A273" s="3" t="str">
        <f t="shared" si="4"/>
        <v/>
      </c>
      <c r="B273" s="2"/>
      <c r="C273" s="2"/>
      <c r="D273" s="2"/>
      <c r="E273" s="2"/>
      <c r="F273" s="2"/>
      <c r="G273" s="2"/>
      <c r="H273" s="39"/>
      <c r="I273" s="2"/>
      <c r="J273" s="34">
        <f>COUNTIF(Réservations!A274:A695,Locataires!A273)</f>
        <v>422</v>
      </c>
      <c r="K273" s="4"/>
    </row>
    <row r="274" spans="1:11" x14ac:dyDescent="0.25">
      <c r="A274" s="3" t="str">
        <f t="shared" si="4"/>
        <v/>
      </c>
      <c r="B274" s="2"/>
      <c r="C274" s="2"/>
      <c r="D274" s="2"/>
      <c r="E274" s="2"/>
      <c r="F274" s="2"/>
      <c r="G274" s="2"/>
      <c r="H274" s="39"/>
      <c r="I274" s="2"/>
      <c r="J274" s="34">
        <f>COUNTIF(Réservations!A275:A696,Locataires!A274)</f>
        <v>422</v>
      </c>
      <c r="K274" s="4"/>
    </row>
    <row r="275" spans="1:11" x14ac:dyDescent="0.25">
      <c r="A275" s="3" t="str">
        <f t="shared" si="4"/>
        <v/>
      </c>
      <c r="B275" s="2"/>
      <c r="C275" s="2"/>
      <c r="D275" s="2"/>
      <c r="E275" s="2"/>
      <c r="F275" s="2"/>
      <c r="G275" s="2"/>
      <c r="H275" s="39"/>
      <c r="I275" s="2"/>
      <c r="J275" s="34">
        <f>COUNTIF(Réservations!A276:A697,Locataires!A275)</f>
        <v>422</v>
      </c>
      <c r="K275" s="4"/>
    </row>
    <row r="276" spans="1:11" x14ac:dyDescent="0.25">
      <c r="A276" s="3" t="str">
        <f t="shared" si="4"/>
        <v/>
      </c>
      <c r="B276" s="2"/>
      <c r="C276" s="2"/>
      <c r="D276" s="2"/>
      <c r="E276" s="2"/>
      <c r="F276" s="2"/>
      <c r="G276" s="2"/>
      <c r="H276" s="39"/>
      <c r="I276" s="2"/>
      <c r="J276" s="34">
        <f>COUNTIF(Réservations!A277:A698,Locataires!A276)</f>
        <v>422</v>
      </c>
      <c r="K276" s="4"/>
    </row>
    <row r="277" spans="1:11" x14ac:dyDescent="0.25">
      <c r="A277" s="3" t="str">
        <f t="shared" si="4"/>
        <v/>
      </c>
      <c r="B277" s="2"/>
      <c r="C277" s="2"/>
      <c r="D277" s="2"/>
      <c r="E277" s="2"/>
      <c r="F277" s="2"/>
      <c r="G277" s="2"/>
      <c r="H277" s="39"/>
      <c r="I277" s="2"/>
      <c r="J277" s="34">
        <f>COUNTIF(Réservations!A278:A699,Locataires!A277)</f>
        <v>422</v>
      </c>
      <c r="K277" s="4"/>
    </row>
    <row r="278" spans="1:11" x14ac:dyDescent="0.25">
      <c r="A278" s="3" t="str">
        <f t="shared" si="4"/>
        <v/>
      </c>
      <c r="B278" s="2"/>
      <c r="C278" s="2"/>
      <c r="D278" s="2"/>
      <c r="E278" s="2"/>
      <c r="F278" s="2"/>
      <c r="G278" s="2"/>
      <c r="H278" s="39"/>
      <c r="I278" s="2"/>
      <c r="J278" s="34">
        <f>COUNTIF(Réservations!A279:A700,Locataires!A278)</f>
        <v>422</v>
      </c>
      <c r="K278" s="4"/>
    </row>
    <row r="279" spans="1:11" x14ac:dyDescent="0.25">
      <c r="A279" s="3" t="str">
        <f t="shared" si="4"/>
        <v/>
      </c>
      <c r="B279" s="2"/>
      <c r="C279" s="2"/>
      <c r="D279" s="2"/>
      <c r="E279" s="2"/>
      <c r="F279" s="2"/>
      <c r="G279" s="2"/>
      <c r="H279" s="39"/>
      <c r="I279" s="2"/>
      <c r="J279" s="34">
        <f>COUNTIF(Réservations!A280:A701,Locataires!A279)</f>
        <v>422</v>
      </c>
      <c r="K279" s="4"/>
    </row>
    <row r="280" spans="1:11" x14ac:dyDescent="0.25">
      <c r="A280" s="3" t="str">
        <f t="shared" si="4"/>
        <v/>
      </c>
      <c r="B280" s="2"/>
      <c r="C280" s="2"/>
      <c r="D280" s="2"/>
      <c r="E280" s="2"/>
      <c r="F280" s="2"/>
      <c r="G280" s="2"/>
      <c r="H280" s="39"/>
      <c r="I280" s="2"/>
      <c r="J280" s="34">
        <f>COUNTIF(Réservations!A281:A702,Locataires!A280)</f>
        <v>422</v>
      </c>
      <c r="K280" s="4"/>
    </row>
    <row r="281" spans="1:11" x14ac:dyDescent="0.25">
      <c r="A281" s="3" t="str">
        <f t="shared" si="4"/>
        <v/>
      </c>
      <c r="B281" s="2"/>
      <c r="C281" s="2"/>
      <c r="D281" s="2"/>
      <c r="E281" s="2"/>
      <c r="F281" s="2"/>
      <c r="G281" s="2"/>
      <c r="H281" s="39"/>
      <c r="I281" s="2"/>
      <c r="J281" s="34">
        <f>COUNTIF(Réservations!A282:A703,Locataires!A281)</f>
        <v>422</v>
      </c>
      <c r="K281" s="4"/>
    </row>
    <row r="282" spans="1:11" x14ac:dyDescent="0.25">
      <c r="A282" s="3" t="str">
        <f t="shared" si="4"/>
        <v/>
      </c>
      <c r="B282" s="2"/>
      <c r="C282" s="2"/>
      <c r="D282" s="2"/>
      <c r="E282" s="2"/>
      <c r="F282" s="2"/>
      <c r="G282" s="2"/>
      <c r="H282" s="39"/>
      <c r="I282" s="2"/>
      <c r="J282" s="34">
        <f>COUNTIF(Réservations!A283:A704,Locataires!A282)</f>
        <v>422</v>
      </c>
      <c r="K282" s="4"/>
    </row>
    <row r="283" spans="1:11" x14ac:dyDescent="0.25">
      <c r="A283" s="3" t="str">
        <f t="shared" si="4"/>
        <v/>
      </c>
      <c r="B283" s="2"/>
      <c r="C283" s="2"/>
      <c r="D283" s="2"/>
      <c r="E283" s="2"/>
      <c r="F283" s="2"/>
      <c r="G283" s="2"/>
      <c r="H283" s="39"/>
      <c r="I283" s="2"/>
      <c r="J283" s="34">
        <f>COUNTIF(Réservations!A284:A705,Locataires!A283)</f>
        <v>422</v>
      </c>
      <c r="K283" s="4"/>
    </row>
    <row r="284" spans="1:11" x14ac:dyDescent="0.25">
      <c r="A284" s="3" t="str">
        <f t="shared" si="4"/>
        <v/>
      </c>
      <c r="B284" s="2"/>
      <c r="C284" s="2"/>
      <c r="D284" s="2"/>
      <c r="E284" s="2"/>
      <c r="F284" s="2"/>
      <c r="G284" s="2"/>
      <c r="H284" s="39"/>
      <c r="I284" s="2"/>
      <c r="J284" s="34">
        <f>COUNTIF(Réservations!A285:A706,Locataires!A284)</f>
        <v>422</v>
      </c>
      <c r="K284" s="4"/>
    </row>
    <row r="285" spans="1:11" x14ac:dyDescent="0.25">
      <c r="A285" s="3" t="str">
        <f t="shared" si="4"/>
        <v/>
      </c>
      <c r="B285" s="2"/>
      <c r="C285" s="2"/>
      <c r="D285" s="2"/>
      <c r="E285" s="2"/>
      <c r="F285" s="2"/>
      <c r="G285" s="2"/>
      <c r="H285" s="39"/>
      <c r="I285" s="2"/>
      <c r="J285" s="34">
        <f>COUNTIF(Réservations!A286:A707,Locataires!A285)</f>
        <v>422</v>
      </c>
      <c r="K285" s="4"/>
    </row>
    <row r="286" spans="1:11" x14ac:dyDescent="0.25">
      <c r="A286" s="3" t="str">
        <f t="shared" si="4"/>
        <v/>
      </c>
      <c r="B286" s="2"/>
      <c r="C286" s="2"/>
      <c r="D286" s="2"/>
      <c r="E286" s="2"/>
      <c r="F286" s="2"/>
      <c r="G286" s="2"/>
      <c r="H286" s="39"/>
      <c r="I286" s="2"/>
      <c r="J286" s="34">
        <f>COUNTIF(Réservations!A287:A708,Locataires!A286)</f>
        <v>422</v>
      </c>
      <c r="K286" s="4"/>
    </row>
    <row r="287" spans="1:11" x14ac:dyDescent="0.25">
      <c r="A287" s="3" t="str">
        <f t="shared" si="4"/>
        <v/>
      </c>
      <c r="B287" s="2"/>
      <c r="C287" s="2"/>
      <c r="D287" s="2"/>
      <c r="E287" s="2"/>
      <c r="F287" s="2"/>
      <c r="G287" s="2"/>
      <c r="H287" s="39"/>
      <c r="I287" s="2"/>
      <c r="J287" s="34">
        <f>COUNTIF(Réservations!A288:A709,Locataires!A287)</f>
        <v>422</v>
      </c>
      <c r="K287" s="4"/>
    </row>
    <row r="288" spans="1:11" x14ac:dyDescent="0.25">
      <c r="A288" s="3" t="str">
        <f t="shared" si="4"/>
        <v/>
      </c>
      <c r="B288" s="2"/>
      <c r="C288" s="2"/>
      <c r="D288" s="2"/>
      <c r="E288" s="2"/>
      <c r="F288" s="2"/>
      <c r="G288" s="2"/>
      <c r="H288" s="39"/>
      <c r="I288" s="2"/>
      <c r="J288" s="34">
        <f>COUNTIF(Réservations!A289:A710,Locataires!A288)</f>
        <v>422</v>
      </c>
      <c r="K288" s="4"/>
    </row>
    <row r="289" spans="1:11" x14ac:dyDescent="0.25">
      <c r="A289" s="3" t="str">
        <f t="shared" si="4"/>
        <v/>
      </c>
      <c r="B289" s="2"/>
      <c r="C289" s="2"/>
      <c r="D289" s="2"/>
      <c r="E289" s="2"/>
      <c r="F289" s="2"/>
      <c r="G289" s="2"/>
      <c r="H289" s="39"/>
      <c r="I289" s="2"/>
      <c r="J289" s="34">
        <f>COUNTIF(Réservations!A290:A711,Locataires!A289)</f>
        <v>422</v>
      </c>
      <c r="K289" s="4"/>
    </row>
    <row r="290" spans="1:11" x14ac:dyDescent="0.25">
      <c r="A290" s="3" t="str">
        <f t="shared" si="4"/>
        <v/>
      </c>
      <c r="B290" s="2"/>
      <c r="C290" s="2"/>
      <c r="D290" s="2"/>
      <c r="E290" s="2"/>
      <c r="F290" s="2"/>
      <c r="G290" s="2"/>
      <c r="H290" s="39"/>
      <c r="I290" s="2"/>
      <c r="J290" s="34">
        <f>COUNTIF(Réservations!A291:A712,Locataires!A290)</f>
        <v>422</v>
      </c>
      <c r="K290" s="4"/>
    </row>
    <row r="291" spans="1:11" x14ac:dyDescent="0.25">
      <c r="A291" s="3" t="str">
        <f t="shared" si="4"/>
        <v/>
      </c>
      <c r="B291" s="2"/>
      <c r="C291" s="2"/>
      <c r="D291" s="2"/>
      <c r="E291" s="2"/>
      <c r="F291" s="2"/>
      <c r="G291" s="2"/>
      <c r="H291" s="39"/>
      <c r="I291" s="2"/>
      <c r="J291" s="34">
        <f>COUNTIF(Réservations!A292:A713,Locataires!A291)</f>
        <v>422</v>
      </c>
      <c r="K291" s="4"/>
    </row>
    <row r="292" spans="1:11" x14ac:dyDescent="0.25">
      <c r="A292" s="3" t="str">
        <f t="shared" si="4"/>
        <v/>
      </c>
      <c r="B292" s="2"/>
      <c r="C292" s="2"/>
      <c r="D292" s="2"/>
      <c r="E292" s="2"/>
      <c r="F292" s="2"/>
      <c r="G292" s="2"/>
      <c r="H292" s="39"/>
      <c r="I292" s="2"/>
      <c r="J292" s="34">
        <f>COUNTIF(Réservations!A293:A714,Locataires!A292)</f>
        <v>422</v>
      </c>
      <c r="K292" s="4"/>
    </row>
    <row r="293" spans="1:11" x14ac:dyDescent="0.25">
      <c r="A293" s="3" t="str">
        <f t="shared" si="4"/>
        <v/>
      </c>
      <c r="B293" s="2"/>
      <c r="C293" s="2"/>
      <c r="D293" s="2"/>
      <c r="E293" s="2"/>
      <c r="F293" s="2"/>
      <c r="G293" s="2"/>
      <c r="H293" s="39"/>
      <c r="I293" s="2"/>
      <c r="J293" s="34">
        <f>COUNTIF(Réservations!A294:A715,Locataires!A293)</f>
        <v>422</v>
      </c>
      <c r="K293" s="4"/>
    </row>
    <row r="294" spans="1:11" x14ac:dyDescent="0.25">
      <c r="A294" s="3" t="str">
        <f t="shared" si="4"/>
        <v/>
      </c>
      <c r="B294" s="2"/>
      <c r="C294" s="2"/>
      <c r="D294" s="2"/>
      <c r="E294" s="2"/>
      <c r="F294" s="2"/>
      <c r="G294" s="2"/>
      <c r="H294" s="39"/>
      <c r="I294" s="2"/>
      <c r="J294" s="34">
        <f>COUNTIF(Réservations!A295:A716,Locataires!A294)</f>
        <v>422</v>
      </c>
      <c r="K294" s="4"/>
    </row>
    <row r="295" spans="1:11" x14ac:dyDescent="0.25">
      <c r="A295" s="3" t="str">
        <f t="shared" si="4"/>
        <v/>
      </c>
      <c r="B295" s="2"/>
      <c r="C295" s="2"/>
      <c r="D295" s="2"/>
      <c r="E295" s="2"/>
      <c r="F295" s="2"/>
      <c r="G295" s="2"/>
      <c r="H295" s="39"/>
      <c r="I295" s="2"/>
      <c r="J295" s="34">
        <f>COUNTIF(Réservations!A296:A717,Locataires!A295)</f>
        <v>422</v>
      </c>
      <c r="K295" s="4"/>
    </row>
    <row r="296" spans="1:11" x14ac:dyDescent="0.25">
      <c r="A296" s="3" t="str">
        <f t="shared" si="4"/>
        <v/>
      </c>
      <c r="B296" s="2"/>
      <c r="C296" s="2"/>
      <c r="D296" s="2"/>
      <c r="E296" s="2"/>
      <c r="F296" s="2"/>
      <c r="G296" s="2"/>
      <c r="H296" s="39"/>
      <c r="I296" s="2"/>
      <c r="J296" s="34">
        <f>COUNTIF(Réservations!A297:A718,Locataires!A296)</f>
        <v>422</v>
      </c>
      <c r="K296" s="4"/>
    </row>
    <row r="297" spans="1:11" x14ac:dyDescent="0.25">
      <c r="A297" s="3" t="str">
        <f t="shared" si="4"/>
        <v/>
      </c>
      <c r="B297" s="2"/>
      <c r="C297" s="2"/>
      <c r="D297" s="2"/>
      <c r="E297" s="2"/>
      <c r="F297" s="2"/>
      <c r="G297" s="2"/>
      <c r="H297" s="39"/>
      <c r="I297" s="2"/>
      <c r="J297" s="34">
        <f>COUNTIF(Réservations!A298:A719,Locataires!A297)</f>
        <v>422</v>
      </c>
      <c r="K297" s="4"/>
    </row>
    <row r="298" spans="1:11" x14ac:dyDescent="0.25">
      <c r="A298" s="3" t="str">
        <f t="shared" si="4"/>
        <v/>
      </c>
      <c r="B298" s="2"/>
      <c r="C298" s="2"/>
      <c r="D298" s="2"/>
      <c r="E298" s="2"/>
      <c r="F298" s="2"/>
      <c r="G298" s="2"/>
      <c r="H298" s="39"/>
      <c r="I298" s="2"/>
      <c r="J298" s="34">
        <f>COUNTIF(Réservations!A299:A720,Locataires!A298)</f>
        <v>422</v>
      </c>
      <c r="K298" s="4"/>
    </row>
    <row r="299" spans="1:11" x14ac:dyDescent="0.25">
      <c r="A299" s="3" t="str">
        <f t="shared" si="4"/>
        <v/>
      </c>
      <c r="B299" s="2"/>
      <c r="C299" s="2"/>
      <c r="D299" s="2"/>
      <c r="E299" s="2"/>
      <c r="F299" s="2"/>
      <c r="G299" s="2"/>
      <c r="H299" s="39"/>
      <c r="I299" s="2"/>
      <c r="J299" s="34">
        <f>COUNTIF(Réservations!A300:A721,Locataires!A299)</f>
        <v>422</v>
      </c>
      <c r="K299" s="4"/>
    </row>
    <row r="300" spans="1:11" x14ac:dyDescent="0.25">
      <c r="A300" s="3" t="str">
        <f t="shared" si="4"/>
        <v/>
      </c>
      <c r="B300" s="2"/>
      <c r="C300" s="2"/>
      <c r="D300" s="2"/>
      <c r="E300" s="2"/>
      <c r="F300" s="2"/>
      <c r="G300" s="2"/>
      <c r="H300" s="39"/>
      <c r="I300" s="2"/>
      <c r="J300" s="34">
        <f>COUNTIF(Réservations!A301:A722,Locataires!A300)</f>
        <v>422</v>
      </c>
      <c r="K300" s="4"/>
    </row>
    <row r="301" spans="1:11" x14ac:dyDescent="0.25">
      <c r="A301" s="3" t="str">
        <f t="shared" si="4"/>
        <v/>
      </c>
      <c r="B301" s="2"/>
      <c r="C301" s="2"/>
      <c r="D301" s="2"/>
      <c r="E301" s="2"/>
      <c r="F301" s="2"/>
      <c r="G301" s="2"/>
      <c r="H301" s="39"/>
      <c r="I301" s="2"/>
      <c r="J301" s="34">
        <f>COUNTIF(Réservations!A302:A723,Locataires!A301)</f>
        <v>422</v>
      </c>
      <c r="K301" s="4"/>
    </row>
    <row r="302" spans="1:11" x14ac:dyDescent="0.25">
      <c r="A302" s="3" t="str">
        <f t="shared" si="4"/>
        <v/>
      </c>
      <c r="B302" s="2"/>
      <c r="C302" s="2"/>
      <c r="D302" s="2"/>
      <c r="E302" s="2"/>
      <c r="F302" s="2"/>
      <c r="G302" s="2"/>
      <c r="H302" s="39"/>
      <c r="I302" s="2"/>
      <c r="J302" s="34">
        <f>COUNTIF(Réservations!A303:A724,Locataires!A302)</f>
        <v>422</v>
      </c>
      <c r="K302" s="4"/>
    </row>
    <row r="303" spans="1:11" x14ac:dyDescent="0.25">
      <c r="A303" s="3" t="str">
        <f t="shared" si="4"/>
        <v/>
      </c>
      <c r="B303" s="2"/>
      <c r="C303" s="2"/>
      <c r="D303" s="2"/>
      <c r="E303" s="2"/>
      <c r="F303" s="2"/>
      <c r="G303" s="2"/>
      <c r="H303" s="39"/>
      <c r="I303" s="2"/>
      <c r="J303" s="34">
        <f>COUNTIF(Réservations!A304:A725,Locataires!A303)</f>
        <v>422</v>
      </c>
      <c r="K303" s="4"/>
    </row>
    <row r="304" spans="1:11" x14ac:dyDescent="0.25">
      <c r="A304" s="3" t="str">
        <f t="shared" si="4"/>
        <v/>
      </c>
      <c r="B304" s="2"/>
      <c r="C304" s="2"/>
      <c r="D304" s="2"/>
      <c r="E304" s="2"/>
      <c r="F304" s="2"/>
      <c r="G304" s="2"/>
      <c r="H304" s="39"/>
      <c r="I304" s="2"/>
      <c r="J304" s="34">
        <f>COUNTIF(Réservations!A305:A726,Locataires!A304)</f>
        <v>422</v>
      </c>
      <c r="K304" s="4"/>
    </row>
    <row r="305" spans="1:11" x14ac:dyDescent="0.25">
      <c r="A305" s="3" t="str">
        <f t="shared" si="4"/>
        <v/>
      </c>
      <c r="B305" s="2"/>
      <c r="C305" s="2"/>
      <c r="D305" s="2"/>
      <c r="E305" s="2"/>
      <c r="F305" s="2"/>
      <c r="G305" s="2"/>
      <c r="H305" s="39"/>
      <c r="I305" s="2"/>
      <c r="J305" s="34">
        <f>COUNTIF(Réservations!A306:A727,Locataires!A305)</f>
        <v>422</v>
      </c>
      <c r="K305" s="4"/>
    </row>
    <row r="306" spans="1:11" x14ac:dyDescent="0.25">
      <c r="A306" s="3" t="str">
        <f t="shared" si="4"/>
        <v/>
      </c>
      <c r="B306" s="2"/>
      <c r="C306" s="2"/>
      <c r="D306" s="2"/>
      <c r="E306" s="2"/>
      <c r="F306" s="2"/>
      <c r="G306" s="2"/>
      <c r="H306" s="39"/>
      <c r="I306" s="2"/>
      <c r="J306" s="34">
        <f>COUNTIF(Réservations!A307:A728,Locataires!A306)</f>
        <v>422</v>
      </c>
      <c r="K306" s="4"/>
    </row>
    <row r="307" spans="1:11" x14ac:dyDescent="0.25">
      <c r="A307" s="3" t="str">
        <f t="shared" si="4"/>
        <v/>
      </c>
      <c r="B307" s="2"/>
      <c r="C307" s="2"/>
      <c r="D307" s="2"/>
      <c r="E307" s="2"/>
      <c r="F307" s="2"/>
      <c r="G307" s="2"/>
      <c r="H307" s="39"/>
      <c r="I307" s="2"/>
      <c r="J307" s="34">
        <f>COUNTIF(Réservations!A308:A729,Locataires!A307)</f>
        <v>422</v>
      </c>
      <c r="K307" s="4"/>
    </row>
    <row r="308" spans="1:11" x14ac:dyDescent="0.25">
      <c r="A308" s="3" t="str">
        <f t="shared" si="4"/>
        <v/>
      </c>
      <c r="B308" s="2"/>
      <c r="C308" s="2"/>
      <c r="D308" s="2"/>
      <c r="E308" s="2"/>
      <c r="F308" s="2"/>
      <c r="G308" s="2"/>
      <c r="H308" s="39"/>
      <c r="I308" s="2"/>
      <c r="J308" s="34">
        <f>COUNTIF(Réservations!A309:A730,Locataires!A308)</f>
        <v>422</v>
      </c>
      <c r="K308" s="4"/>
    </row>
    <row r="309" spans="1:11" x14ac:dyDescent="0.25">
      <c r="A309" s="3" t="str">
        <f t="shared" si="4"/>
        <v/>
      </c>
      <c r="B309" s="2"/>
      <c r="C309" s="2"/>
      <c r="D309" s="2"/>
      <c r="E309" s="2"/>
      <c r="F309" s="2"/>
      <c r="G309" s="2"/>
      <c r="H309" s="39"/>
      <c r="I309" s="2"/>
      <c r="J309" s="34">
        <f>COUNTIF(Réservations!A310:A731,Locataires!A309)</f>
        <v>422</v>
      </c>
      <c r="K309" s="4"/>
    </row>
    <row r="310" spans="1:11" x14ac:dyDescent="0.25">
      <c r="A310" s="3" t="str">
        <f t="shared" si="4"/>
        <v/>
      </c>
      <c r="B310" s="2"/>
      <c r="C310" s="2"/>
      <c r="D310" s="2"/>
      <c r="E310" s="2"/>
      <c r="F310" s="2"/>
      <c r="G310" s="2"/>
      <c r="H310" s="39"/>
      <c r="I310" s="2"/>
      <c r="J310" s="34">
        <f>COUNTIF(Réservations!A311:A732,Locataires!A310)</f>
        <v>422</v>
      </c>
      <c r="K310" s="4"/>
    </row>
    <row r="311" spans="1:11" x14ac:dyDescent="0.25">
      <c r="A311" s="3" t="str">
        <f t="shared" si="4"/>
        <v/>
      </c>
      <c r="B311" s="2"/>
      <c r="C311" s="2"/>
      <c r="D311" s="2"/>
      <c r="E311" s="2"/>
      <c r="F311" s="2"/>
      <c r="G311" s="2"/>
      <c r="H311" s="39"/>
      <c r="I311" s="2"/>
      <c r="J311" s="34">
        <f>COUNTIF(Réservations!A312:A733,Locataires!A311)</f>
        <v>422</v>
      </c>
      <c r="K311" s="4"/>
    </row>
    <row r="312" spans="1:11" x14ac:dyDescent="0.25">
      <c r="A312" s="3" t="str">
        <f t="shared" si="4"/>
        <v/>
      </c>
      <c r="B312" s="2"/>
      <c r="C312" s="2"/>
      <c r="D312" s="2"/>
      <c r="E312" s="2"/>
      <c r="F312" s="2"/>
      <c r="G312" s="2"/>
      <c r="H312" s="39"/>
      <c r="I312" s="2"/>
      <c r="J312" s="34">
        <f>COUNTIF(Réservations!A313:A734,Locataires!A312)</f>
        <v>422</v>
      </c>
      <c r="K312" s="4"/>
    </row>
    <row r="313" spans="1:11" x14ac:dyDescent="0.25">
      <c r="A313" s="3" t="str">
        <f t="shared" si="4"/>
        <v/>
      </c>
      <c r="B313" s="2"/>
      <c r="C313" s="2"/>
      <c r="D313" s="2"/>
      <c r="E313" s="2"/>
      <c r="F313" s="2"/>
      <c r="G313" s="2"/>
      <c r="H313" s="39"/>
      <c r="I313" s="2"/>
      <c r="J313" s="34">
        <f>COUNTIF(Réservations!A314:A735,Locataires!A313)</f>
        <v>422</v>
      </c>
      <c r="K313" s="4"/>
    </row>
    <row r="314" spans="1:11" x14ac:dyDescent="0.25">
      <c r="A314" s="3" t="str">
        <f t="shared" si="4"/>
        <v/>
      </c>
      <c r="B314" s="2"/>
      <c r="C314" s="2"/>
      <c r="D314" s="2"/>
      <c r="E314" s="2"/>
      <c r="F314" s="2"/>
      <c r="G314" s="2"/>
      <c r="H314" s="39"/>
      <c r="I314" s="2"/>
      <c r="J314" s="34">
        <f>COUNTIF(Réservations!A315:A736,Locataires!A314)</f>
        <v>422</v>
      </c>
      <c r="K314" s="4"/>
    </row>
    <row r="315" spans="1:11" x14ac:dyDescent="0.25">
      <c r="A315" s="3" t="str">
        <f t="shared" si="4"/>
        <v/>
      </c>
      <c r="B315" s="2"/>
      <c r="C315" s="2"/>
      <c r="D315" s="2"/>
      <c r="E315" s="2"/>
      <c r="F315" s="2"/>
      <c r="G315" s="2"/>
      <c r="H315" s="39"/>
      <c r="I315" s="2"/>
      <c r="J315" s="34">
        <f>COUNTIF(Réservations!A316:A737,Locataires!A315)</f>
        <v>422</v>
      </c>
      <c r="K315" s="4"/>
    </row>
    <row r="316" spans="1:11" x14ac:dyDescent="0.25">
      <c r="A316" s="3" t="str">
        <f t="shared" si="4"/>
        <v/>
      </c>
      <c r="B316" s="2"/>
      <c r="C316" s="2"/>
      <c r="D316" s="2"/>
      <c r="E316" s="2"/>
      <c r="F316" s="2"/>
      <c r="G316" s="2"/>
      <c r="H316" s="39"/>
      <c r="I316" s="2"/>
      <c r="J316" s="34">
        <f>COUNTIF(Réservations!A317:A738,Locataires!A316)</f>
        <v>422</v>
      </c>
      <c r="K316" s="4"/>
    </row>
    <row r="317" spans="1:11" x14ac:dyDescent="0.25">
      <c r="A317" s="3" t="str">
        <f t="shared" si="4"/>
        <v/>
      </c>
      <c r="B317" s="2"/>
      <c r="C317" s="2"/>
      <c r="D317" s="2"/>
      <c r="E317" s="2"/>
      <c r="F317" s="2"/>
      <c r="G317" s="2"/>
      <c r="H317" s="39"/>
      <c r="I317" s="2"/>
      <c r="J317" s="34">
        <f>COUNTIF(Réservations!A318:A739,Locataires!A317)</f>
        <v>422</v>
      </c>
      <c r="K317" s="4"/>
    </row>
    <row r="318" spans="1:11" x14ac:dyDescent="0.25">
      <c r="A318" s="3" t="str">
        <f t="shared" si="4"/>
        <v/>
      </c>
      <c r="B318" s="2"/>
      <c r="C318" s="2"/>
      <c r="D318" s="2"/>
      <c r="E318" s="2"/>
      <c r="F318" s="2"/>
      <c r="G318" s="2"/>
      <c r="H318" s="39"/>
      <c r="I318" s="2"/>
      <c r="J318" s="34">
        <f>COUNTIF(Réservations!A319:A740,Locataires!A318)</f>
        <v>422</v>
      </c>
      <c r="K318" s="4"/>
    </row>
    <row r="319" spans="1:11" x14ac:dyDescent="0.25">
      <c r="A319" s="3" t="str">
        <f t="shared" si="4"/>
        <v/>
      </c>
      <c r="B319" s="2"/>
      <c r="C319" s="2"/>
      <c r="D319" s="2"/>
      <c r="E319" s="2"/>
      <c r="F319" s="2"/>
      <c r="G319" s="2"/>
      <c r="H319" s="39"/>
      <c r="I319" s="2"/>
      <c r="J319" s="34">
        <f>COUNTIF(Réservations!A320:A741,Locataires!A319)</f>
        <v>422</v>
      </c>
      <c r="K319" s="4"/>
    </row>
    <row r="320" spans="1:11" x14ac:dyDescent="0.25">
      <c r="A320" s="3" t="str">
        <f t="shared" si="4"/>
        <v/>
      </c>
      <c r="B320" s="2"/>
      <c r="C320" s="2"/>
      <c r="D320" s="2"/>
      <c r="E320" s="2"/>
      <c r="F320" s="2"/>
      <c r="G320" s="2"/>
      <c r="H320" s="39"/>
      <c r="I320" s="2"/>
      <c r="J320" s="34">
        <f>COUNTIF(Réservations!A321:A742,Locataires!A320)</f>
        <v>422</v>
      </c>
      <c r="K320" s="4"/>
    </row>
    <row r="321" spans="1:11" x14ac:dyDescent="0.25">
      <c r="A321" s="3" t="str">
        <f t="shared" si="4"/>
        <v/>
      </c>
      <c r="B321" s="2"/>
      <c r="C321" s="2"/>
      <c r="D321" s="2"/>
      <c r="E321" s="2"/>
      <c r="F321" s="2"/>
      <c r="G321" s="2"/>
      <c r="H321" s="39"/>
      <c r="I321" s="2"/>
      <c r="J321" s="34">
        <f>COUNTIF(Réservations!A322:A743,Locataires!A321)</f>
        <v>422</v>
      </c>
      <c r="K321" s="4"/>
    </row>
    <row r="322" spans="1:11" x14ac:dyDescent="0.25">
      <c r="A322" s="3" t="str">
        <f t="shared" si="4"/>
        <v/>
      </c>
      <c r="B322" s="2"/>
      <c r="C322" s="2"/>
      <c r="D322" s="2"/>
      <c r="E322" s="2"/>
      <c r="F322" s="2"/>
      <c r="G322" s="2"/>
      <c r="H322" s="39"/>
      <c r="I322" s="2"/>
      <c r="J322" s="34">
        <f>COUNTIF(Réservations!A323:A744,Locataires!A322)</f>
        <v>422</v>
      </c>
      <c r="K322" s="4"/>
    </row>
    <row r="323" spans="1:11" x14ac:dyDescent="0.25">
      <c r="A323" s="3" t="str">
        <f t="shared" si="4"/>
        <v/>
      </c>
      <c r="B323" s="2"/>
      <c r="C323" s="2"/>
      <c r="D323" s="2"/>
      <c r="E323" s="2"/>
      <c r="F323" s="2"/>
      <c r="G323" s="2"/>
      <c r="H323" s="39"/>
      <c r="I323" s="2"/>
      <c r="J323" s="34">
        <f>COUNTIF(Réservations!A324:A745,Locataires!A323)</f>
        <v>422</v>
      </c>
      <c r="K323" s="4"/>
    </row>
    <row r="324" spans="1:11" x14ac:dyDescent="0.25">
      <c r="A324" s="3" t="str">
        <f t="shared" si="4"/>
        <v/>
      </c>
      <c r="B324" s="2"/>
      <c r="C324" s="2"/>
      <c r="D324" s="2"/>
      <c r="E324" s="2"/>
      <c r="F324" s="2"/>
      <c r="G324" s="2"/>
      <c r="H324" s="39"/>
      <c r="I324" s="2"/>
      <c r="J324" s="34">
        <f>COUNTIF(Réservations!A325:A746,Locataires!A324)</f>
        <v>422</v>
      </c>
      <c r="K324" s="4"/>
    </row>
    <row r="325" spans="1:11" x14ac:dyDescent="0.25">
      <c r="A325" s="3" t="str">
        <f t="shared" ref="A325:A388" si="5">IF(B324="","",A324+1)</f>
        <v/>
      </c>
      <c r="B325" s="2"/>
      <c r="C325" s="2"/>
      <c r="D325" s="2"/>
      <c r="E325" s="2"/>
      <c r="F325" s="2"/>
      <c r="G325" s="2"/>
      <c r="H325" s="39"/>
      <c r="I325" s="2"/>
      <c r="J325" s="34">
        <f>COUNTIF(Réservations!A326:A747,Locataires!A325)</f>
        <v>422</v>
      </c>
      <c r="K325" s="4"/>
    </row>
    <row r="326" spans="1:11" x14ac:dyDescent="0.25">
      <c r="A326" s="3" t="str">
        <f t="shared" si="5"/>
        <v/>
      </c>
      <c r="B326" s="2"/>
      <c r="C326" s="2"/>
      <c r="D326" s="2"/>
      <c r="E326" s="2"/>
      <c r="F326" s="2"/>
      <c r="G326" s="2"/>
      <c r="H326" s="39"/>
      <c r="I326" s="2"/>
      <c r="J326" s="34">
        <f>COUNTIF(Réservations!A327:A748,Locataires!A326)</f>
        <v>422</v>
      </c>
      <c r="K326" s="4"/>
    </row>
    <row r="327" spans="1:11" x14ac:dyDescent="0.25">
      <c r="A327" s="3" t="str">
        <f t="shared" si="5"/>
        <v/>
      </c>
      <c r="B327" s="2"/>
      <c r="C327" s="2"/>
      <c r="D327" s="2"/>
      <c r="E327" s="2"/>
      <c r="F327" s="2"/>
      <c r="G327" s="2"/>
      <c r="H327" s="39"/>
      <c r="I327" s="2"/>
      <c r="J327" s="34">
        <f>COUNTIF(Réservations!A328:A749,Locataires!A327)</f>
        <v>422</v>
      </c>
      <c r="K327" s="4"/>
    </row>
    <row r="328" spans="1:11" x14ac:dyDescent="0.25">
      <c r="A328" s="3" t="str">
        <f t="shared" si="5"/>
        <v/>
      </c>
      <c r="B328" s="2"/>
      <c r="C328" s="2"/>
      <c r="D328" s="2"/>
      <c r="E328" s="2"/>
      <c r="F328" s="2"/>
      <c r="G328" s="2"/>
      <c r="H328" s="39"/>
      <c r="I328" s="2"/>
      <c r="J328" s="34">
        <f>COUNTIF(Réservations!A329:A750,Locataires!A328)</f>
        <v>422</v>
      </c>
      <c r="K328" s="4"/>
    </row>
    <row r="329" spans="1:11" x14ac:dyDescent="0.25">
      <c r="A329" s="3" t="str">
        <f t="shared" si="5"/>
        <v/>
      </c>
      <c r="B329" s="2"/>
      <c r="C329" s="2"/>
      <c r="D329" s="2"/>
      <c r="E329" s="2"/>
      <c r="F329" s="2"/>
      <c r="G329" s="2"/>
      <c r="H329" s="39"/>
      <c r="I329" s="2"/>
      <c r="J329" s="34">
        <f>COUNTIF(Réservations!A330:A751,Locataires!A329)</f>
        <v>422</v>
      </c>
      <c r="K329" s="4"/>
    </row>
    <row r="330" spans="1:11" x14ac:dyDescent="0.25">
      <c r="A330" s="3" t="str">
        <f t="shared" si="5"/>
        <v/>
      </c>
      <c r="B330" s="2"/>
      <c r="C330" s="2"/>
      <c r="D330" s="2"/>
      <c r="E330" s="2"/>
      <c r="F330" s="2"/>
      <c r="G330" s="2"/>
      <c r="H330" s="39"/>
      <c r="I330" s="2"/>
      <c r="J330" s="34">
        <f>COUNTIF(Réservations!A331:A752,Locataires!A330)</f>
        <v>422</v>
      </c>
      <c r="K330" s="4"/>
    </row>
    <row r="331" spans="1:11" x14ac:dyDescent="0.25">
      <c r="A331" s="3" t="str">
        <f t="shared" si="5"/>
        <v/>
      </c>
      <c r="B331" s="2"/>
      <c r="C331" s="2"/>
      <c r="D331" s="2"/>
      <c r="E331" s="2"/>
      <c r="F331" s="2"/>
      <c r="G331" s="2"/>
      <c r="H331" s="39"/>
      <c r="I331" s="2"/>
      <c r="J331" s="34">
        <f>COUNTIF(Réservations!A332:A753,Locataires!A331)</f>
        <v>422</v>
      </c>
      <c r="K331" s="4"/>
    </row>
    <row r="332" spans="1:11" x14ac:dyDescent="0.25">
      <c r="A332" s="3" t="str">
        <f t="shared" si="5"/>
        <v/>
      </c>
      <c r="B332" s="2"/>
      <c r="C332" s="2"/>
      <c r="D332" s="2"/>
      <c r="E332" s="2"/>
      <c r="F332" s="2"/>
      <c r="G332" s="2"/>
      <c r="H332" s="39"/>
      <c r="I332" s="2"/>
      <c r="J332" s="34">
        <f>COUNTIF(Réservations!A333:A754,Locataires!A332)</f>
        <v>422</v>
      </c>
      <c r="K332" s="4"/>
    </row>
    <row r="333" spans="1:11" x14ac:dyDescent="0.25">
      <c r="A333" s="3" t="str">
        <f t="shared" si="5"/>
        <v/>
      </c>
      <c r="B333" s="2"/>
      <c r="C333" s="2"/>
      <c r="D333" s="2"/>
      <c r="E333" s="2"/>
      <c r="F333" s="2"/>
      <c r="G333" s="2"/>
      <c r="H333" s="39"/>
      <c r="I333" s="2"/>
      <c r="J333" s="34">
        <f>COUNTIF(Réservations!A334:A755,Locataires!A333)</f>
        <v>422</v>
      </c>
      <c r="K333" s="4"/>
    </row>
    <row r="334" spans="1:11" x14ac:dyDescent="0.25">
      <c r="A334" s="3" t="str">
        <f t="shared" si="5"/>
        <v/>
      </c>
      <c r="B334" s="2"/>
      <c r="C334" s="2"/>
      <c r="D334" s="2"/>
      <c r="E334" s="2"/>
      <c r="F334" s="2"/>
      <c r="G334" s="2"/>
      <c r="H334" s="39"/>
      <c r="I334" s="2"/>
      <c r="J334" s="34">
        <f>COUNTIF(Réservations!A335:A756,Locataires!A334)</f>
        <v>422</v>
      </c>
      <c r="K334" s="4"/>
    </row>
    <row r="335" spans="1:11" x14ac:dyDescent="0.25">
      <c r="A335" s="3" t="str">
        <f t="shared" si="5"/>
        <v/>
      </c>
      <c r="B335" s="2"/>
      <c r="C335" s="2"/>
      <c r="D335" s="2"/>
      <c r="E335" s="2"/>
      <c r="F335" s="2"/>
      <c r="G335" s="2"/>
      <c r="H335" s="39"/>
      <c r="I335" s="2"/>
      <c r="J335" s="34">
        <f>COUNTIF(Réservations!A336:A757,Locataires!A335)</f>
        <v>422</v>
      </c>
      <c r="K335" s="4"/>
    </row>
    <row r="336" spans="1:11" x14ac:dyDescent="0.25">
      <c r="A336" s="3" t="str">
        <f t="shared" si="5"/>
        <v/>
      </c>
      <c r="B336" s="2"/>
      <c r="C336" s="2"/>
      <c r="D336" s="2"/>
      <c r="E336" s="2"/>
      <c r="F336" s="2"/>
      <c r="G336" s="2"/>
      <c r="H336" s="39"/>
      <c r="I336" s="2"/>
      <c r="J336" s="34">
        <f>COUNTIF(Réservations!A337:A758,Locataires!A336)</f>
        <v>422</v>
      </c>
      <c r="K336" s="4"/>
    </row>
    <row r="337" spans="1:11" x14ac:dyDescent="0.25">
      <c r="A337" s="3" t="str">
        <f t="shared" si="5"/>
        <v/>
      </c>
      <c r="B337" s="2"/>
      <c r="C337" s="2"/>
      <c r="D337" s="2"/>
      <c r="E337" s="2"/>
      <c r="F337" s="2"/>
      <c r="G337" s="2"/>
      <c r="H337" s="39"/>
      <c r="I337" s="2"/>
      <c r="J337" s="34">
        <f>COUNTIF(Réservations!A338:A759,Locataires!A337)</f>
        <v>422</v>
      </c>
      <c r="K337" s="4"/>
    </row>
    <row r="338" spans="1:11" x14ac:dyDescent="0.25">
      <c r="A338" s="3" t="str">
        <f t="shared" si="5"/>
        <v/>
      </c>
      <c r="B338" s="2"/>
      <c r="C338" s="2"/>
      <c r="D338" s="2"/>
      <c r="E338" s="2"/>
      <c r="F338" s="2"/>
      <c r="G338" s="2"/>
      <c r="H338" s="39"/>
      <c r="I338" s="2"/>
      <c r="J338" s="34">
        <f>COUNTIF(Réservations!A339:A760,Locataires!A338)</f>
        <v>422</v>
      </c>
      <c r="K338" s="4"/>
    </row>
    <row r="339" spans="1:11" x14ac:dyDescent="0.25">
      <c r="A339" s="3" t="str">
        <f t="shared" si="5"/>
        <v/>
      </c>
      <c r="B339" s="2"/>
      <c r="C339" s="2"/>
      <c r="D339" s="2"/>
      <c r="E339" s="2"/>
      <c r="F339" s="2"/>
      <c r="G339" s="2"/>
      <c r="H339" s="39"/>
      <c r="I339" s="2"/>
      <c r="J339" s="34">
        <f>COUNTIF(Réservations!A340:A761,Locataires!A339)</f>
        <v>422</v>
      </c>
      <c r="K339" s="4"/>
    </row>
    <row r="340" spans="1:11" x14ac:dyDescent="0.25">
      <c r="A340" s="3" t="str">
        <f t="shared" si="5"/>
        <v/>
      </c>
      <c r="B340" s="2"/>
      <c r="C340" s="2"/>
      <c r="D340" s="2"/>
      <c r="E340" s="2"/>
      <c r="F340" s="2"/>
      <c r="G340" s="2"/>
      <c r="H340" s="39"/>
      <c r="I340" s="2"/>
      <c r="J340" s="34">
        <f>COUNTIF(Réservations!A341:A762,Locataires!A340)</f>
        <v>422</v>
      </c>
      <c r="K340" s="4"/>
    </row>
    <row r="341" spans="1:11" x14ac:dyDescent="0.25">
      <c r="A341" s="3" t="str">
        <f t="shared" si="5"/>
        <v/>
      </c>
      <c r="B341" s="2"/>
      <c r="C341" s="2"/>
      <c r="D341" s="2"/>
      <c r="E341" s="2"/>
      <c r="F341" s="2"/>
      <c r="G341" s="2"/>
      <c r="H341" s="39"/>
      <c r="I341" s="2"/>
      <c r="J341" s="34">
        <f>COUNTIF(Réservations!A342:A763,Locataires!A341)</f>
        <v>422</v>
      </c>
      <c r="K341" s="4"/>
    </row>
    <row r="342" spans="1:11" x14ac:dyDescent="0.25">
      <c r="A342" s="3" t="str">
        <f t="shared" si="5"/>
        <v/>
      </c>
      <c r="B342" s="2"/>
      <c r="C342" s="2"/>
      <c r="D342" s="2"/>
      <c r="E342" s="2"/>
      <c r="F342" s="2"/>
      <c r="G342" s="2"/>
      <c r="H342" s="39"/>
      <c r="I342" s="2"/>
      <c r="J342" s="34">
        <f>COUNTIF(Réservations!A343:A764,Locataires!A342)</f>
        <v>422</v>
      </c>
      <c r="K342" s="4"/>
    </row>
    <row r="343" spans="1:11" x14ac:dyDescent="0.25">
      <c r="A343" s="3" t="str">
        <f t="shared" si="5"/>
        <v/>
      </c>
      <c r="B343" s="2"/>
      <c r="C343" s="2"/>
      <c r="D343" s="2"/>
      <c r="E343" s="2"/>
      <c r="F343" s="2"/>
      <c r="G343" s="2"/>
      <c r="H343" s="39"/>
      <c r="I343" s="2"/>
      <c r="J343" s="34">
        <f>COUNTIF(Réservations!A344:A765,Locataires!A343)</f>
        <v>422</v>
      </c>
      <c r="K343" s="4"/>
    </row>
    <row r="344" spans="1:11" x14ac:dyDescent="0.25">
      <c r="A344" s="3" t="str">
        <f t="shared" si="5"/>
        <v/>
      </c>
      <c r="B344" s="2"/>
      <c r="C344" s="2"/>
      <c r="D344" s="2"/>
      <c r="E344" s="2"/>
      <c r="F344" s="2"/>
      <c r="G344" s="2"/>
      <c r="H344" s="39"/>
      <c r="I344" s="2"/>
      <c r="J344" s="34">
        <f>COUNTIF(Réservations!A345:A766,Locataires!A344)</f>
        <v>422</v>
      </c>
      <c r="K344" s="4"/>
    </row>
    <row r="345" spans="1:11" x14ac:dyDescent="0.25">
      <c r="A345" s="3" t="str">
        <f t="shared" si="5"/>
        <v/>
      </c>
      <c r="B345" s="2"/>
      <c r="C345" s="2"/>
      <c r="D345" s="2"/>
      <c r="E345" s="2"/>
      <c r="F345" s="2"/>
      <c r="G345" s="2"/>
      <c r="H345" s="39"/>
      <c r="I345" s="2"/>
      <c r="J345" s="34">
        <f>COUNTIF(Réservations!A346:A767,Locataires!A345)</f>
        <v>422</v>
      </c>
      <c r="K345" s="4"/>
    </row>
    <row r="346" spans="1:11" x14ac:dyDescent="0.25">
      <c r="A346" s="3" t="str">
        <f t="shared" si="5"/>
        <v/>
      </c>
      <c r="B346" s="2"/>
      <c r="C346" s="2"/>
      <c r="D346" s="2"/>
      <c r="E346" s="2"/>
      <c r="F346" s="2"/>
      <c r="G346" s="2"/>
      <c r="H346" s="39"/>
      <c r="I346" s="2"/>
      <c r="J346" s="34">
        <f>COUNTIF(Réservations!A347:A768,Locataires!A346)</f>
        <v>422</v>
      </c>
      <c r="K346" s="4"/>
    </row>
    <row r="347" spans="1:11" x14ac:dyDescent="0.25">
      <c r="A347" s="3" t="str">
        <f t="shared" si="5"/>
        <v/>
      </c>
      <c r="B347" s="2"/>
      <c r="C347" s="2"/>
      <c r="D347" s="2"/>
      <c r="E347" s="2"/>
      <c r="F347" s="2"/>
      <c r="G347" s="2"/>
      <c r="H347" s="39"/>
      <c r="I347" s="2"/>
      <c r="J347" s="34">
        <f>COUNTIF(Réservations!A348:A769,Locataires!A347)</f>
        <v>422</v>
      </c>
      <c r="K347" s="4"/>
    </row>
    <row r="348" spans="1:11" x14ac:dyDescent="0.25">
      <c r="A348" s="3" t="str">
        <f t="shared" si="5"/>
        <v/>
      </c>
      <c r="B348" s="2"/>
      <c r="C348" s="2"/>
      <c r="D348" s="2"/>
      <c r="E348" s="2"/>
      <c r="F348" s="2"/>
      <c r="G348" s="2"/>
      <c r="H348" s="39"/>
      <c r="I348" s="2"/>
      <c r="J348" s="34">
        <f>COUNTIF(Réservations!A349:A770,Locataires!A348)</f>
        <v>422</v>
      </c>
      <c r="K348" s="4"/>
    </row>
    <row r="349" spans="1:11" x14ac:dyDescent="0.25">
      <c r="A349" s="3" t="str">
        <f t="shared" si="5"/>
        <v/>
      </c>
      <c r="B349" s="2"/>
      <c r="C349" s="2"/>
      <c r="D349" s="2"/>
      <c r="E349" s="2"/>
      <c r="F349" s="2"/>
      <c r="G349" s="2"/>
      <c r="H349" s="39"/>
      <c r="I349" s="2"/>
      <c r="J349" s="34">
        <f>COUNTIF(Réservations!A350:A771,Locataires!A349)</f>
        <v>422</v>
      </c>
      <c r="K349" s="4"/>
    </row>
    <row r="350" spans="1:11" x14ac:dyDescent="0.25">
      <c r="A350" s="3" t="str">
        <f t="shared" si="5"/>
        <v/>
      </c>
      <c r="B350" s="2"/>
      <c r="C350" s="2"/>
      <c r="D350" s="2"/>
      <c r="E350" s="2"/>
      <c r="F350" s="2"/>
      <c r="G350" s="2"/>
      <c r="H350" s="39"/>
      <c r="I350" s="2"/>
      <c r="J350" s="34">
        <f>COUNTIF(Réservations!A351:A772,Locataires!A350)</f>
        <v>422</v>
      </c>
      <c r="K350" s="4"/>
    </row>
    <row r="351" spans="1:11" x14ac:dyDescent="0.25">
      <c r="A351" s="3" t="str">
        <f t="shared" si="5"/>
        <v/>
      </c>
      <c r="B351" s="2"/>
      <c r="C351" s="2"/>
      <c r="D351" s="2"/>
      <c r="E351" s="2"/>
      <c r="F351" s="2"/>
      <c r="G351" s="2"/>
      <c r="H351" s="39"/>
      <c r="I351" s="2"/>
      <c r="J351" s="34">
        <f>COUNTIF(Réservations!A352:A773,Locataires!A351)</f>
        <v>422</v>
      </c>
      <c r="K351" s="4"/>
    </row>
    <row r="352" spans="1:11" x14ac:dyDescent="0.25">
      <c r="A352" s="3" t="str">
        <f t="shared" si="5"/>
        <v/>
      </c>
      <c r="B352" s="2"/>
      <c r="C352" s="2"/>
      <c r="D352" s="2"/>
      <c r="E352" s="2"/>
      <c r="F352" s="2"/>
      <c r="G352" s="2"/>
      <c r="H352" s="39"/>
      <c r="I352" s="2"/>
      <c r="J352" s="34">
        <f>COUNTIF(Réservations!A353:A774,Locataires!A352)</f>
        <v>422</v>
      </c>
      <c r="K352" s="4"/>
    </row>
    <row r="353" spans="1:11" x14ac:dyDescent="0.25">
      <c r="A353" s="3" t="str">
        <f t="shared" si="5"/>
        <v/>
      </c>
      <c r="B353" s="2"/>
      <c r="C353" s="2"/>
      <c r="D353" s="2"/>
      <c r="E353" s="2"/>
      <c r="F353" s="2"/>
      <c r="G353" s="2"/>
      <c r="H353" s="39"/>
      <c r="I353" s="2"/>
      <c r="J353" s="34">
        <f>COUNTIF(Réservations!A354:A775,Locataires!A353)</f>
        <v>422</v>
      </c>
      <c r="K353" s="4"/>
    </row>
    <row r="354" spans="1:11" x14ac:dyDescent="0.25">
      <c r="A354" s="3" t="str">
        <f t="shared" si="5"/>
        <v/>
      </c>
      <c r="B354" s="2"/>
      <c r="C354" s="2"/>
      <c r="D354" s="2"/>
      <c r="E354" s="2"/>
      <c r="F354" s="2"/>
      <c r="G354" s="2"/>
      <c r="H354" s="39"/>
      <c r="I354" s="2"/>
      <c r="J354" s="34">
        <f>COUNTIF(Réservations!A355:A776,Locataires!A354)</f>
        <v>422</v>
      </c>
      <c r="K354" s="4"/>
    </row>
    <row r="355" spans="1:11" x14ac:dyDescent="0.25">
      <c r="A355" s="3" t="str">
        <f t="shared" si="5"/>
        <v/>
      </c>
      <c r="B355" s="2"/>
      <c r="C355" s="2"/>
      <c r="D355" s="2"/>
      <c r="E355" s="2"/>
      <c r="F355" s="2"/>
      <c r="G355" s="2"/>
      <c r="H355" s="39"/>
      <c r="I355" s="2"/>
      <c r="J355" s="34">
        <f>COUNTIF(Réservations!A356:A777,Locataires!A355)</f>
        <v>422</v>
      </c>
      <c r="K355" s="4"/>
    </row>
    <row r="356" spans="1:11" x14ac:dyDescent="0.25">
      <c r="A356" s="3" t="str">
        <f t="shared" si="5"/>
        <v/>
      </c>
      <c r="B356" s="2"/>
      <c r="C356" s="2"/>
      <c r="D356" s="2"/>
      <c r="E356" s="2"/>
      <c r="F356" s="2"/>
      <c r="G356" s="2"/>
      <c r="H356" s="39"/>
      <c r="I356" s="2"/>
      <c r="J356" s="34">
        <f>COUNTIF(Réservations!A357:A778,Locataires!A356)</f>
        <v>422</v>
      </c>
      <c r="K356" s="4"/>
    </row>
    <row r="357" spans="1:11" x14ac:dyDescent="0.25">
      <c r="A357" s="3" t="str">
        <f t="shared" si="5"/>
        <v/>
      </c>
      <c r="B357" s="2"/>
      <c r="C357" s="2"/>
      <c r="D357" s="2"/>
      <c r="E357" s="2"/>
      <c r="F357" s="2"/>
      <c r="G357" s="2"/>
      <c r="H357" s="39"/>
      <c r="I357" s="2"/>
      <c r="J357" s="34">
        <f>COUNTIF(Réservations!A358:A779,Locataires!A357)</f>
        <v>422</v>
      </c>
      <c r="K357" s="4"/>
    </row>
    <row r="358" spans="1:11" x14ac:dyDescent="0.25">
      <c r="A358" s="3" t="str">
        <f t="shared" si="5"/>
        <v/>
      </c>
      <c r="B358" s="2"/>
      <c r="C358" s="2"/>
      <c r="D358" s="2"/>
      <c r="E358" s="2"/>
      <c r="F358" s="2"/>
      <c r="G358" s="2"/>
      <c r="H358" s="39"/>
      <c r="I358" s="2"/>
      <c r="J358" s="34">
        <f>COUNTIF(Réservations!A359:A780,Locataires!A358)</f>
        <v>422</v>
      </c>
      <c r="K358" s="4"/>
    </row>
    <row r="359" spans="1:11" x14ac:dyDescent="0.25">
      <c r="A359" s="3" t="str">
        <f t="shared" si="5"/>
        <v/>
      </c>
      <c r="B359" s="2"/>
      <c r="C359" s="2"/>
      <c r="D359" s="2"/>
      <c r="E359" s="2"/>
      <c r="F359" s="2"/>
      <c r="G359" s="2"/>
      <c r="H359" s="39"/>
      <c r="I359" s="2"/>
      <c r="J359" s="34">
        <f>COUNTIF(Réservations!A360:A781,Locataires!A359)</f>
        <v>422</v>
      </c>
      <c r="K359" s="4"/>
    </row>
    <row r="360" spans="1:11" x14ac:dyDescent="0.25">
      <c r="A360" s="3" t="str">
        <f t="shared" si="5"/>
        <v/>
      </c>
      <c r="B360" s="2"/>
      <c r="C360" s="2"/>
      <c r="D360" s="2"/>
      <c r="E360" s="2"/>
      <c r="F360" s="2"/>
      <c r="G360" s="2"/>
      <c r="H360" s="39"/>
      <c r="I360" s="2"/>
      <c r="J360" s="34">
        <f>COUNTIF(Réservations!A361:A782,Locataires!A360)</f>
        <v>422</v>
      </c>
      <c r="K360" s="4"/>
    </row>
    <row r="361" spans="1:11" x14ac:dyDescent="0.25">
      <c r="A361" s="3" t="str">
        <f t="shared" si="5"/>
        <v/>
      </c>
      <c r="B361" s="2"/>
      <c r="C361" s="2"/>
      <c r="D361" s="2"/>
      <c r="E361" s="2"/>
      <c r="F361" s="2"/>
      <c r="G361" s="2"/>
      <c r="H361" s="39"/>
      <c r="I361" s="2"/>
      <c r="J361" s="34">
        <f>COUNTIF(Réservations!A362:A783,Locataires!A361)</f>
        <v>422</v>
      </c>
      <c r="K361" s="4"/>
    </row>
    <row r="362" spans="1:11" x14ac:dyDescent="0.25">
      <c r="A362" s="3" t="str">
        <f t="shared" si="5"/>
        <v/>
      </c>
      <c r="B362" s="2"/>
      <c r="C362" s="2"/>
      <c r="D362" s="2"/>
      <c r="E362" s="2"/>
      <c r="F362" s="2"/>
      <c r="G362" s="2"/>
      <c r="H362" s="39"/>
      <c r="I362" s="2"/>
      <c r="J362" s="34">
        <f>COUNTIF(Réservations!A363:A784,Locataires!A362)</f>
        <v>422</v>
      </c>
      <c r="K362" s="4"/>
    </row>
    <row r="363" spans="1:11" x14ac:dyDescent="0.25">
      <c r="A363" s="3" t="str">
        <f t="shared" si="5"/>
        <v/>
      </c>
      <c r="B363" s="2"/>
      <c r="C363" s="2"/>
      <c r="D363" s="2"/>
      <c r="E363" s="2"/>
      <c r="F363" s="2"/>
      <c r="G363" s="2"/>
      <c r="H363" s="39"/>
      <c r="I363" s="2"/>
      <c r="J363" s="34">
        <f>COUNTIF(Réservations!A364:A785,Locataires!A363)</f>
        <v>422</v>
      </c>
      <c r="K363" s="4"/>
    </row>
    <row r="364" spans="1:11" x14ac:dyDescent="0.25">
      <c r="A364" s="3" t="str">
        <f t="shared" si="5"/>
        <v/>
      </c>
      <c r="B364" s="2"/>
      <c r="C364" s="2"/>
      <c r="D364" s="2"/>
      <c r="E364" s="2"/>
      <c r="F364" s="2"/>
      <c r="G364" s="2"/>
      <c r="H364" s="39"/>
      <c r="I364" s="2"/>
      <c r="J364" s="34">
        <f>COUNTIF(Réservations!A365:A786,Locataires!A364)</f>
        <v>422</v>
      </c>
      <c r="K364" s="4"/>
    </row>
    <row r="365" spans="1:11" x14ac:dyDescent="0.25">
      <c r="A365" s="3" t="str">
        <f t="shared" si="5"/>
        <v/>
      </c>
      <c r="B365" s="2"/>
      <c r="C365" s="2"/>
      <c r="D365" s="2"/>
      <c r="E365" s="2"/>
      <c r="F365" s="2"/>
      <c r="G365" s="2"/>
      <c r="H365" s="39"/>
      <c r="I365" s="2"/>
      <c r="J365" s="34">
        <f>COUNTIF(Réservations!A366:A787,Locataires!A365)</f>
        <v>422</v>
      </c>
      <c r="K365" s="4"/>
    </row>
    <row r="366" spans="1:11" x14ac:dyDescent="0.25">
      <c r="A366" s="3" t="str">
        <f t="shared" si="5"/>
        <v/>
      </c>
      <c r="B366" s="2"/>
      <c r="C366" s="2"/>
      <c r="D366" s="2"/>
      <c r="E366" s="2"/>
      <c r="F366" s="2"/>
      <c r="G366" s="2"/>
      <c r="H366" s="39"/>
      <c r="I366" s="2"/>
      <c r="J366" s="34">
        <f>COUNTIF(Réservations!A367:A788,Locataires!A366)</f>
        <v>422</v>
      </c>
      <c r="K366" s="4"/>
    </row>
    <row r="367" spans="1:11" x14ac:dyDescent="0.25">
      <c r="A367" s="3" t="str">
        <f t="shared" si="5"/>
        <v/>
      </c>
      <c r="B367" s="2"/>
      <c r="C367" s="2"/>
      <c r="D367" s="2"/>
      <c r="E367" s="2"/>
      <c r="F367" s="2"/>
      <c r="G367" s="2"/>
      <c r="H367" s="39"/>
      <c r="I367" s="2"/>
      <c r="J367" s="34">
        <f>COUNTIF(Réservations!A368:A789,Locataires!A367)</f>
        <v>422</v>
      </c>
      <c r="K367" s="4"/>
    </row>
    <row r="368" spans="1:11" x14ac:dyDescent="0.25">
      <c r="A368" s="3" t="str">
        <f t="shared" si="5"/>
        <v/>
      </c>
      <c r="B368" s="2"/>
      <c r="C368" s="2"/>
      <c r="D368" s="2"/>
      <c r="E368" s="2"/>
      <c r="F368" s="2"/>
      <c r="G368" s="2"/>
      <c r="H368" s="39"/>
      <c r="I368" s="2"/>
      <c r="J368" s="34">
        <f>COUNTIF(Réservations!A369:A790,Locataires!A368)</f>
        <v>422</v>
      </c>
      <c r="K368" s="4"/>
    </row>
    <row r="369" spans="1:11" x14ac:dyDescent="0.25">
      <c r="A369" s="3" t="str">
        <f t="shared" si="5"/>
        <v/>
      </c>
      <c r="B369" s="2"/>
      <c r="C369" s="2"/>
      <c r="D369" s="2"/>
      <c r="E369" s="2"/>
      <c r="F369" s="2"/>
      <c r="G369" s="2"/>
      <c r="H369" s="39"/>
      <c r="I369" s="2"/>
      <c r="J369" s="34">
        <f>COUNTIF(Réservations!A370:A791,Locataires!A369)</f>
        <v>422</v>
      </c>
      <c r="K369" s="4"/>
    </row>
    <row r="370" spans="1:11" x14ac:dyDescent="0.25">
      <c r="A370" s="3" t="str">
        <f t="shared" si="5"/>
        <v/>
      </c>
      <c r="B370" s="2"/>
      <c r="C370" s="2"/>
      <c r="D370" s="2"/>
      <c r="E370" s="2"/>
      <c r="F370" s="2"/>
      <c r="G370" s="2"/>
      <c r="H370" s="39"/>
      <c r="I370" s="2"/>
      <c r="J370" s="34">
        <f>COUNTIF(Réservations!A371:A792,Locataires!A370)</f>
        <v>422</v>
      </c>
      <c r="K370" s="4"/>
    </row>
    <row r="371" spans="1:11" x14ac:dyDescent="0.25">
      <c r="A371" s="3" t="str">
        <f t="shared" si="5"/>
        <v/>
      </c>
      <c r="B371" s="2"/>
      <c r="C371" s="2"/>
      <c r="D371" s="2"/>
      <c r="E371" s="2"/>
      <c r="F371" s="2"/>
      <c r="G371" s="2"/>
      <c r="H371" s="39"/>
      <c r="I371" s="2"/>
      <c r="J371" s="34">
        <f>COUNTIF(Réservations!A372:A793,Locataires!A371)</f>
        <v>422</v>
      </c>
      <c r="K371" s="4"/>
    </row>
    <row r="372" spans="1:11" x14ac:dyDescent="0.25">
      <c r="A372" s="3" t="str">
        <f t="shared" si="5"/>
        <v/>
      </c>
      <c r="B372" s="2"/>
      <c r="C372" s="2"/>
      <c r="D372" s="2"/>
      <c r="E372" s="2"/>
      <c r="F372" s="2"/>
      <c r="G372" s="2"/>
      <c r="H372" s="39"/>
      <c r="I372" s="2"/>
      <c r="J372" s="34">
        <f>COUNTIF(Réservations!A373:A794,Locataires!A372)</f>
        <v>422</v>
      </c>
      <c r="K372" s="4"/>
    </row>
    <row r="373" spans="1:11" x14ac:dyDescent="0.25">
      <c r="A373" s="3" t="str">
        <f t="shared" si="5"/>
        <v/>
      </c>
      <c r="B373" s="2"/>
      <c r="C373" s="2"/>
      <c r="D373" s="2"/>
      <c r="E373" s="2"/>
      <c r="F373" s="2"/>
      <c r="G373" s="2"/>
      <c r="H373" s="39"/>
      <c r="I373" s="2"/>
      <c r="J373" s="34">
        <f>COUNTIF(Réservations!A374:A795,Locataires!A373)</f>
        <v>422</v>
      </c>
      <c r="K373" s="4"/>
    </row>
    <row r="374" spans="1:11" x14ac:dyDescent="0.25">
      <c r="A374" s="3" t="str">
        <f t="shared" si="5"/>
        <v/>
      </c>
      <c r="B374" s="2"/>
      <c r="C374" s="2"/>
      <c r="D374" s="2"/>
      <c r="E374" s="2"/>
      <c r="F374" s="2"/>
      <c r="G374" s="2"/>
      <c r="H374" s="39"/>
      <c r="I374" s="2"/>
      <c r="J374" s="34">
        <f>COUNTIF(Réservations!A375:A796,Locataires!A374)</f>
        <v>422</v>
      </c>
      <c r="K374" s="4"/>
    </row>
    <row r="375" spans="1:11" x14ac:dyDescent="0.25">
      <c r="A375" s="3" t="str">
        <f t="shared" si="5"/>
        <v/>
      </c>
      <c r="B375" s="2"/>
      <c r="C375" s="2"/>
      <c r="D375" s="2"/>
      <c r="E375" s="2"/>
      <c r="F375" s="2"/>
      <c r="G375" s="2"/>
      <c r="H375" s="39"/>
      <c r="I375" s="2"/>
      <c r="J375" s="34">
        <f>COUNTIF(Réservations!A376:A797,Locataires!A375)</f>
        <v>422</v>
      </c>
      <c r="K375" s="4"/>
    </row>
    <row r="376" spans="1:11" x14ac:dyDescent="0.25">
      <c r="A376" s="3" t="str">
        <f t="shared" si="5"/>
        <v/>
      </c>
      <c r="B376" s="2"/>
      <c r="C376" s="2"/>
      <c r="D376" s="2"/>
      <c r="E376" s="2"/>
      <c r="F376" s="2"/>
      <c r="G376" s="2"/>
      <c r="H376" s="39"/>
      <c r="I376" s="2"/>
      <c r="J376" s="34">
        <f>COUNTIF(Réservations!A377:A798,Locataires!A376)</f>
        <v>422</v>
      </c>
      <c r="K376" s="4"/>
    </row>
    <row r="377" spans="1:11" x14ac:dyDescent="0.25">
      <c r="A377" s="3" t="str">
        <f t="shared" si="5"/>
        <v/>
      </c>
      <c r="B377" s="2"/>
      <c r="C377" s="2"/>
      <c r="D377" s="2"/>
      <c r="E377" s="2"/>
      <c r="F377" s="2"/>
      <c r="G377" s="2"/>
      <c r="H377" s="39"/>
      <c r="I377" s="2"/>
      <c r="J377" s="34">
        <f>COUNTIF(Réservations!A378:A799,Locataires!A377)</f>
        <v>422</v>
      </c>
      <c r="K377" s="4"/>
    </row>
    <row r="378" spans="1:11" x14ac:dyDescent="0.25">
      <c r="A378" s="3" t="str">
        <f t="shared" si="5"/>
        <v/>
      </c>
      <c r="B378" s="2"/>
      <c r="C378" s="2"/>
      <c r="D378" s="2"/>
      <c r="E378" s="2"/>
      <c r="F378" s="2"/>
      <c r="G378" s="2"/>
      <c r="H378" s="39"/>
      <c r="I378" s="2"/>
      <c r="J378" s="34">
        <f>COUNTIF(Réservations!A379:A800,Locataires!A378)</f>
        <v>422</v>
      </c>
      <c r="K378" s="4"/>
    </row>
    <row r="379" spans="1:11" x14ac:dyDescent="0.25">
      <c r="A379" s="3" t="str">
        <f t="shared" si="5"/>
        <v/>
      </c>
      <c r="B379" s="2"/>
      <c r="C379" s="2"/>
      <c r="D379" s="2"/>
      <c r="E379" s="2"/>
      <c r="F379" s="2"/>
      <c r="G379" s="2"/>
      <c r="H379" s="39"/>
      <c r="I379" s="2"/>
      <c r="J379" s="34">
        <f>COUNTIF(Réservations!A380:A801,Locataires!A379)</f>
        <v>422</v>
      </c>
      <c r="K379" s="4"/>
    </row>
    <row r="380" spans="1:11" x14ac:dyDescent="0.25">
      <c r="A380" s="3" t="str">
        <f t="shared" si="5"/>
        <v/>
      </c>
      <c r="B380" s="2"/>
      <c r="C380" s="2"/>
      <c r="D380" s="2"/>
      <c r="E380" s="2"/>
      <c r="F380" s="2"/>
      <c r="G380" s="2"/>
      <c r="H380" s="39"/>
      <c r="I380" s="2"/>
      <c r="J380" s="34">
        <f>COUNTIF(Réservations!A381:A802,Locataires!A380)</f>
        <v>422</v>
      </c>
      <c r="K380" s="4"/>
    </row>
    <row r="381" spans="1:11" x14ac:dyDescent="0.25">
      <c r="A381" s="3" t="str">
        <f t="shared" si="5"/>
        <v/>
      </c>
      <c r="B381" s="2"/>
      <c r="C381" s="2"/>
      <c r="D381" s="2"/>
      <c r="E381" s="2"/>
      <c r="F381" s="2"/>
      <c r="G381" s="2"/>
      <c r="H381" s="39"/>
      <c r="I381" s="2"/>
      <c r="J381" s="34">
        <f>COUNTIF(Réservations!A382:A803,Locataires!A381)</f>
        <v>422</v>
      </c>
      <c r="K381" s="4"/>
    </row>
    <row r="382" spans="1:11" x14ac:dyDescent="0.25">
      <c r="A382" s="3" t="str">
        <f t="shared" si="5"/>
        <v/>
      </c>
      <c r="B382" s="2"/>
      <c r="C382" s="2"/>
      <c r="D382" s="2"/>
      <c r="E382" s="2"/>
      <c r="F382" s="2"/>
      <c r="G382" s="2"/>
      <c r="H382" s="39"/>
      <c r="I382" s="2"/>
      <c r="J382" s="34">
        <f>COUNTIF(Réservations!A383:A804,Locataires!A382)</f>
        <v>422</v>
      </c>
      <c r="K382" s="4"/>
    </row>
    <row r="383" spans="1:11" x14ac:dyDescent="0.25">
      <c r="A383" s="3" t="str">
        <f t="shared" si="5"/>
        <v/>
      </c>
      <c r="B383" s="2"/>
      <c r="C383" s="2"/>
      <c r="D383" s="2"/>
      <c r="E383" s="2"/>
      <c r="F383" s="2"/>
      <c r="G383" s="2"/>
      <c r="H383" s="39"/>
      <c r="I383" s="2"/>
      <c r="J383" s="34">
        <f>COUNTIF(Réservations!A384:A805,Locataires!A383)</f>
        <v>422</v>
      </c>
      <c r="K383" s="4"/>
    </row>
    <row r="384" spans="1:11" x14ac:dyDescent="0.25">
      <c r="A384" s="3" t="str">
        <f t="shared" si="5"/>
        <v/>
      </c>
      <c r="B384" s="2"/>
      <c r="C384" s="2"/>
      <c r="D384" s="2"/>
      <c r="E384" s="2"/>
      <c r="F384" s="2"/>
      <c r="G384" s="2"/>
      <c r="H384" s="39"/>
      <c r="I384" s="2"/>
      <c r="J384" s="34">
        <f>COUNTIF(Réservations!A385:A806,Locataires!A384)</f>
        <v>422</v>
      </c>
      <c r="K384" s="4"/>
    </row>
    <row r="385" spans="1:11" x14ac:dyDescent="0.25">
      <c r="A385" s="3" t="str">
        <f t="shared" si="5"/>
        <v/>
      </c>
      <c r="B385" s="2"/>
      <c r="C385" s="2"/>
      <c r="D385" s="2"/>
      <c r="E385" s="2"/>
      <c r="F385" s="2"/>
      <c r="G385" s="2"/>
      <c r="H385" s="39"/>
      <c r="I385" s="2"/>
      <c r="J385" s="34">
        <f>COUNTIF(Réservations!A386:A807,Locataires!A385)</f>
        <v>422</v>
      </c>
      <c r="K385" s="4"/>
    </row>
    <row r="386" spans="1:11" x14ac:dyDescent="0.25">
      <c r="A386" s="3" t="str">
        <f t="shared" si="5"/>
        <v/>
      </c>
      <c r="B386" s="2"/>
      <c r="C386" s="2"/>
      <c r="D386" s="2"/>
      <c r="E386" s="2"/>
      <c r="F386" s="2"/>
      <c r="G386" s="2"/>
      <c r="H386" s="39"/>
      <c r="I386" s="2"/>
      <c r="J386" s="34">
        <f>COUNTIF(Réservations!A387:A808,Locataires!A386)</f>
        <v>422</v>
      </c>
      <c r="K386" s="4"/>
    </row>
    <row r="387" spans="1:11" x14ac:dyDescent="0.25">
      <c r="A387" s="3" t="str">
        <f t="shared" si="5"/>
        <v/>
      </c>
      <c r="B387" s="2"/>
      <c r="C387" s="2"/>
      <c r="D387" s="2"/>
      <c r="E387" s="2"/>
      <c r="F387" s="2"/>
      <c r="G387" s="2"/>
      <c r="H387" s="39"/>
      <c r="I387" s="2"/>
      <c r="J387" s="34">
        <f>COUNTIF(Réservations!A388:A809,Locataires!A387)</f>
        <v>422</v>
      </c>
      <c r="K387" s="4"/>
    </row>
    <row r="388" spans="1:11" x14ac:dyDescent="0.25">
      <c r="A388" s="3" t="str">
        <f t="shared" si="5"/>
        <v/>
      </c>
      <c r="B388" s="2"/>
      <c r="C388" s="2"/>
      <c r="D388" s="2"/>
      <c r="E388" s="2"/>
      <c r="F388" s="2"/>
      <c r="G388" s="2"/>
      <c r="H388" s="39"/>
      <c r="I388" s="2"/>
      <c r="J388" s="34">
        <f>COUNTIF(Réservations!A389:A810,Locataires!A388)</f>
        <v>422</v>
      </c>
      <c r="K388" s="4"/>
    </row>
    <row r="389" spans="1:11" x14ac:dyDescent="0.25">
      <c r="A389" s="3" t="str">
        <f t="shared" ref="A389:A452" si="6">IF(B388="","",A388+1)</f>
        <v/>
      </c>
      <c r="B389" s="2"/>
      <c r="C389" s="2"/>
      <c r="D389" s="2"/>
      <c r="E389" s="2"/>
      <c r="F389" s="2"/>
      <c r="G389" s="2"/>
      <c r="H389" s="39"/>
      <c r="I389" s="2"/>
      <c r="J389" s="34">
        <f>COUNTIF(Réservations!A390:A811,Locataires!A389)</f>
        <v>422</v>
      </c>
      <c r="K389" s="4"/>
    </row>
    <row r="390" spans="1:11" x14ac:dyDescent="0.25">
      <c r="A390" s="3" t="str">
        <f t="shared" si="6"/>
        <v/>
      </c>
      <c r="B390" s="2"/>
      <c r="C390" s="2"/>
      <c r="D390" s="2"/>
      <c r="E390" s="2"/>
      <c r="F390" s="2"/>
      <c r="G390" s="2"/>
      <c r="H390" s="39"/>
      <c r="I390" s="2"/>
      <c r="J390" s="34">
        <f>COUNTIF(Réservations!A391:A812,Locataires!A390)</f>
        <v>422</v>
      </c>
      <c r="K390" s="4"/>
    </row>
    <row r="391" spans="1:11" x14ac:dyDescent="0.25">
      <c r="A391" s="3" t="str">
        <f t="shared" si="6"/>
        <v/>
      </c>
      <c r="B391" s="2"/>
      <c r="C391" s="2"/>
      <c r="D391" s="2"/>
      <c r="E391" s="2"/>
      <c r="F391" s="2"/>
      <c r="G391" s="2"/>
      <c r="H391" s="39"/>
      <c r="I391" s="2"/>
      <c r="J391" s="34">
        <f>COUNTIF(Réservations!A392:A813,Locataires!A391)</f>
        <v>422</v>
      </c>
      <c r="K391" s="4"/>
    </row>
    <row r="392" spans="1:11" x14ac:dyDescent="0.25">
      <c r="A392" s="3" t="str">
        <f t="shared" si="6"/>
        <v/>
      </c>
      <c r="B392" s="2"/>
      <c r="C392" s="2"/>
      <c r="D392" s="2"/>
      <c r="E392" s="2"/>
      <c r="F392" s="2"/>
      <c r="G392" s="2"/>
      <c r="H392" s="39"/>
      <c r="I392" s="2"/>
      <c r="J392" s="34">
        <f>COUNTIF(Réservations!A393:A814,Locataires!A392)</f>
        <v>422</v>
      </c>
      <c r="K392" s="4"/>
    </row>
    <row r="393" spans="1:11" x14ac:dyDescent="0.25">
      <c r="A393" s="3" t="str">
        <f t="shared" si="6"/>
        <v/>
      </c>
      <c r="B393" s="2"/>
      <c r="C393" s="2"/>
      <c r="D393" s="2"/>
      <c r="E393" s="2"/>
      <c r="F393" s="2"/>
      <c r="G393" s="2"/>
      <c r="H393" s="39"/>
      <c r="I393" s="2"/>
      <c r="J393" s="34">
        <f>COUNTIF(Réservations!A394:A815,Locataires!A393)</f>
        <v>422</v>
      </c>
      <c r="K393" s="4"/>
    </row>
    <row r="394" spans="1:11" x14ac:dyDescent="0.25">
      <c r="A394" s="3" t="str">
        <f t="shared" si="6"/>
        <v/>
      </c>
      <c r="B394" s="2"/>
      <c r="C394" s="2"/>
      <c r="D394" s="2"/>
      <c r="E394" s="2"/>
      <c r="F394" s="2"/>
      <c r="G394" s="2"/>
      <c r="H394" s="39"/>
      <c r="I394" s="2"/>
      <c r="J394" s="34">
        <f>COUNTIF(Réservations!A395:A816,Locataires!A394)</f>
        <v>422</v>
      </c>
      <c r="K394" s="4"/>
    </row>
    <row r="395" spans="1:11" x14ac:dyDescent="0.25">
      <c r="A395" s="3" t="str">
        <f t="shared" si="6"/>
        <v/>
      </c>
      <c r="B395" s="2"/>
      <c r="C395" s="2"/>
      <c r="D395" s="2"/>
      <c r="E395" s="2"/>
      <c r="F395" s="2"/>
      <c r="G395" s="2"/>
      <c r="H395" s="39"/>
      <c r="I395" s="2"/>
      <c r="J395" s="34">
        <f>COUNTIF(Réservations!A396:A817,Locataires!A395)</f>
        <v>422</v>
      </c>
      <c r="K395" s="4"/>
    </row>
    <row r="396" spans="1:11" x14ac:dyDescent="0.25">
      <c r="A396" s="3" t="str">
        <f t="shared" si="6"/>
        <v/>
      </c>
      <c r="B396" s="2"/>
      <c r="C396" s="2"/>
      <c r="D396" s="2"/>
      <c r="E396" s="2"/>
      <c r="F396" s="2"/>
      <c r="G396" s="2"/>
      <c r="H396" s="39"/>
      <c r="I396" s="2"/>
      <c r="J396" s="34">
        <f>COUNTIF(Réservations!A397:A818,Locataires!A396)</f>
        <v>422</v>
      </c>
      <c r="K396" s="4"/>
    </row>
    <row r="397" spans="1:11" x14ac:dyDescent="0.25">
      <c r="A397" s="3" t="str">
        <f t="shared" si="6"/>
        <v/>
      </c>
      <c r="B397" s="2"/>
      <c r="C397" s="2"/>
      <c r="D397" s="2"/>
      <c r="E397" s="2"/>
      <c r="F397" s="2"/>
      <c r="G397" s="2"/>
      <c r="H397" s="39"/>
      <c r="I397" s="2"/>
      <c r="J397" s="34">
        <f>COUNTIF(Réservations!A398:A819,Locataires!A397)</f>
        <v>422</v>
      </c>
      <c r="K397" s="4"/>
    </row>
    <row r="398" spans="1:11" x14ac:dyDescent="0.25">
      <c r="A398" s="3" t="str">
        <f t="shared" si="6"/>
        <v/>
      </c>
      <c r="B398" s="2"/>
      <c r="C398" s="2"/>
      <c r="D398" s="2"/>
      <c r="E398" s="2"/>
      <c r="F398" s="2"/>
      <c r="G398" s="2"/>
      <c r="H398" s="39"/>
      <c r="I398" s="2"/>
      <c r="J398" s="34">
        <f>COUNTIF(Réservations!A399:A820,Locataires!A398)</f>
        <v>422</v>
      </c>
      <c r="K398" s="4"/>
    </row>
    <row r="399" spans="1:11" x14ac:dyDescent="0.25">
      <c r="A399" s="3" t="str">
        <f t="shared" si="6"/>
        <v/>
      </c>
      <c r="B399" s="2"/>
      <c r="C399" s="2"/>
      <c r="D399" s="2"/>
      <c r="E399" s="2"/>
      <c r="F399" s="2"/>
      <c r="G399" s="2"/>
      <c r="H399" s="39"/>
      <c r="I399" s="2"/>
      <c r="J399" s="34">
        <f>COUNTIF(Réservations!A400:A821,Locataires!A399)</f>
        <v>422</v>
      </c>
      <c r="K399" s="4"/>
    </row>
    <row r="400" spans="1:11" x14ac:dyDescent="0.25">
      <c r="A400" s="3" t="str">
        <f t="shared" si="6"/>
        <v/>
      </c>
      <c r="B400" s="2"/>
      <c r="C400" s="2"/>
      <c r="D400" s="2"/>
      <c r="E400" s="2"/>
      <c r="F400" s="2"/>
      <c r="G400" s="2"/>
      <c r="H400" s="39"/>
      <c r="I400" s="2"/>
      <c r="J400" s="34">
        <f>COUNTIF(Réservations!A401:A822,Locataires!A400)</f>
        <v>422</v>
      </c>
      <c r="K400" s="4"/>
    </row>
    <row r="401" spans="1:11" x14ac:dyDescent="0.25">
      <c r="A401" s="3" t="str">
        <f t="shared" si="6"/>
        <v/>
      </c>
      <c r="B401" s="2"/>
      <c r="C401" s="2"/>
      <c r="D401" s="2"/>
      <c r="E401" s="2"/>
      <c r="F401" s="2"/>
      <c r="G401" s="2"/>
      <c r="H401" s="39"/>
      <c r="I401" s="2"/>
      <c r="J401" s="34">
        <f>COUNTIF(Réservations!A402:A823,Locataires!A401)</f>
        <v>422</v>
      </c>
      <c r="K401" s="4"/>
    </row>
    <row r="402" spans="1:11" x14ac:dyDescent="0.25">
      <c r="A402" s="3" t="str">
        <f t="shared" si="6"/>
        <v/>
      </c>
      <c r="B402" s="2"/>
      <c r="C402" s="2"/>
      <c r="D402" s="2"/>
      <c r="E402" s="2"/>
      <c r="F402" s="2"/>
      <c r="G402" s="2"/>
      <c r="H402" s="39"/>
      <c r="I402" s="2"/>
      <c r="J402" s="34">
        <f>COUNTIF(Réservations!A403:A824,Locataires!A402)</f>
        <v>422</v>
      </c>
      <c r="K402" s="4"/>
    </row>
    <row r="403" spans="1:11" x14ac:dyDescent="0.25">
      <c r="A403" s="3" t="str">
        <f t="shared" si="6"/>
        <v/>
      </c>
      <c r="B403" s="2"/>
      <c r="C403" s="2"/>
      <c r="D403" s="2"/>
      <c r="E403" s="2"/>
      <c r="F403" s="2"/>
      <c r="G403" s="2"/>
      <c r="H403" s="39"/>
      <c r="I403" s="2"/>
      <c r="J403" s="34">
        <f>COUNTIF(Réservations!A404:A825,Locataires!A403)</f>
        <v>422</v>
      </c>
      <c r="K403" s="4"/>
    </row>
    <row r="404" spans="1:11" x14ac:dyDescent="0.25">
      <c r="A404" s="3" t="str">
        <f t="shared" si="6"/>
        <v/>
      </c>
      <c r="B404" s="2"/>
      <c r="C404" s="2"/>
      <c r="D404" s="2"/>
      <c r="E404" s="2"/>
      <c r="F404" s="2"/>
      <c r="G404" s="2"/>
      <c r="H404" s="39"/>
      <c r="I404" s="2"/>
      <c r="J404" s="34">
        <f>COUNTIF(Réservations!A405:A826,Locataires!A404)</f>
        <v>422</v>
      </c>
      <c r="K404" s="4"/>
    </row>
    <row r="405" spans="1:11" x14ac:dyDescent="0.25">
      <c r="A405" s="3" t="str">
        <f t="shared" si="6"/>
        <v/>
      </c>
      <c r="B405" s="2"/>
      <c r="C405" s="2"/>
      <c r="D405" s="2"/>
      <c r="E405" s="2"/>
      <c r="F405" s="2"/>
      <c r="G405" s="2"/>
      <c r="H405" s="39"/>
      <c r="I405" s="2"/>
      <c r="J405" s="34">
        <f>COUNTIF(Réservations!A406:A827,Locataires!A405)</f>
        <v>422</v>
      </c>
      <c r="K405" s="4"/>
    </row>
    <row r="406" spans="1:11" x14ac:dyDescent="0.25">
      <c r="A406" s="3" t="str">
        <f t="shared" si="6"/>
        <v/>
      </c>
      <c r="B406" s="2"/>
      <c r="C406" s="2"/>
      <c r="D406" s="2"/>
      <c r="E406" s="2"/>
      <c r="F406" s="2"/>
      <c r="G406" s="2"/>
      <c r="H406" s="39"/>
      <c r="I406" s="2"/>
      <c r="J406" s="34">
        <f>COUNTIF(Réservations!A407:A828,Locataires!A406)</f>
        <v>422</v>
      </c>
      <c r="K406" s="4"/>
    </row>
    <row r="407" spans="1:11" x14ac:dyDescent="0.25">
      <c r="A407" s="3" t="str">
        <f t="shared" si="6"/>
        <v/>
      </c>
      <c r="B407" s="2"/>
      <c r="C407" s="2"/>
      <c r="D407" s="2"/>
      <c r="E407" s="2"/>
      <c r="F407" s="2"/>
      <c r="G407" s="2"/>
      <c r="H407" s="39"/>
      <c r="I407" s="2"/>
      <c r="J407" s="34">
        <f>COUNTIF(Réservations!A408:A829,Locataires!A407)</f>
        <v>422</v>
      </c>
      <c r="K407" s="4"/>
    </row>
    <row r="408" spans="1:11" x14ac:dyDescent="0.25">
      <c r="A408" s="3" t="str">
        <f t="shared" si="6"/>
        <v/>
      </c>
      <c r="B408" s="2"/>
      <c r="C408" s="2"/>
      <c r="D408" s="2"/>
      <c r="E408" s="2"/>
      <c r="F408" s="2"/>
      <c r="G408" s="2"/>
      <c r="H408" s="39"/>
      <c r="I408" s="2"/>
      <c r="J408" s="34">
        <f>COUNTIF(Réservations!A409:A830,Locataires!A408)</f>
        <v>422</v>
      </c>
      <c r="K408" s="4"/>
    </row>
    <row r="409" spans="1:11" x14ac:dyDescent="0.25">
      <c r="A409" s="3" t="str">
        <f t="shared" si="6"/>
        <v/>
      </c>
      <c r="B409" s="2"/>
      <c r="C409" s="2"/>
      <c r="D409" s="2"/>
      <c r="E409" s="2"/>
      <c r="F409" s="2"/>
      <c r="G409" s="2"/>
      <c r="H409" s="39"/>
      <c r="I409" s="2"/>
      <c r="J409" s="34">
        <f>COUNTIF(Réservations!A410:A831,Locataires!A409)</f>
        <v>422</v>
      </c>
      <c r="K409" s="4"/>
    </row>
    <row r="410" spans="1:11" x14ac:dyDescent="0.25">
      <c r="A410" s="3" t="str">
        <f t="shared" si="6"/>
        <v/>
      </c>
      <c r="B410" s="2"/>
      <c r="C410" s="2"/>
      <c r="D410" s="2"/>
      <c r="E410" s="2"/>
      <c r="F410" s="2"/>
      <c r="G410" s="2"/>
      <c r="H410" s="39"/>
      <c r="I410" s="2"/>
      <c r="J410" s="34">
        <f>COUNTIF(Réservations!A411:A832,Locataires!A410)</f>
        <v>422</v>
      </c>
      <c r="K410" s="4"/>
    </row>
    <row r="411" spans="1:11" x14ac:dyDescent="0.25">
      <c r="A411" s="3" t="str">
        <f t="shared" si="6"/>
        <v/>
      </c>
      <c r="B411" s="2"/>
      <c r="C411" s="2"/>
      <c r="D411" s="2"/>
      <c r="E411" s="2"/>
      <c r="F411" s="2"/>
      <c r="G411" s="2"/>
      <c r="H411" s="39"/>
      <c r="I411" s="2"/>
      <c r="J411" s="34">
        <f>COUNTIF(Réservations!A412:A833,Locataires!A411)</f>
        <v>422</v>
      </c>
      <c r="K411" s="4"/>
    </row>
    <row r="412" spans="1:11" x14ac:dyDescent="0.25">
      <c r="A412" s="3" t="str">
        <f t="shared" si="6"/>
        <v/>
      </c>
      <c r="B412" s="2"/>
      <c r="C412" s="2"/>
      <c r="D412" s="2"/>
      <c r="E412" s="2"/>
      <c r="F412" s="2"/>
      <c r="G412" s="2"/>
      <c r="H412" s="39"/>
      <c r="I412" s="2"/>
      <c r="J412" s="34">
        <f>COUNTIF(Réservations!A413:A834,Locataires!A412)</f>
        <v>422</v>
      </c>
      <c r="K412" s="4"/>
    </row>
    <row r="413" spans="1:11" x14ac:dyDescent="0.25">
      <c r="A413" s="3" t="str">
        <f t="shared" si="6"/>
        <v/>
      </c>
      <c r="B413" s="2"/>
      <c r="C413" s="2"/>
      <c r="D413" s="2"/>
      <c r="E413" s="2"/>
      <c r="F413" s="2"/>
      <c r="G413" s="2"/>
      <c r="H413" s="39"/>
      <c r="I413" s="2"/>
      <c r="J413" s="34">
        <f>COUNTIF(Réservations!A414:A835,Locataires!A413)</f>
        <v>422</v>
      </c>
      <c r="K413" s="4"/>
    </row>
    <row r="414" spans="1:11" x14ac:dyDescent="0.25">
      <c r="A414" s="3" t="str">
        <f t="shared" si="6"/>
        <v/>
      </c>
      <c r="B414" s="2"/>
      <c r="C414" s="2"/>
      <c r="D414" s="2"/>
      <c r="E414" s="2"/>
      <c r="F414" s="2"/>
      <c r="G414" s="2"/>
      <c r="H414" s="39"/>
      <c r="I414" s="2"/>
      <c r="J414" s="34">
        <f>COUNTIF(Réservations!A415:A836,Locataires!A414)</f>
        <v>422</v>
      </c>
      <c r="K414" s="4"/>
    </row>
    <row r="415" spans="1:11" x14ac:dyDescent="0.25">
      <c r="A415" s="3" t="str">
        <f t="shared" si="6"/>
        <v/>
      </c>
      <c r="B415" s="2"/>
      <c r="C415" s="2"/>
      <c r="D415" s="2"/>
      <c r="E415" s="2"/>
      <c r="F415" s="2"/>
      <c r="G415" s="2"/>
      <c r="H415" s="39"/>
      <c r="I415" s="2"/>
      <c r="J415" s="34">
        <f>COUNTIF(Réservations!A416:A837,Locataires!A415)</f>
        <v>422</v>
      </c>
      <c r="K415" s="4"/>
    </row>
    <row r="416" spans="1:11" x14ac:dyDescent="0.25">
      <c r="A416" s="3" t="str">
        <f t="shared" si="6"/>
        <v/>
      </c>
      <c r="B416" s="2"/>
      <c r="C416" s="2"/>
      <c r="D416" s="2"/>
      <c r="E416" s="2"/>
      <c r="F416" s="2"/>
      <c r="G416" s="2"/>
      <c r="H416" s="39"/>
      <c r="I416" s="2"/>
      <c r="J416" s="34">
        <f>COUNTIF(Réservations!A417:A838,Locataires!A416)</f>
        <v>422</v>
      </c>
      <c r="K416" s="4"/>
    </row>
    <row r="417" spans="1:11" x14ac:dyDescent="0.25">
      <c r="A417" s="3" t="str">
        <f t="shared" si="6"/>
        <v/>
      </c>
      <c r="B417" s="2"/>
      <c r="C417" s="2"/>
      <c r="D417" s="2"/>
      <c r="E417" s="2"/>
      <c r="F417" s="2"/>
      <c r="G417" s="2"/>
      <c r="H417" s="39"/>
      <c r="I417" s="2"/>
      <c r="J417" s="34">
        <f>COUNTIF(Réservations!A418:A839,Locataires!A417)</f>
        <v>422</v>
      </c>
      <c r="K417" s="4"/>
    </row>
    <row r="418" spans="1:11" x14ac:dyDescent="0.25">
      <c r="A418" s="3" t="str">
        <f t="shared" si="6"/>
        <v/>
      </c>
      <c r="B418" s="2"/>
      <c r="C418" s="2"/>
      <c r="D418" s="2"/>
      <c r="E418" s="2"/>
      <c r="F418" s="2"/>
      <c r="G418" s="2"/>
      <c r="H418" s="39"/>
      <c r="I418" s="2"/>
      <c r="J418" s="34">
        <f>COUNTIF(Réservations!A419:A840,Locataires!A418)</f>
        <v>422</v>
      </c>
      <c r="K418" s="4"/>
    </row>
    <row r="419" spans="1:11" x14ac:dyDescent="0.25">
      <c r="A419" s="3" t="str">
        <f t="shared" si="6"/>
        <v/>
      </c>
      <c r="B419" s="2"/>
      <c r="C419" s="2"/>
      <c r="D419" s="2"/>
      <c r="E419" s="2"/>
      <c r="F419" s="2"/>
      <c r="G419" s="2"/>
      <c r="H419" s="39"/>
      <c r="I419" s="2"/>
      <c r="J419" s="34">
        <f>COUNTIF(Réservations!A420:A841,Locataires!A419)</f>
        <v>422</v>
      </c>
      <c r="K419" s="4"/>
    </row>
    <row r="420" spans="1:11" x14ac:dyDescent="0.25">
      <c r="A420" s="3" t="str">
        <f t="shared" si="6"/>
        <v/>
      </c>
      <c r="B420" s="2"/>
      <c r="C420" s="2"/>
      <c r="D420" s="2"/>
      <c r="E420" s="2"/>
      <c r="F420" s="2"/>
      <c r="G420" s="2"/>
      <c r="H420" s="39"/>
      <c r="I420" s="2"/>
      <c r="J420" s="34">
        <f>COUNTIF(Réservations!A421:A842,Locataires!A420)</f>
        <v>422</v>
      </c>
      <c r="K420" s="4"/>
    </row>
    <row r="421" spans="1:11" x14ac:dyDescent="0.25">
      <c r="A421" s="3" t="str">
        <f t="shared" si="6"/>
        <v/>
      </c>
      <c r="B421" s="2"/>
      <c r="C421" s="2"/>
      <c r="D421" s="2"/>
      <c r="E421" s="2"/>
      <c r="F421" s="2"/>
      <c r="G421" s="2"/>
      <c r="H421" s="39"/>
      <c r="I421" s="2"/>
      <c r="J421" s="34">
        <f>COUNTIF(Réservations!A422:A843,Locataires!A421)</f>
        <v>422</v>
      </c>
      <c r="K421" s="4"/>
    </row>
    <row r="422" spans="1:11" x14ac:dyDescent="0.25">
      <c r="A422" s="3" t="str">
        <f t="shared" si="6"/>
        <v/>
      </c>
      <c r="B422" s="2"/>
      <c r="C422" s="2"/>
      <c r="D422" s="2"/>
      <c r="E422" s="2"/>
      <c r="F422" s="2"/>
      <c r="G422" s="2"/>
      <c r="H422" s="39"/>
      <c r="I422" s="2"/>
      <c r="J422" s="34">
        <f>COUNTIF(Réservations!A423:A844,Locataires!A422)</f>
        <v>422</v>
      </c>
      <c r="K422" s="4"/>
    </row>
    <row r="423" spans="1:11" x14ac:dyDescent="0.25">
      <c r="A423" s="3" t="str">
        <f t="shared" si="6"/>
        <v/>
      </c>
      <c r="B423" s="2"/>
      <c r="C423" s="2"/>
      <c r="D423" s="2"/>
      <c r="E423" s="2"/>
      <c r="F423" s="2"/>
      <c r="G423" s="2"/>
      <c r="H423" s="39"/>
      <c r="I423" s="2"/>
      <c r="J423" s="34">
        <f>COUNTIF(Réservations!A424:A845,Locataires!A423)</f>
        <v>422</v>
      </c>
      <c r="K423" s="4"/>
    </row>
    <row r="424" spans="1:11" x14ac:dyDescent="0.25">
      <c r="A424" s="3" t="str">
        <f t="shared" si="6"/>
        <v/>
      </c>
      <c r="B424" s="2"/>
      <c r="C424" s="2"/>
      <c r="D424" s="2"/>
      <c r="E424" s="2"/>
      <c r="F424" s="2"/>
      <c r="G424" s="2"/>
      <c r="H424" s="39"/>
      <c r="I424" s="2"/>
      <c r="J424" s="34">
        <f>COUNTIF(Réservations!A425:A846,Locataires!A424)</f>
        <v>422</v>
      </c>
      <c r="K424" s="4"/>
    </row>
    <row r="425" spans="1:11" x14ac:dyDescent="0.25">
      <c r="A425" s="3" t="str">
        <f t="shared" si="6"/>
        <v/>
      </c>
      <c r="B425" s="2"/>
      <c r="C425" s="2"/>
      <c r="D425" s="2"/>
      <c r="E425" s="2"/>
      <c r="F425" s="2"/>
      <c r="G425" s="2"/>
      <c r="H425" s="39"/>
      <c r="I425" s="2"/>
      <c r="J425" s="34">
        <f>COUNTIF(Réservations!A426:A847,Locataires!A425)</f>
        <v>422</v>
      </c>
      <c r="K425" s="4"/>
    </row>
    <row r="426" spans="1:11" x14ac:dyDescent="0.25">
      <c r="A426" s="3" t="str">
        <f t="shared" si="6"/>
        <v/>
      </c>
      <c r="B426" s="2"/>
      <c r="C426" s="2"/>
      <c r="D426" s="2"/>
      <c r="E426" s="2"/>
      <c r="F426" s="2"/>
      <c r="G426" s="2"/>
      <c r="H426" s="39"/>
      <c r="I426" s="2"/>
      <c r="J426" s="34">
        <f>COUNTIF(Réservations!A427:A848,Locataires!A426)</f>
        <v>422</v>
      </c>
      <c r="K426" s="4"/>
    </row>
    <row r="427" spans="1:11" x14ac:dyDescent="0.25">
      <c r="A427" s="3" t="str">
        <f t="shared" si="6"/>
        <v/>
      </c>
      <c r="B427" s="2"/>
      <c r="C427" s="2"/>
      <c r="D427" s="2"/>
      <c r="E427" s="2"/>
      <c r="F427" s="2"/>
      <c r="G427" s="2"/>
      <c r="H427" s="39"/>
      <c r="I427" s="2"/>
      <c r="J427" s="34">
        <f>COUNTIF(Réservations!A428:A849,Locataires!A427)</f>
        <v>422</v>
      </c>
      <c r="K427" s="4"/>
    </row>
    <row r="428" spans="1:11" x14ac:dyDescent="0.25">
      <c r="A428" s="3" t="str">
        <f t="shared" si="6"/>
        <v/>
      </c>
      <c r="B428" s="2"/>
      <c r="C428" s="2"/>
      <c r="D428" s="2"/>
      <c r="E428" s="2"/>
      <c r="F428" s="2"/>
      <c r="G428" s="2"/>
      <c r="H428" s="39"/>
      <c r="I428" s="2"/>
      <c r="J428" s="34">
        <f>COUNTIF(Réservations!A429:A850,Locataires!A428)</f>
        <v>422</v>
      </c>
      <c r="K428" s="4"/>
    </row>
    <row r="429" spans="1:11" x14ac:dyDescent="0.25">
      <c r="A429" s="3" t="str">
        <f t="shared" si="6"/>
        <v/>
      </c>
      <c r="B429" s="2"/>
      <c r="C429" s="2"/>
      <c r="D429" s="2"/>
      <c r="E429" s="2"/>
      <c r="F429" s="2"/>
      <c r="G429" s="2"/>
      <c r="H429" s="39"/>
      <c r="I429" s="2"/>
      <c r="J429" s="34">
        <f>COUNTIF(Réservations!A430:A851,Locataires!A429)</f>
        <v>422</v>
      </c>
      <c r="K429" s="4"/>
    </row>
    <row r="430" spans="1:11" x14ac:dyDescent="0.25">
      <c r="A430" s="3" t="str">
        <f t="shared" si="6"/>
        <v/>
      </c>
      <c r="B430" s="2"/>
      <c r="C430" s="2"/>
      <c r="D430" s="2"/>
      <c r="E430" s="2"/>
      <c r="F430" s="2"/>
      <c r="G430" s="2"/>
      <c r="H430" s="39"/>
      <c r="I430" s="2"/>
      <c r="J430" s="34">
        <f>COUNTIF(Réservations!A431:A852,Locataires!A430)</f>
        <v>422</v>
      </c>
      <c r="K430" s="4"/>
    </row>
    <row r="431" spans="1:11" x14ac:dyDescent="0.25">
      <c r="A431" s="3" t="str">
        <f t="shared" si="6"/>
        <v/>
      </c>
      <c r="B431" s="2"/>
      <c r="C431" s="2"/>
      <c r="D431" s="2"/>
      <c r="E431" s="2"/>
      <c r="F431" s="2"/>
      <c r="G431" s="2"/>
      <c r="H431" s="39"/>
      <c r="I431" s="2"/>
      <c r="J431" s="34">
        <f>COUNTIF(Réservations!A432:A853,Locataires!A431)</f>
        <v>422</v>
      </c>
      <c r="K431" s="4"/>
    </row>
    <row r="432" spans="1:11" x14ac:dyDescent="0.25">
      <c r="A432" s="3" t="str">
        <f t="shared" si="6"/>
        <v/>
      </c>
      <c r="B432" s="2"/>
      <c r="C432" s="2"/>
      <c r="D432" s="2"/>
      <c r="E432" s="2"/>
      <c r="F432" s="2"/>
      <c r="G432" s="2"/>
      <c r="H432" s="39"/>
      <c r="I432" s="2"/>
      <c r="J432" s="34">
        <f>COUNTIF(Réservations!A433:A854,Locataires!A432)</f>
        <v>422</v>
      </c>
      <c r="K432" s="4"/>
    </row>
    <row r="433" spans="1:11" x14ac:dyDescent="0.25">
      <c r="A433" s="3" t="str">
        <f t="shared" si="6"/>
        <v/>
      </c>
      <c r="B433" s="2"/>
      <c r="C433" s="2"/>
      <c r="D433" s="2"/>
      <c r="E433" s="2"/>
      <c r="F433" s="2"/>
      <c r="G433" s="2"/>
      <c r="H433" s="39"/>
      <c r="I433" s="2"/>
      <c r="J433" s="34">
        <f>COUNTIF(Réservations!A434:A855,Locataires!A433)</f>
        <v>422</v>
      </c>
      <c r="K433" s="4"/>
    </row>
    <row r="434" spans="1:11" x14ac:dyDescent="0.25">
      <c r="A434" s="3" t="str">
        <f t="shared" si="6"/>
        <v/>
      </c>
      <c r="B434" s="2"/>
      <c r="C434" s="2"/>
      <c r="D434" s="2"/>
      <c r="E434" s="2"/>
      <c r="F434" s="2"/>
      <c r="G434" s="2"/>
      <c r="H434" s="39"/>
      <c r="I434" s="2"/>
      <c r="J434" s="34">
        <f>COUNTIF(Réservations!A435:A856,Locataires!A434)</f>
        <v>422</v>
      </c>
      <c r="K434" s="4"/>
    </row>
    <row r="435" spans="1:11" x14ac:dyDescent="0.25">
      <c r="A435" s="3" t="str">
        <f t="shared" si="6"/>
        <v/>
      </c>
      <c r="B435" s="2"/>
      <c r="C435" s="2"/>
      <c r="D435" s="2"/>
      <c r="E435" s="2"/>
      <c r="F435" s="2"/>
      <c r="G435" s="2"/>
      <c r="H435" s="39"/>
      <c r="I435" s="2"/>
      <c r="J435" s="34">
        <f>COUNTIF(Réservations!A436:A857,Locataires!A435)</f>
        <v>422</v>
      </c>
      <c r="K435" s="4"/>
    </row>
    <row r="436" spans="1:11" x14ac:dyDescent="0.25">
      <c r="A436" s="3" t="str">
        <f t="shared" si="6"/>
        <v/>
      </c>
      <c r="B436" s="2"/>
      <c r="C436" s="2"/>
      <c r="D436" s="2"/>
      <c r="E436" s="2"/>
      <c r="F436" s="2"/>
      <c r="G436" s="2"/>
      <c r="H436" s="39"/>
      <c r="I436" s="2"/>
      <c r="J436" s="34">
        <f>COUNTIF(Réservations!A437:A858,Locataires!A436)</f>
        <v>422</v>
      </c>
      <c r="K436" s="4"/>
    </row>
    <row r="437" spans="1:11" x14ac:dyDescent="0.25">
      <c r="A437" s="3" t="str">
        <f t="shared" si="6"/>
        <v/>
      </c>
      <c r="B437" s="2"/>
      <c r="C437" s="2"/>
      <c r="D437" s="2"/>
      <c r="E437" s="2"/>
      <c r="F437" s="2"/>
      <c r="G437" s="2"/>
      <c r="H437" s="39"/>
      <c r="I437" s="2"/>
      <c r="J437" s="34">
        <f>COUNTIF(Réservations!A438:A859,Locataires!A437)</f>
        <v>422</v>
      </c>
      <c r="K437" s="4"/>
    </row>
    <row r="438" spans="1:11" x14ac:dyDescent="0.25">
      <c r="A438" s="3" t="str">
        <f t="shared" si="6"/>
        <v/>
      </c>
      <c r="B438" s="2"/>
      <c r="C438" s="2"/>
      <c r="D438" s="2"/>
      <c r="E438" s="2"/>
      <c r="F438" s="2"/>
      <c r="G438" s="2"/>
      <c r="H438" s="39"/>
      <c r="I438" s="2"/>
      <c r="J438" s="34">
        <f>COUNTIF(Réservations!A439:A860,Locataires!A438)</f>
        <v>422</v>
      </c>
      <c r="K438" s="4"/>
    </row>
    <row r="439" spans="1:11" x14ac:dyDescent="0.25">
      <c r="A439" s="3" t="str">
        <f t="shared" si="6"/>
        <v/>
      </c>
      <c r="B439" s="2"/>
      <c r="C439" s="2"/>
      <c r="D439" s="2"/>
      <c r="E439" s="2"/>
      <c r="F439" s="2"/>
      <c r="G439" s="2"/>
      <c r="H439" s="39"/>
      <c r="I439" s="2"/>
      <c r="J439" s="34">
        <f>COUNTIF(Réservations!A440:A861,Locataires!A439)</f>
        <v>422</v>
      </c>
      <c r="K439" s="4"/>
    </row>
    <row r="440" spans="1:11" x14ac:dyDescent="0.25">
      <c r="A440" s="3" t="str">
        <f t="shared" si="6"/>
        <v/>
      </c>
      <c r="B440" s="2"/>
      <c r="C440" s="2"/>
      <c r="D440" s="2"/>
      <c r="E440" s="2"/>
      <c r="F440" s="2"/>
      <c r="G440" s="2"/>
      <c r="H440" s="39"/>
      <c r="I440" s="2"/>
      <c r="J440" s="34">
        <f>COUNTIF(Réservations!A441:A862,Locataires!A440)</f>
        <v>422</v>
      </c>
      <c r="K440" s="4"/>
    </row>
    <row r="441" spans="1:11" x14ac:dyDescent="0.25">
      <c r="A441" s="3" t="str">
        <f t="shared" si="6"/>
        <v/>
      </c>
      <c r="B441" s="2"/>
      <c r="C441" s="2"/>
      <c r="D441" s="2"/>
      <c r="E441" s="2"/>
      <c r="F441" s="2"/>
      <c r="G441" s="2"/>
      <c r="H441" s="39"/>
      <c r="I441" s="2"/>
      <c r="J441" s="34">
        <f>COUNTIF(Réservations!A442:A863,Locataires!A441)</f>
        <v>422</v>
      </c>
      <c r="K441" s="4"/>
    </row>
    <row r="442" spans="1:11" x14ac:dyDescent="0.25">
      <c r="A442" s="3" t="str">
        <f t="shared" si="6"/>
        <v/>
      </c>
      <c r="B442" s="2"/>
      <c r="C442" s="2"/>
      <c r="D442" s="2"/>
      <c r="E442" s="2"/>
      <c r="F442" s="2"/>
      <c r="G442" s="2"/>
      <c r="H442" s="39"/>
      <c r="I442" s="2"/>
      <c r="J442" s="34">
        <f>COUNTIF(Réservations!A443:A864,Locataires!A442)</f>
        <v>422</v>
      </c>
      <c r="K442" s="4"/>
    </row>
    <row r="443" spans="1:11" x14ac:dyDescent="0.25">
      <c r="A443" s="3" t="str">
        <f t="shared" si="6"/>
        <v/>
      </c>
      <c r="B443" s="2"/>
      <c r="C443" s="2"/>
      <c r="D443" s="2"/>
      <c r="E443" s="2"/>
      <c r="F443" s="2"/>
      <c r="G443" s="2"/>
      <c r="H443" s="39"/>
      <c r="I443" s="2"/>
      <c r="J443" s="34">
        <f>COUNTIF(Réservations!A444:A865,Locataires!A443)</f>
        <v>422</v>
      </c>
      <c r="K443" s="4"/>
    </row>
    <row r="444" spans="1:11" x14ac:dyDescent="0.25">
      <c r="A444" s="3" t="str">
        <f t="shared" si="6"/>
        <v/>
      </c>
      <c r="B444" s="2"/>
      <c r="C444" s="2"/>
      <c r="D444" s="2"/>
      <c r="E444" s="2"/>
      <c r="F444" s="2"/>
      <c r="G444" s="2"/>
      <c r="H444" s="39"/>
      <c r="I444" s="2"/>
      <c r="J444" s="34">
        <f>COUNTIF(Réservations!A445:A866,Locataires!A444)</f>
        <v>422</v>
      </c>
      <c r="K444" s="4"/>
    </row>
    <row r="445" spans="1:11" x14ac:dyDescent="0.25">
      <c r="A445" s="3" t="str">
        <f t="shared" si="6"/>
        <v/>
      </c>
      <c r="B445" s="2"/>
      <c r="C445" s="2"/>
      <c r="D445" s="2"/>
      <c r="E445" s="2"/>
      <c r="F445" s="2"/>
      <c r="G445" s="2"/>
      <c r="H445" s="39"/>
      <c r="I445" s="2"/>
      <c r="J445" s="34">
        <f>COUNTIF(Réservations!A446:A867,Locataires!A445)</f>
        <v>422</v>
      </c>
      <c r="K445" s="4"/>
    </row>
    <row r="446" spans="1:11" x14ac:dyDescent="0.25">
      <c r="A446" s="3" t="str">
        <f t="shared" si="6"/>
        <v/>
      </c>
      <c r="B446" s="2"/>
      <c r="C446" s="2"/>
      <c r="D446" s="2"/>
      <c r="E446" s="2"/>
      <c r="F446" s="2"/>
      <c r="G446" s="2"/>
      <c r="H446" s="39"/>
      <c r="I446" s="2"/>
      <c r="J446" s="34">
        <f>COUNTIF(Réservations!A447:A868,Locataires!A446)</f>
        <v>422</v>
      </c>
      <c r="K446" s="4"/>
    </row>
    <row r="447" spans="1:11" x14ac:dyDescent="0.25">
      <c r="A447" s="3" t="str">
        <f t="shared" si="6"/>
        <v/>
      </c>
      <c r="B447" s="2"/>
      <c r="C447" s="2"/>
      <c r="D447" s="2"/>
      <c r="E447" s="2"/>
      <c r="F447" s="2"/>
      <c r="G447" s="2"/>
      <c r="H447" s="39"/>
      <c r="I447" s="2"/>
      <c r="J447" s="34">
        <f>COUNTIF(Réservations!A448:A869,Locataires!A447)</f>
        <v>422</v>
      </c>
      <c r="K447" s="4"/>
    </row>
    <row r="448" spans="1:11" x14ac:dyDescent="0.25">
      <c r="A448" s="3" t="str">
        <f t="shared" si="6"/>
        <v/>
      </c>
      <c r="B448" s="2"/>
      <c r="C448" s="2"/>
      <c r="D448" s="2"/>
      <c r="E448" s="2"/>
      <c r="F448" s="2"/>
      <c r="G448" s="2"/>
      <c r="H448" s="39"/>
      <c r="I448" s="2"/>
      <c r="J448" s="34">
        <f>COUNTIF(Réservations!A449:A870,Locataires!A448)</f>
        <v>422</v>
      </c>
      <c r="K448" s="4"/>
    </row>
    <row r="449" spans="1:11" x14ac:dyDescent="0.25">
      <c r="A449" s="3" t="str">
        <f t="shared" si="6"/>
        <v/>
      </c>
      <c r="B449" s="2"/>
      <c r="C449" s="2"/>
      <c r="D449" s="2"/>
      <c r="E449" s="2"/>
      <c r="F449" s="2"/>
      <c r="G449" s="2"/>
      <c r="H449" s="39"/>
      <c r="I449" s="2"/>
      <c r="J449" s="34">
        <f>COUNTIF(Réservations!A450:A871,Locataires!A449)</f>
        <v>422</v>
      </c>
      <c r="K449" s="4"/>
    </row>
    <row r="450" spans="1:11" x14ac:dyDescent="0.25">
      <c r="A450" s="3" t="str">
        <f t="shared" si="6"/>
        <v/>
      </c>
      <c r="B450" s="2"/>
      <c r="C450" s="2"/>
      <c r="D450" s="2"/>
      <c r="E450" s="2"/>
      <c r="F450" s="2"/>
      <c r="G450" s="2"/>
      <c r="H450" s="39"/>
      <c r="I450" s="2"/>
      <c r="J450" s="34">
        <f>COUNTIF(Réservations!A451:A872,Locataires!A450)</f>
        <v>422</v>
      </c>
      <c r="K450" s="4"/>
    </row>
    <row r="451" spans="1:11" x14ac:dyDescent="0.25">
      <c r="A451" s="3" t="str">
        <f t="shared" si="6"/>
        <v/>
      </c>
      <c r="B451" s="2"/>
      <c r="C451" s="2"/>
      <c r="D451" s="2"/>
      <c r="E451" s="2"/>
      <c r="F451" s="2"/>
      <c r="G451" s="2"/>
      <c r="H451" s="39"/>
      <c r="I451" s="2"/>
      <c r="J451" s="34">
        <f>COUNTIF(Réservations!A452:A873,Locataires!A451)</f>
        <v>422</v>
      </c>
      <c r="K451" s="4"/>
    </row>
    <row r="452" spans="1:11" x14ac:dyDescent="0.25">
      <c r="A452" s="3" t="str">
        <f t="shared" si="6"/>
        <v/>
      </c>
      <c r="B452" s="2"/>
      <c r="C452" s="2"/>
      <c r="D452" s="2"/>
      <c r="E452" s="2"/>
      <c r="F452" s="2"/>
      <c r="G452" s="2"/>
      <c r="H452" s="39"/>
      <c r="I452" s="2"/>
      <c r="J452" s="34">
        <f>COUNTIF(Réservations!A453:A874,Locataires!A452)</f>
        <v>422</v>
      </c>
      <c r="K452" s="4"/>
    </row>
    <row r="453" spans="1:11" x14ac:dyDescent="0.25">
      <c r="A453" s="3" t="str">
        <f t="shared" ref="A453:A516" si="7">IF(B452="","",A452+1)</f>
        <v/>
      </c>
      <c r="B453" s="2"/>
      <c r="C453" s="2"/>
      <c r="D453" s="2"/>
      <c r="E453" s="2"/>
      <c r="F453" s="2"/>
      <c r="G453" s="2"/>
      <c r="H453" s="39"/>
      <c r="I453" s="2"/>
      <c r="J453" s="34">
        <f>COUNTIF(Réservations!A454:A875,Locataires!A453)</f>
        <v>422</v>
      </c>
      <c r="K453" s="4"/>
    </row>
    <row r="454" spans="1:11" x14ac:dyDescent="0.25">
      <c r="A454" s="3" t="str">
        <f t="shared" si="7"/>
        <v/>
      </c>
      <c r="B454" s="2"/>
      <c r="C454" s="2"/>
      <c r="D454" s="2"/>
      <c r="E454" s="2"/>
      <c r="F454" s="2"/>
      <c r="G454" s="2"/>
      <c r="H454" s="39"/>
      <c r="I454" s="2"/>
      <c r="J454" s="34">
        <f>COUNTIF(Réservations!A455:A876,Locataires!A454)</f>
        <v>422</v>
      </c>
      <c r="K454" s="4"/>
    </row>
    <row r="455" spans="1:11" x14ac:dyDescent="0.25">
      <c r="A455" s="3" t="str">
        <f t="shared" si="7"/>
        <v/>
      </c>
      <c r="B455" s="2"/>
      <c r="C455" s="2"/>
      <c r="D455" s="2"/>
      <c r="E455" s="2"/>
      <c r="F455" s="2"/>
      <c r="G455" s="2"/>
      <c r="H455" s="39"/>
      <c r="I455" s="2"/>
      <c r="J455" s="34">
        <f>COUNTIF(Réservations!A456:A877,Locataires!A455)</f>
        <v>422</v>
      </c>
      <c r="K455" s="4"/>
    </row>
    <row r="456" spans="1:11" x14ac:dyDescent="0.25">
      <c r="A456" s="3" t="str">
        <f t="shared" si="7"/>
        <v/>
      </c>
      <c r="B456" s="2"/>
      <c r="C456" s="2"/>
      <c r="D456" s="2"/>
      <c r="E456" s="2"/>
      <c r="F456" s="2"/>
      <c r="G456" s="2"/>
      <c r="H456" s="39"/>
      <c r="I456" s="2"/>
      <c r="J456" s="34">
        <f>COUNTIF(Réservations!A457:A878,Locataires!A456)</f>
        <v>422</v>
      </c>
      <c r="K456" s="4"/>
    </row>
    <row r="457" spans="1:11" x14ac:dyDescent="0.25">
      <c r="A457" s="3" t="str">
        <f t="shared" si="7"/>
        <v/>
      </c>
      <c r="B457" s="2"/>
      <c r="C457" s="2"/>
      <c r="D457" s="2"/>
      <c r="E457" s="2"/>
      <c r="F457" s="2"/>
      <c r="G457" s="2"/>
      <c r="H457" s="39"/>
      <c r="I457" s="2"/>
      <c r="J457" s="34">
        <f>COUNTIF(Réservations!A458:A879,Locataires!A457)</f>
        <v>422</v>
      </c>
      <c r="K457" s="4"/>
    </row>
    <row r="458" spans="1:11" x14ac:dyDescent="0.25">
      <c r="A458" s="3" t="str">
        <f t="shared" si="7"/>
        <v/>
      </c>
      <c r="B458" s="2"/>
      <c r="C458" s="2"/>
      <c r="D458" s="2"/>
      <c r="E458" s="2"/>
      <c r="F458" s="2"/>
      <c r="G458" s="2"/>
      <c r="H458" s="39"/>
      <c r="I458" s="2"/>
      <c r="J458" s="34">
        <f>COUNTIF(Réservations!A459:A880,Locataires!A458)</f>
        <v>422</v>
      </c>
      <c r="K458" s="4"/>
    </row>
    <row r="459" spans="1:11" x14ac:dyDescent="0.25">
      <c r="A459" s="3" t="str">
        <f t="shared" si="7"/>
        <v/>
      </c>
      <c r="B459" s="2"/>
      <c r="C459" s="2"/>
      <c r="D459" s="2"/>
      <c r="E459" s="2"/>
      <c r="F459" s="2"/>
      <c r="G459" s="2"/>
      <c r="H459" s="39"/>
      <c r="I459" s="2"/>
      <c r="J459" s="34">
        <f>COUNTIF(Réservations!A460:A881,Locataires!A459)</f>
        <v>422</v>
      </c>
      <c r="K459" s="4"/>
    </row>
    <row r="460" spans="1:11" x14ac:dyDescent="0.25">
      <c r="A460" s="3" t="str">
        <f t="shared" si="7"/>
        <v/>
      </c>
      <c r="B460" s="2"/>
      <c r="C460" s="2"/>
      <c r="D460" s="2"/>
      <c r="E460" s="2"/>
      <c r="F460" s="2"/>
      <c r="G460" s="2"/>
      <c r="H460" s="39"/>
      <c r="I460" s="2"/>
      <c r="J460" s="34">
        <f>COUNTIF(Réservations!A461:A882,Locataires!A460)</f>
        <v>422</v>
      </c>
      <c r="K460" s="4"/>
    </row>
    <row r="461" spans="1:11" x14ac:dyDescent="0.25">
      <c r="A461" s="3" t="str">
        <f t="shared" si="7"/>
        <v/>
      </c>
      <c r="B461" s="2"/>
      <c r="C461" s="2"/>
      <c r="D461" s="2"/>
      <c r="E461" s="2"/>
      <c r="F461" s="2"/>
      <c r="G461" s="2"/>
      <c r="H461" s="39"/>
      <c r="I461" s="2"/>
      <c r="J461" s="34">
        <f>COUNTIF(Réservations!A462:A883,Locataires!A461)</f>
        <v>422</v>
      </c>
      <c r="K461" s="4"/>
    </row>
    <row r="462" spans="1:11" x14ac:dyDescent="0.25">
      <c r="A462" s="3" t="str">
        <f t="shared" si="7"/>
        <v/>
      </c>
      <c r="B462" s="2"/>
      <c r="C462" s="2"/>
      <c r="D462" s="2"/>
      <c r="E462" s="2"/>
      <c r="F462" s="2"/>
      <c r="G462" s="2"/>
      <c r="H462" s="39"/>
      <c r="I462" s="2"/>
      <c r="J462" s="34">
        <f>COUNTIF(Réservations!A463:A884,Locataires!A462)</f>
        <v>422</v>
      </c>
      <c r="K462" s="4"/>
    </row>
    <row r="463" spans="1:11" x14ac:dyDescent="0.25">
      <c r="A463" s="3" t="str">
        <f t="shared" si="7"/>
        <v/>
      </c>
      <c r="B463" s="2"/>
      <c r="C463" s="2"/>
      <c r="D463" s="2"/>
      <c r="E463" s="2"/>
      <c r="F463" s="2"/>
      <c r="G463" s="2"/>
      <c r="H463" s="39"/>
      <c r="I463" s="2"/>
      <c r="J463" s="34">
        <f>COUNTIF(Réservations!A464:A885,Locataires!A463)</f>
        <v>422</v>
      </c>
      <c r="K463" s="4"/>
    </row>
    <row r="464" spans="1:11" x14ac:dyDescent="0.25">
      <c r="A464" s="3" t="str">
        <f t="shared" si="7"/>
        <v/>
      </c>
      <c r="B464" s="2"/>
      <c r="C464" s="2"/>
      <c r="D464" s="2"/>
      <c r="E464" s="2"/>
      <c r="F464" s="2"/>
      <c r="G464" s="2"/>
      <c r="H464" s="39"/>
      <c r="I464" s="2"/>
      <c r="J464" s="34">
        <f>COUNTIF(Réservations!A465:A886,Locataires!A464)</f>
        <v>422</v>
      </c>
      <c r="K464" s="4"/>
    </row>
    <row r="465" spans="1:11" x14ac:dyDescent="0.25">
      <c r="A465" s="3" t="str">
        <f t="shared" si="7"/>
        <v/>
      </c>
      <c r="B465" s="2"/>
      <c r="C465" s="2"/>
      <c r="D465" s="2"/>
      <c r="E465" s="2"/>
      <c r="F465" s="2"/>
      <c r="G465" s="2"/>
      <c r="H465" s="39"/>
      <c r="I465" s="2"/>
      <c r="J465" s="34">
        <f>COUNTIF(Réservations!A466:A887,Locataires!A465)</f>
        <v>422</v>
      </c>
      <c r="K465" s="4"/>
    </row>
    <row r="466" spans="1:11" x14ac:dyDescent="0.25">
      <c r="A466" s="3" t="str">
        <f t="shared" si="7"/>
        <v/>
      </c>
      <c r="B466" s="2"/>
      <c r="C466" s="2"/>
      <c r="D466" s="2"/>
      <c r="E466" s="2"/>
      <c r="F466" s="2"/>
      <c r="G466" s="2"/>
      <c r="H466" s="39"/>
      <c r="I466" s="2"/>
      <c r="J466" s="34">
        <f>COUNTIF(Réservations!A467:A888,Locataires!A466)</f>
        <v>422</v>
      </c>
      <c r="K466" s="4"/>
    </row>
    <row r="467" spans="1:11" x14ac:dyDescent="0.25">
      <c r="A467" s="3" t="str">
        <f t="shared" si="7"/>
        <v/>
      </c>
      <c r="B467" s="2"/>
      <c r="C467" s="2"/>
      <c r="D467" s="2"/>
      <c r="E467" s="2"/>
      <c r="F467" s="2"/>
      <c r="G467" s="2"/>
      <c r="H467" s="39"/>
      <c r="I467" s="2"/>
      <c r="J467" s="34">
        <f>COUNTIF(Réservations!A468:A889,Locataires!A467)</f>
        <v>422</v>
      </c>
      <c r="K467" s="4"/>
    </row>
    <row r="468" spans="1:11" x14ac:dyDescent="0.25">
      <c r="A468" s="3" t="str">
        <f t="shared" si="7"/>
        <v/>
      </c>
      <c r="B468" s="2"/>
      <c r="C468" s="2"/>
      <c r="D468" s="2"/>
      <c r="E468" s="2"/>
      <c r="F468" s="2"/>
      <c r="G468" s="2"/>
      <c r="H468" s="39"/>
      <c r="I468" s="2"/>
      <c r="J468" s="34">
        <f>COUNTIF(Réservations!A469:A890,Locataires!A468)</f>
        <v>422</v>
      </c>
      <c r="K468" s="4"/>
    </row>
    <row r="469" spans="1:11" x14ac:dyDescent="0.25">
      <c r="A469" s="3" t="str">
        <f t="shared" si="7"/>
        <v/>
      </c>
      <c r="B469" s="2"/>
      <c r="C469" s="2"/>
      <c r="D469" s="2"/>
      <c r="E469" s="2"/>
      <c r="F469" s="2"/>
      <c r="G469" s="2"/>
      <c r="H469" s="39"/>
      <c r="I469" s="2"/>
      <c r="J469" s="34">
        <f>COUNTIF(Réservations!A470:A891,Locataires!A469)</f>
        <v>422</v>
      </c>
      <c r="K469" s="4"/>
    </row>
    <row r="470" spans="1:11" x14ac:dyDescent="0.25">
      <c r="A470" s="3" t="str">
        <f t="shared" si="7"/>
        <v/>
      </c>
      <c r="B470" s="2"/>
      <c r="C470" s="2"/>
      <c r="D470" s="2"/>
      <c r="E470" s="2"/>
      <c r="F470" s="2"/>
      <c r="G470" s="2"/>
      <c r="H470" s="39"/>
      <c r="I470" s="2"/>
      <c r="J470" s="34">
        <f>COUNTIF(Réservations!A471:A892,Locataires!A470)</f>
        <v>422</v>
      </c>
      <c r="K470" s="4"/>
    </row>
    <row r="471" spans="1:11" x14ac:dyDescent="0.25">
      <c r="A471" s="3" t="str">
        <f t="shared" si="7"/>
        <v/>
      </c>
      <c r="B471" s="2"/>
      <c r="C471" s="2"/>
      <c r="D471" s="2"/>
      <c r="E471" s="2"/>
      <c r="F471" s="2"/>
      <c r="G471" s="2"/>
      <c r="H471" s="39"/>
      <c r="I471" s="2"/>
      <c r="J471" s="34">
        <f>COUNTIF(Réservations!A472:A893,Locataires!A471)</f>
        <v>422</v>
      </c>
      <c r="K471" s="4"/>
    </row>
    <row r="472" spans="1:11" x14ac:dyDescent="0.25">
      <c r="A472" s="3" t="str">
        <f t="shared" si="7"/>
        <v/>
      </c>
      <c r="B472" s="2"/>
      <c r="C472" s="2"/>
      <c r="D472" s="2"/>
      <c r="E472" s="2"/>
      <c r="F472" s="2"/>
      <c r="G472" s="2"/>
      <c r="H472" s="39"/>
      <c r="I472" s="2"/>
      <c r="J472" s="34">
        <f>COUNTIF(Réservations!A473:A894,Locataires!A472)</f>
        <v>422</v>
      </c>
      <c r="K472" s="4"/>
    </row>
    <row r="473" spans="1:11" x14ac:dyDescent="0.25">
      <c r="A473" s="3" t="str">
        <f t="shared" si="7"/>
        <v/>
      </c>
      <c r="B473" s="2"/>
      <c r="C473" s="2"/>
      <c r="D473" s="2"/>
      <c r="E473" s="2"/>
      <c r="F473" s="2"/>
      <c r="G473" s="2"/>
      <c r="H473" s="39"/>
      <c r="I473" s="2"/>
      <c r="J473" s="34">
        <f>COUNTIF(Réservations!A474:A895,Locataires!A473)</f>
        <v>422</v>
      </c>
      <c r="K473" s="4"/>
    </row>
    <row r="474" spans="1:11" x14ac:dyDescent="0.25">
      <c r="A474" s="3" t="str">
        <f t="shared" si="7"/>
        <v/>
      </c>
      <c r="B474" s="2"/>
      <c r="C474" s="2"/>
      <c r="D474" s="2"/>
      <c r="E474" s="2"/>
      <c r="F474" s="2"/>
      <c r="G474" s="2"/>
      <c r="H474" s="39"/>
      <c r="I474" s="2"/>
      <c r="J474" s="34">
        <f>COUNTIF(Réservations!A475:A896,Locataires!A474)</f>
        <v>422</v>
      </c>
      <c r="K474" s="4"/>
    </row>
    <row r="475" spans="1:11" x14ac:dyDescent="0.25">
      <c r="A475" s="3" t="str">
        <f t="shared" si="7"/>
        <v/>
      </c>
      <c r="B475" s="2"/>
      <c r="C475" s="2"/>
      <c r="D475" s="2"/>
      <c r="E475" s="2"/>
      <c r="F475" s="2"/>
      <c r="G475" s="2"/>
      <c r="H475" s="39"/>
      <c r="I475" s="2"/>
      <c r="J475" s="34">
        <f>COUNTIF(Réservations!A476:A897,Locataires!A475)</f>
        <v>422</v>
      </c>
      <c r="K475" s="4"/>
    </row>
    <row r="476" spans="1:11" x14ac:dyDescent="0.25">
      <c r="A476" s="3" t="str">
        <f t="shared" si="7"/>
        <v/>
      </c>
      <c r="B476" s="2"/>
      <c r="C476" s="2"/>
      <c r="D476" s="2"/>
      <c r="E476" s="2"/>
      <c r="F476" s="2"/>
      <c r="G476" s="2"/>
      <c r="H476" s="39"/>
      <c r="I476" s="2"/>
      <c r="J476" s="34">
        <f>COUNTIF(Réservations!A477:A898,Locataires!A476)</f>
        <v>422</v>
      </c>
      <c r="K476" s="4"/>
    </row>
    <row r="477" spans="1:11" x14ac:dyDescent="0.25">
      <c r="A477" s="3" t="str">
        <f t="shared" si="7"/>
        <v/>
      </c>
      <c r="B477" s="2"/>
      <c r="C477" s="2"/>
      <c r="D477" s="2"/>
      <c r="E477" s="2"/>
      <c r="F477" s="2"/>
      <c r="G477" s="2"/>
      <c r="H477" s="39"/>
      <c r="I477" s="2"/>
      <c r="J477" s="34">
        <f>COUNTIF(Réservations!A478:A899,Locataires!A477)</f>
        <v>422</v>
      </c>
      <c r="K477" s="4"/>
    </row>
    <row r="478" spans="1:11" x14ac:dyDescent="0.25">
      <c r="A478" s="3" t="str">
        <f t="shared" si="7"/>
        <v/>
      </c>
      <c r="B478" s="2"/>
      <c r="C478" s="2"/>
      <c r="D478" s="2"/>
      <c r="E478" s="2"/>
      <c r="F478" s="2"/>
      <c r="G478" s="2"/>
      <c r="H478" s="39"/>
      <c r="I478" s="2"/>
      <c r="J478" s="34">
        <f>COUNTIF(Réservations!A479:A900,Locataires!A478)</f>
        <v>422</v>
      </c>
      <c r="K478" s="4"/>
    </row>
    <row r="479" spans="1:11" x14ac:dyDescent="0.25">
      <c r="A479" s="3" t="str">
        <f t="shared" si="7"/>
        <v/>
      </c>
      <c r="B479" s="2"/>
      <c r="C479" s="2"/>
      <c r="D479" s="2"/>
      <c r="E479" s="2"/>
      <c r="F479" s="2"/>
      <c r="G479" s="2"/>
      <c r="H479" s="39"/>
      <c r="I479" s="2"/>
      <c r="J479" s="34">
        <f>COUNTIF(Réservations!A480:A901,Locataires!A479)</f>
        <v>422</v>
      </c>
      <c r="K479" s="4"/>
    </row>
    <row r="480" spans="1:11" x14ac:dyDescent="0.25">
      <c r="A480" s="3" t="str">
        <f t="shared" si="7"/>
        <v/>
      </c>
      <c r="B480" s="2"/>
      <c r="C480" s="2"/>
      <c r="D480" s="2"/>
      <c r="E480" s="2"/>
      <c r="F480" s="2"/>
      <c r="G480" s="2"/>
      <c r="H480" s="39"/>
      <c r="I480" s="2"/>
      <c r="J480" s="34">
        <f>COUNTIF(Réservations!A481:A902,Locataires!A480)</f>
        <v>422</v>
      </c>
      <c r="K480" s="4"/>
    </row>
    <row r="481" spans="1:11" x14ac:dyDescent="0.25">
      <c r="A481" s="3" t="str">
        <f t="shared" si="7"/>
        <v/>
      </c>
      <c r="B481" s="2"/>
      <c r="C481" s="2"/>
      <c r="D481" s="2"/>
      <c r="E481" s="2"/>
      <c r="F481" s="2"/>
      <c r="G481" s="2"/>
      <c r="H481" s="39"/>
      <c r="I481" s="2"/>
      <c r="J481" s="34">
        <f>COUNTIF(Réservations!A482:A903,Locataires!A481)</f>
        <v>422</v>
      </c>
      <c r="K481" s="4"/>
    </row>
    <row r="482" spans="1:11" x14ac:dyDescent="0.25">
      <c r="A482" s="3" t="str">
        <f t="shared" si="7"/>
        <v/>
      </c>
      <c r="B482" s="2"/>
      <c r="C482" s="2"/>
      <c r="D482" s="2"/>
      <c r="E482" s="2"/>
      <c r="F482" s="2"/>
      <c r="G482" s="2"/>
      <c r="H482" s="39"/>
      <c r="I482" s="2"/>
      <c r="J482" s="34">
        <f>COUNTIF(Réservations!A483:A904,Locataires!A482)</f>
        <v>422</v>
      </c>
      <c r="K482" s="4"/>
    </row>
    <row r="483" spans="1:11" x14ac:dyDescent="0.25">
      <c r="A483" s="3" t="str">
        <f t="shared" si="7"/>
        <v/>
      </c>
      <c r="B483" s="2"/>
      <c r="C483" s="2"/>
      <c r="D483" s="2"/>
      <c r="E483" s="2"/>
      <c r="F483" s="2"/>
      <c r="G483" s="2"/>
      <c r="H483" s="39"/>
      <c r="I483" s="2"/>
      <c r="J483" s="34">
        <f>COUNTIF(Réservations!A484:A905,Locataires!A483)</f>
        <v>422</v>
      </c>
      <c r="K483" s="4"/>
    </row>
    <row r="484" spans="1:11" x14ac:dyDescent="0.25">
      <c r="A484" s="3" t="str">
        <f t="shared" si="7"/>
        <v/>
      </c>
      <c r="B484" s="2"/>
      <c r="C484" s="2"/>
      <c r="D484" s="2"/>
      <c r="E484" s="2"/>
      <c r="F484" s="2"/>
      <c r="G484" s="2"/>
      <c r="H484" s="39"/>
      <c r="I484" s="2"/>
      <c r="J484" s="34">
        <f>COUNTIF(Réservations!A485:A906,Locataires!A484)</f>
        <v>422</v>
      </c>
      <c r="K484" s="4"/>
    </row>
    <row r="485" spans="1:11" x14ac:dyDescent="0.25">
      <c r="A485" s="3" t="str">
        <f t="shared" si="7"/>
        <v/>
      </c>
      <c r="B485" s="2"/>
      <c r="C485" s="2"/>
      <c r="D485" s="2"/>
      <c r="E485" s="2"/>
      <c r="F485" s="2"/>
      <c r="G485" s="2"/>
      <c r="H485" s="39"/>
      <c r="I485" s="2"/>
      <c r="J485" s="34">
        <f>COUNTIF(Réservations!A486:A907,Locataires!A485)</f>
        <v>422</v>
      </c>
      <c r="K485" s="4"/>
    </row>
    <row r="486" spans="1:11" x14ac:dyDescent="0.25">
      <c r="A486" s="3" t="str">
        <f t="shared" si="7"/>
        <v/>
      </c>
      <c r="B486" s="2"/>
      <c r="C486" s="2"/>
      <c r="D486" s="2"/>
      <c r="E486" s="2"/>
      <c r="F486" s="2"/>
      <c r="G486" s="2"/>
      <c r="H486" s="39"/>
      <c r="I486" s="2"/>
      <c r="J486" s="34">
        <f>COUNTIF(Réservations!A487:A908,Locataires!A486)</f>
        <v>422</v>
      </c>
      <c r="K486" s="4"/>
    </row>
    <row r="487" spans="1:11" x14ac:dyDescent="0.25">
      <c r="A487" s="3" t="str">
        <f t="shared" si="7"/>
        <v/>
      </c>
      <c r="B487" s="2"/>
      <c r="C487" s="2"/>
      <c r="D487" s="2"/>
      <c r="E487" s="2"/>
      <c r="F487" s="2"/>
      <c r="G487" s="2"/>
      <c r="H487" s="39"/>
      <c r="I487" s="2"/>
      <c r="J487" s="34">
        <f>COUNTIF(Réservations!A488:A909,Locataires!A487)</f>
        <v>422</v>
      </c>
      <c r="K487" s="4"/>
    </row>
    <row r="488" spans="1:11" x14ac:dyDescent="0.25">
      <c r="A488" s="3" t="str">
        <f t="shared" si="7"/>
        <v/>
      </c>
      <c r="B488" s="2"/>
      <c r="C488" s="2"/>
      <c r="D488" s="2"/>
      <c r="E488" s="2"/>
      <c r="F488" s="2"/>
      <c r="G488" s="2"/>
      <c r="H488" s="39"/>
      <c r="I488" s="2"/>
      <c r="J488" s="34">
        <f>COUNTIF(Réservations!A489:A910,Locataires!A488)</f>
        <v>422</v>
      </c>
      <c r="K488" s="4"/>
    </row>
    <row r="489" spans="1:11" x14ac:dyDescent="0.25">
      <c r="A489" s="3" t="str">
        <f t="shared" si="7"/>
        <v/>
      </c>
      <c r="B489" s="2"/>
      <c r="C489" s="2"/>
      <c r="D489" s="2"/>
      <c r="E489" s="2"/>
      <c r="F489" s="2"/>
      <c r="G489" s="2"/>
      <c r="H489" s="39"/>
      <c r="I489" s="2"/>
      <c r="J489" s="34">
        <f>COUNTIF(Réservations!A490:A911,Locataires!A489)</f>
        <v>422</v>
      </c>
      <c r="K489" s="4"/>
    </row>
    <row r="490" spans="1:11" x14ac:dyDescent="0.25">
      <c r="A490" s="3" t="str">
        <f t="shared" si="7"/>
        <v/>
      </c>
      <c r="B490" s="2"/>
      <c r="C490" s="2"/>
      <c r="D490" s="2"/>
      <c r="E490" s="2"/>
      <c r="F490" s="2"/>
      <c r="G490" s="2"/>
      <c r="H490" s="39"/>
      <c r="I490" s="2"/>
      <c r="J490" s="34">
        <f>COUNTIF(Réservations!A491:A912,Locataires!A490)</f>
        <v>422</v>
      </c>
      <c r="K490" s="4"/>
    </row>
    <row r="491" spans="1:11" x14ac:dyDescent="0.25">
      <c r="A491" s="3" t="str">
        <f t="shared" si="7"/>
        <v/>
      </c>
      <c r="B491" s="2"/>
      <c r="C491" s="2"/>
      <c r="D491" s="2"/>
      <c r="E491" s="2"/>
      <c r="F491" s="2"/>
      <c r="G491" s="2"/>
      <c r="H491" s="39"/>
      <c r="I491" s="2"/>
      <c r="J491" s="34">
        <f>COUNTIF(Réservations!A492:A913,Locataires!A491)</f>
        <v>422</v>
      </c>
      <c r="K491" s="4"/>
    </row>
    <row r="492" spans="1:11" x14ac:dyDescent="0.25">
      <c r="A492" s="3" t="str">
        <f t="shared" si="7"/>
        <v/>
      </c>
      <c r="B492" s="2"/>
      <c r="C492" s="2"/>
      <c r="D492" s="2"/>
      <c r="E492" s="2"/>
      <c r="F492" s="2"/>
      <c r="G492" s="2"/>
      <c r="H492" s="39"/>
      <c r="I492" s="2"/>
      <c r="J492" s="34">
        <f>COUNTIF(Réservations!A493:A914,Locataires!A492)</f>
        <v>422</v>
      </c>
      <c r="K492" s="4"/>
    </row>
    <row r="493" spans="1:11" x14ac:dyDescent="0.25">
      <c r="A493" s="3" t="str">
        <f t="shared" si="7"/>
        <v/>
      </c>
      <c r="B493" s="2"/>
      <c r="C493" s="2"/>
      <c r="D493" s="2"/>
      <c r="E493" s="2"/>
      <c r="F493" s="2"/>
      <c r="G493" s="2"/>
      <c r="H493" s="39"/>
      <c r="I493" s="2"/>
      <c r="J493" s="34">
        <f>COUNTIF(Réservations!A494:A915,Locataires!A493)</f>
        <v>422</v>
      </c>
      <c r="K493" s="4"/>
    </row>
    <row r="494" spans="1:11" x14ac:dyDescent="0.25">
      <c r="A494" s="3" t="str">
        <f t="shared" si="7"/>
        <v/>
      </c>
      <c r="B494" s="2"/>
      <c r="C494" s="2"/>
      <c r="D494" s="2"/>
      <c r="E494" s="2"/>
      <c r="F494" s="2"/>
      <c r="G494" s="2"/>
      <c r="H494" s="39"/>
      <c r="I494" s="2"/>
      <c r="J494" s="34">
        <f>COUNTIF(Réservations!A495:A916,Locataires!A494)</f>
        <v>422</v>
      </c>
      <c r="K494" s="4"/>
    </row>
    <row r="495" spans="1:11" x14ac:dyDescent="0.25">
      <c r="A495" s="3" t="str">
        <f t="shared" si="7"/>
        <v/>
      </c>
      <c r="B495" s="2"/>
      <c r="C495" s="2"/>
      <c r="D495" s="2"/>
      <c r="E495" s="2"/>
      <c r="F495" s="2"/>
      <c r="G495" s="2"/>
      <c r="H495" s="39"/>
      <c r="I495" s="2"/>
      <c r="J495" s="34">
        <f>COUNTIF(Réservations!A496:A917,Locataires!A495)</f>
        <v>422</v>
      </c>
      <c r="K495" s="4"/>
    </row>
    <row r="496" spans="1:11" x14ac:dyDescent="0.25">
      <c r="A496" s="3" t="str">
        <f t="shared" si="7"/>
        <v/>
      </c>
      <c r="B496" s="2"/>
      <c r="C496" s="2"/>
      <c r="D496" s="2"/>
      <c r="E496" s="2"/>
      <c r="F496" s="2"/>
      <c r="G496" s="2"/>
      <c r="H496" s="39"/>
      <c r="I496" s="2"/>
      <c r="J496" s="34">
        <f>COUNTIF(Réservations!A497:A918,Locataires!A496)</f>
        <v>422</v>
      </c>
      <c r="K496" s="4"/>
    </row>
    <row r="497" spans="1:11" x14ac:dyDescent="0.25">
      <c r="A497" s="3" t="str">
        <f t="shared" si="7"/>
        <v/>
      </c>
      <c r="B497" s="2"/>
      <c r="C497" s="2"/>
      <c r="D497" s="2"/>
      <c r="E497" s="2"/>
      <c r="F497" s="2"/>
      <c r="G497" s="2"/>
      <c r="H497" s="39"/>
      <c r="I497" s="2"/>
      <c r="J497" s="34">
        <f>COUNTIF(Réservations!A498:A919,Locataires!A497)</f>
        <v>422</v>
      </c>
      <c r="K497" s="4"/>
    </row>
    <row r="498" spans="1:11" x14ac:dyDescent="0.25">
      <c r="A498" s="3" t="str">
        <f t="shared" si="7"/>
        <v/>
      </c>
      <c r="B498" s="2"/>
      <c r="C498" s="2"/>
      <c r="D498" s="2"/>
      <c r="E498" s="2"/>
      <c r="F498" s="2"/>
      <c r="G498" s="2"/>
      <c r="H498" s="39"/>
      <c r="I498" s="2"/>
      <c r="J498" s="34">
        <f>COUNTIF(Réservations!A499:A920,Locataires!A498)</f>
        <v>422</v>
      </c>
      <c r="K498" s="4"/>
    </row>
    <row r="499" spans="1:11" x14ac:dyDescent="0.25">
      <c r="A499" s="3" t="str">
        <f t="shared" si="7"/>
        <v/>
      </c>
      <c r="B499" s="2"/>
      <c r="C499" s="2"/>
      <c r="D499" s="2"/>
      <c r="E499" s="2"/>
      <c r="F499" s="2"/>
      <c r="G499" s="2"/>
      <c r="H499" s="39"/>
      <c r="I499" s="2"/>
      <c r="J499" s="34">
        <f>COUNTIF(Réservations!A500:A921,Locataires!A499)</f>
        <v>422</v>
      </c>
      <c r="K499" s="4"/>
    </row>
    <row r="500" spans="1:11" x14ac:dyDescent="0.25">
      <c r="A500" s="3" t="str">
        <f t="shared" si="7"/>
        <v/>
      </c>
      <c r="B500" s="2"/>
      <c r="C500" s="2"/>
      <c r="D500" s="2"/>
      <c r="E500" s="2"/>
      <c r="F500" s="2"/>
      <c r="G500" s="2"/>
      <c r="H500" s="39"/>
      <c r="I500" s="2"/>
      <c r="J500" s="34">
        <f>COUNTIF(Réservations!A501:A922,Locataires!A500)</f>
        <v>422</v>
      </c>
      <c r="K500" s="4"/>
    </row>
    <row r="501" spans="1:11" x14ac:dyDescent="0.25">
      <c r="A501" s="3" t="str">
        <f t="shared" si="7"/>
        <v/>
      </c>
      <c r="B501" s="2"/>
      <c r="C501" s="2"/>
      <c r="D501" s="2"/>
      <c r="E501" s="2"/>
      <c r="F501" s="2"/>
      <c r="G501" s="2"/>
      <c r="H501" s="39"/>
      <c r="I501" s="2"/>
      <c r="J501" s="34">
        <f>COUNTIF(Réservations!A502:A923,Locataires!A501)</f>
        <v>422</v>
      </c>
      <c r="K501" s="4"/>
    </row>
    <row r="502" spans="1:11" x14ac:dyDescent="0.25">
      <c r="A502" s="3" t="str">
        <f t="shared" si="7"/>
        <v/>
      </c>
      <c r="B502" s="2"/>
      <c r="C502" s="2"/>
      <c r="D502" s="2"/>
      <c r="E502" s="2"/>
      <c r="F502" s="2"/>
      <c r="G502" s="2"/>
      <c r="H502" s="39"/>
      <c r="I502" s="2"/>
      <c r="J502" s="34">
        <f>COUNTIF(Réservations!A503:A924,Locataires!A502)</f>
        <v>422</v>
      </c>
      <c r="K502" s="4"/>
    </row>
    <row r="503" spans="1:11" x14ac:dyDescent="0.25">
      <c r="A503" s="3" t="str">
        <f t="shared" si="7"/>
        <v/>
      </c>
      <c r="B503" s="2"/>
      <c r="C503" s="2"/>
      <c r="D503" s="2"/>
      <c r="E503" s="2"/>
      <c r="F503" s="2"/>
      <c r="G503" s="2"/>
      <c r="H503" s="39"/>
      <c r="I503" s="2"/>
      <c r="J503" s="34">
        <f>COUNTIF(Réservations!A504:A925,Locataires!A503)</f>
        <v>422</v>
      </c>
      <c r="K503" s="4"/>
    </row>
    <row r="504" spans="1:11" x14ac:dyDescent="0.25">
      <c r="A504" s="3" t="str">
        <f t="shared" si="7"/>
        <v/>
      </c>
      <c r="B504" s="2"/>
      <c r="C504" s="2"/>
      <c r="D504" s="2"/>
      <c r="E504" s="2"/>
      <c r="F504" s="2"/>
      <c r="G504" s="2"/>
      <c r="H504" s="39"/>
      <c r="I504" s="2"/>
      <c r="J504" s="34">
        <f>COUNTIF(Réservations!A505:A926,Locataires!A504)</f>
        <v>422</v>
      </c>
      <c r="K504" s="4"/>
    </row>
    <row r="505" spans="1:11" x14ac:dyDescent="0.25">
      <c r="A505" s="3" t="str">
        <f t="shared" si="7"/>
        <v/>
      </c>
      <c r="B505" s="2"/>
      <c r="C505" s="2"/>
      <c r="D505" s="2"/>
      <c r="E505" s="2"/>
      <c r="F505" s="2"/>
      <c r="G505" s="2"/>
      <c r="H505" s="39"/>
      <c r="I505" s="2"/>
      <c r="J505" s="34">
        <f>COUNTIF(Réservations!A506:A927,Locataires!A505)</f>
        <v>422</v>
      </c>
      <c r="K505" s="4"/>
    </row>
    <row r="506" spans="1:11" x14ac:dyDescent="0.25">
      <c r="A506" s="3" t="str">
        <f t="shared" si="7"/>
        <v/>
      </c>
      <c r="B506" s="2"/>
      <c r="C506" s="2"/>
      <c r="D506" s="2"/>
      <c r="E506" s="2"/>
      <c r="F506" s="2"/>
      <c r="G506" s="2"/>
      <c r="H506" s="39"/>
      <c r="I506" s="2"/>
      <c r="J506" s="34">
        <f>COUNTIF(Réservations!A507:A928,Locataires!A506)</f>
        <v>422</v>
      </c>
      <c r="K506" s="4"/>
    </row>
    <row r="507" spans="1:11" x14ac:dyDescent="0.25">
      <c r="A507" s="3" t="str">
        <f t="shared" si="7"/>
        <v/>
      </c>
      <c r="B507" s="2"/>
      <c r="C507" s="2"/>
      <c r="D507" s="2"/>
      <c r="E507" s="2"/>
      <c r="F507" s="2"/>
      <c r="G507" s="2"/>
      <c r="H507" s="39"/>
      <c r="I507" s="2"/>
      <c r="J507" s="34">
        <f>COUNTIF(Réservations!A508:A929,Locataires!A507)</f>
        <v>422</v>
      </c>
      <c r="K507" s="4"/>
    </row>
    <row r="508" spans="1:11" x14ac:dyDescent="0.25">
      <c r="A508" s="3" t="str">
        <f t="shared" si="7"/>
        <v/>
      </c>
      <c r="B508" s="2"/>
      <c r="C508" s="2"/>
      <c r="D508" s="2"/>
      <c r="E508" s="2"/>
      <c r="F508" s="2"/>
      <c r="G508" s="2"/>
      <c r="H508" s="39"/>
      <c r="I508" s="2"/>
      <c r="J508" s="34">
        <f>COUNTIF(Réservations!A509:A930,Locataires!A508)</f>
        <v>422</v>
      </c>
      <c r="K508" s="4"/>
    </row>
    <row r="509" spans="1:11" x14ac:dyDescent="0.25">
      <c r="A509" s="3" t="str">
        <f t="shared" si="7"/>
        <v/>
      </c>
      <c r="B509" s="2"/>
      <c r="C509" s="2"/>
      <c r="D509" s="2"/>
      <c r="E509" s="2"/>
      <c r="F509" s="2"/>
      <c r="G509" s="2"/>
      <c r="H509" s="39"/>
      <c r="I509" s="2"/>
      <c r="J509" s="34">
        <f>COUNTIF(Réservations!A510:A931,Locataires!A509)</f>
        <v>422</v>
      </c>
      <c r="K509" s="4"/>
    </row>
    <row r="510" spans="1:11" x14ac:dyDescent="0.25">
      <c r="A510" s="3" t="str">
        <f t="shared" si="7"/>
        <v/>
      </c>
      <c r="B510" s="2"/>
      <c r="C510" s="2"/>
      <c r="D510" s="2"/>
      <c r="E510" s="2"/>
      <c r="F510" s="2"/>
      <c r="G510" s="2"/>
      <c r="H510" s="39"/>
      <c r="I510" s="2"/>
      <c r="J510" s="34">
        <f>COUNTIF(Réservations!A511:A932,Locataires!A510)</f>
        <v>422</v>
      </c>
      <c r="K510" s="4"/>
    </row>
    <row r="511" spans="1:11" x14ac:dyDescent="0.25">
      <c r="A511" s="3" t="str">
        <f t="shared" si="7"/>
        <v/>
      </c>
      <c r="B511" s="2"/>
      <c r="C511" s="2"/>
      <c r="D511" s="2"/>
      <c r="E511" s="2"/>
      <c r="F511" s="2"/>
      <c r="G511" s="2"/>
      <c r="H511" s="39"/>
      <c r="I511" s="2"/>
      <c r="J511" s="34">
        <f>COUNTIF(Réservations!A512:A933,Locataires!A511)</f>
        <v>422</v>
      </c>
      <c r="K511" s="4"/>
    </row>
    <row r="512" spans="1:11" x14ac:dyDescent="0.25">
      <c r="A512" s="3" t="str">
        <f t="shared" si="7"/>
        <v/>
      </c>
      <c r="B512" s="2"/>
      <c r="C512" s="2"/>
      <c r="D512" s="2"/>
      <c r="E512" s="2"/>
      <c r="F512" s="2"/>
      <c r="G512" s="2"/>
      <c r="H512" s="39"/>
      <c r="I512" s="2"/>
      <c r="J512" s="34">
        <f>COUNTIF(Réservations!A513:A934,Locataires!A512)</f>
        <v>422</v>
      </c>
      <c r="K512" s="4"/>
    </row>
    <row r="513" spans="1:11" x14ac:dyDescent="0.25">
      <c r="A513" s="3" t="str">
        <f t="shared" si="7"/>
        <v/>
      </c>
      <c r="B513" s="2"/>
      <c r="C513" s="2"/>
      <c r="D513" s="2"/>
      <c r="E513" s="2"/>
      <c r="F513" s="2"/>
      <c r="G513" s="2"/>
      <c r="H513" s="39"/>
      <c r="I513" s="2"/>
      <c r="J513" s="34">
        <f>COUNTIF(Réservations!A514:A935,Locataires!A513)</f>
        <v>422</v>
      </c>
      <c r="K513" s="4"/>
    </row>
    <row r="514" spans="1:11" x14ac:dyDescent="0.25">
      <c r="A514" s="3" t="str">
        <f t="shared" si="7"/>
        <v/>
      </c>
      <c r="B514" s="2"/>
      <c r="C514" s="2"/>
      <c r="D514" s="2"/>
      <c r="E514" s="2"/>
      <c r="F514" s="2"/>
      <c r="G514" s="2"/>
      <c r="H514" s="39"/>
      <c r="I514" s="2"/>
      <c r="J514" s="34">
        <f>COUNTIF(Réservations!A515:A936,Locataires!A514)</f>
        <v>422</v>
      </c>
      <c r="K514" s="4"/>
    </row>
    <row r="515" spans="1:11" x14ac:dyDescent="0.25">
      <c r="A515" s="3" t="str">
        <f t="shared" si="7"/>
        <v/>
      </c>
      <c r="B515" s="2"/>
      <c r="C515" s="2"/>
      <c r="D515" s="2"/>
      <c r="E515" s="2"/>
      <c r="F515" s="2"/>
      <c r="G515" s="2"/>
      <c r="H515" s="39"/>
      <c r="I515" s="2"/>
      <c r="J515" s="34">
        <f>COUNTIF(Réservations!A516:A937,Locataires!A515)</f>
        <v>422</v>
      </c>
      <c r="K515" s="4"/>
    </row>
    <row r="516" spans="1:11" x14ac:dyDescent="0.25">
      <c r="A516" s="3" t="str">
        <f t="shared" si="7"/>
        <v/>
      </c>
      <c r="B516" s="2"/>
      <c r="C516" s="2"/>
      <c r="D516" s="2"/>
      <c r="E516" s="2"/>
      <c r="F516" s="2"/>
      <c r="G516" s="2"/>
      <c r="H516" s="39"/>
      <c r="I516" s="2"/>
      <c r="J516" s="34">
        <f>COUNTIF(Réservations!A517:A938,Locataires!A516)</f>
        <v>422</v>
      </c>
      <c r="K516" s="4"/>
    </row>
    <row r="517" spans="1:11" x14ac:dyDescent="0.25">
      <c r="A517" s="3" t="str">
        <f t="shared" ref="A517:A580" si="8">IF(B516="","",A516+1)</f>
        <v/>
      </c>
      <c r="B517" s="2"/>
      <c r="C517" s="2"/>
      <c r="D517" s="2"/>
      <c r="E517" s="2"/>
      <c r="F517" s="2"/>
      <c r="G517" s="2"/>
      <c r="H517" s="39"/>
      <c r="I517" s="2"/>
      <c r="J517" s="34">
        <f>COUNTIF(Réservations!A518:A939,Locataires!A517)</f>
        <v>422</v>
      </c>
      <c r="K517" s="4"/>
    </row>
    <row r="518" spans="1:11" x14ac:dyDescent="0.25">
      <c r="A518" s="3" t="str">
        <f t="shared" si="8"/>
        <v/>
      </c>
      <c r="B518" s="2"/>
      <c r="C518" s="2"/>
      <c r="D518" s="2"/>
      <c r="E518" s="2"/>
      <c r="F518" s="2"/>
      <c r="G518" s="2"/>
      <c r="H518" s="39"/>
      <c r="I518" s="2"/>
      <c r="J518" s="34">
        <f>COUNTIF(Réservations!A519:A940,Locataires!A518)</f>
        <v>422</v>
      </c>
      <c r="K518" s="4"/>
    </row>
    <row r="519" spans="1:11" x14ac:dyDescent="0.25">
      <c r="A519" s="3" t="str">
        <f t="shared" si="8"/>
        <v/>
      </c>
      <c r="B519" s="2"/>
      <c r="C519" s="2"/>
      <c r="D519" s="2"/>
      <c r="E519" s="2"/>
      <c r="F519" s="2"/>
      <c r="G519" s="2"/>
      <c r="H519" s="39"/>
      <c r="I519" s="2"/>
      <c r="J519" s="34">
        <f>COUNTIF(Réservations!A520:A941,Locataires!A519)</f>
        <v>422</v>
      </c>
      <c r="K519" s="4"/>
    </row>
    <row r="520" spans="1:11" x14ac:dyDescent="0.25">
      <c r="A520" s="3" t="str">
        <f t="shared" si="8"/>
        <v/>
      </c>
      <c r="B520" s="2"/>
      <c r="C520" s="2"/>
      <c r="D520" s="2"/>
      <c r="E520" s="2"/>
      <c r="F520" s="2"/>
      <c r="G520" s="2"/>
      <c r="H520" s="39"/>
      <c r="I520" s="2"/>
      <c r="J520" s="34">
        <f>COUNTIF(Réservations!A521:A942,Locataires!A520)</f>
        <v>422</v>
      </c>
      <c r="K520" s="4"/>
    </row>
    <row r="521" spans="1:11" x14ac:dyDescent="0.25">
      <c r="A521" s="3" t="str">
        <f t="shared" si="8"/>
        <v/>
      </c>
      <c r="B521" s="2"/>
      <c r="C521" s="2"/>
      <c r="D521" s="2"/>
      <c r="E521" s="2"/>
      <c r="F521" s="2"/>
      <c r="G521" s="2"/>
      <c r="H521" s="39"/>
      <c r="I521" s="2"/>
      <c r="J521" s="34">
        <f>COUNTIF(Réservations!A522:A943,Locataires!A521)</f>
        <v>422</v>
      </c>
      <c r="K521" s="4"/>
    </row>
    <row r="522" spans="1:11" x14ac:dyDescent="0.25">
      <c r="A522" s="3" t="str">
        <f t="shared" si="8"/>
        <v/>
      </c>
      <c r="B522" s="2"/>
      <c r="C522" s="2"/>
      <c r="D522" s="2"/>
      <c r="E522" s="2"/>
      <c r="F522" s="2"/>
      <c r="G522" s="2"/>
      <c r="H522" s="39"/>
      <c r="I522" s="2"/>
      <c r="J522" s="34">
        <f>COUNTIF(Réservations!A523:A944,Locataires!A522)</f>
        <v>422</v>
      </c>
      <c r="K522" s="4"/>
    </row>
    <row r="523" spans="1:11" x14ac:dyDescent="0.25">
      <c r="A523" s="3" t="str">
        <f t="shared" si="8"/>
        <v/>
      </c>
      <c r="B523" s="2"/>
      <c r="C523" s="2"/>
      <c r="D523" s="2"/>
      <c r="E523" s="2"/>
      <c r="F523" s="2"/>
      <c r="G523" s="2"/>
      <c r="H523" s="39"/>
      <c r="I523" s="2"/>
      <c r="J523" s="34">
        <f>COUNTIF(Réservations!A524:A945,Locataires!A523)</f>
        <v>422</v>
      </c>
      <c r="K523" s="4"/>
    </row>
    <row r="524" spans="1:11" x14ac:dyDescent="0.25">
      <c r="A524" s="3" t="str">
        <f t="shared" si="8"/>
        <v/>
      </c>
      <c r="B524" s="2"/>
      <c r="C524" s="2"/>
      <c r="D524" s="2"/>
      <c r="E524" s="2"/>
      <c r="F524" s="2"/>
      <c r="G524" s="2"/>
      <c r="H524" s="39"/>
      <c r="I524" s="2"/>
      <c r="J524" s="34">
        <f>COUNTIF(Réservations!A525:A946,Locataires!A524)</f>
        <v>422</v>
      </c>
      <c r="K524" s="4"/>
    </row>
    <row r="525" spans="1:11" x14ac:dyDescent="0.25">
      <c r="A525" s="3" t="str">
        <f t="shared" si="8"/>
        <v/>
      </c>
      <c r="B525" s="2"/>
      <c r="C525" s="2"/>
      <c r="D525" s="2"/>
      <c r="E525" s="2"/>
      <c r="F525" s="2"/>
      <c r="G525" s="2"/>
      <c r="H525" s="39"/>
      <c r="I525" s="2"/>
      <c r="J525" s="34">
        <f>COUNTIF(Réservations!A526:A947,Locataires!A525)</f>
        <v>422</v>
      </c>
      <c r="K525" s="4"/>
    </row>
    <row r="526" spans="1:11" x14ac:dyDescent="0.25">
      <c r="A526" s="3" t="str">
        <f t="shared" si="8"/>
        <v/>
      </c>
      <c r="B526" s="2"/>
      <c r="C526" s="2"/>
      <c r="D526" s="2"/>
      <c r="E526" s="2"/>
      <c r="F526" s="2"/>
      <c r="G526" s="2"/>
      <c r="H526" s="39"/>
      <c r="I526" s="2"/>
      <c r="J526" s="34">
        <f>COUNTIF(Réservations!A527:A948,Locataires!A526)</f>
        <v>422</v>
      </c>
      <c r="K526" s="4"/>
    </row>
    <row r="527" spans="1:11" x14ac:dyDescent="0.25">
      <c r="A527" s="3" t="str">
        <f t="shared" si="8"/>
        <v/>
      </c>
      <c r="B527" s="2"/>
      <c r="C527" s="2"/>
      <c r="D527" s="2"/>
      <c r="E527" s="2"/>
      <c r="F527" s="2"/>
      <c r="G527" s="2"/>
      <c r="H527" s="39"/>
      <c r="I527" s="2"/>
      <c r="J527" s="34">
        <f>COUNTIF(Réservations!A528:A949,Locataires!A527)</f>
        <v>422</v>
      </c>
      <c r="K527" s="4"/>
    </row>
    <row r="528" spans="1:11" x14ac:dyDescent="0.25">
      <c r="A528" s="3" t="str">
        <f t="shared" si="8"/>
        <v/>
      </c>
      <c r="B528" s="2"/>
      <c r="C528" s="2"/>
      <c r="D528" s="2"/>
      <c r="E528" s="2"/>
      <c r="F528" s="2"/>
      <c r="G528" s="2"/>
      <c r="H528" s="39"/>
      <c r="I528" s="2"/>
      <c r="J528" s="34">
        <f>COUNTIF(Réservations!A529:A950,Locataires!A528)</f>
        <v>422</v>
      </c>
      <c r="K528" s="4"/>
    </row>
    <row r="529" spans="1:11" x14ac:dyDescent="0.25">
      <c r="A529" s="3" t="str">
        <f t="shared" si="8"/>
        <v/>
      </c>
      <c r="B529" s="2"/>
      <c r="C529" s="2"/>
      <c r="D529" s="2"/>
      <c r="E529" s="2"/>
      <c r="F529" s="2"/>
      <c r="G529" s="2"/>
      <c r="H529" s="39"/>
      <c r="I529" s="2"/>
      <c r="J529" s="34">
        <f>COUNTIF(Réservations!A530:A951,Locataires!A529)</f>
        <v>422</v>
      </c>
      <c r="K529" s="4"/>
    </row>
    <row r="530" spans="1:11" x14ac:dyDescent="0.25">
      <c r="A530" s="3" t="str">
        <f t="shared" si="8"/>
        <v/>
      </c>
      <c r="B530" s="2"/>
      <c r="C530" s="2"/>
      <c r="D530" s="2"/>
      <c r="E530" s="2"/>
      <c r="F530" s="2"/>
      <c r="G530" s="2"/>
      <c r="H530" s="39"/>
      <c r="I530" s="2"/>
      <c r="J530" s="34">
        <f>COUNTIF(Réservations!A531:A952,Locataires!A530)</f>
        <v>422</v>
      </c>
      <c r="K530" s="4"/>
    </row>
    <row r="531" spans="1:11" x14ac:dyDescent="0.25">
      <c r="A531" s="3" t="str">
        <f t="shared" si="8"/>
        <v/>
      </c>
      <c r="B531" s="2"/>
      <c r="C531" s="2"/>
      <c r="D531" s="2"/>
      <c r="E531" s="2"/>
      <c r="F531" s="2"/>
      <c r="G531" s="2"/>
      <c r="H531" s="39"/>
      <c r="I531" s="2"/>
      <c r="J531" s="34">
        <f>COUNTIF(Réservations!A532:A953,Locataires!A531)</f>
        <v>422</v>
      </c>
      <c r="K531" s="4"/>
    </row>
    <row r="532" spans="1:11" x14ac:dyDescent="0.25">
      <c r="A532" s="3" t="str">
        <f t="shared" si="8"/>
        <v/>
      </c>
      <c r="B532" s="2"/>
      <c r="C532" s="2"/>
      <c r="D532" s="2"/>
      <c r="E532" s="2"/>
      <c r="F532" s="2"/>
      <c r="G532" s="2"/>
      <c r="H532" s="39"/>
      <c r="I532" s="2"/>
      <c r="J532" s="34">
        <f>COUNTIF(Réservations!A533:A954,Locataires!A532)</f>
        <v>422</v>
      </c>
      <c r="K532" s="4"/>
    </row>
    <row r="533" spans="1:11" x14ac:dyDescent="0.25">
      <c r="A533" s="3" t="str">
        <f t="shared" si="8"/>
        <v/>
      </c>
      <c r="B533" s="2"/>
      <c r="C533" s="2"/>
      <c r="D533" s="2"/>
      <c r="E533" s="2"/>
      <c r="F533" s="2"/>
      <c r="G533" s="2"/>
      <c r="H533" s="39"/>
      <c r="I533" s="2"/>
      <c r="J533" s="34">
        <f>COUNTIF(Réservations!A534:A955,Locataires!A533)</f>
        <v>422</v>
      </c>
      <c r="K533" s="4"/>
    </row>
    <row r="534" spans="1:11" x14ac:dyDescent="0.25">
      <c r="A534" s="3" t="str">
        <f t="shared" si="8"/>
        <v/>
      </c>
      <c r="B534" s="2"/>
      <c r="C534" s="2"/>
      <c r="D534" s="2"/>
      <c r="E534" s="2"/>
      <c r="F534" s="2"/>
      <c r="G534" s="2"/>
      <c r="H534" s="39"/>
      <c r="I534" s="2"/>
      <c r="J534" s="34">
        <f>COUNTIF(Réservations!A535:A956,Locataires!A534)</f>
        <v>422</v>
      </c>
      <c r="K534" s="4"/>
    </row>
    <row r="535" spans="1:11" x14ac:dyDescent="0.25">
      <c r="A535" s="3" t="str">
        <f t="shared" si="8"/>
        <v/>
      </c>
      <c r="B535" s="2"/>
      <c r="C535" s="2"/>
      <c r="D535" s="2"/>
      <c r="E535" s="2"/>
      <c r="F535" s="2"/>
      <c r="G535" s="2"/>
      <c r="H535" s="39"/>
      <c r="I535" s="2"/>
      <c r="J535" s="34">
        <f>COUNTIF(Réservations!A536:A957,Locataires!A535)</f>
        <v>422</v>
      </c>
      <c r="K535" s="4"/>
    </row>
    <row r="536" spans="1:11" x14ac:dyDescent="0.25">
      <c r="A536" s="3" t="str">
        <f t="shared" si="8"/>
        <v/>
      </c>
      <c r="B536" s="2"/>
      <c r="C536" s="2"/>
      <c r="D536" s="2"/>
      <c r="E536" s="2"/>
      <c r="F536" s="2"/>
      <c r="G536" s="2"/>
      <c r="H536" s="39"/>
      <c r="I536" s="2"/>
      <c r="J536" s="34">
        <f>COUNTIF(Réservations!A537:A958,Locataires!A536)</f>
        <v>422</v>
      </c>
      <c r="K536" s="4"/>
    </row>
    <row r="537" spans="1:11" x14ac:dyDescent="0.25">
      <c r="A537" s="3" t="str">
        <f t="shared" si="8"/>
        <v/>
      </c>
      <c r="B537" s="2"/>
      <c r="C537" s="2"/>
      <c r="D537" s="2"/>
      <c r="E537" s="2"/>
      <c r="F537" s="2"/>
      <c r="G537" s="2"/>
      <c r="H537" s="39"/>
      <c r="I537" s="2"/>
      <c r="J537" s="34">
        <f>COUNTIF(Réservations!A538:A959,Locataires!A537)</f>
        <v>422</v>
      </c>
      <c r="K537" s="4"/>
    </row>
    <row r="538" spans="1:11" x14ac:dyDescent="0.25">
      <c r="A538" s="3" t="str">
        <f t="shared" si="8"/>
        <v/>
      </c>
      <c r="B538" s="2"/>
      <c r="C538" s="2"/>
      <c r="D538" s="2"/>
      <c r="E538" s="2"/>
      <c r="F538" s="2"/>
      <c r="G538" s="2"/>
      <c r="H538" s="39"/>
      <c r="I538" s="2"/>
      <c r="J538" s="34">
        <f>COUNTIF(Réservations!A539:A960,Locataires!A538)</f>
        <v>422</v>
      </c>
      <c r="K538" s="4"/>
    </row>
    <row r="539" spans="1:11" x14ac:dyDescent="0.25">
      <c r="A539" s="3" t="str">
        <f t="shared" si="8"/>
        <v/>
      </c>
      <c r="B539" s="2"/>
      <c r="C539" s="2"/>
      <c r="D539" s="2"/>
      <c r="E539" s="2"/>
      <c r="F539" s="2"/>
      <c r="G539" s="2"/>
      <c r="H539" s="39"/>
      <c r="I539" s="2"/>
      <c r="J539" s="34">
        <f>COUNTIF(Réservations!A540:A961,Locataires!A539)</f>
        <v>422</v>
      </c>
      <c r="K539" s="4"/>
    </row>
    <row r="540" spans="1:11" x14ac:dyDescent="0.25">
      <c r="A540" s="3" t="str">
        <f t="shared" si="8"/>
        <v/>
      </c>
      <c r="B540" s="2"/>
      <c r="C540" s="2"/>
      <c r="D540" s="2"/>
      <c r="E540" s="2"/>
      <c r="F540" s="2"/>
      <c r="G540" s="2"/>
      <c r="H540" s="39"/>
      <c r="I540" s="2"/>
      <c r="J540" s="34">
        <f>COUNTIF(Réservations!A541:A962,Locataires!A540)</f>
        <v>422</v>
      </c>
      <c r="K540" s="4"/>
    </row>
    <row r="541" spans="1:11" x14ac:dyDescent="0.25">
      <c r="A541" s="3" t="str">
        <f t="shared" si="8"/>
        <v/>
      </c>
      <c r="B541" s="2"/>
      <c r="C541" s="2"/>
      <c r="D541" s="2"/>
      <c r="E541" s="2"/>
      <c r="F541" s="2"/>
      <c r="G541" s="2"/>
      <c r="H541" s="39"/>
      <c r="I541" s="2"/>
      <c r="J541" s="34">
        <f>COUNTIF(Réservations!A542:A963,Locataires!A541)</f>
        <v>422</v>
      </c>
      <c r="K541" s="4"/>
    </row>
    <row r="542" spans="1:11" x14ac:dyDescent="0.25">
      <c r="A542" s="3" t="str">
        <f t="shared" si="8"/>
        <v/>
      </c>
      <c r="B542" s="2"/>
      <c r="C542" s="2"/>
      <c r="D542" s="2"/>
      <c r="E542" s="2"/>
      <c r="F542" s="2"/>
      <c r="G542" s="2"/>
      <c r="H542" s="39"/>
      <c r="I542" s="2"/>
      <c r="J542" s="34">
        <f>COUNTIF(Réservations!A543:A964,Locataires!A542)</f>
        <v>422</v>
      </c>
      <c r="K542" s="4"/>
    </row>
    <row r="543" spans="1:11" x14ac:dyDescent="0.25">
      <c r="A543" s="3" t="str">
        <f t="shared" si="8"/>
        <v/>
      </c>
      <c r="B543" s="2"/>
      <c r="C543" s="2"/>
      <c r="D543" s="2"/>
      <c r="E543" s="2"/>
      <c r="F543" s="2"/>
      <c r="G543" s="2"/>
      <c r="H543" s="39"/>
      <c r="I543" s="2"/>
      <c r="J543" s="34">
        <f>COUNTIF(Réservations!A544:A965,Locataires!A543)</f>
        <v>422</v>
      </c>
      <c r="K543" s="4"/>
    </row>
    <row r="544" spans="1:11" x14ac:dyDescent="0.25">
      <c r="A544" s="3" t="str">
        <f t="shared" si="8"/>
        <v/>
      </c>
      <c r="B544" s="2"/>
      <c r="C544" s="2"/>
      <c r="D544" s="2"/>
      <c r="E544" s="2"/>
      <c r="F544" s="2"/>
      <c r="G544" s="2"/>
      <c r="H544" s="39"/>
      <c r="I544" s="2"/>
      <c r="J544" s="34">
        <f>COUNTIF(Réservations!A545:A966,Locataires!A544)</f>
        <v>422</v>
      </c>
      <c r="K544" s="4"/>
    </row>
    <row r="545" spans="1:11" x14ac:dyDescent="0.25">
      <c r="A545" s="3" t="str">
        <f t="shared" si="8"/>
        <v/>
      </c>
      <c r="B545" s="2"/>
      <c r="C545" s="2"/>
      <c r="D545" s="2"/>
      <c r="E545" s="2"/>
      <c r="F545" s="2"/>
      <c r="G545" s="2"/>
      <c r="H545" s="39"/>
      <c r="I545" s="2"/>
      <c r="J545" s="34">
        <f>COUNTIF(Réservations!A546:A967,Locataires!A545)</f>
        <v>422</v>
      </c>
      <c r="K545" s="4"/>
    </row>
    <row r="546" spans="1:11" x14ac:dyDescent="0.25">
      <c r="A546" s="3" t="str">
        <f t="shared" si="8"/>
        <v/>
      </c>
      <c r="B546" s="2"/>
      <c r="C546" s="2"/>
      <c r="D546" s="2"/>
      <c r="E546" s="2"/>
      <c r="F546" s="2"/>
      <c r="G546" s="2"/>
      <c r="H546" s="39"/>
      <c r="I546" s="2"/>
      <c r="J546" s="34">
        <f>COUNTIF(Réservations!A547:A968,Locataires!A546)</f>
        <v>422</v>
      </c>
      <c r="K546" s="4"/>
    </row>
    <row r="547" spans="1:11" x14ac:dyDescent="0.25">
      <c r="A547" s="3" t="str">
        <f t="shared" si="8"/>
        <v/>
      </c>
      <c r="B547" s="2"/>
      <c r="C547" s="2"/>
      <c r="D547" s="2"/>
      <c r="E547" s="2"/>
      <c r="F547" s="2"/>
      <c r="G547" s="2"/>
      <c r="H547" s="39"/>
      <c r="I547" s="2"/>
      <c r="J547" s="34">
        <f>COUNTIF(Réservations!A548:A969,Locataires!A547)</f>
        <v>422</v>
      </c>
      <c r="K547" s="4"/>
    </row>
    <row r="548" spans="1:11" x14ac:dyDescent="0.25">
      <c r="A548" s="3" t="str">
        <f t="shared" si="8"/>
        <v/>
      </c>
      <c r="B548" s="2"/>
      <c r="C548" s="2"/>
      <c r="D548" s="2"/>
      <c r="E548" s="2"/>
      <c r="F548" s="2"/>
      <c r="G548" s="2"/>
      <c r="H548" s="39"/>
      <c r="I548" s="2"/>
      <c r="J548" s="34">
        <f>COUNTIF(Réservations!A549:A970,Locataires!A548)</f>
        <v>422</v>
      </c>
      <c r="K548" s="4"/>
    </row>
    <row r="549" spans="1:11" x14ac:dyDescent="0.25">
      <c r="A549" s="3" t="str">
        <f t="shared" si="8"/>
        <v/>
      </c>
      <c r="B549" s="2"/>
      <c r="C549" s="2"/>
      <c r="D549" s="2"/>
      <c r="E549" s="2"/>
      <c r="F549" s="2"/>
      <c r="G549" s="2"/>
      <c r="H549" s="39"/>
      <c r="I549" s="2"/>
      <c r="J549" s="34">
        <f>COUNTIF(Réservations!A550:A971,Locataires!A549)</f>
        <v>422</v>
      </c>
      <c r="K549" s="4"/>
    </row>
    <row r="550" spans="1:11" x14ac:dyDescent="0.25">
      <c r="A550" s="3" t="str">
        <f t="shared" si="8"/>
        <v/>
      </c>
      <c r="B550" s="2"/>
      <c r="C550" s="2"/>
      <c r="D550" s="2"/>
      <c r="E550" s="2"/>
      <c r="F550" s="2"/>
      <c r="G550" s="2"/>
      <c r="H550" s="39"/>
      <c r="I550" s="2"/>
      <c r="J550" s="34">
        <f>COUNTIF(Réservations!A551:A972,Locataires!A550)</f>
        <v>422</v>
      </c>
      <c r="K550" s="4"/>
    </row>
    <row r="551" spans="1:11" x14ac:dyDescent="0.25">
      <c r="A551" s="3" t="str">
        <f t="shared" si="8"/>
        <v/>
      </c>
      <c r="B551" s="2"/>
      <c r="C551" s="2"/>
      <c r="D551" s="2"/>
      <c r="E551" s="2"/>
      <c r="F551" s="2"/>
      <c r="G551" s="2"/>
      <c r="H551" s="39"/>
      <c r="I551" s="2"/>
      <c r="J551" s="34">
        <f>COUNTIF(Réservations!A552:A973,Locataires!A551)</f>
        <v>422</v>
      </c>
      <c r="K551" s="4"/>
    </row>
    <row r="552" spans="1:11" x14ac:dyDescent="0.25">
      <c r="A552" s="3" t="str">
        <f t="shared" si="8"/>
        <v/>
      </c>
      <c r="B552" s="2"/>
      <c r="C552" s="2"/>
      <c r="D552" s="2"/>
      <c r="E552" s="2"/>
      <c r="F552" s="2"/>
      <c r="G552" s="2"/>
      <c r="H552" s="39"/>
      <c r="I552" s="2"/>
      <c r="J552" s="34">
        <f>COUNTIF(Réservations!A553:A974,Locataires!A552)</f>
        <v>422</v>
      </c>
      <c r="K552" s="4"/>
    </row>
    <row r="553" spans="1:11" x14ac:dyDescent="0.25">
      <c r="A553" s="3" t="str">
        <f t="shared" si="8"/>
        <v/>
      </c>
      <c r="B553" s="2"/>
      <c r="C553" s="2"/>
      <c r="D553" s="2"/>
      <c r="E553" s="2"/>
      <c r="F553" s="2"/>
      <c r="G553" s="2"/>
      <c r="H553" s="39"/>
      <c r="I553" s="2"/>
      <c r="J553" s="34">
        <f>COUNTIF(Réservations!A554:A975,Locataires!A553)</f>
        <v>422</v>
      </c>
      <c r="K553" s="4"/>
    </row>
    <row r="554" spans="1:11" x14ac:dyDescent="0.25">
      <c r="A554" s="3" t="str">
        <f t="shared" si="8"/>
        <v/>
      </c>
      <c r="B554" s="2"/>
      <c r="C554" s="2"/>
      <c r="D554" s="2"/>
      <c r="E554" s="2"/>
      <c r="F554" s="2"/>
      <c r="G554" s="2"/>
      <c r="H554" s="39"/>
      <c r="I554" s="2"/>
      <c r="J554" s="34">
        <f>COUNTIF(Réservations!A555:A976,Locataires!A554)</f>
        <v>422</v>
      </c>
      <c r="K554" s="4"/>
    </row>
    <row r="555" spans="1:11" x14ac:dyDescent="0.25">
      <c r="A555" s="3" t="str">
        <f t="shared" si="8"/>
        <v/>
      </c>
      <c r="B555" s="2"/>
      <c r="C555" s="2"/>
      <c r="D555" s="2"/>
      <c r="E555" s="2"/>
      <c r="F555" s="2"/>
      <c r="G555" s="2"/>
      <c r="H555" s="39"/>
      <c r="I555" s="2"/>
      <c r="J555" s="34">
        <f>COUNTIF(Réservations!A556:A977,Locataires!A555)</f>
        <v>422</v>
      </c>
      <c r="K555" s="4"/>
    </row>
    <row r="556" spans="1:11" x14ac:dyDescent="0.25">
      <c r="A556" s="3" t="str">
        <f t="shared" si="8"/>
        <v/>
      </c>
      <c r="B556" s="2"/>
      <c r="C556" s="2"/>
      <c r="D556" s="2"/>
      <c r="E556" s="2"/>
      <c r="F556" s="2"/>
      <c r="G556" s="2"/>
      <c r="H556" s="39"/>
      <c r="I556" s="2"/>
      <c r="J556" s="34">
        <f>COUNTIF(Réservations!A557:A978,Locataires!A556)</f>
        <v>422</v>
      </c>
      <c r="K556" s="4"/>
    </row>
    <row r="557" spans="1:11" x14ac:dyDescent="0.25">
      <c r="A557" s="3" t="str">
        <f t="shared" si="8"/>
        <v/>
      </c>
      <c r="B557" s="2"/>
      <c r="C557" s="2"/>
      <c r="D557" s="2"/>
      <c r="E557" s="2"/>
      <c r="F557" s="2"/>
      <c r="G557" s="2"/>
      <c r="H557" s="39"/>
      <c r="I557" s="2"/>
      <c r="J557" s="34">
        <f>COUNTIF(Réservations!A558:A979,Locataires!A557)</f>
        <v>422</v>
      </c>
      <c r="K557" s="4"/>
    </row>
    <row r="558" spans="1:11" x14ac:dyDescent="0.25">
      <c r="A558" s="3" t="str">
        <f t="shared" si="8"/>
        <v/>
      </c>
      <c r="B558" s="2"/>
      <c r="C558" s="2"/>
      <c r="D558" s="2"/>
      <c r="E558" s="2"/>
      <c r="F558" s="2"/>
      <c r="G558" s="2"/>
      <c r="H558" s="39"/>
      <c r="I558" s="2"/>
      <c r="J558" s="34">
        <f>COUNTIF(Réservations!A559:A980,Locataires!A558)</f>
        <v>422</v>
      </c>
      <c r="K558" s="4"/>
    </row>
    <row r="559" spans="1:11" x14ac:dyDescent="0.25">
      <c r="A559" s="3" t="str">
        <f t="shared" si="8"/>
        <v/>
      </c>
      <c r="B559" s="2"/>
      <c r="C559" s="2"/>
      <c r="D559" s="2"/>
      <c r="E559" s="2"/>
      <c r="F559" s="2"/>
      <c r="G559" s="2"/>
      <c r="H559" s="39"/>
      <c r="I559" s="2"/>
      <c r="J559" s="34">
        <f>COUNTIF(Réservations!A560:A981,Locataires!A559)</f>
        <v>422</v>
      </c>
      <c r="K559" s="4"/>
    </row>
    <row r="560" spans="1:11" x14ac:dyDescent="0.25">
      <c r="A560" s="3" t="str">
        <f t="shared" si="8"/>
        <v/>
      </c>
      <c r="B560" s="2"/>
      <c r="C560" s="2"/>
      <c r="D560" s="2"/>
      <c r="E560" s="2"/>
      <c r="F560" s="2"/>
      <c r="G560" s="2"/>
      <c r="H560" s="39"/>
      <c r="I560" s="2"/>
      <c r="J560" s="34">
        <f>COUNTIF(Réservations!A561:A982,Locataires!A560)</f>
        <v>422</v>
      </c>
      <c r="K560" s="4"/>
    </row>
    <row r="561" spans="1:11" x14ac:dyDescent="0.25">
      <c r="A561" s="3" t="str">
        <f t="shared" si="8"/>
        <v/>
      </c>
      <c r="B561" s="2"/>
      <c r="C561" s="2"/>
      <c r="D561" s="2"/>
      <c r="E561" s="2"/>
      <c r="F561" s="2"/>
      <c r="G561" s="2"/>
      <c r="H561" s="39"/>
      <c r="I561" s="2"/>
      <c r="J561" s="34">
        <f>COUNTIF(Réservations!A562:A983,Locataires!A561)</f>
        <v>422</v>
      </c>
      <c r="K561" s="4"/>
    </row>
    <row r="562" spans="1:11" x14ac:dyDescent="0.25">
      <c r="A562" s="3" t="str">
        <f t="shared" si="8"/>
        <v/>
      </c>
      <c r="B562" s="2"/>
      <c r="C562" s="2"/>
      <c r="D562" s="2"/>
      <c r="E562" s="2"/>
      <c r="F562" s="2"/>
      <c r="G562" s="2"/>
      <c r="H562" s="39"/>
      <c r="I562" s="2"/>
      <c r="J562" s="34">
        <f>COUNTIF(Réservations!A563:A984,Locataires!A562)</f>
        <v>422</v>
      </c>
      <c r="K562" s="4"/>
    </row>
    <row r="563" spans="1:11" x14ac:dyDescent="0.25">
      <c r="A563" s="3" t="str">
        <f t="shared" si="8"/>
        <v/>
      </c>
      <c r="B563" s="2"/>
      <c r="C563" s="2"/>
      <c r="D563" s="2"/>
      <c r="E563" s="2"/>
      <c r="F563" s="2"/>
      <c r="G563" s="2"/>
      <c r="H563" s="39"/>
      <c r="I563" s="2"/>
      <c r="J563" s="34">
        <f>COUNTIF(Réservations!A564:A985,Locataires!A563)</f>
        <v>422</v>
      </c>
      <c r="K563" s="4"/>
    </row>
    <row r="564" spans="1:11" x14ac:dyDescent="0.25">
      <c r="A564" s="3" t="str">
        <f t="shared" si="8"/>
        <v/>
      </c>
      <c r="B564" s="2"/>
      <c r="C564" s="2"/>
      <c r="D564" s="2"/>
      <c r="E564" s="2"/>
      <c r="F564" s="2"/>
      <c r="G564" s="2"/>
      <c r="H564" s="39"/>
      <c r="I564" s="2"/>
      <c r="J564" s="34">
        <f>COUNTIF(Réservations!A565:A986,Locataires!A564)</f>
        <v>422</v>
      </c>
      <c r="K564" s="4"/>
    </row>
    <row r="565" spans="1:11" x14ac:dyDescent="0.25">
      <c r="A565" s="3" t="str">
        <f t="shared" si="8"/>
        <v/>
      </c>
      <c r="B565" s="2"/>
      <c r="C565" s="2"/>
      <c r="D565" s="2"/>
      <c r="E565" s="2"/>
      <c r="F565" s="2"/>
      <c r="G565" s="2"/>
      <c r="H565" s="39"/>
      <c r="I565" s="2"/>
      <c r="J565" s="34">
        <f>COUNTIF(Réservations!A566:A987,Locataires!A565)</f>
        <v>422</v>
      </c>
      <c r="K565" s="4"/>
    </row>
    <row r="566" spans="1:11" x14ac:dyDescent="0.25">
      <c r="A566" s="3" t="str">
        <f t="shared" si="8"/>
        <v/>
      </c>
      <c r="B566" s="2"/>
      <c r="C566" s="2"/>
      <c r="D566" s="2"/>
      <c r="E566" s="2"/>
      <c r="F566" s="2"/>
      <c r="G566" s="2"/>
      <c r="H566" s="39"/>
      <c r="I566" s="2"/>
      <c r="J566" s="34">
        <f>COUNTIF(Réservations!A567:A988,Locataires!A566)</f>
        <v>422</v>
      </c>
      <c r="K566" s="4"/>
    </row>
    <row r="567" spans="1:11" x14ac:dyDescent="0.25">
      <c r="A567" s="3" t="str">
        <f t="shared" si="8"/>
        <v/>
      </c>
      <c r="B567" s="2"/>
      <c r="C567" s="2"/>
      <c r="D567" s="2"/>
      <c r="E567" s="2"/>
      <c r="F567" s="2"/>
      <c r="G567" s="2"/>
      <c r="H567" s="39"/>
      <c r="I567" s="2"/>
      <c r="J567" s="34">
        <f>COUNTIF(Réservations!A568:A989,Locataires!A567)</f>
        <v>422</v>
      </c>
      <c r="K567" s="4"/>
    </row>
    <row r="568" spans="1:11" x14ac:dyDescent="0.25">
      <c r="A568" s="3" t="str">
        <f t="shared" si="8"/>
        <v/>
      </c>
      <c r="B568" s="2"/>
      <c r="C568" s="2"/>
      <c r="D568" s="2"/>
      <c r="E568" s="2"/>
      <c r="F568" s="2"/>
      <c r="G568" s="2"/>
      <c r="H568" s="39"/>
      <c r="I568" s="2"/>
      <c r="J568" s="34">
        <f>COUNTIF(Réservations!A569:A990,Locataires!A568)</f>
        <v>422</v>
      </c>
      <c r="K568" s="4"/>
    </row>
    <row r="569" spans="1:11" x14ac:dyDescent="0.25">
      <c r="A569" s="3" t="str">
        <f t="shared" si="8"/>
        <v/>
      </c>
      <c r="B569" s="2"/>
      <c r="C569" s="2"/>
      <c r="D569" s="2"/>
      <c r="E569" s="2"/>
      <c r="F569" s="2"/>
      <c r="G569" s="2"/>
      <c r="H569" s="39"/>
      <c r="I569" s="2"/>
      <c r="J569" s="34">
        <f>COUNTIF(Réservations!A570:A991,Locataires!A569)</f>
        <v>422</v>
      </c>
      <c r="K569" s="4"/>
    </row>
    <row r="570" spans="1:11" x14ac:dyDescent="0.25">
      <c r="A570" s="3" t="str">
        <f t="shared" si="8"/>
        <v/>
      </c>
      <c r="B570" s="2"/>
      <c r="C570" s="2"/>
      <c r="D570" s="2"/>
      <c r="E570" s="2"/>
      <c r="F570" s="2"/>
      <c r="G570" s="2"/>
      <c r="H570" s="39"/>
      <c r="I570" s="2"/>
      <c r="J570" s="34">
        <f>COUNTIF(Réservations!A571:A992,Locataires!A570)</f>
        <v>422</v>
      </c>
      <c r="K570" s="4"/>
    </row>
    <row r="571" spans="1:11" x14ac:dyDescent="0.25">
      <c r="A571" s="3" t="str">
        <f t="shared" si="8"/>
        <v/>
      </c>
      <c r="B571" s="2"/>
      <c r="C571" s="2"/>
      <c r="D571" s="2"/>
      <c r="E571" s="2"/>
      <c r="F571" s="2"/>
      <c r="G571" s="2"/>
      <c r="H571" s="39"/>
      <c r="I571" s="2"/>
      <c r="J571" s="34">
        <f>COUNTIF(Réservations!A572:A993,Locataires!A571)</f>
        <v>422</v>
      </c>
      <c r="K571" s="4"/>
    </row>
    <row r="572" spans="1:11" x14ac:dyDescent="0.25">
      <c r="A572" s="3" t="str">
        <f t="shared" si="8"/>
        <v/>
      </c>
      <c r="B572" s="2"/>
      <c r="C572" s="2"/>
      <c r="D572" s="2"/>
      <c r="E572" s="2"/>
      <c r="F572" s="2"/>
      <c r="G572" s="2"/>
      <c r="H572" s="39"/>
      <c r="I572" s="2"/>
      <c r="J572" s="34">
        <f>COUNTIF(Réservations!A573:A994,Locataires!A572)</f>
        <v>422</v>
      </c>
      <c r="K572" s="4"/>
    </row>
    <row r="573" spans="1:11" x14ac:dyDescent="0.25">
      <c r="A573" s="3" t="str">
        <f t="shared" si="8"/>
        <v/>
      </c>
      <c r="B573" s="2"/>
      <c r="C573" s="2"/>
      <c r="D573" s="2"/>
      <c r="E573" s="2"/>
      <c r="F573" s="2"/>
      <c r="G573" s="2"/>
      <c r="H573" s="39"/>
      <c r="I573" s="2"/>
      <c r="J573" s="34">
        <f>COUNTIF(Réservations!A574:A995,Locataires!A573)</f>
        <v>422</v>
      </c>
      <c r="K573" s="4"/>
    </row>
    <row r="574" spans="1:11" x14ac:dyDescent="0.25">
      <c r="A574" s="3" t="str">
        <f t="shared" si="8"/>
        <v/>
      </c>
      <c r="B574" s="2"/>
      <c r="C574" s="2"/>
      <c r="D574" s="2"/>
      <c r="E574" s="2"/>
      <c r="F574" s="2"/>
      <c r="G574" s="2"/>
      <c r="H574" s="39"/>
      <c r="I574" s="2"/>
      <c r="J574" s="34">
        <f>COUNTIF(Réservations!A575:A996,Locataires!A574)</f>
        <v>422</v>
      </c>
      <c r="K574" s="4"/>
    </row>
    <row r="575" spans="1:11" x14ac:dyDescent="0.25">
      <c r="A575" s="3" t="str">
        <f t="shared" si="8"/>
        <v/>
      </c>
      <c r="B575" s="2"/>
      <c r="C575" s="2"/>
      <c r="D575" s="2"/>
      <c r="E575" s="2"/>
      <c r="F575" s="2"/>
      <c r="G575" s="2"/>
      <c r="H575" s="39"/>
      <c r="I575" s="2"/>
      <c r="J575" s="34">
        <f>COUNTIF(Réservations!A576:A997,Locataires!A575)</f>
        <v>422</v>
      </c>
      <c r="K575" s="4"/>
    </row>
    <row r="576" spans="1:11" x14ac:dyDescent="0.25">
      <c r="A576" s="3" t="str">
        <f t="shared" si="8"/>
        <v/>
      </c>
      <c r="B576" s="2"/>
      <c r="C576" s="2"/>
      <c r="D576" s="2"/>
      <c r="E576" s="2"/>
      <c r="F576" s="2"/>
      <c r="G576" s="2"/>
      <c r="H576" s="39"/>
      <c r="I576" s="2"/>
      <c r="J576" s="34">
        <f>COUNTIF(Réservations!A577:A998,Locataires!A576)</f>
        <v>422</v>
      </c>
      <c r="K576" s="4"/>
    </row>
    <row r="577" spans="1:11" x14ac:dyDescent="0.25">
      <c r="A577" s="3" t="str">
        <f t="shared" si="8"/>
        <v/>
      </c>
      <c r="B577" s="2"/>
      <c r="C577" s="2"/>
      <c r="D577" s="2"/>
      <c r="E577" s="2"/>
      <c r="F577" s="2"/>
      <c r="G577" s="2"/>
      <c r="H577" s="39"/>
      <c r="I577" s="2"/>
      <c r="J577" s="34">
        <f>COUNTIF(Réservations!A578:A999,Locataires!A577)</f>
        <v>422</v>
      </c>
      <c r="K577" s="4"/>
    </row>
    <row r="578" spans="1:11" x14ac:dyDescent="0.25">
      <c r="A578" s="3" t="str">
        <f t="shared" si="8"/>
        <v/>
      </c>
      <c r="B578" s="2"/>
      <c r="C578" s="2"/>
      <c r="D578" s="2"/>
      <c r="E578" s="2"/>
      <c r="F578" s="2"/>
      <c r="G578" s="2"/>
      <c r="H578" s="39"/>
      <c r="I578" s="2"/>
      <c r="J578" s="34">
        <f>COUNTIF(Réservations!A579:A1000,Locataires!A578)</f>
        <v>422</v>
      </c>
      <c r="K578" s="4"/>
    </row>
    <row r="579" spans="1:11" x14ac:dyDescent="0.25">
      <c r="A579" s="3" t="str">
        <f t="shared" si="8"/>
        <v/>
      </c>
      <c r="B579" s="2"/>
      <c r="C579" s="2"/>
      <c r="D579" s="2"/>
      <c r="E579" s="2"/>
      <c r="F579" s="2"/>
      <c r="G579" s="2"/>
      <c r="H579" s="39"/>
      <c r="I579" s="2"/>
      <c r="J579" s="34">
        <f>COUNTIF(Réservations!A580:A1001,Locataires!A579)</f>
        <v>422</v>
      </c>
      <c r="K579" s="4"/>
    </row>
    <row r="580" spans="1:11" x14ac:dyDescent="0.25">
      <c r="A580" s="3" t="str">
        <f t="shared" si="8"/>
        <v/>
      </c>
      <c r="B580" s="2"/>
      <c r="C580" s="2"/>
      <c r="D580" s="2"/>
      <c r="E580" s="2"/>
      <c r="F580" s="2"/>
      <c r="G580" s="2"/>
      <c r="H580" s="39"/>
      <c r="I580" s="2"/>
      <c r="J580" s="34">
        <f>COUNTIF(Réservations!A581:A1002,Locataires!A580)</f>
        <v>422</v>
      </c>
      <c r="K580" s="4"/>
    </row>
    <row r="581" spans="1:11" x14ac:dyDescent="0.25">
      <c r="A581" s="3" t="str">
        <f>IF(B580="","",A580+1)</f>
        <v/>
      </c>
      <c r="B581" s="2"/>
      <c r="C581" s="2"/>
      <c r="D581" s="2"/>
      <c r="E581" s="2"/>
      <c r="F581" s="2"/>
      <c r="G581" s="2"/>
      <c r="H581" s="39"/>
      <c r="I581" s="2"/>
      <c r="J581" s="34">
        <f>COUNTIF(Réservations!A582:A1003,Locataires!A581)</f>
        <v>422</v>
      </c>
      <c r="K581" s="4"/>
    </row>
    <row r="582" spans="1:11" x14ac:dyDescent="0.25">
      <c r="A582" s="3" t="str">
        <f>IF(B581="","",A581+1)</f>
        <v/>
      </c>
      <c r="B582" s="2"/>
      <c r="C582" s="2"/>
      <c r="D582" s="2"/>
      <c r="E582" s="2"/>
      <c r="F582" s="2"/>
      <c r="G582" s="2"/>
      <c r="H582" s="39"/>
      <c r="I582" s="2"/>
      <c r="J582" s="34">
        <f>COUNTIF(Réservations!A583:A1004,Locataires!A582)</f>
        <v>422</v>
      </c>
      <c r="K582" s="4"/>
    </row>
    <row r="583" spans="1:11" x14ac:dyDescent="0.25">
      <c r="A583" s="3" t="str">
        <f>IF(B582="","",A582+1)</f>
        <v/>
      </c>
      <c r="B583" s="2"/>
      <c r="C583" s="2"/>
      <c r="D583" s="2"/>
      <c r="E583" s="2"/>
      <c r="F583" s="2"/>
      <c r="G583" s="2"/>
      <c r="H583" s="39"/>
      <c r="I583" s="2"/>
      <c r="J583" s="34">
        <f>COUNTIF(Réservations!A584:A1005,Locataires!A583)</f>
        <v>422</v>
      </c>
      <c r="K583" s="4"/>
    </row>
    <row r="584" spans="1:11" ht="15.75" thickBot="1" x14ac:dyDescent="0.3">
      <c r="A584" s="5" t="str">
        <f>IF(B583="","",A583+1)</f>
        <v/>
      </c>
      <c r="B584" s="6"/>
      <c r="C584" s="6"/>
      <c r="D584" s="6"/>
      <c r="E584" s="6"/>
      <c r="F584" s="6"/>
      <c r="G584" s="6"/>
      <c r="H584" s="41"/>
      <c r="I584" s="6"/>
      <c r="J584" s="34">
        <f>COUNTIF(Réservations!A585:A1006,Locataires!A584)</f>
        <v>422</v>
      </c>
      <c r="K584" s="7"/>
    </row>
  </sheetData>
  <mergeCells count="1">
    <mergeCell ref="A1:K1"/>
  </mergeCells>
  <conditionalFormatting sqref="J7:J584">
    <cfRule type="cellIs" dxfId="0" priority="1" operator="equal">
      <formula>422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Calendrier résa</vt:lpstr>
      <vt:lpstr>Réservations</vt:lpstr>
      <vt:lpstr>Locataires</vt:lpstr>
      <vt:lpstr>Tarifs</vt:lpstr>
      <vt:lpstr>Année</vt:lpstr>
      <vt:lpstr>datesdeb</vt:lpstr>
      <vt:lpstr>DATESDEBUT</vt:lpstr>
      <vt:lpstr>DATESFIN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Brasset</dc:creator>
  <cp:lastModifiedBy>BM </cp:lastModifiedBy>
  <cp:lastPrinted>2019-02-28T16:48:11Z</cp:lastPrinted>
  <dcterms:created xsi:type="dcterms:W3CDTF">2019-02-28T16:41:13Z</dcterms:created>
  <dcterms:modified xsi:type="dcterms:W3CDTF">2019-03-02T18:21:11Z</dcterms:modified>
</cp:coreProperties>
</file>