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drawings/drawing3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Zebulon2\Test1\"/>
    </mc:Choice>
  </mc:AlternateContent>
  <xr:revisionPtr revIDLastSave="0" documentId="13_ncr:1_{9C5E4590-A91D-4E15-801D-319E7BAEB576}" xr6:coauthVersionLast="47" xr6:coauthVersionMax="47" xr10:uidLastSave="{00000000-0000-0000-0000-000000000000}"/>
  <bookViews>
    <workbookView xWindow="14340" yWindow="7350" windowWidth="26895" windowHeight="19800" tabRatio="845" activeTab="11" xr2:uid="{A9F814DE-899E-426F-B9FC-1C68C5D77E4D}"/>
  </bookViews>
  <sheets>
    <sheet name="Procédure" sheetId="1" r:id="rId1"/>
    <sheet name="Participants" sheetId="4" r:id="rId2"/>
    <sheet name="Classement" sheetId="11" r:id="rId3"/>
    <sheet name="Sam. APM" sheetId="3" r:id="rId4"/>
    <sheet name="Sam. Soir" sheetId="5" r:id="rId5"/>
    <sheet name="Dim. Mat" sheetId="6" r:id="rId6"/>
    <sheet name="Dim. APM" sheetId="7" r:id="rId7"/>
    <sheet name="Récap départ" sheetId="10" state="hidden" r:id="rId8"/>
    <sheet name="Paramètres" sheetId="2" state="hidden" r:id="rId9"/>
    <sheet name="Blasons" sheetId="12" state="hidden" r:id="rId10"/>
    <sheet name="Blasons Départ" sheetId="13" r:id="rId11"/>
    <sheet name="Répartition cibles" sheetId="14" r:id="rId12"/>
    <sheet name="Erreurs" sheetId="15" r:id="rId13"/>
  </sheets>
  <definedNames>
    <definedName name="_Depart">'Blasons Départ'!$C$2</definedName>
    <definedName name="Chemin_Cibles">Procédure!$C$4</definedName>
    <definedName name="Chemin_Liste_Alpha">Procédure!$C$3</definedName>
    <definedName name="DonnéesExternes_1" localSheetId="10" hidden="1">'Blasons Départ'!$B$4:$E$56</definedName>
    <definedName name="DonnéesExternes_1" localSheetId="2" hidden="1">Classement!$B$2:$I$213</definedName>
    <definedName name="DonnéesExternes_1" localSheetId="1" hidden="1">Participants!$B$2:$I$189</definedName>
    <definedName name="DonnéesExternes_1" localSheetId="7" hidden="1">'Récap départ'!$B$2:$O$210</definedName>
    <definedName name="_xlnm.Print_Titles" localSheetId="2">Classement!$1:$2</definedName>
    <definedName name="_xlnm.Print_Titles" localSheetId="1">Participants!$1:$2</definedName>
    <definedName name="L_Categories">T_Categories[Catégories]</definedName>
    <definedName name="L_code_cat">T_Categories[Codes]</definedName>
    <definedName name="_xlnm.Print_Area" localSheetId="2">Classement!$B$1:$I$213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2" i="14" l="1" a="1"/>
  <c r="O12" i="14" s="1"/>
  <c r="N12" i="14" a="1"/>
  <c r="N12" i="14" s="1"/>
  <c r="L12" i="14" a="1"/>
  <c r="L12" i="14" s="1"/>
  <c r="K12" i="14" a="1"/>
  <c r="K12" i="14" s="1"/>
  <c r="O11" i="14" a="1"/>
  <c r="O11" i="14" s="1"/>
  <c r="N11" i="14" a="1"/>
  <c r="N11" i="14" s="1"/>
  <c r="L11" i="14" a="1"/>
  <c r="L11" i="14" s="1"/>
  <c r="K11" i="14"/>
  <c r="F11" i="14"/>
  <c r="E11" i="14"/>
  <c r="I12" i="14"/>
  <c r="H12" i="14"/>
  <c r="F12" i="14"/>
  <c r="E12" i="14"/>
  <c r="C12" i="14"/>
  <c r="B12" i="14"/>
  <c r="I11" i="14"/>
  <c r="H11" i="14"/>
  <c r="C11" i="14"/>
  <c r="B11" i="14"/>
  <c r="O8" i="14"/>
  <c r="N8" i="14"/>
  <c r="L8" i="14"/>
  <c r="K8" i="14"/>
  <c r="I8" i="14"/>
  <c r="H8" i="14"/>
  <c r="F8" i="14"/>
  <c r="E8" i="14"/>
  <c r="C8" i="14"/>
  <c r="B8" i="14"/>
  <c r="O7" i="14"/>
  <c r="N7" i="14"/>
  <c r="L7" i="14"/>
  <c r="K7" i="14"/>
  <c r="I7" i="14"/>
  <c r="H7" i="14"/>
  <c r="F7" i="14"/>
  <c r="E7" i="14"/>
  <c r="C7" i="14"/>
  <c r="B7" i="14"/>
  <c r="O4" i="14"/>
  <c r="N4" i="14"/>
  <c r="L4" i="14"/>
  <c r="K4" i="14"/>
  <c r="I4" i="14"/>
  <c r="H4" i="14"/>
  <c r="F4" i="14"/>
  <c r="E4" i="14"/>
  <c r="C4" i="14"/>
  <c r="B4" i="14"/>
  <c r="O3" i="14"/>
  <c r="N3" i="14"/>
  <c r="L3" i="14"/>
  <c r="K3" i="14"/>
  <c r="I3" i="14"/>
  <c r="H3" i="14"/>
  <c r="F3" i="14"/>
  <c r="E3" i="14"/>
  <c r="C3" i="14"/>
  <c r="B3" i="14"/>
  <c r="D3" i="3" l="1"/>
  <c r="K4" i="11" l="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K52" i="11"/>
  <c r="K53" i="11"/>
  <c r="K54" i="11"/>
  <c r="K55" i="11"/>
  <c r="K56" i="11"/>
  <c r="K57" i="11"/>
  <c r="K58" i="11"/>
  <c r="K59" i="11"/>
  <c r="K60" i="11"/>
  <c r="K61" i="11"/>
  <c r="K62" i="11"/>
  <c r="K63" i="11"/>
  <c r="K64" i="11"/>
  <c r="K65" i="11"/>
  <c r="K66" i="11"/>
  <c r="K67" i="11"/>
  <c r="K68" i="11"/>
  <c r="K69" i="11"/>
  <c r="K70" i="11"/>
  <c r="K71" i="11"/>
  <c r="K72" i="11"/>
  <c r="K73" i="11"/>
  <c r="K74" i="11"/>
  <c r="K75" i="11"/>
  <c r="K76" i="11"/>
  <c r="K77" i="11"/>
  <c r="K78" i="11"/>
  <c r="K79" i="11"/>
  <c r="K80" i="11"/>
  <c r="K81" i="11"/>
  <c r="K82" i="11"/>
  <c r="K83" i="11"/>
  <c r="K84" i="11"/>
  <c r="K85" i="11"/>
  <c r="K86" i="11"/>
  <c r="K87" i="11"/>
  <c r="K88" i="11"/>
  <c r="K89" i="11"/>
  <c r="K90" i="11"/>
  <c r="K91" i="11"/>
  <c r="K92" i="11"/>
  <c r="K93" i="11"/>
  <c r="K94" i="11"/>
  <c r="K95" i="11"/>
  <c r="K96" i="11"/>
  <c r="K97" i="11"/>
  <c r="K98" i="11"/>
  <c r="K99" i="11"/>
  <c r="K100" i="11"/>
  <c r="K101" i="11"/>
  <c r="K102" i="11"/>
  <c r="K103" i="11"/>
  <c r="K104" i="11"/>
  <c r="K105" i="11"/>
  <c r="K106" i="11"/>
  <c r="K107" i="11"/>
  <c r="K108" i="11"/>
  <c r="K109" i="11"/>
  <c r="K110" i="11"/>
  <c r="K111" i="11"/>
  <c r="K112" i="11"/>
  <c r="K113" i="11"/>
  <c r="K114" i="11"/>
  <c r="K115" i="11"/>
  <c r="K116" i="11"/>
  <c r="K117" i="11"/>
  <c r="K118" i="11"/>
  <c r="K119" i="11"/>
  <c r="K120" i="11"/>
  <c r="K121" i="11"/>
  <c r="K122" i="11"/>
  <c r="K123" i="11"/>
  <c r="K124" i="11"/>
  <c r="K125" i="11"/>
  <c r="K126" i="11"/>
  <c r="K127" i="11"/>
  <c r="K128" i="11"/>
  <c r="K129" i="11"/>
  <c r="K130" i="11"/>
  <c r="K131" i="11"/>
  <c r="K132" i="11"/>
  <c r="K133" i="11"/>
  <c r="K134" i="11"/>
  <c r="K135" i="11"/>
  <c r="K136" i="11"/>
  <c r="K137" i="11"/>
  <c r="K138" i="11"/>
  <c r="K139" i="11"/>
  <c r="K140" i="11"/>
  <c r="K141" i="11"/>
  <c r="K142" i="11"/>
  <c r="K143" i="11"/>
  <c r="K144" i="11"/>
  <c r="K145" i="11"/>
  <c r="K146" i="11"/>
  <c r="K147" i="11"/>
  <c r="K148" i="11"/>
  <c r="K149" i="11"/>
  <c r="K150" i="11"/>
  <c r="K151" i="11"/>
  <c r="K152" i="11"/>
  <c r="K153" i="11"/>
  <c r="K154" i="11"/>
  <c r="K155" i="11"/>
  <c r="K156" i="11"/>
  <c r="K157" i="11"/>
  <c r="K158" i="11"/>
  <c r="K159" i="11"/>
  <c r="K160" i="11"/>
  <c r="K161" i="11"/>
  <c r="K162" i="11"/>
  <c r="K163" i="11"/>
  <c r="K164" i="11"/>
  <c r="K165" i="11"/>
  <c r="K166" i="11"/>
  <c r="K167" i="11"/>
  <c r="K168" i="11"/>
  <c r="K169" i="11"/>
  <c r="K170" i="11"/>
  <c r="K171" i="11"/>
  <c r="K172" i="11"/>
  <c r="K173" i="11"/>
  <c r="K174" i="11"/>
  <c r="K175" i="11"/>
  <c r="K176" i="11"/>
  <c r="K177" i="11"/>
  <c r="K178" i="11"/>
  <c r="K179" i="11"/>
  <c r="K180" i="11"/>
  <c r="K181" i="11"/>
  <c r="K182" i="11"/>
  <c r="K183" i="11"/>
  <c r="K184" i="11"/>
  <c r="K185" i="11"/>
  <c r="K186" i="11"/>
  <c r="K187" i="11"/>
  <c r="K188" i="11"/>
  <c r="K189" i="11"/>
  <c r="K190" i="11"/>
  <c r="K191" i="11"/>
  <c r="K192" i="11"/>
  <c r="K193" i="11"/>
  <c r="K194" i="11"/>
  <c r="K195" i="11"/>
  <c r="K196" i="11"/>
  <c r="K197" i="11"/>
  <c r="K198" i="11"/>
  <c r="K199" i="11"/>
  <c r="K200" i="11"/>
  <c r="K201" i="11"/>
  <c r="K202" i="11"/>
  <c r="K203" i="11"/>
  <c r="K204" i="11"/>
  <c r="K205" i="11"/>
  <c r="K206" i="11"/>
  <c r="K207" i="11"/>
  <c r="K208" i="11"/>
  <c r="K209" i="11"/>
  <c r="K210" i="11"/>
  <c r="K211" i="11"/>
  <c r="K212" i="11"/>
  <c r="K213" i="11"/>
  <c r="K214" i="11"/>
  <c r="K215" i="11"/>
  <c r="K216" i="11"/>
  <c r="K217" i="11"/>
  <c r="K218" i="11"/>
  <c r="K219" i="11"/>
  <c r="K220" i="11"/>
  <c r="K221" i="11"/>
  <c r="K222" i="11"/>
  <c r="K223" i="11"/>
  <c r="K224" i="11"/>
  <c r="K225" i="11"/>
  <c r="K226" i="11"/>
  <c r="K227" i="11"/>
  <c r="K228" i="11"/>
  <c r="K229" i="11"/>
  <c r="K230" i="11"/>
  <c r="K231" i="11"/>
  <c r="K232" i="11"/>
  <c r="K233" i="11"/>
  <c r="K234" i="11"/>
  <c r="K235" i="11"/>
  <c r="K236" i="11"/>
  <c r="K237" i="11"/>
  <c r="K238" i="11"/>
  <c r="K239" i="11"/>
  <c r="K240" i="11"/>
  <c r="K241" i="11"/>
  <c r="K242" i="11"/>
  <c r="K243" i="11"/>
  <c r="K244" i="11"/>
  <c r="K245" i="11"/>
  <c r="K246" i="11"/>
  <c r="K247" i="11"/>
  <c r="K248" i="11"/>
  <c r="K249" i="11"/>
  <c r="K250" i="11"/>
  <c r="K251" i="11"/>
  <c r="K252" i="11"/>
  <c r="K253" i="11"/>
  <c r="K254" i="11"/>
  <c r="K255" i="11"/>
  <c r="K256" i="11"/>
  <c r="K257" i="11"/>
  <c r="K258" i="11"/>
  <c r="K259" i="11"/>
  <c r="K260" i="11"/>
  <c r="K261" i="11"/>
  <c r="K262" i="11"/>
  <c r="K263" i="11"/>
  <c r="K264" i="11"/>
  <c r="K265" i="11"/>
  <c r="K266" i="11"/>
  <c r="K267" i="11"/>
  <c r="K268" i="11"/>
  <c r="K269" i="11"/>
  <c r="K270" i="11"/>
  <c r="K271" i="11"/>
  <c r="K272" i="11"/>
  <c r="K273" i="11"/>
  <c r="K274" i="11"/>
  <c r="K275" i="11"/>
  <c r="K276" i="11"/>
  <c r="K277" i="11"/>
  <c r="K278" i="11"/>
  <c r="K279" i="11"/>
  <c r="K280" i="11"/>
  <c r="K281" i="11"/>
  <c r="K282" i="11"/>
  <c r="K283" i="11"/>
  <c r="K284" i="11"/>
  <c r="K285" i="11"/>
  <c r="K286" i="11"/>
  <c r="K287" i="11"/>
  <c r="K288" i="11"/>
  <c r="K289" i="11"/>
  <c r="K290" i="11"/>
  <c r="K291" i="11"/>
  <c r="K292" i="11"/>
  <c r="K293" i="11"/>
  <c r="K294" i="11"/>
  <c r="K295" i="11"/>
  <c r="K296" i="11"/>
  <c r="K297" i="11"/>
  <c r="K298" i="11"/>
  <c r="K299" i="11"/>
  <c r="K300" i="11"/>
  <c r="K301" i="11"/>
  <c r="K302" i="11"/>
  <c r="K303" i="11"/>
  <c r="K304" i="11"/>
  <c r="K305" i="11"/>
  <c r="K306" i="11"/>
  <c r="K307" i="11"/>
  <c r="K308" i="11"/>
  <c r="K309" i="11"/>
  <c r="K310" i="11"/>
  <c r="K311" i="11"/>
  <c r="K312" i="11"/>
  <c r="K313" i="11"/>
  <c r="K314" i="11"/>
  <c r="K315" i="11"/>
  <c r="K316" i="11"/>
  <c r="K317" i="11"/>
  <c r="K318" i="11"/>
  <c r="K319" i="11"/>
  <c r="K320" i="11"/>
  <c r="K321" i="11"/>
  <c r="K322" i="11"/>
  <c r="K323" i="11"/>
  <c r="K324" i="11"/>
  <c r="K325" i="11"/>
  <c r="K326" i="11"/>
  <c r="K327" i="11"/>
  <c r="K328" i="11"/>
  <c r="K329" i="11"/>
  <c r="K330" i="11"/>
  <c r="K331" i="11"/>
  <c r="K332" i="11"/>
  <c r="K333" i="11"/>
  <c r="K334" i="11"/>
  <c r="K335" i="11"/>
  <c r="K336" i="11"/>
  <c r="K337" i="11"/>
  <c r="K338" i="11"/>
  <c r="K339" i="11"/>
  <c r="K340" i="11"/>
  <c r="K341" i="11"/>
  <c r="K342" i="11"/>
  <c r="K343" i="11"/>
  <c r="K344" i="11"/>
  <c r="K345" i="11"/>
  <c r="K346" i="11"/>
  <c r="K347" i="11"/>
  <c r="K348" i="11"/>
  <c r="K349" i="11"/>
  <c r="K350" i="11"/>
  <c r="K351" i="11"/>
  <c r="K352" i="11"/>
  <c r="K353" i="11"/>
  <c r="K354" i="11"/>
  <c r="K355" i="11"/>
  <c r="K356" i="11"/>
  <c r="K357" i="11"/>
  <c r="K358" i="11"/>
  <c r="K359" i="11"/>
  <c r="K360" i="11"/>
  <c r="K361" i="11"/>
  <c r="K362" i="11"/>
  <c r="K363" i="11"/>
  <c r="K364" i="11"/>
  <c r="K365" i="11"/>
  <c r="K366" i="11"/>
  <c r="K367" i="11"/>
  <c r="K368" i="11"/>
  <c r="K369" i="11"/>
  <c r="K370" i="11"/>
  <c r="K371" i="11"/>
  <c r="K372" i="11"/>
  <c r="K373" i="11"/>
  <c r="K374" i="11"/>
  <c r="K375" i="11"/>
  <c r="K376" i="11"/>
  <c r="K377" i="11"/>
  <c r="K378" i="11"/>
  <c r="K379" i="11"/>
  <c r="K380" i="11"/>
  <c r="K381" i="11"/>
  <c r="K382" i="11"/>
  <c r="K383" i="11"/>
  <c r="K384" i="11"/>
  <c r="K385" i="11"/>
  <c r="K386" i="11"/>
  <c r="K387" i="11"/>
  <c r="K388" i="11"/>
  <c r="K389" i="11"/>
  <c r="K390" i="11"/>
  <c r="K391" i="11"/>
  <c r="K392" i="11"/>
  <c r="K393" i="11"/>
  <c r="K394" i="11"/>
  <c r="K395" i="11"/>
  <c r="K396" i="11"/>
  <c r="K397" i="11"/>
  <c r="K398" i="11"/>
  <c r="K399" i="11"/>
  <c r="K400" i="11"/>
  <c r="K401" i="11"/>
  <c r="K402" i="11"/>
  <c r="K403" i="11"/>
  <c r="K404" i="11"/>
  <c r="K405" i="11"/>
  <c r="K406" i="11"/>
  <c r="K407" i="11"/>
  <c r="K408" i="11"/>
  <c r="K409" i="11"/>
  <c r="K410" i="11"/>
  <c r="K411" i="11"/>
  <c r="K412" i="11"/>
  <c r="K413" i="11"/>
  <c r="K414" i="11"/>
  <c r="K415" i="11"/>
  <c r="K416" i="11"/>
  <c r="K417" i="11"/>
  <c r="K418" i="11"/>
  <c r="K419" i="11"/>
  <c r="K420" i="11"/>
  <c r="K421" i="11"/>
  <c r="K422" i="11"/>
  <c r="K423" i="11"/>
  <c r="K424" i="11"/>
  <c r="K425" i="11"/>
  <c r="K426" i="11"/>
  <c r="K427" i="11"/>
  <c r="K428" i="11"/>
  <c r="K429" i="11"/>
  <c r="K430" i="11"/>
  <c r="K431" i="11"/>
  <c r="K432" i="11"/>
  <c r="K433" i="11"/>
  <c r="K434" i="11"/>
  <c r="K435" i="11"/>
  <c r="K436" i="11"/>
  <c r="K437" i="11"/>
  <c r="K438" i="11"/>
  <c r="K439" i="11"/>
  <c r="K440" i="11"/>
  <c r="K441" i="11"/>
  <c r="K442" i="11"/>
  <c r="K443" i="11"/>
  <c r="K444" i="11"/>
  <c r="K445" i="11"/>
  <c r="K446" i="11"/>
  <c r="K447" i="11"/>
  <c r="K448" i="11"/>
  <c r="K449" i="11"/>
  <c r="K450" i="11"/>
  <c r="K451" i="11"/>
  <c r="K452" i="11"/>
  <c r="K453" i="11"/>
  <c r="K454" i="11"/>
  <c r="K455" i="11"/>
  <c r="K456" i="11"/>
  <c r="K457" i="11"/>
  <c r="K458" i="11"/>
  <c r="K459" i="11"/>
  <c r="K460" i="11"/>
  <c r="K461" i="11"/>
  <c r="K462" i="11"/>
  <c r="K463" i="11"/>
  <c r="K464" i="11"/>
  <c r="K465" i="11"/>
  <c r="K466" i="11"/>
  <c r="K467" i="11"/>
  <c r="K468" i="11"/>
  <c r="K469" i="11"/>
  <c r="K470" i="11"/>
  <c r="K471" i="11"/>
  <c r="K472" i="11"/>
  <c r="K473" i="11"/>
  <c r="K474" i="11"/>
  <c r="K475" i="11"/>
  <c r="K476" i="11"/>
  <c r="K477" i="11"/>
  <c r="K478" i="11"/>
  <c r="K479" i="11"/>
  <c r="K480" i="11"/>
  <c r="K481" i="11"/>
  <c r="K482" i="11"/>
  <c r="K483" i="11"/>
  <c r="K484" i="11"/>
  <c r="K485" i="11"/>
  <c r="K486" i="11"/>
  <c r="K487" i="11"/>
  <c r="K488" i="11"/>
  <c r="K489" i="11"/>
  <c r="K490" i="11"/>
  <c r="K491" i="11"/>
  <c r="K492" i="11"/>
  <c r="K493" i="11"/>
  <c r="K494" i="11"/>
  <c r="K495" i="11"/>
  <c r="K496" i="11"/>
  <c r="K497" i="11"/>
  <c r="K498" i="11"/>
  <c r="K499" i="11"/>
  <c r="K500" i="11"/>
  <c r="K501" i="11"/>
  <c r="K502" i="11"/>
  <c r="K3" i="11"/>
  <c r="L2" i="11" l="1"/>
  <c r="B1" i="11"/>
  <c r="G1" i="5"/>
  <c r="G1" i="6"/>
  <c r="G1" i="7"/>
  <c r="G1" i="3"/>
  <c r="D51" i="7" l="1"/>
  <c r="D52" i="7" s="1"/>
  <c r="D53" i="7" s="1"/>
  <c r="D54" i="7" s="1"/>
  <c r="D47" i="7"/>
  <c r="D48" i="7" s="1"/>
  <c r="D49" i="7" s="1"/>
  <c r="D50" i="7" s="1"/>
  <c r="D43" i="7"/>
  <c r="D44" i="7" s="1"/>
  <c r="D45" i="7" s="1"/>
  <c r="D46" i="7" s="1"/>
  <c r="D39" i="7"/>
  <c r="D40" i="7" s="1"/>
  <c r="D41" i="7" s="1"/>
  <c r="D42" i="7" s="1"/>
  <c r="D35" i="7"/>
  <c r="D36" i="7" s="1"/>
  <c r="D37" i="7" s="1"/>
  <c r="D38" i="7" s="1"/>
  <c r="D31" i="7"/>
  <c r="D32" i="7" s="1"/>
  <c r="D33" i="7" s="1"/>
  <c r="D34" i="7" s="1"/>
  <c r="D27" i="7"/>
  <c r="D28" i="7" s="1"/>
  <c r="D29" i="7" s="1"/>
  <c r="D30" i="7" s="1"/>
  <c r="D23" i="7"/>
  <c r="D24" i="7" s="1"/>
  <c r="D25" i="7" s="1"/>
  <c r="D26" i="7" s="1"/>
  <c r="D19" i="7"/>
  <c r="D20" i="7" s="1"/>
  <c r="D21" i="7" s="1"/>
  <c r="D22" i="7" s="1"/>
  <c r="D15" i="7"/>
  <c r="D16" i="7" s="1"/>
  <c r="D17" i="7" s="1"/>
  <c r="D18" i="7" s="1"/>
  <c r="D11" i="7"/>
  <c r="D12" i="7" s="1"/>
  <c r="D13" i="7" s="1"/>
  <c r="D14" i="7" s="1"/>
  <c r="D7" i="7"/>
  <c r="D8" i="7" s="1"/>
  <c r="D9" i="7" s="1"/>
  <c r="D10" i="7" s="1"/>
  <c r="D3" i="7"/>
  <c r="D4" i="7" s="1"/>
  <c r="D5" i="7" s="1"/>
  <c r="D6" i="7" s="1"/>
  <c r="B1" i="7"/>
  <c r="D51" i="6"/>
  <c r="D52" i="6" s="1"/>
  <c r="D53" i="6" s="1"/>
  <c r="D54" i="6" s="1"/>
  <c r="D47" i="6"/>
  <c r="D48" i="6" s="1"/>
  <c r="D49" i="6" s="1"/>
  <c r="D50" i="6" s="1"/>
  <c r="D43" i="6"/>
  <c r="D44" i="6" s="1"/>
  <c r="D45" i="6" s="1"/>
  <c r="D46" i="6" s="1"/>
  <c r="D39" i="6"/>
  <c r="D40" i="6" s="1"/>
  <c r="D35" i="6"/>
  <c r="D36" i="6" s="1"/>
  <c r="D37" i="6" s="1"/>
  <c r="D38" i="6" s="1"/>
  <c r="D31" i="6"/>
  <c r="D32" i="6" s="1"/>
  <c r="D33" i="6" s="1"/>
  <c r="D34" i="6" s="1"/>
  <c r="D27" i="6"/>
  <c r="D28" i="6" s="1"/>
  <c r="D29" i="6" s="1"/>
  <c r="D30" i="6" s="1"/>
  <c r="D23" i="6"/>
  <c r="D24" i="6" s="1"/>
  <c r="D25" i="6" s="1"/>
  <c r="D26" i="6" s="1"/>
  <c r="D19" i="6"/>
  <c r="D20" i="6" s="1"/>
  <c r="D21" i="6" s="1"/>
  <c r="D22" i="6" s="1"/>
  <c r="D15" i="6"/>
  <c r="D16" i="6" s="1"/>
  <c r="D17" i="6" s="1"/>
  <c r="D18" i="6" s="1"/>
  <c r="D11" i="6"/>
  <c r="D12" i="6" s="1"/>
  <c r="D13" i="6" s="1"/>
  <c r="D14" i="6" s="1"/>
  <c r="D7" i="6"/>
  <c r="D8" i="6" s="1"/>
  <c r="D9" i="6" s="1"/>
  <c r="D3" i="6"/>
  <c r="D4" i="6" s="1"/>
  <c r="D5" i="6" s="1"/>
  <c r="D6" i="6" s="1"/>
  <c r="B1" i="6"/>
  <c r="D51" i="5"/>
  <c r="D52" i="5" s="1"/>
  <c r="D53" i="5" s="1"/>
  <c r="D54" i="5" s="1"/>
  <c r="D47" i="5"/>
  <c r="D48" i="5" s="1"/>
  <c r="D49" i="5" s="1"/>
  <c r="D50" i="5" s="1"/>
  <c r="D43" i="5"/>
  <c r="D44" i="5" s="1"/>
  <c r="D45" i="5" s="1"/>
  <c r="D46" i="5" s="1"/>
  <c r="D39" i="5"/>
  <c r="D40" i="5" s="1"/>
  <c r="D41" i="5" s="1"/>
  <c r="D42" i="5" s="1"/>
  <c r="D36" i="5"/>
  <c r="D37" i="5" s="1"/>
  <c r="D38" i="5" s="1"/>
  <c r="D35" i="5"/>
  <c r="D31" i="5"/>
  <c r="D32" i="5" s="1"/>
  <c r="D33" i="5" s="1"/>
  <c r="D34" i="5" s="1"/>
  <c r="D27" i="5"/>
  <c r="D28" i="5" s="1"/>
  <c r="D29" i="5" s="1"/>
  <c r="D30" i="5" s="1"/>
  <c r="D23" i="5"/>
  <c r="D24" i="5" s="1"/>
  <c r="D25" i="5" s="1"/>
  <c r="D19" i="5"/>
  <c r="D20" i="5" s="1"/>
  <c r="D21" i="5" s="1"/>
  <c r="D22" i="5" s="1"/>
  <c r="D15" i="5"/>
  <c r="D16" i="5" s="1"/>
  <c r="D17" i="5" s="1"/>
  <c r="D18" i="5" s="1"/>
  <c r="D11" i="5"/>
  <c r="D12" i="5" s="1"/>
  <c r="D13" i="5" s="1"/>
  <c r="D14" i="5" s="1"/>
  <c r="D7" i="5"/>
  <c r="D8" i="5" s="1"/>
  <c r="D3" i="5"/>
  <c r="D4" i="5" s="1"/>
  <c r="D5" i="5" s="1"/>
  <c r="D6" i="5" s="1"/>
  <c r="B1" i="5"/>
  <c r="B1" i="3"/>
  <c r="D7" i="3"/>
  <c r="D8" i="3" s="1"/>
  <c r="D9" i="3" s="1"/>
  <c r="D10" i="3" s="1"/>
  <c r="D11" i="3"/>
  <c r="D12" i="3" s="1"/>
  <c r="D15" i="3"/>
  <c r="D16" i="3" s="1"/>
  <c r="D19" i="3"/>
  <c r="D20" i="3" s="1"/>
  <c r="D21" i="3" s="1"/>
  <c r="D23" i="3"/>
  <c r="D24" i="3" s="1"/>
  <c r="D27" i="3"/>
  <c r="D28" i="3" s="1"/>
  <c r="D31" i="3"/>
  <c r="D32" i="3" s="1"/>
  <c r="D33" i="3" s="1"/>
  <c r="D34" i="3" s="1"/>
  <c r="D35" i="3"/>
  <c r="D36" i="3" s="1"/>
  <c r="D39" i="3"/>
  <c r="D40" i="3" s="1"/>
  <c r="D43" i="3"/>
  <c r="D44" i="3" s="1"/>
  <c r="D45" i="3" s="1"/>
  <c r="D46" i="3" s="1"/>
  <c r="D47" i="3"/>
  <c r="D48" i="3" s="1"/>
  <c r="D49" i="3" s="1"/>
  <c r="D50" i="3" s="1"/>
  <c r="D51" i="3"/>
  <c r="D52" i="3" s="1"/>
  <c r="D53" i="3" s="1"/>
  <c r="D54" i="3" s="1"/>
  <c r="I10" i="3" l="1" a="1"/>
  <c r="I10" i="3" s="1"/>
  <c r="P10" i="3" s="1"/>
  <c r="I34" i="3" a="1"/>
  <c r="I34" i="3" s="1"/>
  <c r="P34" i="3" s="1"/>
  <c r="I46" i="3" a="1"/>
  <c r="I46" i="3" s="1"/>
  <c r="P46" i="3" s="1"/>
  <c r="I50" i="3" a="1"/>
  <c r="I50" i="3" s="1"/>
  <c r="P50" i="3" s="1"/>
  <c r="I54" i="3" a="1"/>
  <c r="I54" i="3" s="1"/>
  <c r="P54" i="3" s="1"/>
  <c r="H10" i="3" a="1"/>
  <c r="H10" i="3" s="1"/>
  <c r="H34" i="3" a="1"/>
  <c r="H34" i="3" s="1"/>
  <c r="H46" i="3" a="1"/>
  <c r="H46" i="3" s="1"/>
  <c r="H50" i="3" a="1"/>
  <c r="H50" i="3" s="1"/>
  <c r="H54" i="3" a="1"/>
  <c r="H54" i="3" s="1"/>
  <c r="G10" i="3" a="1"/>
  <c r="G10" i="3" s="1"/>
  <c r="G34" i="3" a="1"/>
  <c r="G34" i="3" s="1"/>
  <c r="G46" i="3" a="1"/>
  <c r="G46" i="3" s="1"/>
  <c r="G50" i="3" a="1"/>
  <c r="G50" i="3" s="1"/>
  <c r="I3" i="3" a="1"/>
  <c r="I3" i="3" s="1"/>
  <c r="P3" i="3" s="1"/>
  <c r="I7" i="3" a="1"/>
  <c r="I7" i="3" s="1"/>
  <c r="P7" i="3" s="1"/>
  <c r="I11" i="3" a="1"/>
  <c r="I11" i="3" s="1"/>
  <c r="P11" i="3" s="1"/>
  <c r="I15" i="3" a="1"/>
  <c r="I15" i="3" s="1"/>
  <c r="P15" i="3" s="1"/>
  <c r="I19" i="3" a="1"/>
  <c r="I19" i="3" s="1"/>
  <c r="P19" i="3" s="1"/>
  <c r="I23" i="3" a="1"/>
  <c r="I23" i="3" s="1"/>
  <c r="P23" i="3" s="1"/>
  <c r="I27" i="3" a="1"/>
  <c r="I27" i="3" s="1"/>
  <c r="P27" i="3" s="1"/>
  <c r="I31" i="3" a="1"/>
  <c r="I31" i="3" s="1"/>
  <c r="P31" i="3" s="1"/>
  <c r="I35" i="3" a="1"/>
  <c r="I35" i="3" s="1"/>
  <c r="P35" i="3" s="1"/>
  <c r="I39" i="3" a="1"/>
  <c r="I39" i="3" s="1"/>
  <c r="P39" i="3" s="1"/>
  <c r="I43" i="3" a="1"/>
  <c r="I43" i="3" s="1"/>
  <c r="P43" i="3" s="1"/>
  <c r="I47" i="3" a="1"/>
  <c r="I47" i="3" s="1"/>
  <c r="P47" i="3" s="1"/>
  <c r="I51" i="3" a="1"/>
  <c r="I51" i="3" s="1"/>
  <c r="P51" i="3" s="1"/>
  <c r="H3" i="3" a="1"/>
  <c r="H3" i="3" s="1"/>
  <c r="H7" i="3" a="1"/>
  <c r="H7" i="3" s="1"/>
  <c r="H11" i="3" a="1"/>
  <c r="H11" i="3" s="1"/>
  <c r="H15" i="3" a="1"/>
  <c r="H15" i="3" s="1"/>
  <c r="H19" i="3" a="1"/>
  <c r="H19" i="3" s="1"/>
  <c r="H23" i="3" a="1"/>
  <c r="H23" i="3" s="1"/>
  <c r="H27" i="3" a="1"/>
  <c r="H27" i="3" s="1"/>
  <c r="H31" i="3" a="1"/>
  <c r="H31" i="3" s="1"/>
  <c r="H35" i="3" a="1"/>
  <c r="H35" i="3" s="1"/>
  <c r="H39" i="3" a="1"/>
  <c r="H39" i="3" s="1"/>
  <c r="H43" i="3" a="1"/>
  <c r="H43" i="3" s="1"/>
  <c r="H47" i="3" a="1"/>
  <c r="H47" i="3" s="1"/>
  <c r="H51" i="3" a="1"/>
  <c r="H51" i="3" s="1"/>
  <c r="G3" i="3" a="1"/>
  <c r="G3" i="3" s="1"/>
  <c r="G7" i="3" a="1"/>
  <c r="G7" i="3" s="1"/>
  <c r="G11" i="3" a="1"/>
  <c r="G11" i="3" s="1"/>
  <c r="G15" i="3" a="1"/>
  <c r="G15" i="3" s="1"/>
  <c r="G19" i="3" a="1"/>
  <c r="G19" i="3" s="1"/>
  <c r="G23" i="3" a="1"/>
  <c r="G23" i="3" s="1"/>
  <c r="G27" i="3" a="1"/>
  <c r="G27" i="3" s="1"/>
  <c r="G31" i="3" a="1"/>
  <c r="G31" i="3" s="1"/>
  <c r="G35" i="3" a="1"/>
  <c r="G35" i="3" s="1"/>
  <c r="G39" i="3" a="1"/>
  <c r="G39" i="3" s="1"/>
  <c r="G43" i="3" a="1"/>
  <c r="G43" i="3" s="1"/>
  <c r="G47" i="3" a="1"/>
  <c r="G47" i="3" s="1"/>
  <c r="G51" i="3" a="1"/>
  <c r="G51" i="3" s="1"/>
  <c r="I8" i="3" a="1"/>
  <c r="I8" i="3" s="1"/>
  <c r="P8" i="3" s="1"/>
  <c r="I12" i="3" a="1"/>
  <c r="I12" i="3" s="1"/>
  <c r="P12" i="3" s="1"/>
  <c r="I16" i="3" a="1"/>
  <c r="I16" i="3" s="1"/>
  <c r="P16" i="3" s="1"/>
  <c r="I20" i="3" a="1"/>
  <c r="I20" i="3" s="1"/>
  <c r="P20" i="3" s="1"/>
  <c r="I24" i="3" a="1"/>
  <c r="I24" i="3" s="1"/>
  <c r="P24" i="3" s="1"/>
  <c r="I28" i="3" a="1"/>
  <c r="I28" i="3" s="1"/>
  <c r="P28" i="3" s="1"/>
  <c r="I32" i="3" a="1"/>
  <c r="I32" i="3" s="1"/>
  <c r="P32" i="3" s="1"/>
  <c r="I36" i="3" a="1"/>
  <c r="I36" i="3" s="1"/>
  <c r="P36" i="3" s="1"/>
  <c r="I40" i="3" a="1"/>
  <c r="I40" i="3" s="1"/>
  <c r="P40" i="3" s="1"/>
  <c r="I44" i="3" a="1"/>
  <c r="I44" i="3" s="1"/>
  <c r="P44" i="3" s="1"/>
  <c r="I48" i="3" a="1"/>
  <c r="I48" i="3" s="1"/>
  <c r="P48" i="3" s="1"/>
  <c r="I52" i="3" a="1"/>
  <c r="I52" i="3" s="1"/>
  <c r="P52" i="3" s="1"/>
  <c r="H8" i="3" a="1"/>
  <c r="H8" i="3" s="1"/>
  <c r="H12" i="3" a="1"/>
  <c r="H12" i="3" s="1"/>
  <c r="H16" i="3" a="1"/>
  <c r="H16" i="3" s="1"/>
  <c r="H20" i="3" a="1"/>
  <c r="H20" i="3" s="1"/>
  <c r="H24" i="3" a="1"/>
  <c r="H24" i="3" s="1"/>
  <c r="H28" i="3" a="1"/>
  <c r="H28" i="3" s="1"/>
  <c r="H32" i="3" a="1"/>
  <c r="H32" i="3" s="1"/>
  <c r="H36" i="3" a="1"/>
  <c r="H36" i="3" s="1"/>
  <c r="H40" i="3" a="1"/>
  <c r="H40" i="3" s="1"/>
  <c r="H44" i="3" a="1"/>
  <c r="H44" i="3" s="1"/>
  <c r="H48" i="3" a="1"/>
  <c r="H48" i="3" s="1"/>
  <c r="H52" i="3" a="1"/>
  <c r="H52" i="3" s="1"/>
  <c r="G8" i="3" a="1"/>
  <c r="G8" i="3" s="1"/>
  <c r="G12" i="3" a="1"/>
  <c r="G12" i="3" s="1"/>
  <c r="G16" i="3" a="1"/>
  <c r="G16" i="3" s="1"/>
  <c r="G20" i="3" a="1"/>
  <c r="G20" i="3" s="1"/>
  <c r="G24" i="3" a="1"/>
  <c r="G24" i="3" s="1"/>
  <c r="G28" i="3" a="1"/>
  <c r="G28" i="3" s="1"/>
  <c r="G32" i="3" a="1"/>
  <c r="G32" i="3" s="1"/>
  <c r="G36" i="3" a="1"/>
  <c r="G36" i="3" s="1"/>
  <c r="G40" i="3" a="1"/>
  <c r="G40" i="3" s="1"/>
  <c r="G44" i="3" a="1"/>
  <c r="G44" i="3" s="1"/>
  <c r="G48" i="3" a="1"/>
  <c r="G48" i="3" s="1"/>
  <c r="G52" i="3" a="1"/>
  <c r="G52" i="3" s="1"/>
  <c r="I9" i="3" a="1"/>
  <c r="I9" i="3" s="1"/>
  <c r="P9" i="3" s="1"/>
  <c r="H21" i="3" a="1"/>
  <c r="H21" i="3" s="1"/>
  <c r="H53" i="3" a="1"/>
  <c r="H53" i="3" s="1"/>
  <c r="G33" i="3" a="1"/>
  <c r="G33" i="3" s="1"/>
  <c r="G49" i="3" a="1"/>
  <c r="G49" i="3" s="1"/>
  <c r="C9" i="3" a="1"/>
  <c r="C9" i="3" s="1"/>
  <c r="C21" i="3" a="1"/>
  <c r="C21" i="3" s="1"/>
  <c r="C25" i="3" a="1"/>
  <c r="C25" i="3" s="1"/>
  <c r="C33" i="3" a="1"/>
  <c r="C33" i="3" s="1"/>
  <c r="C45" i="3" a="1"/>
  <c r="C45" i="3" s="1"/>
  <c r="C49" i="3" a="1"/>
  <c r="C49" i="3" s="1"/>
  <c r="C53" i="3" a="1"/>
  <c r="C53" i="3" s="1"/>
  <c r="B7" i="3" a="1"/>
  <c r="B7" i="3" s="1"/>
  <c r="B11" i="3" a="1"/>
  <c r="B11" i="3" s="1"/>
  <c r="B15" i="3" a="1"/>
  <c r="B15" i="3" s="1"/>
  <c r="B19" i="3" a="1"/>
  <c r="B19" i="3" s="1"/>
  <c r="B23" i="3" a="1"/>
  <c r="B23" i="3" s="1"/>
  <c r="B27" i="3" a="1"/>
  <c r="B27" i="3" s="1"/>
  <c r="B31" i="3" a="1"/>
  <c r="B31" i="3" s="1"/>
  <c r="B35" i="3" a="1"/>
  <c r="B35" i="3" s="1"/>
  <c r="B39" i="3" a="1"/>
  <c r="B39" i="3" s="1"/>
  <c r="B43" i="3" a="1"/>
  <c r="B43" i="3" s="1"/>
  <c r="B47" i="3" a="1"/>
  <c r="B47" i="3" s="1"/>
  <c r="B51" i="3" a="1"/>
  <c r="B51" i="3" s="1"/>
  <c r="I53" i="3" a="1"/>
  <c r="I53" i="3" s="1"/>
  <c r="P53" i="3" s="1"/>
  <c r="H33" i="3" a="1"/>
  <c r="H33" i="3" s="1"/>
  <c r="G45" i="3" a="1"/>
  <c r="G45" i="3" s="1"/>
  <c r="C12" i="3" a="1"/>
  <c r="C12" i="3" s="1"/>
  <c r="C24" i="3" a="1"/>
  <c r="C24" i="3" s="1"/>
  <c r="C36" i="3" a="1"/>
  <c r="C36" i="3" s="1"/>
  <c r="C44" i="3" a="1"/>
  <c r="C44" i="3" s="1"/>
  <c r="C52" i="3" a="1"/>
  <c r="C52" i="3" s="1"/>
  <c r="B10" i="3" a="1"/>
  <c r="B10" i="3" s="1"/>
  <c r="B34" i="3" a="1"/>
  <c r="B34" i="3" s="1"/>
  <c r="B50" i="3" a="1"/>
  <c r="B50" i="3" s="1"/>
  <c r="I29" i="3" a="1"/>
  <c r="I29" i="3" s="1"/>
  <c r="P29" i="3" s="1"/>
  <c r="I45" i="3" a="1"/>
  <c r="I45" i="3" s="1"/>
  <c r="P45" i="3" s="1"/>
  <c r="H9" i="3" a="1"/>
  <c r="H9" i="3" s="1"/>
  <c r="G21" i="3" a="1"/>
  <c r="G21" i="3" s="1"/>
  <c r="G53" i="3" a="1"/>
  <c r="G53" i="3" s="1"/>
  <c r="C10" i="3" a="1"/>
  <c r="C10" i="3" s="1"/>
  <c r="C34" i="3" a="1"/>
  <c r="C34" i="3" s="1"/>
  <c r="C46" i="3" a="1"/>
  <c r="C46" i="3" s="1"/>
  <c r="C50" i="3" a="1"/>
  <c r="C50" i="3" s="1"/>
  <c r="C54" i="3" a="1"/>
  <c r="C54" i="3" s="1"/>
  <c r="B8" i="3" a="1"/>
  <c r="B8" i="3" s="1"/>
  <c r="B12" i="3" a="1"/>
  <c r="B12" i="3" s="1"/>
  <c r="B16" i="3" a="1"/>
  <c r="B16" i="3" s="1"/>
  <c r="B20" i="3" a="1"/>
  <c r="B20" i="3" s="1"/>
  <c r="B24" i="3" a="1"/>
  <c r="B24" i="3" s="1"/>
  <c r="B28" i="3" a="1"/>
  <c r="B28" i="3" s="1"/>
  <c r="B32" i="3" a="1"/>
  <c r="B32" i="3" s="1"/>
  <c r="B36" i="3" a="1"/>
  <c r="B36" i="3" s="1"/>
  <c r="B40" i="3" a="1"/>
  <c r="B40" i="3" s="1"/>
  <c r="B44" i="3" a="1"/>
  <c r="B44" i="3" s="1"/>
  <c r="B48" i="3" a="1"/>
  <c r="B48" i="3" s="1"/>
  <c r="B52" i="3" a="1"/>
  <c r="B52" i="3" s="1"/>
  <c r="B49" i="3" a="1"/>
  <c r="B49" i="3" s="1"/>
  <c r="I21" i="3" a="1"/>
  <c r="I21" i="3" s="1"/>
  <c r="P21" i="3" s="1"/>
  <c r="H49" i="3" a="1"/>
  <c r="H49" i="3" s="1"/>
  <c r="C8" i="3" a="1"/>
  <c r="C8" i="3" s="1"/>
  <c r="C20" i="3" a="1"/>
  <c r="C20" i="3" s="1"/>
  <c r="C28" i="3" a="1"/>
  <c r="C28" i="3" s="1"/>
  <c r="C48" i="3" a="1"/>
  <c r="C48" i="3" s="1"/>
  <c r="B46" i="3" a="1"/>
  <c r="B46" i="3" s="1"/>
  <c r="B54" i="3" a="1"/>
  <c r="B54" i="3" s="1"/>
  <c r="I33" i="3" a="1"/>
  <c r="I33" i="3" s="1"/>
  <c r="P33" i="3" s="1"/>
  <c r="I49" i="3" a="1"/>
  <c r="I49" i="3" s="1"/>
  <c r="P49" i="3" s="1"/>
  <c r="H13" i="3" a="1"/>
  <c r="H13" i="3" s="1"/>
  <c r="H45" i="3" a="1"/>
  <c r="H45" i="3" s="1"/>
  <c r="G9" i="3" a="1"/>
  <c r="G9" i="3" s="1"/>
  <c r="G25" i="3" a="1"/>
  <c r="G25" i="3" s="1"/>
  <c r="G54" i="3" a="1"/>
  <c r="G54" i="3" s="1"/>
  <c r="C7" i="3" a="1"/>
  <c r="C7" i="3" s="1"/>
  <c r="C11" i="3" a="1"/>
  <c r="C11" i="3" s="1"/>
  <c r="C15" i="3" a="1"/>
  <c r="C15" i="3" s="1"/>
  <c r="C19" i="3" a="1"/>
  <c r="C19" i="3" s="1"/>
  <c r="C23" i="3" a="1"/>
  <c r="C23" i="3" s="1"/>
  <c r="C27" i="3" a="1"/>
  <c r="C27" i="3" s="1"/>
  <c r="C31" i="3" a="1"/>
  <c r="C31" i="3" s="1"/>
  <c r="C35" i="3" a="1"/>
  <c r="C35" i="3" s="1"/>
  <c r="C39" i="3" a="1"/>
  <c r="C39" i="3" s="1"/>
  <c r="C43" i="3" a="1"/>
  <c r="C43" i="3" s="1"/>
  <c r="C47" i="3" a="1"/>
  <c r="C47" i="3" s="1"/>
  <c r="C51" i="3" a="1"/>
  <c r="C51" i="3" s="1"/>
  <c r="C3" i="3" a="1"/>
  <c r="C3" i="3" s="1"/>
  <c r="B9" i="3" a="1"/>
  <c r="B9" i="3" s="1"/>
  <c r="B21" i="3" a="1"/>
  <c r="B21" i="3" s="1"/>
  <c r="B25" i="3" a="1"/>
  <c r="B25" i="3" s="1"/>
  <c r="B33" i="3" a="1"/>
  <c r="B33" i="3" s="1"/>
  <c r="B45" i="3" a="1"/>
  <c r="B45" i="3" s="1"/>
  <c r="B53" i="3" a="1"/>
  <c r="B53" i="3" s="1"/>
  <c r="G13" i="3" a="1"/>
  <c r="G13" i="3" s="1"/>
  <c r="C16" i="3" a="1"/>
  <c r="C16" i="3" s="1"/>
  <c r="C32" i="3" a="1"/>
  <c r="C32" i="3" s="1"/>
  <c r="C40" i="3" a="1"/>
  <c r="C40" i="3" s="1"/>
  <c r="G3" i="7" a="1"/>
  <c r="G3" i="7" s="1"/>
  <c r="G7" i="7" a="1"/>
  <c r="G7" i="7" s="1"/>
  <c r="G11" i="7" a="1"/>
  <c r="G11" i="7" s="1"/>
  <c r="G15" i="7" a="1"/>
  <c r="G15" i="7" s="1"/>
  <c r="G19" i="7" a="1"/>
  <c r="G19" i="7" s="1"/>
  <c r="G23" i="7" a="1"/>
  <c r="G23" i="7" s="1"/>
  <c r="G27" i="7" a="1"/>
  <c r="G27" i="7" s="1"/>
  <c r="G31" i="7" a="1"/>
  <c r="G31" i="7" s="1"/>
  <c r="G35" i="7" a="1"/>
  <c r="G35" i="7" s="1"/>
  <c r="G39" i="7" a="1"/>
  <c r="G39" i="7" s="1"/>
  <c r="G43" i="7" a="1"/>
  <c r="G43" i="7" s="1"/>
  <c r="G47" i="7" a="1"/>
  <c r="G47" i="7" s="1"/>
  <c r="G51" i="7" a="1"/>
  <c r="G51" i="7" s="1"/>
  <c r="H3" i="7" a="1"/>
  <c r="H3" i="7" s="1"/>
  <c r="H7" i="7" a="1"/>
  <c r="H7" i="7" s="1"/>
  <c r="H11" i="7" a="1"/>
  <c r="H11" i="7" s="1"/>
  <c r="H15" i="7" a="1"/>
  <c r="H15" i="7" s="1"/>
  <c r="H19" i="7" a="1"/>
  <c r="H19" i="7" s="1"/>
  <c r="H23" i="7" a="1"/>
  <c r="H23" i="7" s="1"/>
  <c r="H27" i="7" a="1"/>
  <c r="H27" i="7" s="1"/>
  <c r="H31" i="7" a="1"/>
  <c r="H31" i="7" s="1"/>
  <c r="H35" i="7" a="1"/>
  <c r="H35" i="7" s="1"/>
  <c r="H39" i="7" a="1"/>
  <c r="H39" i="7" s="1"/>
  <c r="H43" i="7" a="1"/>
  <c r="H43" i="7" s="1"/>
  <c r="H47" i="7" a="1"/>
  <c r="H47" i="7" s="1"/>
  <c r="H51" i="7" a="1"/>
  <c r="H51" i="7" s="1"/>
  <c r="I3" i="7" a="1"/>
  <c r="I3" i="7" s="1"/>
  <c r="I7" i="7" a="1"/>
  <c r="I7" i="7" s="1"/>
  <c r="I11" i="7" a="1"/>
  <c r="I11" i="7" s="1"/>
  <c r="I15" i="7" a="1"/>
  <c r="I15" i="7" s="1"/>
  <c r="I19" i="7" a="1"/>
  <c r="I19" i="7" s="1"/>
  <c r="I23" i="7" a="1"/>
  <c r="I23" i="7" s="1"/>
  <c r="I27" i="7" a="1"/>
  <c r="I27" i="7" s="1"/>
  <c r="I31" i="7" a="1"/>
  <c r="I31" i="7" s="1"/>
  <c r="I35" i="7" a="1"/>
  <c r="I35" i="7" s="1"/>
  <c r="I39" i="7" a="1"/>
  <c r="I39" i="7" s="1"/>
  <c r="I43" i="7" a="1"/>
  <c r="I43" i="7" s="1"/>
  <c r="I47" i="7" a="1"/>
  <c r="I47" i="7" s="1"/>
  <c r="I51" i="7" a="1"/>
  <c r="I51" i="7" s="1"/>
  <c r="G8" i="7" a="1"/>
  <c r="G8" i="7" s="1"/>
  <c r="G12" i="7" a="1"/>
  <c r="G12" i="7" s="1"/>
  <c r="G16" i="7" a="1"/>
  <c r="G16" i="7" s="1"/>
  <c r="G20" i="7" a="1"/>
  <c r="G20" i="7" s="1"/>
  <c r="G24" i="7" a="1"/>
  <c r="G24" i="7" s="1"/>
  <c r="G28" i="7" a="1"/>
  <c r="G28" i="7" s="1"/>
  <c r="G32" i="7" a="1"/>
  <c r="G32" i="7" s="1"/>
  <c r="G36" i="7" a="1"/>
  <c r="G36" i="7" s="1"/>
  <c r="G40" i="7" a="1"/>
  <c r="G40" i="7" s="1"/>
  <c r="G44" i="7" a="1"/>
  <c r="G44" i="7" s="1"/>
  <c r="G48" i="7" a="1"/>
  <c r="G48" i="7" s="1"/>
  <c r="G52" i="7" a="1"/>
  <c r="G52" i="7" s="1"/>
  <c r="H8" i="7" a="1"/>
  <c r="H8" i="7" s="1"/>
  <c r="H12" i="7" a="1"/>
  <c r="H12" i="7" s="1"/>
  <c r="H16" i="7" a="1"/>
  <c r="H16" i="7" s="1"/>
  <c r="H20" i="7" a="1"/>
  <c r="H20" i="7" s="1"/>
  <c r="H24" i="7" a="1"/>
  <c r="H24" i="7" s="1"/>
  <c r="H28" i="7" a="1"/>
  <c r="H28" i="7" s="1"/>
  <c r="H32" i="7" a="1"/>
  <c r="H32" i="7" s="1"/>
  <c r="H36" i="7" a="1"/>
  <c r="H36" i="7" s="1"/>
  <c r="H40" i="7" a="1"/>
  <c r="H40" i="7" s="1"/>
  <c r="H44" i="7" a="1"/>
  <c r="H44" i="7" s="1"/>
  <c r="H48" i="7" a="1"/>
  <c r="H48" i="7" s="1"/>
  <c r="H52" i="7" a="1"/>
  <c r="H52" i="7" s="1"/>
  <c r="I8" i="7" a="1"/>
  <c r="I8" i="7" s="1"/>
  <c r="I12" i="7" a="1"/>
  <c r="I12" i="7" s="1"/>
  <c r="I16" i="7" a="1"/>
  <c r="I16" i="7" s="1"/>
  <c r="I20" i="7" a="1"/>
  <c r="I20" i="7" s="1"/>
  <c r="I24" i="7" a="1"/>
  <c r="I24" i="7" s="1"/>
  <c r="I28" i="7" a="1"/>
  <c r="I28" i="7" s="1"/>
  <c r="I32" i="7" a="1"/>
  <c r="I32" i="7" s="1"/>
  <c r="I36" i="7" a="1"/>
  <c r="I36" i="7" s="1"/>
  <c r="I40" i="7" a="1"/>
  <c r="I40" i="7" s="1"/>
  <c r="I44" i="7" a="1"/>
  <c r="I44" i="7" s="1"/>
  <c r="I48" i="7" a="1"/>
  <c r="I48" i="7" s="1"/>
  <c r="I52" i="7" a="1"/>
  <c r="I52" i="7" s="1"/>
  <c r="G9" i="7" a="1"/>
  <c r="G9" i="7" s="1"/>
  <c r="G21" i="7" a="1"/>
  <c r="G21" i="7" s="1"/>
  <c r="G25" i="7" a="1"/>
  <c r="G25" i="7" s="1"/>
  <c r="G33" i="7" a="1"/>
  <c r="G33" i="7" s="1"/>
  <c r="G45" i="7" a="1"/>
  <c r="G45" i="7" s="1"/>
  <c r="G49" i="7" a="1"/>
  <c r="G49" i="7" s="1"/>
  <c r="G53" i="7" a="1"/>
  <c r="G53" i="7" s="1"/>
  <c r="H9" i="7" a="1"/>
  <c r="H9" i="7" s="1"/>
  <c r="H21" i="7" a="1"/>
  <c r="H21" i="7" s="1"/>
  <c r="H33" i="7" a="1"/>
  <c r="H33" i="7" s="1"/>
  <c r="H45" i="7" a="1"/>
  <c r="H45" i="7" s="1"/>
  <c r="H49" i="7" a="1"/>
  <c r="H49" i="7" s="1"/>
  <c r="H53" i="7" a="1"/>
  <c r="H53" i="7" s="1"/>
  <c r="I9" i="7" a="1"/>
  <c r="I9" i="7" s="1"/>
  <c r="I21" i="7" a="1"/>
  <c r="I21" i="7" s="1"/>
  <c r="I33" i="7" a="1"/>
  <c r="I33" i="7" s="1"/>
  <c r="I45" i="7" a="1"/>
  <c r="I45" i="7" s="1"/>
  <c r="I49" i="7" a="1"/>
  <c r="I49" i="7" s="1"/>
  <c r="I53" i="7" a="1"/>
  <c r="I53" i="7" s="1"/>
  <c r="G54" i="7" a="1"/>
  <c r="G54" i="7" s="1"/>
  <c r="H34" i="7" a="1"/>
  <c r="H34" i="7" s="1"/>
  <c r="H50" i="7" a="1"/>
  <c r="H50" i="7" s="1"/>
  <c r="I46" i="7" a="1"/>
  <c r="I46" i="7" s="1"/>
  <c r="B10" i="7" a="1"/>
  <c r="B10" i="7" s="1"/>
  <c r="B34" i="7" a="1"/>
  <c r="B34" i="7" s="1"/>
  <c r="B46" i="7" a="1"/>
  <c r="B46" i="7" s="1"/>
  <c r="B50" i="7" a="1"/>
  <c r="B50" i="7" s="1"/>
  <c r="B54" i="7" a="1"/>
  <c r="B54" i="7" s="1"/>
  <c r="C10" i="7" a="1"/>
  <c r="C10" i="7" s="1"/>
  <c r="C34" i="7" a="1"/>
  <c r="C34" i="7" s="1"/>
  <c r="C46" i="7" a="1"/>
  <c r="C46" i="7" s="1"/>
  <c r="C50" i="7" a="1"/>
  <c r="C50" i="7" s="1"/>
  <c r="C54" i="7" a="1"/>
  <c r="C54" i="7" s="1"/>
  <c r="G10" i="7" a="1"/>
  <c r="G10" i="7" s="1"/>
  <c r="H54" i="7" a="1"/>
  <c r="H54" i="7" s="1"/>
  <c r="I34" i="7" a="1"/>
  <c r="I34" i="7" s="1"/>
  <c r="I50" i="7" a="1"/>
  <c r="I50" i="7" s="1"/>
  <c r="B3" i="7" a="1"/>
  <c r="B3" i="7" s="1"/>
  <c r="B7" i="7" a="1"/>
  <c r="B7" i="7" s="1"/>
  <c r="B11" i="7" a="1"/>
  <c r="B11" i="7" s="1"/>
  <c r="B15" i="7" a="1"/>
  <c r="B15" i="7" s="1"/>
  <c r="B19" i="7" a="1"/>
  <c r="B19" i="7" s="1"/>
  <c r="B23" i="7" a="1"/>
  <c r="B23" i="7" s="1"/>
  <c r="B27" i="7" a="1"/>
  <c r="B27" i="7" s="1"/>
  <c r="B31" i="7" a="1"/>
  <c r="B31" i="7" s="1"/>
  <c r="B35" i="7" a="1"/>
  <c r="B35" i="7" s="1"/>
  <c r="B39" i="7" a="1"/>
  <c r="B39" i="7" s="1"/>
  <c r="B43" i="7" a="1"/>
  <c r="B43" i="7" s="1"/>
  <c r="B47" i="7" a="1"/>
  <c r="B47" i="7" s="1"/>
  <c r="B51" i="7" a="1"/>
  <c r="B51" i="7" s="1"/>
  <c r="C3" i="7" a="1"/>
  <c r="C3" i="7" s="1"/>
  <c r="C7" i="7" a="1"/>
  <c r="C7" i="7" s="1"/>
  <c r="C11" i="7" a="1"/>
  <c r="C11" i="7" s="1"/>
  <c r="C15" i="7" a="1"/>
  <c r="C15" i="7" s="1"/>
  <c r="C19" i="7" a="1"/>
  <c r="C19" i="7" s="1"/>
  <c r="C23" i="7" a="1"/>
  <c r="C23" i="7" s="1"/>
  <c r="C27" i="7" a="1"/>
  <c r="C27" i="7" s="1"/>
  <c r="C31" i="7" a="1"/>
  <c r="C31" i="7" s="1"/>
  <c r="C35" i="7" a="1"/>
  <c r="C35" i="7" s="1"/>
  <c r="C39" i="7" a="1"/>
  <c r="C39" i="7" s="1"/>
  <c r="C43" i="7" a="1"/>
  <c r="C43" i="7" s="1"/>
  <c r="C47" i="7" a="1"/>
  <c r="C47" i="7" s="1"/>
  <c r="C51" i="7" a="1"/>
  <c r="C51" i="7" s="1"/>
  <c r="G46" i="7" a="1"/>
  <c r="G46" i="7" s="1"/>
  <c r="H10" i="7" a="1"/>
  <c r="H10" i="7" s="1"/>
  <c r="I54" i="7" a="1"/>
  <c r="I54" i="7" s="1"/>
  <c r="B8" i="7" a="1"/>
  <c r="B8" i="7" s="1"/>
  <c r="B12" i="7" a="1"/>
  <c r="B12" i="7" s="1"/>
  <c r="B16" i="7" a="1"/>
  <c r="B16" i="7" s="1"/>
  <c r="B20" i="7" a="1"/>
  <c r="B20" i="7" s="1"/>
  <c r="B24" i="7" a="1"/>
  <c r="B24" i="7" s="1"/>
  <c r="B28" i="7" a="1"/>
  <c r="B28" i="7" s="1"/>
  <c r="B32" i="7" a="1"/>
  <c r="B32" i="7" s="1"/>
  <c r="B36" i="7" a="1"/>
  <c r="B36" i="7" s="1"/>
  <c r="B40" i="7" a="1"/>
  <c r="B40" i="7" s="1"/>
  <c r="B44" i="7" a="1"/>
  <c r="B44" i="7" s="1"/>
  <c r="B48" i="7" a="1"/>
  <c r="B48" i="7" s="1"/>
  <c r="B52" i="7" a="1"/>
  <c r="B52" i="7" s="1"/>
  <c r="C8" i="7" a="1"/>
  <c r="C8" i="7" s="1"/>
  <c r="C12" i="7" a="1"/>
  <c r="C12" i="7" s="1"/>
  <c r="C16" i="7" a="1"/>
  <c r="C16" i="7" s="1"/>
  <c r="C20" i="7" a="1"/>
  <c r="C20" i="7" s="1"/>
  <c r="C24" i="7" a="1"/>
  <c r="C24" i="7" s="1"/>
  <c r="C28" i="7" a="1"/>
  <c r="C28" i="7" s="1"/>
  <c r="C32" i="7" a="1"/>
  <c r="C32" i="7" s="1"/>
  <c r="C36" i="7" a="1"/>
  <c r="C36" i="7" s="1"/>
  <c r="C40" i="7" a="1"/>
  <c r="C40" i="7" s="1"/>
  <c r="C44" i="7" a="1"/>
  <c r="C44" i="7" s="1"/>
  <c r="C48" i="7" a="1"/>
  <c r="C48" i="7" s="1"/>
  <c r="C52" i="7" a="1"/>
  <c r="C52" i="7" s="1"/>
  <c r="B33" i="7" a="1"/>
  <c r="B33" i="7" s="1"/>
  <c r="B49" i="7" a="1"/>
  <c r="B49" i="7" s="1"/>
  <c r="C13" i="7" a="1"/>
  <c r="C13" i="7" s="1"/>
  <c r="C45" i="7" a="1"/>
  <c r="C45" i="7" s="1"/>
  <c r="G34" i="7" a="1"/>
  <c r="G34" i="7" s="1"/>
  <c r="H46" i="7" a="1"/>
  <c r="H46" i="7" s="1"/>
  <c r="B21" i="7" a="1"/>
  <c r="B21" i="7" s="1"/>
  <c r="B53" i="7" a="1"/>
  <c r="B53" i="7" s="1"/>
  <c r="C33" i="7" a="1"/>
  <c r="C33" i="7" s="1"/>
  <c r="C49" i="7" a="1"/>
  <c r="C49" i="7" s="1"/>
  <c r="B45" i="7" a="1"/>
  <c r="B45" i="7" s="1"/>
  <c r="C9" i="7" a="1"/>
  <c r="C9" i="7" s="1"/>
  <c r="G50" i="7" a="1"/>
  <c r="G50" i="7" s="1"/>
  <c r="I10" i="7" a="1"/>
  <c r="I10" i="7" s="1"/>
  <c r="B9" i="7" a="1"/>
  <c r="B9" i="7" s="1"/>
  <c r="B25" i="7" a="1"/>
  <c r="B25" i="7" s="1"/>
  <c r="C21" i="7" a="1"/>
  <c r="C21" i="7" s="1"/>
  <c r="C53" i="7" a="1"/>
  <c r="C53" i="7" s="1"/>
  <c r="C25" i="7" a="1"/>
  <c r="C25" i="7" s="1"/>
  <c r="G3" i="5" a="1"/>
  <c r="G3" i="5" s="1"/>
  <c r="G7" i="5" a="1"/>
  <c r="G7" i="5" s="1"/>
  <c r="G11" i="5" a="1"/>
  <c r="G11" i="5" s="1"/>
  <c r="G15" i="5" a="1"/>
  <c r="G15" i="5" s="1"/>
  <c r="G19" i="5" a="1"/>
  <c r="G19" i="5" s="1"/>
  <c r="G23" i="5" a="1"/>
  <c r="G23" i="5" s="1"/>
  <c r="G27" i="5" a="1"/>
  <c r="G27" i="5" s="1"/>
  <c r="G8" i="5" a="1"/>
  <c r="G8" i="5" s="1"/>
  <c r="G12" i="5" a="1"/>
  <c r="G12" i="5" s="1"/>
  <c r="G16" i="5" a="1"/>
  <c r="G16" i="5" s="1"/>
  <c r="G20" i="5" a="1"/>
  <c r="G20" i="5" s="1"/>
  <c r="G24" i="5" a="1"/>
  <c r="G24" i="5" s="1"/>
  <c r="G28" i="5" a="1"/>
  <c r="G28" i="5" s="1"/>
  <c r="G9" i="5" a="1"/>
  <c r="G9" i="5" s="1"/>
  <c r="G21" i="5" a="1"/>
  <c r="G21" i="5" s="1"/>
  <c r="G25" i="5" a="1"/>
  <c r="G25" i="5" s="1"/>
  <c r="G34" i="5" a="1"/>
  <c r="G34" i="5" s="1"/>
  <c r="G46" i="5" a="1"/>
  <c r="G46" i="5" s="1"/>
  <c r="G50" i="5" a="1"/>
  <c r="G50" i="5" s="1"/>
  <c r="G54" i="5" a="1"/>
  <c r="G54" i="5" s="1"/>
  <c r="H10" i="5" a="1"/>
  <c r="H10" i="5" s="1"/>
  <c r="H34" i="5" a="1"/>
  <c r="H34" i="5" s="1"/>
  <c r="H46" i="5" a="1"/>
  <c r="H46" i="5" s="1"/>
  <c r="H50" i="5" a="1"/>
  <c r="H50" i="5" s="1"/>
  <c r="H54" i="5" a="1"/>
  <c r="H54" i="5" s="1"/>
  <c r="I10" i="5" a="1"/>
  <c r="I10" i="5" s="1"/>
  <c r="I34" i="5" a="1"/>
  <c r="I34" i="5" s="1"/>
  <c r="I46" i="5" a="1"/>
  <c r="I46" i="5" s="1"/>
  <c r="I50" i="5" a="1"/>
  <c r="I50" i="5" s="1"/>
  <c r="I54" i="5" a="1"/>
  <c r="I54" i="5" s="1"/>
  <c r="B10" i="5" a="1"/>
  <c r="B10" i="5" s="1"/>
  <c r="B22" i="5" a="1"/>
  <c r="B22" i="5" s="1"/>
  <c r="B34" i="5" a="1"/>
  <c r="B34" i="5" s="1"/>
  <c r="B46" i="5" a="1"/>
  <c r="B46" i="5" s="1"/>
  <c r="B50" i="5" a="1"/>
  <c r="B50" i="5" s="1"/>
  <c r="B54" i="5" a="1"/>
  <c r="B54" i="5" s="1"/>
  <c r="C10" i="5" a="1"/>
  <c r="C10" i="5" s="1"/>
  <c r="C34" i="5" a="1"/>
  <c r="C34" i="5" s="1"/>
  <c r="C46" i="5" a="1"/>
  <c r="C46" i="5" s="1"/>
  <c r="C50" i="5" a="1"/>
  <c r="C50" i="5" s="1"/>
  <c r="C54" i="5" a="1"/>
  <c r="C54" i="5" s="1"/>
  <c r="G31" i="5" a="1"/>
  <c r="G31" i="5" s="1"/>
  <c r="G35" i="5" a="1"/>
  <c r="G35" i="5" s="1"/>
  <c r="G39" i="5" a="1"/>
  <c r="G39" i="5" s="1"/>
  <c r="G43" i="5" a="1"/>
  <c r="G43" i="5" s="1"/>
  <c r="G47" i="5" a="1"/>
  <c r="G47" i="5" s="1"/>
  <c r="G51" i="5" a="1"/>
  <c r="G51" i="5" s="1"/>
  <c r="H3" i="5" a="1"/>
  <c r="H3" i="5" s="1"/>
  <c r="H7" i="5" a="1"/>
  <c r="H7" i="5" s="1"/>
  <c r="H11" i="5" a="1"/>
  <c r="H11" i="5" s="1"/>
  <c r="H15" i="5" a="1"/>
  <c r="H15" i="5" s="1"/>
  <c r="H19" i="5" a="1"/>
  <c r="H19" i="5" s="1"/>
  <c r="H23" i="5" a="1"/>
  <c r="H23" i="5" s="1"/>
  <c r="H27" i="5" a="1"/>
  <c r="H27" i="5" s="1"/>
  <c r="H31" i="5" a="1"/>
  <c r="H31" i="5" s="1"/>
  <c r="H35" i="5" a="1"/>
  <c r="H35" i="5" s="1"/>
  <c r="H39" i="5" a="1"/>
  <c r="H39" i="5" s="1"/>
  <c r="H43" i="5" a="1"/>
  <c r="H43" i="5" s="1"/>
  <c r="H47" i="5" a="1"/>
  <c r="H47" i="5" s="1"/>
  <c r="H51" i="5" a="1"/>
  <c r="H51" i="5" s="1"/>
  <c r="I3" i="5" a="1"/>
  <c r="I3" i="5" s="1"/>
  <c r="I7" i="5" a="1"/>
  <c r="I7" i="5" s="1"/>
  <c r="I11" i="5" a="1"/>
  <c r="I11" i="5" s="1"/>
  <c r="I15" i="5" a="1"/>
  <c r="I15" i="5" s="1"/>
  <c r="I19" i="5" a="1"/>
  <c r="I19" i="5" s="1"/>
  <c r="I23" i="5" a="1"/>
  <c r="I23" i="5" s="1"/>
  <c r="I27" i="5" a="1"/>
  <c r="I27" i="5" s="1"/>
  <c r="I31" i="5" a="1"/>
  <c r="I31" i="5" s="1"/>
  <c r="I35" i="5" a="1"/>
  <c r="I35" i="5" s="1"/>
  <c r="I39" i="5" a="1"/>
  <c r="I39" i="5" s="1"/>
  <c r="I43" i="5" a="1"/>
  <c r="I43" i="5" s="1"/>
  <c r="I47" i="5" a="1"/>
  <c r="I47" i="5" s="1"/>
  <c r="I51" i="5" a="1"/>
  <c r="I51" i="5" s="1"/>
  <c r="B3" i="5" a="1"/>
  <c r="B3" i="5" s="1"/>
  <c r="B7" i="5" a="1"/>
  <c r="B7" i="5" s="1"/>
  <c r="B11" i="5" a="1"/>
  <c r="B11" i="5" s="1"/>
  <c r="B15" i="5" a="1"/>
  <c r="B15" i="5" s="1"/>
  <c r="B19" i="5" a="1"/>
  <c r="B19" i="5" s="1"/>
  <c r="B23" i="5" a="1"/>
  <c r="B23" i="5" s="1"/>
  <c r="B27" i="5" a="1"/>
  <c r="B27" i="5" s="1"/>
  <c r="B31" i="5" a="1"/>
  <c r="B31" i="5" s="1"/>
  <c r="B35" i="5" a="1"/>
  <c r="B35" i="5" s="1"/>
  <c r="B39" i="5" a="1"/>
  <c r="B39" i="5" s="1"/>
  <c r="B43" i="5" a="1"/>
  <c r="B43" i="5" s="1"/>
  <c r="B47" i="5" a="1"/>
  <c r="B47" i="5" s="1"/>
  <c r="B51" i="5" a="1"/>
  <c r="B51" i="5" s="1"/>
  <c r="C3" i="5" a="1"/>
  <c r="C3" i="5" s="1"/>
  <c r="C7" i="5" a="1"/>
  <c r="C7" i="5" s="1"/>
  <c r="C11" i="5" a="1"/>
  <c r="C11" i="5" s="1"/>
  <c r="C15" i="5" a="1"/>
  <c r="C15" i="5" s="1"/>
  <c r="C19" i="5" a="1"/>
  <c r="C19" i="5" s="1"/>
  <c r="C23" i="5" a="1"/>
  <c r="C23" i="5" s="1"/>
  <c r="C27" i="5" a="1"/>
  <c r="C27" i="5" s="1"/>
  <c r="C31" i="5" a="1"/>
  <c r="C31" i="5" s="1"/>
  <c r="C35" i="5" a="1"/>
  <c r="C35" i="5" s="1"/>
  <c r="C39" i="5" a="1"/>
  <c r="C39" i="5" s="1"/>
  <c r="C43" i="5" a="1"/>
  <c r="C43" i="5" s="1"/>
  <c r="C47" i="5" a="1"/>
  <c r="C47" i="5" s="1"/>
  <c r="C51" i="5" a="1"/>
  <c r="C51" i="5" s="1"/>
  <c r="G32" i="5" a="1"/>
  <c r="G32" i="5" s="1"/>
  <c r="G36" i="5" a="1"/>
  <c r="G36" i="5" s="1"/>
  <c r="G40" i="5" a="1"/>
  <c r="G40" i="5" s="1"/>
  <c r="G44" i="5" a="1"/>
  <c r="G44" i="5" s="1"/>
  <c r="G48" i="5" a="1"/>
  <c r="G48" i="5" s="1"/>
  <c r="G52" i="5" a="1"/>
  <c r="G52" i="5" s="1"/>
  <c r="H8" i="5" a="1"/>
  <c r="H8" i="5" s="1"/>
  <c r="H12" i="5" a="1"/>
  <c r="H12" i="5" s="1"/>
  <c r="H16" i="5" a="1"/>
  <c r="H16" i="5" s="1"/>
  <c r="H20" i="5" a="1"/>
  <c r="H20" i="5" s="1"/>
  <c r="H24" i="5" a="1"/>
  <c r="H24" i="5" s="1"/>
  <c r="H28" i="5" a="1"/>
  <c r="H28" i="5" s="1"/>
  <c r="H32" i="5" a="1"/>
  <c r="H32" i="5" s="1"/>
  <c r="H36" i="5" a="1"/>
  <c r="H36" i="5" s="1"/>
  <c r="H40" i="5" a="1"/>
  <c r="H40" i="5" s="1"/>
  <c r="H44" i="5" a="1"/>
  <c r="H44" i="5" s="1"/>
  <c r="H48" i="5" a="1"/>
  <c r="H48" i="5" s="1"/>
  <c r="H52" i="5" a="1"/>
  <c r="H52" i="5" s="1"/>
  <c r="I8" i="5" a="1"/>
  <c r="I8" i="5" s="1"/>
  <c r="I12" i="5" a="1"/>
  <c r="I12" i="5" s="1"/>
  <c r="I16" i="5" a="1"/>
  <c r="I16" i="5" s="1"/>
  <c r="I20" i="5" a="1"/>
  <c r="I20" i="5" s="1"/>
  <c r="I24" i="5" a="1"/>
  <c r="I24" i="5" s="1"/>
  <c r="I28" i="5" a="1"/>
  <c r="I28" i="5" s="1"/>
  <c r="I32" i="5" a="1"/>
  <c r="I32" i="5" s="1"/>
  <c r="I36" i="5" a="1"/>
  <c r="I36" i="5" s="1"/>
  <c r="I40" i="5" a="1"/>
  <c r="I40" i="5" s="1"/>
  <c r="I44" i="5" a="1"/>
  <c r="I44" i="5" s="1"/>
  <c r="I48" i="5" a="1"/>
  <c r="I48" i="5" s="1"/>
  <c r="I52" i="5" a="1"/>
  <c r="I52" i="5" s="1"/>
  <c r="B8" i="5" a="1"/>
  <c r="B8" i="5" s="1"/>
  <c r="B12" i="5" a="1"/>
  <c r="B12" i="5" s="1"/>
  <c r="B16" i="5" a="1"/>
  <c r="B16" i="5" s="1"/>
  <c r="B20" i="5" a="1"/>
  <c r="B20" i="5" s="1"/>
  <c r="B24" i="5" a="1"/>
  <c r="B24" i="5" s="1"/>
  <c r="B28" i="5" a="1"/>
  <c r="B28" i="5" s="1"/>
  <c r="B32" i="5" a="1"/>
  <c r="B32" i="5" s="1"/>
  <c r="B36" i="5" a="1"/>
  <c r="B36" i="5" s="1"/>
  <c r="B40" i="5" a="1"/>
  <c r="B40" i="5" s="1"/>
  <c r="B44" i="5" a="1"/>
  <c r="B44" i="5" s="1"/>
  <c r="B48" i="5" a="1"/>
  <c r="B48" i="5" s="1"/>
  <c r="B52" i="5" a="1"/>
  <c r="B52" i="5" s="1"/>
  <c r="C8" i="5" a="1"/>
  <c r="C8" i="5" s="1"/>
  <c r="C12" i="5" a="1"/>
  <c r="C12" i="5" s="1"/>
  <c r="C16" i="5" a="1"/>
  <c r="C16" i="5" s="1"/>
  <c r="C20" i="5" a="1"/>
  <c r="C20" i="5" s="1"/>
  <c r="C24" i="5" a="1"/>
  <c r="C24" i="5" s="1"/>
  <c r="C28" i="5" a="1"/>
  <c r="C28" i="5" s="1"/>
  <c r="C32" i="5" a="1"/>
  <c r="C32" i="5" s="1"/>
  <c r="C36" i="5" a="1"/>
  <c r="C36" i="5" s="1"/>
  <c r="C40" i="5" a="1"/>
  <c r="C40" i="5" s="1"/>
  <c r="C44" i="5" a="1"/>
  <c r="C44" i="5" s="1"/>
  <c r="C48" i="5" a="1"/>
  <c r="C48" i="5" s="1"/>
  <c r="C52" i="5" a="1"/>
  <c r="C52" i="5" s="1"/>
  <c r="G45" i="5" a="1"/>
  <c r="G45" i="5" s="1"/>
  <c r="H9" i="5" a="1"/>
  <c r="H9" i="5" s="1"/>
  <c r="H25" i="5" a="1"/>
  <c r="H25" i="5" s="1"/>
  <c r="I21" i="5" a="1"/>
  <c r="I21" i="5" s="1"/>
  <c r="I53" i="5" a="1"/>
  <c r="I53" i="5" s="1"/>
  <c r="B33" i="5" a="1"/>
  <c r="B33" i="5" s="1"/>
  <c r="B49" i="5" a="1"/>
  <c r="B49" i="5" s="1"/>
  <c r="C45" i="5" a="1"/>
  <c r="C45" i="5" s="1"/>
  <c r="I33" i="5" a="1"/>
  <c r="I33" i="5" s="1"/>
  <c r="C9" i="5" a="1"/>
  <c r="C9" i="5" s="1"/>
  <c r="C25" i="5" a="1"/>
  <c r="C25" i="5" s="1"/>
  <c r="G33" i="5" a="1"/>
  <c r="G33" i="5" s="1"/>
  <c r="G49" i="5" a="1"/>
  <c r="G49" i="5" s="1"/>
  <c r="H45" i="5" a="1"/>
  <c r="H45" i="5" s="1"/>
  <c r="I9" i="5" a="1"/>
  <c r="I9" i="5" s="1"/>
  <c r="B21" i="5" a="1"/>
  <c r="B21" i="5" s="1"/>
  <c r="B53" i="5" a="1"/>
  <c r="B53" i="5" s="1"/>
  <c r="C33" i="5" a="1"/>
  <c r="C33" i="5" s="1"/>
  <c r="C49" i="5" a="1"/>
  <c r="C49" i="5" s="1"/>
  <c r="B45" i="5" a="1"/>
  <c r="B45" i="5" s="1"/>
  <c r="G53" i="5" a="1"/>
  <c r="G53" i="5" s="1"/>
  <c r="H33" i="5" a="1"/>
  <c r="H33" i="5" s="1"/>
  <c r="H49" i="5" a="1"/>
  <c r="H49" i="5" s="1"/>
  <c r="I29" i="5" a="1"/>
  <c r="I29" i="5" s="1"/>
  <c r="I45" i="5" a="1"/>
  <c r="I45" i="5" s="1"/>
  <c r="B9" i="5" a="1"/>
  <c r="B9" i="5" s="1"/>
  <c r="B25" i="5" a="1"/>
  <c r="B25" i="5" s="1"/>
  <c r="B41" i="5" a="1"/>
  <c r="B41" i="5" s="1"/>
  <c r="C21" i="5" a="1"/>
  <c r="C21" i="5" s="1"/>
  <c r="C53" i="5" a="1"/>
  <c r="C53" i="5" s="1"/>
  <c r="G10" i="5" a="1"/>
  <c r="G10" i="5" s="1"/>
  <c r="H21" i="5" a="1"/>
  <c r="H21" i="5" s="1"/>
  <c r="H53" i="5" a="1"/>
  <c r="H53" i="5" s="1"/>
  <c r="I49" i="5" a="1"/>
  <c r="I49" i="5" s="1"/>
  <c r="B29" i="5" a="1"/>
  <c r="B29" i="5" s="1"/>
  <c r="G3" i="6" a="1"/>
  <c r="G3" i="6" s="1"/>
  <c r="G7" i="6" a="1"/>
  <c r="G7" i="6" s="1"/>
  <c r="G11" i="6" a="1"/>
  <c r="G11" i="6" s="1"/>
  <c r="G15" i="6" a="1"/>
  <c r="G15" i="6" s="1"/>
  <c r="G19" i="6" a="1"/>
  <c r="G19" i="6" s="1"/>
  <c r="G23" i="6" a="1"/>
  <c r="G23" i="6" s="1"/>
  <c r="G27" i="6" a="1"/>
  <c r="G27" i="6" s="1"/>
  <c r="G31" i="6" a="1"/>
  <c r="G31" i="6" s="1"/>
  <c r="G35" i="6" a="1"/>
  <c r="G35" i="6" s="1"/>
  <c r="G39" i="6" a="1"/>
  <c r="G39" i="6" s="1"/>
  <c r="G43" i="6" a="1"/>
  <c r="G43" i="6" s="1"/>
  <c r="G47" i="6" a="1"/>
  <c r="G47" i="6" s="1"/>
  <c r="G51" i="6" a="1"/>
  <c r="G51" i="6" s="1"/>
  <c r="H3" i="6" a="1"/>
  <c r="H3" i="6" s="1"/>
  <c r="H7" i="6" a="1"/>
  <c r="H7" i="6" s="1"/>
  <c r="H11" i="6" a="1"/>
  <c r="H11" i="6" s="1"/>
  <c r="H15" i="6" a="1"/>
  <c r="H15" i="6" s="1"/>
  <c r="H19" i="6" a="1"/>
  <c r="H19" i="6" s="1"/>
  <c r="H23" i="6" a="1"/>
  <c r="H23" i="6" s="1"/>
  <c r="H27" i="6" a="1"/>
  <c r="H27" i="6" s="1"/>
  <c r="H31" i="6" a="1"/>
  <c r="H31" i="6" s="1"/>
  <c r="H35" i="6" a="1"/>
  <c r="H35" i="6" s="1"/>
  <c r="H39" i="6" a="1"/>
  <c r="H39" i="6" s="1"/>
  <c r="H43" i="6" a="1"/>
  <c r="H43" i="6" s="1"/>
  <c r="H47" i="6" a="1"/>
  <c r="H47" i="6" s="1"/>
  <c r="H51" i="6" a="1"/>
  <c r="H51" i="6" s="1"/>
  <c r="I3" i="6" a="1"/>
  <c r="I3" i="6" s="1"/>
  <c r="I7" i="6" a="1"/>
  <c r="I7" i="6" s="1"/>
  <c r="I11" i="6" a="1"/>
  <c r="I11" i="6" s="1"/>
  <c r="I15" i="6" a="1"/>
  <c r="I15" i="6" s="1"/>
  <c r="I19" i="6" a="1"/>
  <c r="I19" i="6" s="1"/>
  <c r="I23" i="6" a="1"/>
  <c r="I23" i="6" s="1"/>
  <c r="I27" i="6" a="1"/>
  <c r="I27" i="6" s="1"/>
  <c r="I31" i="6" a="1"/>
  <c r="I31" i="6" s="1"/>
  <c r="I35" i="6" a="1"/>
  <c r="I35" i="6" s="1"/>
  <c r="I39" i="6" a="1"/>
  <c r="I39" i="6" s="1"/>
  <c r="I43" i="6" a="1"/>
  <c r="I43" i="6" s="1"/>
  <c r="I47" i="6" a="1"/>
  <c r="I47" i="6" s="1"/>
  <c r="I51" i="6" a="1"/>
  <c r="I51" i="6" s="1"/>
  <c r="G8" i="6" a="1"/>
  <c r="G8" i="6" s="1"/>
  <c r="G12" i="6" a="1"/>
  <c r="G12" i="6" s="1"/>
  <c r="G16" i="6" a="1"/>
  <c r="G16" i="6" s="1"/>
  <c r="G20" i="6" a="1"/>
  <c r="G20" i="6" s="1"/>
  <c r="G24" i="6" a="1"/>
  <c r="G24" i="6" s="1"/>
  <c r="G28" i="6" a="1"/>
  <c r="G28" i="6" s="1"/>
  <c r="G32" i="6" a="1"/>
  <c r="G32" i="6" s="1"/>
  <c r="G36" i="6" a="1"/>
  <c r="G36" i="6" s="1"/>
  <c r="G40" i="6" a="1"/>
  <c r="G40" i="6" s="1"/>
  <c r="G44" i="6" a="1"/>
  <c r="G44" i="6" s="1"/>
  <c r="G48" i="6" a="1"/>
  <c r="G48" i="6" s="1"/>
  <c r="G52" i="6" a="1"/>
  <c r="G52" i="6" s="1"/>
  <c r="H8" i="6" a="1"/>
  <c r="H8" i="6" s="1"/>
  <c r="H12" i="6" a="1"/>
  <c r="H12" i="6" s="1"/>
  <c r="H16" i="6" a="1"/>
  <c r="H16" i="6" s="1"/>
  <c r="H20" i="6" a="1"/>
  <c r="H20" i="6" s="1"/>
  <c r="H24" i="6" a="1"/>
  <c r="H24" i="6" s="1"/>
  <c r="H28" i="6" a="1"/>
  <c r="H28" i="6" s="1"/>
  <c r="H32" i="6" a="1"/>
  <c r="H32" i="6" s="1"/>
  <c r="H36" i="6" a="1"/>
  <c r="H36" i="6" s="1"/>
  <c r="H40" i="6" a="1"/>
  <c r="H40" i="6" s="1"/>
  <c r="H44" i="6" a="1"/>
  <c r="H44" i="6" s="1"/>
  <c r="H48" i="6" a="1"/>
  <c r="H48" i="6" s="1"/>
  <c r="H52" i="6" a="1"/>
  <c r="H52" i="6" s="1"/>
  <c r="I8" i="6" a="1"/>
  <c r="I8" i="6" s="1"/>
  <c r="I12" i="6" a="1"/>
  <c r="I12" i="6" s="1"/>
  <c r="I16" i="6" a="1"/>
  <c r="I16" i="6" s="1"/>
  <c r="I20" i="6" a="1"/>
  <c r="I20" i="6" s="1"/>
  <c r="I24" i="6" a="1"/>
  <c r="I24" i="6" s="1"/>
  <c r="I28" i="6" a="1"/>
  <c r="I28" i="6" s="1"/>
  <c r="I32" i="6" a="1"/>
  <c r="I32" i="6" s="1"/>
  <c r="I36" i="6" a="1"/>
  <c r="I36" i="6" s="1"/>
  <c r="I40" i="6" a="1"/>
  <c r="I40" i="6" s="1"/>
  <c r="I44" i="6" a="1"/>
  <c r="I44" i="6" s="1"/>
  <c r="I48" i="6" a="1"/>
  <c r="I48" i="6" s="1"/>
  <c r="I52" i="6" a="1"/>
  <c r="I52" i="6" s="1"/>
  <c r="G9" i="6" a="1"/>
  <c r="G9" i="6" s="1"/>
  <c r="G13" i="6" a="1"/>
  <c r="G13" i="6" s="1"/>
  <c r="G21" i="6" a="1"/>
  <c r="G21" i="6" s="1"/>
  <c r="G25" i="6" a="1"/>
  <c r="G25" i="6" s="1"/>
  <c r="G29" i="6" a="1"/>
  <c r="G29" i="6" s="1"/>
  <c r="G33" i="6" a="1"/>
  <c r="G33" i="6" s="1"/>
  <c r="G41" i="6" a="1"/>
  <c r="G41" i="6" s="1"/>
  <c r="G45" i="6" a="1"/>
  <c r="G45" i="6" s="1"/>
  <c r="G49" i="6" a="1"/>
  <c r="G49" i="6" s="1"/>
  <c r="G53" i="6" a="1"/>
  <c r="G53" i="6" s="1"/>
  <c r="H9" i="6" a="1"/>
  <c r="H9" i="6" s="1"/>
  <c r="H21" i="6" a="1"/>
  <c r="H21" i="6" s="1"/>
  <c r="H25" i="6" a="1"/>
  <c r="H25" i="6" s="1"/>
  <c r="H33" i="6" a="1"/>
  <c r="H33" i="6" s="1"/>
  <c r="H45" i="6" a="1"/>
  <c r="H45" i="6" s="1"/>
  <c r="H49" i="6" a="1"/>
  <c r="H49" i="6" s="1"/>
  <c r="H53" i="6" a="1"/>
  <c r="H53" i="6" s="1"/>
  <c r="I9" i="6" a="1"/>
  <c r="I9" i="6" s="1"/>
  <c r="I21" i="6" a="1"/>
  <c r="I21" i="6" s="1"/>
  <c r="I33" i="6" a="1"/>
  <c r="I33" i="6" s="1"/>
  <c r="I45" i="6" a="1"/>
  <c r="I45" i="6" s="1"/>
  <c r="I49" i="6" a="1"/>
  <c r="I49" i="6" s="1"/>
  <c r="I53" i="6" a="1"/>
  <c r="I53" i="6" s="1"/>
  <c r="G10" i="6" a="1"/>
  <c r="G10" i="6" s="1"/>
  <c r="H54" i="6" a="1"/>
  <c r="H54" i="6" s="1"/>
  <c r="I34" i="6" a="1"/>
  <c r="I34" i="6" s="1"/>
  <c r="I50" i="6" a="1"/>
  <c r="I50" i="6" s="1"/>
  <c r="B10" i="6" a="1"/>
  <c r="B10" i="6" s="1"/>
  <c r="B22" i="6" a="1"/>
  <c r="B22" i="6" s="1"/>
  <c r="B34" i="6" a="1"/>
  <c r="B34" i="6" s="1"/>
  <c r="B46" i="6" a="1"/>
  <c r="B46" i="6" s="1"/>
  <c r="B50" i="6" a="1"/>
  <c r="B50" i="6" s="1"/>
  <c r="B54" i="6" a="1"/>
  <c r="B54" i="6" s="1"/>
  <c r="C10" i="6" a="1"/>
  <c r="C10" i="6" s="1"/>
  <c r="C34" i="6" a="1"/>
  <c r="C34" i="6" s="1"/>
  <c r="C46" i="6" a="1"/>
  <c r="C46" i="6" s="1"/>
  <c r="C50" i="6" a="1"/>
  <c r="C50" i="6" s="1"/>
  <c r="C54" i="6" a="1"/>
  <c r="C54" i="6" s="1"/>
  <c r="G46" i="6" a="1"/>
  <c r="G46" i="6" s="1"/>
  <c r="H10" i="6" a="1"/>
  <c r="H10" i="6" s="1"/>
  <c r="I54" i="6" a="1"/>
  <c r="I54" i="6" s="1"/>
  <c r="B3" i="6" a="1"/>
  <c r="B3" i="6" s="1"/>
  <c r="B7" i="6" a="1"/>
  <c r="B7" i="6" s="1"/>
  <c r="B11" i="6" a="1"/>
  <c r="B11" i="6" s="1"/>
  <c r="B15" i="6" a="1"/>
  <c r="B15" i="6" s="1"/>
  <c r="B19" i="6" a="1"/>
  <c r="B19" i="6" s="1"/>
  <c r="B23" i="6" a="1"/>
  <c r="B23" i="6" s="1"/>
  <c r="B27" i="6" a="1"/>
  <c r="B27" i="6" s="1"/>
  <c r="B31" i="6" a="1"/>
  <c r="B31" i="6" s="1"/>
  <c r="B35" i="6" a="1"/>
  <c r="B35" i="6" s="1"/>
  <c r="B39" i="6" a="1"/>
  <c r="B39" i="6" s="1"/>
  <c r="B43" i="6" a="1"/>
  <c r="B43" i="6" s="1"/>
  <c r="B47" i="6" a="1"/>
  <c r="B47" i="6" s="1"/>
  <c r="B51" i="6" a="1"/>
  <c r="B51" i="6" s="1"/>
  <c r="C3" i="6" a="1"/>
  <c r="C3" i="6" s="1"/>
  <c r="C7" i="6" a="1"/>
  <c r="C7" i="6" s="1"/>
  <c r="C11" i="6" a="1"/>
  <c r="C11" i="6" s="1"/>
  <c r="C15" i="6" a="1"/>
  <c r="C15" i="6" s="1"/>
  <c r="C19" i="6" a="1"/>
  <c r="C19" i="6" s="1"/>
  <c r="C23" i="6" a="1"/>
  <c r="C23" i="6" s="1"/>
  <c r="C27" i="6" a="1"/>
  <c r="C27" i="6" s="1"/>
  <c r="C31" i="6" a="1"/>
  <c r="C31" i="6" s="1"/>
  <c r="C35" i="6" a="1"/>
  <c r="C35" i="6" s="1"/>
  <c r="C39" i="6" a="1"/>
  <c r="C39" i="6" s="1"/>
  <c r="C43" i="6" a="1"/>
  <c r="C43" i="6" s="1"/>
  <c r="C47" i="6" a="1"/>
  <c r="C47" i="6" s="1"/>
  <c r="C51" i="6" a="1"/>
  <c r="C51" i="6" s="1"/>
  <c r="G34" i="6" a="1"/>
  <c r="G34" i="6" s="1"/>
  <c r="G50" i="6" a="1"/>
  <c r="G50" i="6" s="1"/>
  <c r="H46" i="6" a="1"/>
  <c r="H46" i="6" s="1"/>
  <c r="I10" i="6" a="1"/>
  <c r="I10" i="6" s="1"/>
  <c r="B8" i="6" a="1"/>
  <c r="B8" i="6" s="1"/>
  <c r="B12" i="6" a="1"/>
  <c r="B12" i="6" s="1"/>
  <c r="B16" i="6" a="1"/>
  <c r="B16" i="6" s="1"/>
  <c r="B20" i="6" a="1"/>
  <c r="B20" i="6" s="1"/>
  <c r="B24" i="6" a="1"/>
  <c r="B24" i="6" s="1"/>
  <c r="B28" i="6" a="1"/>
  <c r="B28" i="6" s="1"/>
  <c r="B32" i="6" a="1"/>
  <c r="B32" i="6" s="1"/>
  <c r="B36" i="6" a="1"/>
  <c r="B36" i="6" s="1"/>
  <c r="B40" i="6" a="1"/>
  <c r="B40" i="6" s="1"/>
  <c r="B44" i="6" a="1"/>
  <c r="B44" i="6" s="1"/>
  <c r="B48" i="6" a="1"/>
  <c r="B48" i="6" s="1"/>
  <c r="B52" i="6" a="1"/>
  <c r="B52" i="6" s="1"/>
  <c r="C8" i="6" a="1"/>
  <c r="C8" i="6" s="1"/>
  <c r="C12" i="6" a="1"/>
  <c r="C12" i="6" s="1"/>
  <c r="C16" i="6" a="1"/>
  <c r="C16" i="6" s="1"/>
  <c r="C20" i="6" a="1"/>
  <c r="C20" i="6" s="1"/>
  <c r="C24" i="6" a="1"/>
  <c r="C24" i="6" s="1"/>
  <c r="C28" i="6" a="1"/>
  <c r="C28" i="6" s="1"/>
  <c r="C32" i="6" a="1"/>
  <c r="C32" i="6" s="1"/>
  <c r="C36" i="6" a="1"/>
  <c r="C36" i="6" s="1"/>
  <c r="C40" i="6" a="1"/>
  <c r="C40" i="6" s="1"/>
  <c r="C44" i="6" a="1"/>
  <c r="C44" i="6" s="1"/>
  <c r="C48" i="6" a="1"/>
  <c r="C48" i="6" s="1"/>
  <c r="C52" i="6" a="1"/>
  <c r="C52" i="6" s="1"/>
  <c r="G54" i="6" a="1"/>
  <c r="G54" i="6" s="1"/>
  <c r="B9" i="6" a="1"/>
  <c r="B9" i="6" s="1"/>
  <c r="B25" i="6" a="1"/>
  <c r="B25" i="6" s="1"/>
  <c r="C21" i="6" a="1"/>
  <c r="C21" i="6" s="1"/>
  <c r="C53" i="6" a="1"/>
  <c r="C53" i="6" s="1"/>
  <c r="B29" i="6" a="1"/>
  <c r="B29" i="6" s="1"/>
  <c r="B45" i="6" a="1"/>
  <c r="B45" i="6" s="1"/>
  <c r="C9" i="6" a="1"/>
  <c r="C9" i="6" s="1"/>
  <c r="C25" i="6" a="1"/>
  <c r="C25" i="6" s="1"/>
  <c r="C41" i="6" a="1"/>
  <c r="C41" i="6" s="1"/>
  <c r="B21" i="6" a="1"/>
  <c r="B21" i="6" s="1"/>
  <c r="B53" i="6" a="1"/>
  <c r="B53" i="6" s="1"/>
  <c r="C49" i="6" a="1"/>
  <c r="C49" i="6" s="1"/>
  <c r="G22" i="6" a="1"/>
  <c r="G22" i="6" s="1"/>
  <c r="H34" i="6" a="1"/>
  <c r="H34" i="6" s="1"/>
  <c r="I46" i="6" a="1"/>
  <c r="I46" i="6" s="1"/>
  <c r="B33" i="6" a="1"/>
  <c r="B33" i="6" s="1"/>
  <c r="B49" i="6" a="1"/>
  <c r="B49" i="6" s="1"/>
  <c r="C45" i="6" a="1"/>
  <c r="C45" i="6" s="1"/>
  <c r="H50" i="6" a="1"/>
  <c r="H50" i="6" s="1"/>
  <c r="C33" i="6" a="1"/>
  <c r="C33" i="6" s="1"/>
  <c r="D10" i="6"/>
  <c r="D41" i="6"/>
  <c r="D42" i="6" s="1"/>
  <c r="D9" i="5"/>
  <c r="D26" i="5"/>
  <c r="D13" i="3"/>
  <c r="C13" i="3" s="1" a="1"/>
  <c r="C13" i="3" s="1"/>
  <c r="D17" i="3"/>
  <c r="I17" i="3" s="1" a="1"/>
  <c r="I17" i="3" s="1"/>
  <c r="P17" i="3" s="1"/>
  <c r="D22" i="3"/>
  <c r="I22" i="3" s="1" a="1"/>
  <c r="I22" i="3" s="1"/>
  <c r="P22" i="3" s="1"/>
  <c r="D25" i="3"/>
  <c r="H25" i="7" s="1" a="1"/>
  <c r="H25" i="7" s="1"/>
  <c r="D29" i="3"/>
  <c r="C29" i="3" s="1" a="1"/>
  <c r="C29" i="3" s="1"/>
  <c r="D37" i="3"/>
  <c r="I37" i="7" s="1" a="1"/>
  <c r="I37" i="7" s="1"/>
  <c r="D41" i="3"/>
  <c r="G41" i="3" s="1" a="1"/>
  <c r="G41" i="3" s="1"/>
  <c r="B1" i="4"/>
  <c r="I17" i="6" l="1" a="1"/>
  <c r="I17" i="6" s="1"/>
  <c r="H37" i="6" a="1"/>
  <c r="H37" i="6" s="1"/>
  <c r="H17" i="5" a="1"/>
  <c r="H17" i="5" s="1"/>
  <c r="C17" i="5" a="1"/>
  <c r="C17" i="5" s="1"/>
  <c r="B37" i="7" a="1"/>
  <c r="B37" i="7" s="1"/>
  <c r="B22" i="7" a="1"/>
  <c r="B22" i="7" s="1"/>
  <c r="I17" i="7" a="1"/>
  <c r="I17" i="7" s="1"/>
  <c r="G41" i="7" a="1"/>
  <c r="G41" i="7" s="1"/>
  <c r="B22" i="3" a="1"/>
  <c r="B22" i="3" s="1"/>
  <c r="H41" i="3" a="1"/>
  <c r="H41" i="3" s="1"/>
  <c r="C41" i="3" a="1"/>
  <c r="C41" i="3" s="1"/>
  <c r="G17" i="3" a="1"/>
  <c r="G17" i="3" s="1"/>
  <c r="I13" i="6" a="1"/>
  <c r="I13" i="6" s="1"/>
  <c r="P13" i="6" s="1"/>
  <c r="H17" i="6" a="1"/>
  <c r="H17" i="6" s="1"/>
  <c r="G37" i="6" a="1"/>
  <c r="G37" i="6" s="1"/>
  <c r="C37" i="5" a="1"/>
  <c r="C37" i="5" s="1"/>
  <c r="H37" i="5" a="1"/>
  <c r="H37" i="5" s="1"/>
  <c r="I41" i="5" a="1"/>
  <c r="I41" i="5" s="1"/>
  <c r="I22" i="5" a="1"/>
  <c r="I22" i="5" s="1"/>
  <c r="P22" i="5" s="1"/>
  <c r="B29" i="7" a="1"/>
  <c r="B29" i="7" s="1"/>
  <c r="G22" i="7" a="1"/>
  <c r="G22" i="7" s="1"/>
  <c r="I29" i="7" a="1"/>
  <c r="I29" i="7" s="1"/>
  <c r="I13" i="7" a="1"/>
  <c r="I13" i="7" s="1"/>
  <c r="H17" i="7" a="1"/>
  <c r="H17" i="7" s="1"/>
  <c r="G37" i="7" a="1"/>
  <c r="G37" i="7" s="1"/>
  <c r="I37" i="3" a="1"/>
  <c r="I37" i="3" s="1"/>
  <c r="P37" i="3" s="1"/>
  <c r="B37" i="3" a="1"/>
  <c r="B37" i="3" s="1"/>
  <c r="G37" i="3" a="1"/>
  <c r="G37" i="3" s="1"/>
  <c r="H25" i="3" a="1"/>
  <c r="H25" i="3" s="1"/>
  <c r="I13" i="3" a="1"/>
  <c r="I13" i="3" s="1"/>
  <c r="P13" i="3" s="1"/>
  <c r="C37" i="3" a="1"/>
  <c r="C37" i="3" s="1"/>
  <c r="I41" i="3" a="1"/>
  <c r="I41" i="3" s="1"/>
  <c r="P41" i="3" s="1"/>
  <c r="G22" i="3" a="1"/>
  <c r="G22" i="3" s="1"/>
  <c r="H37" i="7" a="1"/>
  <c r="H37" i="7" s="1"/>
  <c r="B41" i="3" a="1"/>
  <c r="B41" i="3" s="1"/>
  <c r="H17" i="3" a="1"/>
  <c r="H17" i="3" s="1"/>
  <c r="C29" i="6" a="1"/>
  <c r="C29" i="6" s="1"/>
  <c r="B17" i="6" a="1"/>
  <c r="B17" i="6" s="1"/>
  <c r="B13" i="6" a="1"/>
  <c r="B13" i="6" s="1"/>
  <c r="C17" i="6" a="1"/>
  <c r="C17" i="6" s="1"/>
  <c r="I29" i="6" a="1"/>
  <c r="I29" i="6" s="1"/>
  <c r="I13" i="5" a="1"/>
  <c r="I13" i="5" s="1"/>
  <c r="H29" i="5" a="1"/>
  <c r="H29" i="5" s="1"/>
  <c r="C13" i="6" a="1"/>
  <c r="C13" i="6" s="1"/>
  <c r="B37" i="6" a="1"/>
  <c r="B37" i="6" s="1"/>
  <c r="H22" i="6" a="1"/>
  <c r="H22" i="6" s="1"/>
  <c r="I41" i="6" a="1"/>
  <c r="I41" i="6" s="1"/>
  <c r="P41" i="6" s="1"/>
  <c r="I25" i="6" a="1"/>
  <c r="I25" i="6" s="1"/>
  <c r="H29" i="6" a="1"/>
  <c r="H29" i="6" s="1"/>
  <c r="H13" i="6" a="1"/>
  <c r="H13" i="6" s="1"/>
  <c r="G17" i="6" a="1"/>
  <c r="G17" i="6" s="1"/>
  <c r="I17" i="5" a="1"/>
  <c r="I17" i="5" s="1"/>
  <c r="G41" i="5" a="1"/>
  <c r="G41" i="5" s="1"/>
  <c r="G37" i="5" a="1"/>
  <c r="G37" i="5" s="1"/>
  <c r="B37" i="5" a="1"/>
  <c r="B37" i="5" s="1"/>
  <c r="I25" i="5" a="1"/>
  <c r="I25" i="5" s="1"/>
  <c r="H13" i="5" a="1"/>
  <c r="H13" i="5" s="1"/>
  <c r="C29" i="5" a="1"/>
  <c r="C29" i="5" s="1"/>
  <c r="B17" i="5" a="1"/>
  <c r="B17" i="5" s="1"/>
  <c r="G22" i="5" a="1"/>
  <c r="G22" i="5" s="1"/>
  <c r="H22" i="5" a="1"/>
  <c r="H22" i="5" s="1"/>
  <c r="G17" i="5" a="1"/>
  <c r="G17" i="5" s="1"/>
  <c r="B41" i="7" a="1"/>
  <c r="B41" i="7" s="1"/>
  <c r="B13" i="7" a="1"/>
  <c r="B13" i="7" s="1"/>
  <c r="C17" i="7" a="1"/>
  <c r="C17" i="7" s="1"/>
  <c r="H22" i="7" a="1"/>
  <c r="H22" i="7" s="1"/>
  <c r="I41" i="7" a="1"/>
  <c r="I41" i="7" s="1"/>
  <c r="P41" i="7" s="1"/>
  <c r="I25" i="7" a="1"/>
  <c r="I25" i="7" s="1"/>
  <c r="P25" i="7" s="1"/>
  <c r="H29" i="7" a="1"/>
  <c r="H29" i="7" s="1"/>
  <c r="H13" i="7" a="1"/>
  <c r="H13" i="7" s="1"/>
  <c r="G17" i="7" a="1"/>
  <c r="G17" i="7" s="1"/>
  <c r="B17" i="3" a="1"/>
  <c r="B17" i="3" s="1"/>
  <c r="G29" i="3" a="1"/>
  <c r="G29" i="3" s="1"/>
  <c r="C17" i="3" a="1"/>
  <c r="C17" i="3" s="1"/>
  <c r="H37" i="3" a="1"/>
  <c r="H37" i="3" s="1"/>
  <c r="I25" i="3" a="1"/>
  <c r="I25" i="3" s="1"/>
  <c r="P25" i="3" s="1"/>
  <c r="H22" i="3" a="1"/>
  <c r="H22" i="3" s="1"/>
  <c r="C37" i="6" a="1"/>
  <c r="C37" i="6" s="1"/>
  <c r="I37" i="5" a="1"/>
  <c r="I37" i="5" s="1"/>
  <c r="B41" i="6" a="1"/>
  <c r="B41" i="6" s="1"/>
  <c r="I22" i="6" a="1"/>
  <c r="I22" i="6" s="1"/>
  <c r="P22" i="6" s="1"/>
  <c r="C22" i="6" a="1"/>
  <c r="C22" i="6" s="1"/>
  <c r="I37" i="6" a="1"/>
  <c r="I37" i="6" s="1"/>
  <c r="H41" i="6" a="1"/>
  <c r="H41" i="6" s="1"/>
  <c r="C41" i="5" a="1"/>
  <c r="C41" i="5" s="1"/>
  <c r="B13" i="5" a="1"/>
  <c r="B13" i="5" s="1"/>
  <c r="C13" i="5" a="1"/>
  <c r="C13" i="5" s="1"/>
  <c r="H41" i="5" a="1"/>
  <c r="H41" i="5" s="1"/>
  <c r="C22" i="5" a="1"/>
  <c r="C22" i="5" s="1"/>
  <c r="G29" i="5" a="1"/>
  <c r="G29" i="5" s="1"/>
  <c r="G13" i="5" a="1"/>
  <c r="G13" i="5" s="1"/>
  <c r="C37" i="7" a="1"/>
  <c r="C37" i="7" s="1"/>
  <c r="C41" i="7" a="1"/>
  <c r="C41" i="7" s="1"/>
  <c r="C29" i="7" a="1"/>
  <c r="C29" i="7" s="1"/>
  <c r="B17" i="7" a="1"/>
  <c r="B17" i="7" s="1"/>
  <c r="I22" i="7" a="1"/>
  <c r="I22" i="7" s="1"/>
  <c r="C22" i="7" a="1"/>
  <c r="C22" i="7" s="1"/>
  <c r="H41" i="7" a="1"/>
  <c r="H41" i="7" s="1"/>
  <c r="G29" i="7" a="1"/>
  <c r="G29" i="7" s="1"/>
  <c r="G13" i="7" a="1"/>
  <c r="G13" i="7" s="1"/>
  <c r="B29" i="3" a="1"/>
  <c r="B29" i="3" s="1"/>
  <c r="B13" i="3" a="1"/>
  <c r="B13" i="3" s="1"/>
  <c r="H29" i="3" a="1"/>
  <c r="H29" i="3" s="1"/>
  <c r="C22" i="3" a="1"/>
  <c r="C22" i="3" s="1"/>
  <c r="P7" i="5"/>
  <c r="P51" i="5"/>
  <c r="P34" i="6"/>
  <c r="P8" i="6"/>
  <c r="P46" i="6"/>
  <c r="P3" i="5"/>
  <c r="P24" i="5"/>
  <c r="P19" i="6"/>
  <c r="P24" i="6"/>
  <c r="P32" i="6"/>
  <c r="P48" i="6"/>
  <c r="P52" i="6"/>
  <c r="P43" i="6"/>
  <c r="P51" i="6"/>
  <c r="P7" i="6"/>
  <c r="P13" i="7"/>
  <c r="P54" i="7"/>
  <c r="P53" i="5"/>
  <c r="P16" i="5"/>
  <c r="P54" i="6"/>
  <c r="P10" i="6"/>
  <c r="P27" i="6"/>
  <c r="P33" i="6"/>
  <c r="P49" i="6"/>
  <c r="P53" i="6"/>
  <c r="P12" i="6"/>
  <c r="P16" i="7"/>
  <c r="P9" i="7"/>
  <c r="P3" i="7"/>
  <c r="P12" i="7"/>
  <c r="P35" i="7"/>
  <c r="P24" i="7"/>
  <c r="P50" i="7"/>
  <c r="P27" i="7"/>
  <c r="P43" i="7"/>
  <c r="P46" i="7"/>
  <c r="P52" i="7"/>
  <c r="P15" i="6"/>
  <c r="P45" i="5"/>
  <c r="P29" i="5"/>
  <c r="P11" i="5"/>
  <c r="P32" i="5"/>
  <c r="P36" i="5"/>
  <c r="P44" i="5"/>
  <c r="P48" i="5"/>
  <c r="P52" i="5"/>
  <c r="P23" i="5"/>
  <c r="P19" i="5"/>
  <c r="P15" i="5"/>
  <c r="P8" i="5"/>
  <c r="P31" i="6"/>
  <c r="P3" i="6"/>
  <c r="P17" i="6"/>
  <c r="P8" i="7"/>
  <c r="P36" i="7"/>
  <c r="P28" i="7"/>
  <c r="P44" i="7"/>
  <c r="P31" i="7"/>
  <c r="P29" i="7"/>
  <c r="P33" i="7"/>
  <c r="P37" i="7"/>
  <c r="P45" i="7"/>
  <c r="P49" i="7"/>
  <c r="P53" i="7"/>
  <c r="P47" i="7"/>
  <c r="P51" i="7"/>
  <c r="P50" i="6"/>
  <c r="D10" i="5"/>
  <c r="D14" i="3"/>
  <c r="D18" i="3"/>
  <c r="D26" i="3"/>
  <c r="D30" i="3"/>
  <c r="D38" i="3"/>
  <c r="D42" i="3"/>
  <c r="C46" i="2"/>
  <c r="C45" i="2"/>
  <c r="C44" i="2"/>
  <c r="C43" i="2"/>
  <c r="C42" i="2"/>
  <c r="C41" i="2"/>
  <c r="C40" i="2"/>
  <c r="C39" i="2"/>
  <c r="P50" i="5" s="1"/>
  <c r="C38" i="2"/>
  <c r="C37" i="2"/>
  <c r="C36" i="2"/>
  <c r="C35" i="2"/>
  <c r="P40" i="7" s="1"/>
  <c r="C34" i="2"/>
  <c r="C33" i="2"/>
  <c r="C32" i="2"/>
  <c r="C31" i="2"/>
  <c r="C30" i="2"/>
  <c r="C29" i="2"/>
  <c r="P23" i="7" s="1"/>
  <c r="C28" i="2"/>
  <c r="C27" i="2"/>
  <c r="C26" i="2"/>
  <c r="P54" i="5" s="1"/>
  <c r="C25" i="2"/>
  <c r="C24" i="2"/>
  <c r="P36" i="6" s="1"/>
  <c r="C23" i="2"/>
  <c r="C22" i="2"/>
  <c r="P34" i="7" s="1"/>
  <c r="C21" i="2"/>
  <c r="C20" i="2"/>
  <c r="C19" i="2"/>
  <c r="C18" i="2"/>
  <c r="C17" i="2"/>
  <c r="C16" i="2"/>
  <c r="P41" i="5" s="1"/>
  <c r="C15" i="2"/>
  <c r="C14" i="2"/>
  <c r="P11" i="7" s="1"/>
  <c r="C13" i="2"/>
  <c r="P46" i="5" s="1"/>
  <c r="C12" i="2"/>
  <c r="C11" i="2"/>
  <c r="C10" i="2"/>
  <c r="C9" i="2"/>
  <c r="C8" i="2"/>
  <c r="C7" i="2"/>
  <c r="P21" i="6" s="1"/>
  <c r="C6" i="2"/>
  <c r="C5" i="2"/>
  <c r="P48" i="7" s="1"/>
  <c r="C4" i="2"/>
  <c r="C3" i="2"/>
  <c r="G14" i="3" l="1" a="1"/>
  <c r="G14" i="3" s="1"/>
  <c r="I14" i="7" a="1"/>
  <c r="I14" i="7" s="1"/>
  <c r="P14" i="7" s="1"/>
  <c r="I14" i="5" a="1"/>
  <c r="I14" i="5" s="1"/>
  <c r="P14" i="5" s="1"/>
  <c r="H14" i="6" a="1"/>
  <c r="H14" i="6" s="1"/>
  <c r="B14" i="7" a="1"/>
  <c r="B14" i="7" s="1"/>
  <c r="G14" i="7" a="1"/>
  <c r="G14" i="7" s="1"/>
  <c r="G14" i="5" a="1"/>
  <c r="G14" i="5" s="1"/>
  <c r="B14" i="5" a="1"/>
  <c r="B14" i="5" s="1"/>
  <c r="B14" i="6" a="1"/>
  <c r="B14" i="6" s="1"/>
  <c r="G14" i="6" a="1"/>
  <c r="G14" i="6" s="1"/>
  <c r="I14" i="6" a="1"/>
  <c r="I14" i="6" s="1"/>
  <c r="P14" i="6" s="1"/>
  <c r="H14" i="3" a="1"/>
  <c r="H14" i="3" s="1"/>
  <c r="I14" i="3" a="1"/>
  <c r="I14" i="3" s="1"/>
  <c r="P14" i="3" s="1"/>
  <c r="C14" i="3" a="1"/>
  <c r="C14" i="3" s="1"/>
  <c r="B14" i="3" a="1"/>
  <c r="B14" i="3" s="1"/>
  <c r="C14" i="7" a="1"/>
  <c r="C14" i="7" s="1"/>
  <c r="H14" i="7" a="1"/>
  <c r="H14" i="7" s="1"/>
  <c r="C14" i="5" a="1"/>
  <c r="C14" i="5" s="1"/>
  <c r="C14" i="6" a="1"/>
  <c r="C14" i="6" s="1"/>
  <c r="H14" i="5" a="1"/>
  <c r="H14" i="5" s="1"/>
  <c r="B42" i="3" a="1"/>
  <c r="B42" i="3" s="1"/>
  <c r="B42" i="7" a="1"/>
  <c r="B42" i="7" s="1"/>
  <c r="B42" i="5" a="1"/>
  <c r="B42" i="5" s="1"/>
  <c r="B42" i="6" a="1"/>
  <c r="B42" i="6" s="1"/>
  <c r="I42" i="5" a="1"/>
  <c r="I42" i="5" s="1"/>
  <c r="G42" i="6" a="1"/>
  <c r="G42" i="6" s="1"/>
  <c r="I42" i="3" a="1"/>
  <c r="I42" i="3" s="1"/>
  <c r="P42" i="3" s="1"/>
  <c r="C42" i="3" a="1"/>
  <c r="C42" i="3" s="1"/>
  <c r="C42" i="7" a="1"/>
  <c r="C42" i="7" s="1"/>
  <c r="G42" i="5" a="1"/>
  <c r="G42" i="5" s="1"/>
  <c r="C42" i="5" a="1"/>
  <c r="C42" i="5" s="1"/>
  <c r="C42" i="6" a="1"/>
  <c r="C42" i="6" s="1"/>
  <c r="I42" i="6" a="1"/>
  <c r="I42" i="6" s="1"/>
  <c r="P42" i="6" s="1"/>
  <c r="H42" i="5" a="1"/>
  <c r="H42" i="5" s="1"/>
  <c r="H42" i="6" a="1"/>
  <c r="H42" i="6" s="1"/>
  <c r="G42" i="3" a="1"/>
  <c r="G42" i="3" s="1"/>
  <c r="G42" i="7" a="1"/>
  <c r="G42" i="7" s="1"/>
  <c r="I42" i="7" a="1"/>
  <c r="I42" i="7" s="1"/>
  <c r="P42" i="7" s="1"/>
  <c r="H42" i="3" a="1"/>
  <c r="H42" i="3" s="1"/>
  <c r="H42" i="7" a="1"/>
  <c r="H42" i="7" s="1"/>
  <c r="H18" i="3" a="1"/>
  <c r="H18" i="3" s="1"/>
  <c r="I18" i="7" a="1"/>
  <c r="I18" i="7" s="1"/>
  <c r="P18" i="7" s="1"/>
  <c r="H18" i="5" a="1"/>
  <c r="H18" i="5" s="1"/>
  <c r="I18" i="6" a="1"/>
  <c r="I18" i="6" s="1"/>
  <c r="P18" i="6" s="1"/>
  <c r="H18" i="6" a="1"/>
  <c r="H18" i="6" s="1"/>
  <c r="C18" i="6" a="1"/>
  <c r="C18" i="6" s="1"/>
  <c r="G18" i="3" a="1"/>
  <c r="G18" i="3" s="1"/>
  <c r="B18" i="3" a="1"/>
  <c r="B18" i="3" s="1"/>
  <c r="H18" i="7" a="1"/>
  <c r="H18" i="7" s="1"/>
  <c r="G18" i="7" a="1"/>
  <c r="G18" i="7" s="1"/>
  <c r="I18" i="5" a="1"/>
  <c r="I18" i="5" s="1"/>
  <c r="P18" i="5" s="1"/>
  <c r="G18" i="5" a="1"/>
  <c r="G18" i="5" s="1"/>
  <c r="G18" i="6" a="1"/>
  <c r="G18" i="6" s="1"/>
  <c r="I18" i="3" a="1"/>
  <c r="I18" i="3" s="1"/>
  <c r="P18" i="3" s="1"/>
  <c r="C18" i="3" a="1"/>
  <c r="C18" i="3" s="1"/>
  <c r="C18" i="7" a="1"/>
  <c r="C18" i="7" s="1"/>
  <c r="C18" i="5" a="1"/>
  <c r="C18" i="5" s="1"/>
  <c r="B18" i="7" a="1"/>
  <c r="B18" i="7" s="1"/>
  <c r="B18" i="5" a="1"/>
  <c r="B18" i="5" s="1"/>
  <c r="B18" i="6" a="1"/>
  <c r="B18" i="6" s="1"/>
  <c r="I38" i="3" a="1"/>
  <c r="I38" i="3" s="1"/>
  <c r="P38" i="3" s="1"/>
  <c r="C38" i="3" a="1"/>
  <c r="C38" i="3" s="1"/>
  <c r="C38" i="7" a="1"/>
  <c r="C38" i="7" s="1"/>
  <c r="G38" i="5" a="1"/>
  <c r="G38" i="5" s="1"/>
  <c r="C38" i="5" a="1"/>
  <c r="C38" i="5" s="1"/>
  <c r="C38" i="6" a="1"/>
  <c r="C38" i="6" s="1"/>
  <c r="G38" i="6" a="1"/>
  <c r="G38" i="6" s="1"/>
  <c r="H38" i="3" a="1"/>
  <c r="H38" i="3" s="1"/>
  <c r="B38" i="3" a="1"/>
  <c r="B38" i="3" s="1"/>
  <c r="I38" i="7" a="1"/>
  <c r="I38" i="7" s="1"/>
  <c r="H38" i="5" a="1"/>
  <c r="H38" i="5" s="1"/>
  <c r="I38" i="6" a="1"/>
  <c r="I38" i="6" s="1"/>
  <c r="P38" i="6" s="1"/>
  <c r="I38" i="5" a="1"/>
  <c r="I38" i="5" s="1"/>
  <c r="H38" i="6" a="1"/>
  <c r="H38" i="6" s="1"/>
  <c r="B38" i="5" a="1"/>
  <c r="B38" i="5" s="1"/>
  <c r="B38" i="6" a="1"/>
  <c r="B38" i="6" s="1"/>
  <c r="G38" i="3" a="1"/>
  <c r="G38" i="3" s="1"/>
  <c r="H38" i="7" a="1"/>
  <c r="H38" i="7" s="1"/>
  <c r="G38" i="7" a="1"/>
  <c r="G38" i="7" s="1"/>
  <c r="B38" i="7" a="1"/>
  <c r="B38" i="7" s="1"/>
  <c r="G30" i="3" a="1"/>
  <c r="G30" i="3" s="1"/>
  <c r="B30" i="3" a="1"/>
  <c r="B30" i="3" s="1"/>
  <c r="I30" i="5" a="1"/>
  <c r="I30" i="5" s="1"/>
  <c r="P30" i="5" s="1"/>
  <c r="I30" i="7" a="1"/>
  <c r="I30" i="7" s="1"/>
  <c r="P30" i="7" s="1"/>
  <c r="B30" i="7" a="1"/>
  <c r="B30" i="7" s="1"/>
  <c r="B30" i="5" a="1"/>
  <c r="B30" i="5" s="1"/>
  <c r="B30" i="6" a="1"/>
  <c r="B30" i="6" s="1"/>
  <c r="H30" i="6" a="1"/>
  <c r="H30" i="6" s="1"/>
  <c r="I30" i="6" a="1"/>
  <c r="I30" i="6" s="1"/>
  <c r="P30" i="6" s="1"/>
  <c r="C30" i="5" a="1"/>
  <c r="C30" i="5" s="1"/>
  <c r="C30" i="6" a="1"/>
  <c r="C30" i="6" s="1"/>
  <c r="G30" i="6" a="1"/>
  <c r="G30" i="6" s="1"/>
  <c r="H30" i="3" a="1"/>
  <c r="H30" i="3" s="1"/>
  <c r="I30" i="3" a="1"/>
  <c r="I30" i="3" s="1"/>
  <c r="P30" i="3" s="1"/>
  <c r="C30" i="3" a="1"/>
  <c r="C30" i="3" s="1"/>
  <c r="C30" i="7" a="1"/>
  <c r="C30" i="7" s="1"/>
  <c r="G30" i="7" a="1"/>
  <c r="G30" i="7" s="1"/>
  <c r="H30" i="7" a="1"/>
  <c r="H30" i="7" s="1"/>
  <c r="G30" i="5" a="1"/>
  <c r="G30" i="5" s="1"/>
  <c r="H30" i="5" a="1"/>
  <c r="H30" i="5" s="1"/>
  <c r="B26" i="7" a="1"/>
  <c r="B26" i="7" s="1"/>
  <c r="I26" i="7" a="1"/>
  <c r="I26" i="7" s="1"/>
  <c r="P26" i="7" s="1"/>
  <c r="B26" i="5" a="1"/>
  <c r="B26" i="5" s="1"/>
  <c r="G26" i="5" a="1"/>
  <c r="G26" i="5" s="1"/>
  <c r="B26" i="6" a="1"/>
  <c r="B26" i="6" s="1"/>
  <c r="I26" i="6" a="1"/>
  <c r="I26" i="6" s="1"/>
  <c r="P26" i="6" s="1"/>
  <c r="I26" i="5" a="1"/>
  <c r="I26" i="5" s="1"/>
  <c r="P26" i="5" s="1"/>
  <c r="I26" i="3" a="1"/>
  <c r="I26" i="3" s="1"/>
  <c r="P26" i="3" s="1"/>
  <c r="C26" i="3" a="1"/>
  <c r="C26" i="3" s="1"/>
  <c r="C26" i="7" a="1"/>
  <c r="C26" i="7" s="1"/>
  <c r="H26" i="7" a="1"/>
  <c r="H26" i="7" s="1"/>
  <c r="C26" i="5" a="1"/>
  <c r="C26" i="5" s="1"/>
  <c r="C26" i="6" a="1"/>
  <c r="C26" i="6" s="1"/>
  <c r="H26" i="6" a="1"/>
  <c r="H26" i="6" s="1"/>
  <c r="H26" i="5" a="1"/>
  <c r="H26" i="5" s="1"/>
  <c r="G26" i="6" a="1"/>
  <c r="G26" i="6" s="1"/>
  <c r="G26" i="3" a="1"/>
  <c r="G26" i="3" s="1"/>
  <c r="H26" i="3" a="1"/>
  <c r="H26" i="3" s="1"/>
  <c r="B26" i="3" a="1"/>
  <c r="B26" i="3" s="1"/>
  <c r="G26" i="7" a="1"/>
  <c r="G26" i="7" s="1"/>
  <c r="P20" i="7"/>
  <c r="P25" i="6"/>
  <c r="P21" i="7"/>
  <c r="P40" i="6"/>
  <c r="P23" i="6"/>
  <c r="P32" i="7"/>
  <c r="P38" i="7"/>
  <c r="P10" i="7"/>
  <c r="P19" i="7"/>
  <c r="P15" i="7"/>
  <c r="P7" i="7"/>
  <c r="P42" i="5"/>
  <c r="P33" i="5"/>
  <c r="P43" i="5"/>
  <c r="P35" i="5"/>
  <c r="P27" i="5"/>
  <c r="P9" i="6"/>
  <c r="P40" i="5"/>
  <c r="P20" i="6"/>
  <c r="P45" i="6"/>
  <c r="P37" i="6"/>
  <c r="P29" i="6"/>
  <c r="P13" i="5"/>
  <c r="P12" i="5"/>
  <c r="P20" i="5"/>
  <c r="P37" i="5"/>
  <c r="P38" i="5"/>
  <c r="P17" i="7"/>
  <c r="P39" i="7"/>
  <c r="P35" i="6"/>
  <c r="P47" i="6"/>
  <c r="P44" i="6"/>
  <c r="P28" i="6"/>
  <c r="P39" i="6"/>
  <c r="P11" i="6"/>
  <c r="P25" i="5"/>
  <c r="P17" i="5"/>
  <c r="P34" i="5"/>
  <c r="P22" i="7"/>
  <c r="P16" i="6"/>
  <c r="P21" i="5"/>
  <c r="P28" i="5"/>
  <c r="P49" i="5"/>
  <c r="P47" i="5"/>
  <c r="P39" i="5"/>
  <c r="P31" i="5"/>
  <c r="P9" i="5"/>
  <c r="P10" i="5" l="1"/>
  <c r="D4" i="3" l="1"/>
  <c r="B3" i="3" a="1"/>
  <c r="B3" i="3" s="1"/>
  <c r="C4" i="3" l="1" a="1"/>
  <c r="C4" i="3" s="1"/>
  <c r="H4" i="7" a="1"/>
  <c r="H4" i="7" s="1"/>
  <c r="C4" i="7" a="1"/>
  <c r="C4" i="7" s="1"/>
  <c r="H4" i="5" a="1"/>
  <c r="H4" i="5" s="1"/>
  <c r="H4" i="6" a="1"/>
  <c r="H4" i="6" s="1"/>
  <c r="C4" i="5" a="1"/>
  <c r="C4" i="5" s="1"/>
  <c r="I4" i="3" a="1"/>
  <c r="I4" i="3" s="1"/>
  <c r="P4" i="3" s="1"/>
  <c r="I4" i="7" a="1"/>
  <c r="I4" i="7" s="1"/>
  <c r="P4" i="7" s="1"/>
  <c r="I4" i="5" a="1"/>
  <c r="I4" i="5" s="1"/>
  <c r="P4" i="5" s="1"/>
  <c r="I4" i="6" a="1"/>
  <c r="I4" i="6" s="1"/>
  <c r="P4" i="6" s="1"/>
  <c r="B4" i="6" a="1"/>
  <c r="B4" i="6" s="1"/>
  <c r="G4" i="3" a="1"/>
  <c r="G4" i="3" s="1"/>
  <c r="B4" i="7" a="1"/>
  <c r="B4" i="7" s="1"/>
  <c r="G4" i="6" a="1"/>
  <c r="G4" i="6" s="1"/>
  <c r="C4" i="6" a="1"/>
  <c r="C4" i="6" s="1"/>
  <c r="H4" i="3" a="1"/>
  <c r="H4" i="3" s="1"/>
  <c r="B4" i="5" a="1"/>
  <c r="B4" i="5" s="1"/>
  <c r="G4" i="7" a="1"/>
  <c r="G4" i="7" s="1"/>
  <c r="G4" i="5" a="1"/>
  <c r="G4" i="5" s="1"/>
  <c r="D5" i="3"/>
  <c r="B4" i="3" a="1"/>
  <c r="B4" i="3" s="1"/>
  <c r="G5" i="3" l="1" a="1"/>
  <c r="G5" i="3" s="1"/>
  <c r="I5" i="7" a="1"/>
  <c r="I5" i="7" s="1"/>
  <c r="P5" i="7" s="1"/>
  <c r="C5" i="5" a="1"/>
  <c r="C5" i="5" s="1"/>
  <c r="I5" i="6" a="1"/>
  <c r="I5" i="6" s="1"/>
  <c r="P5" i="6" s="1"/>
  <c r="B5" i="7" a="1"/>
  <c r="B5" i="7" s="1"/>
  <c r="I5" i="5" a="1"/>
  <c r="I5" i="5" s="1"/>
  <c r="P5" i="5" s="1"/>
  <c r="C5" i="6" a="1"/>
  <c r="C5" i="6" s="1"/>
  <c r="G5" i="5" a="1"/>
  <c r="G5" i="5" s="1"/>
  <c r="G5" i="6" a="1"/>
  <c r="G5" i="6" s="1"/>
  <c r="B5" i="6" a="1"/>
  <c r="B5" i="6" s="1"/>
  <c r="H5" i="6" a="1"/>
  <c r="H5" i="6" s="1"/>
  <c r="C5" i="3" a="1"/>
  <c r="C5" i="3" s="1"/>
  <c r="G5" i="7" a="1"/>
  <c r="G5" i="7" s="1"/>
  <c r="C5" i="7" a="1"/>
  <c r="C5" i="7" s="1"/>
  <c r="H5" i="5" a="1"/>
  <c r="H5" i="5" s="1"/>
  <c r="H5" i="3" a="1"/>
  <c r="H5" i="3" s="1"/>
  <c r="I5" i="3" a="1"/>
  <c r="I5" i="3" s="1"/>
  <c r="P5" i="3" s="1"/>
  <c r="H5" i="7" a="1"/>
  <c r="H5" i="7" s="1"/>
  <c r="B5" i="5" a="1"/>
  <c r="B5" i="5" s="1"/>
  <c r="B5" i="3" a="1"/>
  <c r="B5" i="3" s="1"/>
  <c r="D6" i="3"/>
  <c r="B6" i="3" a="1"/>
  <c r="B6" i="3" s="1"/>
  <c r="I6" i="3" l="1" a="1"/>
  <c r="I6" i="3" s="1"/>
  <c r="P6" i="3" s="1"/>
  <c r="C6" i="3" a="1"/>
  <c r="C6" i="3" s="1"/>
  <c r="C6" i="7" a="1"/>
  <c r="C6" i="7" s="1"/>
  <c r="H6" i="7" a="1"/>
  <c r="H6" i="7" s="1"/>
  <c r="C6" i="5" a="1"/>
  <c r="C6" i="5" s="1"/>
  <c r="G6" i="5" a="1"/>
  <c r="G6" i="5" s="1"/>
  <c r="H6" i="6" a="1"/>
  <c r="H6" i="6" s="1"/>
  <c r="C6" i="6" a="1"/>
  <c r="C6" i="6" s="1"/>
  <c r="I6" i="6" a="1"/>
  <c r="I6" i="6" s="1"/>
  <c r="P6" i="6" s="1"/>
  <c r="H6" i="3" a="1"/>
  <c r="H6" i="3" s="1"/>
  <c r="G6" i="7" a="1"/>
  <c r="G6" i="7" s="1"/>
  <c r="H6" i="5" a="1"/>
  <c r="H6" i="5" s="1"/>
  <c r="I6" i="5" a="1"/>
  <c r="I6" i="5" s="1"/>
  <c r="P6" i="5" s="1"/>
  <c r="I6" i="7" a="1"/>
  <c r="I6" i="7" s="1"/>
  <c r="P6" i="7" s="1"/>
  <c r="B6" i="6" a="1"/>
  <c r="B6" i="6" s="1"/>
  <c r="G6" i="6" a="1"/>
  <c r="G6" i="6" s="1"/>
  <c r="G6" i="3" a="1"/>
  <c r="G6" i="3" s="1"/>
  <c r="B6" i="7" a="1"/>
  <c r="B6" i="7" s="1"/>
  <c r="B6" i="5" a="1"/>
  <c r="B6" i="5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9B428EB-451D-4E79-BE62-62E72E67FFD0}" keepAlive="1" name="Requête - _Depart" description="Connexion à la requête « _Depart » dans le classeur." type="5" refreshedVersion="0" background="1">
    <dbPr connection="Provider=Microsoft.Mashup.OleDb.1;Data Source=$Workbook$;Location=_Depart;Extended Properties=&quot;&quot;" command="SELECT * FROM [_Depart]"/>
  </connection>
  <connection id="2" xr16:uid="{7A980940-9943-4A53-9B29-DE32D5AFE0BB}" keepAlive="1" name="Requête - Categories(1)" description="Connexion à la requête « Categories » dans le classeur." type="5" refreshedVersion="0" background="1">
    <dbPr connection="Provider=Microsoft.Mashup.OleDb.1;Data Source=$Workbook$;Location=Categories;Extended Properties=&quot;&quot;" command="SELECT * FROM [Categories]"/>
  </connection>
  <connection id="3" xr16:uid="{41F90AD2-E684-495F-9358-B8A45D6F8C01}" keepAlive="1" name="Requête - Chemin_Cibles" description="Connexion à la requête « Chemin_Cibles » dans le classeur." type="5" refreshedVersion="0" background="1" saveData="1">
    <dbPr connection="Provider=Microsoft.Mashup.OleDb.1;Data Source=$Workbook$;Location=Chemin_Cibles;Extended Properties=&quot;&quot;" command="SELECT * FROM [Chemin_Cibles]"/>
  </connection>
  <connection id="4" xr16:uid="{5771DD8D-022A-4AC6-A179-3D85B51F4BBF}" keepAlive="1" name="Requête - Chemin_Liste_Alpha" description="Connexion à la requête « Chemin_Liste_Alpha » dans le classeur." type="5" refreshedVersion="0" background="1">
    <dbPr connection="Provider=Microsoft.Mashup.OleDb.1;Data Source=$Workbook$;Location=Chemin_Liste_Alpha;Extended Properties=&quot;&quot;" command="SELECT * FROM [Chemin_Liste_Alpha]"/>
  </connection>
  <connection id="5" xr16:uid="{329C0486-207D-4247-B787-45AECDAEFA64}" keepAlive="1" name="Requête - Classement général(1)" description="Connexion à la requête « Classement général » dans le classeur." type="5" refreshedVersion="8" background="1" saveData="1">
    <dbPr connection="Provider=Microsoft.Mashup.OleDb.1;Data Source=$Workbook$;Location=&quot;Classement général&quot;;Extended Properties=&quot;&quot;" command="SELECT * FROM [Classement général]"/>
  </connection>
  <connection id="6" xr16:uid="{526C65F8-F49A-4964-BB47-C89FFE165D2F}" keepAlive="1" name="Requête - Depart" description="Connexion à la requête « Depart » dans le classeur." type="5" refreshedVersion="8" background="1" saveData="1">
    <dbPr connection="Provider=Microsoft.Mashup.OleDb.1;Data Source=$Workbook$;Location=Depart;Extended Properties=&quot;&quot;" command="SELECT * FROM [Depart]"/>
    <extLst>
      <ext xmlns:x15="http://schemas.microsoft.com/office/spreadsheetml/2010/11/main" uri="{DE250136-89BD-433C-8126-D09CA5730AF9}">
        <x15:connection id="" excludeFromRefreshAll="1"/>
      </ext>
    </extLst>
  </connection>
  <connection id="7" xr16:uid="{5BF33B43-7034-4893-A310-35136D9FC3BD}" keepAlive="1" name="Requête - Etat_participants_alphabetique" description="Connexion à la requête « Etat_participants_alphabetique » dans le classeur." type="5" refreshedVersion="0" background="1">
    <dbPr connection="Provider=Microsoft.Mashup.OleDb.1;Data Source=$Workbook$;Location=Etat_participants_alphabetique;Extended Properties=&quot;&quot;" command="SELECT * FROM [Etat_participants_alphabetique]"/>
  </connection>
  <connection id="8" xr16:uid="{4B8F8AC5-2851-447E-BC60-B14B22B2B8EC}" keepAlive="1" name="Requête - Etat_participants_cibles" description="Connexion à la requête « Etat_participants_cibles » dans le classeur." type="5" refreshedVersion="0" background="1">
    <dbPr connection="Provider=Microsoft.Mashup.OleDb.1;Data Source=$Workbook$;Location=Etat_participants_cibles;Extended Properties=&quot;&quot;" command="SELECT * FROM [Etat_participants_cibles]"/>
  </connection>
  <connection id="9" xr16:uid="{C50D562A-09BB-4386-8F55-6AFF20B8B13E}" keepAlive="1" name="Requête - Index categories" description="Connexion à la requête « Index categories » dans le classeur." type="5" refreshedVersion="0" background="1" saveData="1">
    <dbPr connection="Provider=Microsoft.Mashup.OleDb.1;Data Source=$Workbook$;Location=&quot;Index categories&quot;;Extended Properties=&quot;&quot;" command="SELECT * FROM [Index categories]"/>
  </connection>
  <connection id="10" xr16:uid="{203B4707-0393-4A98-B444-04DE679393E4}" keepAlive="1" name="Requête - Liste participants" description="Connexion à la requête « Liste participants » dans le classeur." type="5" refreshedVersion="8" background="1" saveData="1">
    <dbPr connection="Provider=Microsoft.Mashup.OleDb.1;Data Source=$Workbook$;Location=&quot;Liste participants&quot;;Extended Properties=&quot;&quot;" command="SELECT * FROM [Liste participants]"/>
  </connection>
  <connection id="11" xr16:uid="{7098DBED-F5A0-44F3-9BA5-FF48FCDF1252}" keepAlive="1" name="Requête - Récap départ" description="Connexion à la requête « Récap départ » dans le classeur." type="5" refreshedVersion="8" background="1" saveData="1">
    <dbPr connection="Provider=Microsoft.Mashup.OleDb.1;Data Source=$Workbook$;Location=&quot;Récap départ&quot;;Extended Properties=&quot;&quot;" command="SELECT * FROM [Récap dépar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<sst xmlns="http://schemas.openxmlformats.org/spreadsheetml/2006/main" count="3358" uniqueCount="795">
  <si>
    <t>Code</t>
  </si>
  <si>
    <t>Libellés</t>
  </si>
  <si>
    <t>BFCL</t>
  </si>
  <si>
    <t>Benjamin Femme Arc Classique</t>
  </si>
  <si>
    <t>BHCL</t>
  </si>
  <si>
    <t>Benjamin Homme Arc Classique</t>
  </si>
  <si>
    <t>MFCL</t>
  </si>
  <si>
    <t>Minime Femme Arc Classique</t>
  </si>
  <si>
    <t>MHCL</t>
  </si>
  <si>
    <t>Minime Homme Arc Classique</t>
  </si>
  <si>
    <t>CFCL</t>
  </si>
  <si>
    <t>Cadet Femme Arc Classique</t>
  </si>
  <si>
    <t>CHCL</t>
  </si>
  <si>
    <t>Cadet Homme Arc Classique</t>
  </si>
  <si>
    <t>JFCL</t>
  </si>
  <si>
    <t>Junior Femme Arc Classique</t>
  </si>
  <si>
    <t>JHCL</t>
  </si>
  <si>
    <t>Junior Homme Arc Classique</t>
  </si>
  <si>
    <t>S1FCL</t>
  </si>
  <si>
    <t>Senior 1 Femme Arc Classique</t>
  </si>
  <si>
    <t>S1HCL</t>
  </si>
  <si>
    <t>Senior 1 Homme Arc Classique</t>
  </si>
  <si>
    <t>S2FCL</t>
  </si>
  <si>
    <t>Senior 2 Femme Arc Classique</t>
  </si>
  <si>
    <t>S2HCL</t>
  </si>
  <si>
    <t>Senior 2 Homme Arc Classique</t>
  </si>
  <si>
    <t>S3FCL</t>
  </si>
  <si>
    <t>Senior 3 Femme Arc Classique</t>
  </si>
  <si>
    <t>S3HCL</t>
  </si>
  <si>
    <t>Senior 3 Homme Arc Classique</t>
  </si>
  <si>
    <t>BFCO</t>
  </si>
  <si>
    <t>Benjamin Femme Arc à Poulies</t>
  </si>
  <si>
    <t>BHCO</t>
  </si>
  <si>
    <t>Benjamin Homme Arc à Poulies</t>
  </si>
  <si>
    <t>MFCO</t>
  </si>
  <si>
    <t>Minime Femme Arc à Poulies</t>
  </si>
  <si>
    <t>MHCO</t>
  </si>
  <si>
    <t>Minime Homme Arc à Poulies</t>
  </si>
  <si>
    <t>CFCO</t>
  </si>
  <si>
    <t>Cadet Femme Arc à Poulies</t>
  </si>
  <si>
    <t>CHCO</t>
  </si>
  <si>
    <t>Cadet Homme Arc à Poulies</t>
  </si>
  <si>
    <t>JFCO</t>
  </si>
  <si>
    <t>Junior Femme Arc à Poulies</t>
  </si>
  <si>
    <t>JHCO</t>
  </si>
  <si>
    <t>Junior Homme Arc à Poulies</t>
  </si>
  <si>
    <t>S1FCO</t>
  </si>
  <si>
    <t>Senior 1 Femme Arc à Poulies</t>
  </si>
  <si>
    <t>S1HCO</t>
  </si>
  <si>
    <t>Senior 1 Homme Arc à Poulies</t>
  </si>
  <si>
    <t>S2FCO</t>
  </si>
  <si>
    <t>Senior 2 Femme Arc à Poulies</t>
  </si>
  <si>
    <t>S2HCO</t>
  </si>
  <si>
    <t>Senior 2 Homme Arc à Poulies</t>
  </si>
  <si>
    <t>S3FCO</t>
  </si>
  <si>
    <t>Senior 3 Femme Arc à Poulies</t>
  </si>
  <si>
    <t>S3HCO</t>
  </si>
  <si>
    <t>Senior 3 Homme Arc à Poulies</t>
  </si>
  <si>
    <t>BFBB</t>
  </si>
  <si>
    <t>Benjamin Femme Bare Bow</t>
  </si>
  <si>
    <t>BHBB</t>
  </si>
  <si>
    <t>Benjamin Homme Bare Bow</t>
  </si>
  <si>
    <t>MFBB</t>
  </si>
  <si>
    <t>Minime Femme Bare Bow</t>
  </si>
  <si>
    <t>MHBB</t>
  </si>
  <si>
    <t>Minime Homme Bare Bow</t>
  </si>
  <si>
    <t>CFBB</t>
  </si>
  <si>
    <t>Cadet Femme Bare Bow</t>
  </si>
  <si>
    <t>CHBB</t>
  </si>
  <si>
    <t>Cadet Homme Bare Bow</t>
  </si>
  <si>
    <t>JFBB</t>
  </si>
  <si>
    <t>Junior Femme Bare Bow</t>
  </si>
  <si>
    <t>JHBB</t>
  </si>
  <si>
    <t>Junior Homme Bare Bow</t>
  </si>
  <si>
    <t>S1FBB</t>
  </si>
  <si>
    <t>Senior 1 Femme Bare Bow</t>
  </si>
  <si>
    <t>S1HBB</t>
  </si>
  <si>
    <t>Senior 1 Homme Bare Bow</t>
  </si>
  <si>
    <t>S2FBB</t>
  </si>
  <si>
    <t>Senior 2 Femme Bare Bow</t>
  </si>
  <si>
    <t>S2HBB</t>
  </si>
  <si>
    <t>Senior 2 Homme Bare Bow</t>
  </si>
  <si>
    <t>S3FBB</t>
  </si>
  <si>
    <t>Senior 3 Femme Bare Bow</t>
  </si>
  <si>
    <t>S3HBB</t>
  </si>
  <si>
    <t>Senior 3 Homme Bare Bow</t>
  </si>
  <si>
    <t>SFBB</t>
  </si>
  <si>
    <t>Scratch Femme Bare Bow</t>
  </si>
  <si>
    <t>SHBB</t>
  </si>
  <si>
    <t>Scratch Homme Bare Bow</t>
  </si>
  <si>
    <t>Cible</t>
  </si>
  <si>
    <t>Place</t>
  </si>
  <si>
    <t>Nom</t>
  </si>
  <si>
    <t>Club</t>
  </si>
  <si>
    <t>Catégorie</t>
  </si>
  <si>
    <t>Score</t>
  </si>
  <si>
    <t>10+</t>
  </si>
  <si>
    <t>10</t>
  </si>
  <si>
    <t>9</t>
  </si>
  <si>
    <t>Série 1</t>
  </si>
  <si>
    <t>Série 2</t>
  </si>
  <si>
    <t>01</t>
  </si>
  <si>
    <t>A</t>
  </si>
  <si>
    <t>B</t>
  </si>
  <si>
    <t>C</t>
  </si>
  <si>
    <t>D</t>
  </si>
  <si>
    <t>02</t>
  </si>
  <si>
    <t>03</t>
  </si>
  <si>
    <t>04</t>
  </si>
  <si>
    <t>05</t>
  </si>
  <si>
    <t>06</t>
  </si>
  <si>
    <t>07</t>
  </si>
  <si>
    <t>08</t>
  </si>
  <si>
    <t>09</t>
  </si>
  <si>
    <t>N° Tir</t>
  </si>
  <si>
    <t>Départ</t>
  </si>
  <si>
    <t>Départ 1</t>
  </si>
  <si>
    <t>Licence</t>
  </si>
  <si>
    <t>Cat.Clt.</t>
  </si>
  <si>
    <t>N°Tir</t>
  </si>
  <si>
    <t>Tir</t>
  </si>
  <si>
    <t>N° Cible</t>
  </si>
  <si>
    <t>Départ 3</t>
  </si>
  <si>
    <t>Départ 4</t>
  </si>
  <si>
    <t>Départ 2</t>
  </si>
  <si>
    <t>Récap départs</t>
  </si>
  <si>
    <t>Rang</t>
  </si>
  <si>
    <t>Génération de la liste des inscriptions à l'ouverture du fichier</t>
  </si>
  <si>
    <t>Toutes les feuilles doivent se mettre à jour automatiquement</t>
  </si>
  <si>
    <t>Pendant la compétition noter les scores dans les feuilles correspondantes</t>
  </si>
  <si>
    <t>Etat_participants_alphabetique0.xlsx</t>
  </si>
  <si>
    <t>(les participants qui font plusieurs départs apparaissent en vert)</t>
  </si>
  <si>
    <t>Sam. APM - Sam. Soir - Dim. Mat - Dim. APM</t>
  </si>
  <si>
    <t>Sam. APM - Sam. Soir - Dim. Mat - Dim. APM - Classement</t>
  </si>
  <si>
    <t>Editer le classement général</t>
  </si>
  <si>
    <t>Classement</t>
  </si>
  <si>
    <t/>
  </si>
  <si>
    <t>Se positionner sur l'onglet Participants pour visualiser la liste des participants</t>
  </si>
  <si>
    <t>Les tableaux se mettent automatiquement à jour à l'ouverture de la feuille les contenant</t>
  </si>
  <si>
    <t>Depart1</t>
  </si>
  <si>
    <t>11</t>
  </si>
  <si>
    <t>12</t>
  </si>
  <si>
    <t>13</t>
  </si>
  <si>
    <t>Depart2</t>
  </si>
  <si>
    <t>Depart3</t>
  </si>
  <si>
    <t>Depart4</t>
  </si>
  <si>
    <t>Blason</t>
  </si>
  <si>
    <t>Blasons</t>
  </si>
  <si>
    <t>60_cm</t>
  </si>
  <si>
    <t>40_cm</t>
  </si>
  <si>
    <t>TSP_60_cm</t>
  </si>
  <si>
    <t>TSP_40_cm</t>
  </si>
  <si>
    <t>Image</t>
  </si>
  <si>
    <t>80_cm</t>
  </si>
  <si>
    <t>122_cm</t>
  </si>
  <si>
    <t>TSC_40_cm</t>
  </si>
  <si>
    <t>TSC_60_cm</t>
  </si>
  <si>
    <t>Catégories</t>
  </si>
  <si>
    <t>Codes</t>
  </si>
  <si>
    <t>14</t>
  </si>
  <si>
    <t>15</t>
  </si>
  <si>
    <t>Feuilles masquées : Récap des départs, Paramètres, Blasons</t>
  </si>
  <si>
    <t>Ouvrir l'onglet Blasons Départ, choisir le départ à afficher. Ouverture de l'onglet Répartition cibles</t>
  </si>
  <si>
    <t>Chemins d'accès aux fichiers Résult'Arc</t>
  </si>
  <si>
    <t>Etat_participants_alphabetique.xlsx</t>
  </si>
  <si>
    <t>Etat_participants_cibles.xlsx</t>
  </si>
  <si>
    <t>Créer sur le poste de travail un dossier Gestion concours</t>
  </si>
  <si>
    <t>Dans Résult'arc, générer les imports des listes : Etat_participants_alphabetique.xlsx &amp; Etat_participants_cibles.xlsx</t>
  </si>
  <si>
    <t>Copier ces deux fichiers dans le dossier Gestion concours</t>
  </si>
  <si>
    <t>Indiquer dans la cellule C3 de cet onglet le chemin d'accès au fichier Etat_participants_alphabetique.xlsx</t>
  </si>
  <si>
    <t>Indiquer dans la cellule C4 de cet onglet le chemin d'accès au fichier Etat_participants_cibles.xlsx</t>
  </si>
  <si>
    <t>a</t>
  </si>
  <si>
    <t>b</t>
  </si>
  <si>
    <t>Dans l'explorateur, clic droit + MAJ sur le fichier, Sélectionner</t>
  </si>
  <si>
    <t>Copier en tant que chemin d'accès, Copier, Coller en C3 et C4</t>
  </si>
  <si>
    <t>Clic sur le bouton pour afficher les cibles pour impression</t>
  </si>
  <si>
    <t>ITCJY RAUWWNPSNJ</t>
  </si>
  <si>
    <t>CWQEGLE</t>
  </si>
  <si>
    <t>8640956N</t>
  </si>
  <si>
    <t>09D</t>
  </si>
  <si>
    <t>FZWOZ BYQUPFJ</t>
  </si>
  <si>
    <t>CNVVQRHA</t>
  </si>
  <si>
    <t>9868835X</t>
  </si>
  <si>
    <t>11D</t>
  </si>
  <si>
    <t>WOAQFFTOP PBFFSNJ</t>
  </si>
  <si>
    <t>DFDI 7AVH</t>
  </si>
  <si>
    <t>1529164J</t>
  </si>
  <si>
    <t>11B</t>
  </si>
  <si>
    <t>FVNOBZBY RWSDWV</t>
  </si>
  <si>
    <t>BARWOAOCC HELRSQ</t>
  </si>
  <si>
    <t>7826817M</t>
  </si>
  <si>
    <t>11C</t>
  </si>
  <si>
    <t>KWJNRA-PVNZJ SCXI</t>
  </si>
  <si>
    <t>XTXHTLHQIZIHN</t>
  </si>
  <si>
    <t>2935634R</t>
  </si>
  <si>
    <t>12B</t>
  </si>
  <si>
    <t>PYIOEZICGLM MPPXT</t>
  </si>
  <si>
    <t>HTIUDGZX</t>
  </si>
  <si>
    <t>6043934R</t>
  </si>
  <si>
    <t>01A</t>
  </si>
  <si>
    <t>SFKTZ BTIWZ</t>
  </si>
  <si>
    <t>KCAXUAHFJ FHPFUY</t>
  </si>
  <si>
    <t>2283479K</t>
  </si>
  <si>
    <t>QYZWZIS AEFBKDED</t>
  </si>
  <si>
    <t>AXZVGNJS</t>
  </si>
  <si>
    <t>6856605I</t>
  </si>
  <si>
    <t>06C</t>
  </si>
  <si>
    <t>IYRSGFR ZAUYND</t>
  </si>
  <si>
    <t>IAFPFMHG</t>
  </si>
  <si>
    <t>5471290F</t>
  </si>
  <si>
    <t>GZQXPCV LUCLIW</t>
  </si>
  <si>
    <t>BWGJ 1XTK</t>
  </si>
  <si>
    <t>4613991J</t>
  </si>
  <si>
    <t>02D</t>
  </si>
  <si>
    <t>NODUNL SFYKFN</t>
  </si>
  <si>
    <t>YAVCWIXV</t>
  </si>
  <si>
    <t>5302422V</t>
  </si>
  <si>
    <t>03B</t>
  </si>
  <si>
    <t>ADNHSSSV HNELMLFT</t>
  </si>
  <si>
    <t>UQXXAPXWICKII</t>
  </si>
  <si>
    <t>9910702F</t>
  </si>
  <si>
    <t>03D</t>
  </si>
  <si>
    <t>CNNJVY YXUJXU</t>
  </si>
  <si>
    <t>PLTJIE CTX GTP HGRB</t>
  </si>
  <si>
    <t>5517965L</t>
  </si>
  <si>
    <t>04A</t>
  </si>
  <si>
    <t>VMETSRK IQACVCPK</t>
  </si>
  <si>
    <t>TXHNWLUKX</t>
  </si>
  <si>
    <t>1961888B</t>
  </si>
  <si>
    <t>07B</t>
  </si>
  <si>
    <t>ZXRHFL GXQZCW</t>
  </si>
  <si>
    <t>UMJYIB XRL GGH PCGS</t>
  </si>
  <si>
    <t>7192747W</t>
  </si>
  <si>
    <t>04C</t>
  </si>
  <si>
    <t>OWDREZR FYADHV</t>
  </si>
  <si>
    <t>BLOVYALT</t>
  </si>
  <si>
    <t>2461769B</t>
  </si>
  <si>
    <t>13C</t>
  </si>
  <si>
    <t>OYUIQGMZY FVEWKDC</t>
  </si>
  <si>
    <t>WSWJVFGW YHY EDHBD</t>
  </si>
  <si>
    <t>7415694A</t>
  </si>
  <si>
    <t>02A</t>
  </si>
  <si>
    <t>FBVMQY FYLGAEWM</t>
  </si>
  <si>
    <t>NPMWHGCJ DM UFJOO</t>
  </si>
  <si>
    <t>3719140Q</t>
  </si>
  <si>
    <t>10C</t>
  </si>
  <si>
    <t>ZTHUCPQ USQCMQ</t>
  </si>
  <si>
    <t>TBJESYY</t>
  </si>
  <si>
    <t>8146916L</t>
  </si>
  <si>
    <t>01B</t>
  </si>
  <si>
    <t>DUNON NQVHP</t>
  </si>
  <si>
    <t>KZ AKGXSRMXWW CBZ RXFYP</t>
  </si>
  <si>
    <t>2357740Z</t>
  </si>
  <si>
    <t>06A</t>
  </si>
  <si>
    <t>LHOXBN RHTAEQ</t>
  </si>
  <si>
    <t>FWJVHGMP</t>
  </si>
  <si>
    <t>5228746K</t>
  </si>
  <si>
    <t>05A</t>
  </si>
  <si>
    <t>ZAMYP ZQXAKUX</t>
  </si>
  <si>
    <t>WZMWWOAZR HNPPZV</t>
  </si>
  <si>
    <t>4365635C</t>
  </si>
  <si>
    <t>01C</t>
  </si>
  <si>
    <t>YWVHWAN CRZOUTIW</t>
  </si>
  <si>
    <t>BM CMWDII</t>
  </si>
  <si>
    <t>1725284W</t>
  </si>
  <si>
    <t>03A</t>
  </si>
  <si>
    <t>RYWDVEGD HQHYHUM</t>
  </si>
  <si>
    <t>OYPRPMWVNEJOC</t>
  </si>
  <si>
    <t>4298011Q</t>
  </si>
  <si>
    <t>04B</t>
  </si>
  <si>
    <t>LQXUZVYJ IOBJXRP</t>
  </si>
  <si>
    <t>AODCDHDI</t>
  </si>
  <si>
    <t>1338601T</t>
  </si>
  <si>
    <t>05D</t>
  </si>
  <si>
    <t>ZQCCBV FLHM</t>
  </si>
  <si>
    <t>NLBHKOEB</t>
  </si>
  <si>
    <t>7572009J</t>
  </si>
  <si>
    <t>05B</t>
  </si>
  <si>
    <t>MIKVLE ABCLYK</t>
  </si>
  <si>
    <t>OHEXN IHNPP-GMAJTF</t>
  </si>
  <si>
    <t>2110823V</t>
  </si>
  <si>
    <t>MUJGFR UZFUGW</t>
  </si>
  <si>
    <t>RFBYJZJF VKNAAAG</t>
  </si>
  <si>
    <t>4020937Z</t>
  </si>
  <si>
    <t>05C</t>
  </si>
  <si>
    <t>XPYFRO EEZLPWHYVR</t>
  </si>
  <si>
    <t>GXCANEVV NX JFUXU</t>
  </si>
  <si>
    <t>2349931H</t>
  </si>
  <si>
    <t>TRHREG UIMXK</t>
  </si>
  <si>
    <t>POJXYDS</t>
  </si>
  <si>
    <t>6357928L</t>
  </si>
  <si>
    <t>02C</t>
  </si>
  <si>
    <t>KSAQYWH FCEKS</t>
  </si>
  <si>
    <t>TJYSTWOQ YKROWHA</t>
  </si>
  <si>
    <t>7200282C</t>
  </si>
  <si>
    <t>06B</t>
  </si>
  <si>
    <t>PTXRQVP PETOVNR</t>
  </si>
  <si>
    <t>GWCZXUPQ</t>
  </si>
  <si>
    <t>8491715A</t>
  </si>
  <si>
    <t>01D</t>
  </si>
  <si>
    <t>GQYOD HUKAYCR</t>
  </si>
  <si>
    <t>ZEAYEJBQ</t>
  </si>
  <si>
    <t>4826130S</t>
  </si>
  <si>
    <t>10A</t>
  </si>
  <si>
    <t>RHIEVN EBJKIIQ</t>
  </si>
  <si>
    <t>BSAPIZBK OAYECPF</t>
  </si>
  <si>
    <t>4643108M</t>
  </si>
  <si>
    <t>DYUQYL ZCZARH</t>
  </si>
  <si>
    <t>YATMZHHQN PVS XLECK</t>
  </si>
  <si>
    <t>8099221D</t>
  </si>
  <si>
    <t>02B</t>
  </si>
  <si>
    <t>PUGRWT UEDPAUC</t>
  </si>
  <si>
    <t>KYJUAURR</t>
  </si>
  <si>
    <t>7728387F</t>
  </si>
  <si>
    <t>04D</t>
  </si>
  <si>
    <t>OVPVEFZ NYN SQBD XJRMR</t>
  </si>
  <si>
    <t>JYFT 3FRC</t>
  </si>
  <si>
    <t>5039996S</t>
  </si>
  <si>
    <t>09B</t>
  </si>
  <si>
    <t>DUOHWA HPJUDUI</t>
  </si>
  <si>
    <t>FBVZYAPX</t>
  </si>
  <si>
    <t>3276992V</t>
  </si>
  <si>
    <t>08B</t>
  </si>
  <si>
    <t>RFJDOEHE RQTVILZG</t>
  </si>
  <si>
    <t>MRTTMJQXE ZKV WXZDH</t>
  </si>
  <si>
    <t>3493312V</t>
  </si>
  <si>
    <t>DWYDZS VZIZUBIB</t>
  </si>
  <si>
    <t>BBKIW UWOKT-CCKRTS</t>
  </si>
  <si>
    <t>5149901D</t>
  </si>
  <si>
    <t>03C</t>
  </si>
  <si>
    <t>JNPANN TFHVX-KMQJ</t>
  </si>
  <si>
    <t>K&amp;#732;JVRP W&amp;#323;RZEKC</t>
  </si>
  <si>
    <t>8579840L</t>
  </si>
  <si>
    <t>07A</t>
  </si>
  <si>
    <t>EUPNTYTA JEYDDYHO</t>
  </si>
  <si>
    <t>ONDH 9FJB</t>
  </si>
  <si>
    <t>2965698X</t>
  </si>
  <si>
    <t>13D</t>
  </si>
  <si>
    <t>UEQULMBN HPFJN</t>
  </si>
  <si>
    <t>XFJRQJNGM SXMEZD</t>
  </si>
  <si>
    <t>8874559V</t>
  </si>
  <si>
    <t>08D</t>
  </si>
  <si>
    <t>OTCXNLK BAZBSG</t>
  </si>
  <si>
    <t>OYHB 6QGT</t>
  </si>
  <si>
    <t>4657625C</t>
  </si>
  <si>
    <t>10D</t>
  </si>
  <si>
    <t>YCLOQRZS-SBPAK MZFOALMN</t>
  </si>
  <si>
    <t>MVGYYLLZ</t>
  </si>
  <si>
    <t>9718929B</t>
  </si>
  <si>
    <t>OPWQEMHA PTEIGYMA</t>
  </si>
  <si>
    <t>DHEFWZDBUIZLM</t>
  </si>
  <si>
    <t>1380223V</t>
  </si>
  <si>
    <t>12D</t>
  </si>
  <si>
    <t>UKBZYI KZIJQA</t>
  </si>
  <si>
    <t>MQYYQIIF</t>
  </si>
  <si>
    <t>2470262Y</t>
  </si>
  <si>
    <t>UAFZUX BKXBUEXUAO</t>
  </si>
  <si>
    <t>CZQKHZSJ ZD USBPP</t>
  </si>
  <si>
    <t>4125130J</t>
  </si>
  <si>
    <t>09A</t>
  </si>
  <si>
    <t>EDMBUP VGFZNYV</t>
  </si>
  <si>
    <t>NCQWQFPE</t>
  </si>
  <si>
    <t>7996820Z</t>
  </si>
  <si>
    <t>07C</t>
  </si>
  <si>
    <t>WWBUHI PCODSGL</t>
  </si>
  <si>
    <t>PLYPCKWU VG ASBZI</t>
  </si>
  <si>
    <t>6328775R</t>
  </si>
  <si>
    <t>RXZDJXDL IRXE</t>
  </si>
  <si>
    <t>TNEUGCNR</t>
  </si>
  <si>
    <t>1046164J</t>
  </si>
  <si>
    <t>07D</t>
  </si>
  <si>
    <t>MMQSXWTF GJWMPRBU</t>
  </si>
  <si>
    <t>GSWIIJBR</t>
  </si>
  <si>
    <t>1480504N</t>
  </si>
  <si>
    <t>08A</t>
  </si>
  <si>
    <t>PSJCTD NXOPXNNC</t>
  </si>
  <si>
    <t>VCPPLSHQ</t>
  </si>
  <si>
    <t>8964693F</t>
  </si>
  <si>
    <t>VN RWVA MDRDODUAA</t>
  </si>
  <si>
    <t>WRROJE SPN NQG YUKN</t>
  </si>
  <si>
    <t>6782626I</t>
  </si>
  <si>
    <t>08C</t>
  </si>
  <si>
    <t>TKQTYGT ZQEJNGAZ</t>
  </si>
  <si>
    <t>TGPISRRFUPTOY</t>
  </si>
  <si>
    <t>3582584R</t>
  </si>
  <si>
    <t>09C</t>
  </si>
  <si>
    <t>TMHXERY LZFVVT</t>
  </si>
  <si>
    <t>XGWEUHN</t>
  </si>
  <si>
    <t>9809511W</t>
  </si>
  <si>
    <t>QTVNEWY LJBHCQ</t>
  </si>
  <si>
    <t>CTMWHUU</t>
  </si>
  <si>
    <t>6898175E</t>
  </si>
  <si>
    <t>GDVMFOH TRMTYLLCB</t>
  </si>
  <si>
    <t>UYGUYFZN</t>
  </si>
  <si>
    <t>3310270C</t>
  </si>
  <si>
    <t>BJIZJWAHK HHUOQLG</t>
  </si>
  <si>
    <t>VNGQKMJPF UKBNLD</t>
  </si>
  <si>
    <t>4464065X</t>
  </si>
  <si>
    <t>11A</t>
  </si>
  <si>
    <t>MZVFNE UBFHWKYUX</t>
  </si>
  <si>
    <t>TZVNPLMI</t>
  </si>
  <si>
    <t>1507360V</t>
  </si>
  <si>
    <t>DEZIWKA PRPDOSL</t>
  </si>
  <si>
    <t>LNFR 0WGF</t>
  </si>
  <si>
    <t>6447648O</t>
  </si>
  <si>
    <t>13A</t>
  </si>
  <si>
    <t>YWVVGHUMD EUHF DIHKRX</t>
  </si>
  <si>
    <t>IY OUXWKQ</t>
  </si>
  <si>
    <t>9898295O</t>
  </si>
  <si>
    <t>HHPAKZP XJBRTSF OFYDAQ</t>
  </si>
  <si>
    <t>PR PJSKYV</t>
  </si>
  <si>
    <t>9128246F</t>
  </si>
  <si>
    <t>HKPKB PACK</t>
  </si>
  <si>
    <t>MNVLSPB</t>
  </si>
  <si>
    <t>7060014C</t>
  </si>
  <si>
    <t>YBXUD HJBBZHV</t>
  </si>
  <si>
    <t>SKQVBVT</t>
  </si>
  <si>
    <t>8375885S</t>
  </si>
  <si>
    <t>CEJYRU YILV</t>
  </si>
  <si>
    <t>NZYIBETI SLMOUPU</t>
  </si>
  <si>
    <t>5265273E</t>
  </si>
  <si>
    <t>10B</t>
  </si>
  <si>
    <t>HUCOXZU OXVCDHC</t>
  </si>
  <si>
    <t>QZFTHQD</t>
  </si>
  <si>
    <t>4527747X</t>
  </si>
  <si>
    <t>XKDCULO WXOQSJH</t>
  </si>
  <si>
    <t>MZOMZWFE</t>
  </si>
  <si>
    <t>6496663N</t>
  </si>
  <si>
    <t>UYEYZGT JKVSK</t>
  </si>
  <si>
    <t>LLLBMHPQ</t>
  </si>
  <si>
    <t>3597710E</t>
  </si>
  <si>
    <t>DGREMXO BFSYOLIX</t>
  </si>
  <si>
    <t>ATMSZGDK CVE LUGPH</t>
  </si>
  <si>
    <t>7477480V</t>
  </si>
  <si>
    <t>BWMAXDQP NTIDG</t>
  </si>
  <si>
    <t>IOUICWES</t>
  </si>
  <si>
    <t>6866014D</t>
  </si>
  <si>
    <t>FQLXIHPWV PCMWRCM</t>
  </si>
  <si>
    <t>DUIHICLXG TUGLFT</t>
  </si>
  <si>
    <t>5329326Z</t>
  </si>
  <si>
    <t>XVWCKHG SYETHX</t>
  </si>
  <si>
    <t>JGELYHZQWSBA CNQ SAGSQPYO</t>
  </si>
  <si>
    <t>6655267X</t>
  </si>
  <si>
    <t>YANNOBQY SAFIWKT</t>
  </si>
  <si>
    <t>LDGU 0ALS</t>
  </si>
  <si>
    <t>6635993L</t>
  </si>
  <si>
    <t>IQJZF VXTB</t>
  </si>
  <si>
    <t>LLLSOWBK</t>
  </si>
  <si>
    <t>2550369G</t>
  </si>
  <si>
    <t>12A</t>
  </si>
  <si>
    <t>EAUWJYXHPA OOOYOFS (VJ)</t>
  </si>
  <si>
    <t>SUJRAOIF</t>
  </si>
  <si>
    <t>9885705K</t>
  </si>
  <si>
    <t>13B</t>
  </si>
  <si>
    <t>MDQIJM BBJWWL</t>
  </si>
  <si>
    <t>JALUUNS</t>
  </si>
  <si>
    <t>6973954Y</t>
  </si>
  <si>
    <t>HKMR OG</t>
  </si>
  <si>
    <t>ROFGODX</t>
  </si>
  <si>
    <t>5570108O</t>
  </si>
  <si>
    <t>12C</t>
  </si>
  <si>
    <t>NWVRGPLDO PKUNJT (NF)</t>
  </si>
  <si>
    <t>YLPLDVSGG MEI LYSNN</t>
  </si>
  <si>
    <t>4924466Q</t>
  </si>
  <si>
    <t>JFPWVLJ ZTHGDDW</t>
  </si>
  <si>
    <t>OZOURZPN</t>
  </si>
  <si>
    <t>8743642J</t>
  </si>
  <si>
    <t>HBOXFJV MUXCLAL</t>
  </si>
  <si>
    <t>OMZJAAFQ</t>
  </si>
  <si>
    <t>6814482U</t>
  </si>
  <si>
    <t>QODHCNPG UNCISL</t>
  </si>
  <si>
    <t>M.G. LFTSEU SMSN RHS</t>
  </si>
  <si>
    <t>6016804J</t>
  </si>
  <si>
    <t>JLECNIH OVOIHZY</t>
  </si>
  <si>
    <t>IRZXFNBZ</t>
  </si>
  <si>
    <t>6224536L</t>
  </si>
  <si>
    <t>JHTZO AUZPKN</t>
  </si>
  <si>
    <t>VQQNTSSAU</t>
  </si>
  <si>
    <t>5325455L</t>
  </si>
  <si>
    <t>EUIWIX GLOWNH</t>
  </si>
  <si>
    <t>FTWCNGNP</t>
  </si>
  <si>
    <t>2586342R</t>
  </si>
  <si>
    <t>OKXSDES WAQF-ETXIPCX</t>
  </si>
  <si>
    <t>HNRNWSSI</t>
  </si>
  <si>
    <t>3326765E</t>
  </si>
  <si>
    <t>XOBBFDK BPQSMK</t>
  </si>
  <si>
    <t>XXHXQBU</t>
  </si>
  <si>
    <t>5977141F</t>
  </si>
  <si>
    <t>XZCDET DQVS-GACOZGDEIK</t>
  </si>
  <si>
    <t>FWLZ 2NKX</t>
  </si>
  <si>
    <t>5018283Q</t>
  </si>
  <si>
    <t>QBEFON TNJZO</t>
  </si>
  <si>
    <t>QBKB</t>
  </si>
  <si>
    <t>7295992F</t>
  </si>
  <si>
    <t>KXI SFYTCCO LJCBA</t>
  </si>
  <si>
    <t>KLLRVRLVRDXBF</t>
  </si>
  <si>
    <t>6628757H</t>
  </si>
  <si>
    <t>WDSXTUZ CJRHU</t>
  </si>
  <si>
    <t>HDILYXJCK BYCQHQ</t>
  </si>
  <si>
    <t>4634765H</t>
  </si>
  <si>
    <t>UQXSRHYD TVCSPHC</t>
  </si>
  <si>
    <t>FZDQFSP</t>
  </si>
  <si>
    <t>9099439C</t>
  </si>
  <si>
    <t>GBQRCSS ULBVVDNM</t>
  </si>
  <si>
    <t>CHMZJRP/EABCDEFJ</t>
  </si>
  <si>
    <t>3574718F</t>
  </si>
  <si>
    <t>BWCOQD UKMZFHUXD</t>
  </si>
  <si>
    <t>SJWDNHRJV ZVGVOX</t>
  </si>
  <si>
    <t>9876271I</t>
  </si>
  <si>
    <t>MULOBZZIOEG OYCRANQ</t>
  </si>
  <si>
    <t>K.D. YUBOAO RBMV JVN</t>
  </si>
  <si>
    <t>3097120P</t>
  </si>
  <si>
    <t>JGWGCH ZXYXGEK</t>
  </si>
  <si>
    <t>KKQOQ</t>
  </si>
  <si>
    <t>4067239M</t>
  </si>
  <si>
    <t>QDCTDF XAFXPPB</t>
  </si>
  <si>
    <t>BUDOOQUTH MJIWFX</t>
  </si>
  <si>
    <t>2180288A</t>
  </si>
  <si>
    <t>NIRPESOND KJY</t>
  </si>
  <si>
    <t>OHXFSXBZ FZFWREF</t>
  </si>
  <si>
    <t>9349099B</t>
  </si>
  <si>
    <t>06D</t>
  </si>
  <si>
    <t>NRVBV BYIHLYN</t>
  </si>
  <si>
    <t>ABMFFPX</t>
  </si>
  <si>
    <t>6159849E</t>
  </si>
  <si>
    <t>WZKUN VOVRMGI</t>
  </si>
  <si>
    <t>IEKNHKSF WA PQMXS</t>
  </si>
  <si>
    <t>4807005Q</t>
  </si>
  <si>
    <t>BCBJKRE CSTJQK</t>
  </si>
  <si>
    <t>DBVUWNQ</t>
  </si>
  <si>
    <t>8235904R</t>
  </si>
  <si>
    <t>OKSMVOWX FILMOPTMA VYFSWB</t>
  </si>
  <si>
    <t>PRLPAWYO</t>
  </si>
  <si>
    <t>8419251F</t>
  </si>
  <si>
    <t>HGQWFS BIBGDYC</t>
  </si>
  <si>
    <t>XLYWYFEJY MMPSPN</t>
  </si>
  <si>
    <t>3319226Z</t>
  </si>
  <si>
    <t>IQSWHRFY RNF</t>
  </si>
  <si>
    <t>WVSG 1XMK</t>
  </si>
  <si>
    <t>2359023T</t>
  </si>
  <si>
    <t>QMXRZ WFNNZ</t>
  </si>
  <si>
    <t>ANIFZ</t>
  </si>
  <si>
    <t>8119925R</t>
  </si>
  <si>
    <t>BAWPFMIB AQDDE</t>
  </si>
  <si>
    <t>RFDBKYV</t>
  </si>
  <si>
    <t>5928044H</t>
  </si>
  <si>
    <t>ZMKFTI BVQJHAJ</t>
  </si>
  <si>
    <t>LHRBDQQNG GZLPCU</t>
  </si>
  <si>
    <t>4042506Y</t>
  </si>
  <si>
    <t>EGQTH ICIKVE</t>
  </si>
  <si>
    <t>CSVEFURL PQIZEXE</t>
  </si>
  <si>
    <t>9441342E</t>
  </si>
  <si>
    <t>FZPJK YMPYV</t>
  </si>
  <si>
    <t>MSTKSUCGA IXNAIV</t>
  </si>
  <si>
    <t>9338639O</t>
  </si>
  <si>
    <t>UEJXDO VHWCZ</t>
  </si>
  <si>
    <t>EBN GPMNQ</t>
  </si>
  <si>
    <t>2640373H</t>
  </si>
  <si>
    <t>XAWYMK YALKVI</t>
  </si>
  <si>
    <t>OHBKGZRNE HCOMUR</t>
  </si>
  <si>
    <t>8460572M</t>
  </si>
  <si>
    <t>QOPISPH ESBCPZZ</t>
  </si>
  <si>
    <t>HGQLISS</t>
  </si>
  <si>
    <t>5148761L</t>
  </si>
  <si>
    <t>IFUILD QZSHYIZHSR</t>
  </si>
  <si>
    <t>JPXTAY</t>
  </si>
  <si>
    <t>4481236Y</t>
  </si>
  <si>
    <t>NQKJVG FYRNAFC</t>
  </si>
  <si>
    <t>PQUKZRRFY VGARWN</t>
  </si>
  <si>
    <t>3130517F</t>
  </si>
  <si>
    <t>RQZPFA KEONFJRT</t>
  </si>
  <si>
    <t>UYOTUV</t>
  </si>
  <si>
    <t>2058725H</t>
  </si>
  <si>
    <t>GKZWGZPK EKUMIT</t>
  </si>
  <si>
    <t>BXWRT</t>
  </si>
  <si>
    <t>5076114R</t>
  </si>
  <si>
    <t>MTEVQG HRMOMG</t>
  </si>
  <si>
    <t>XLTARBPYE JPCFQH</t>
  </si>
  <si>
    <t>5806834F</t>
  </si>
  <si>
    <t>CLIDDUSV HHPRHK</t>
  </si>
  <si>
    <t>SBJDK</t>
  </si>
  <si>
    <t>8335600O</t>
  </si>
  <si>
    <t>UKCNDYSR XQQMWQFOU</t>
  </si>
  <si>
    <t>X.G. YQEJTQ XHPU GWQ</t>
  </si>
  <si>
    <t>3508802T</t>
  </si>
  <si>
    <t>ZRCGSWOD SHTDW</t>
  </si>
  <si>
    <t>DUQDKURQK NOKPUU</t>
  </si>
  <si>
    <t>6319538T</t>
  </si>
  <si>
    <t>WHLERN PWEHJFN</t>
  </si>
  <si>
    <t>U.T. PRCGHC RPRF STD</t>
  </si>
  <si>
    <t>2954514B</t>
  </si>
  <si>
    <t>UFQUK DDZQBIGM</t>
  </si>
  <si>
    <t>RDIPK KBERNNI</t>
  </si>
  <si>
    <t>2499877I</t>
  </si>
  <si>
    <t>RNCMA NII-ICZHLI</t>
  </si>
  <si>
    <t>CVOKEMXRL KYEZGZ</t>
  </si>
  <si>
    <t>4176979T</t>
  </si>
  <si>
    <t>MSMHAOG AZZCVG</t>
  </si>
  <si>
    <t>GRGDZJOY JN YHHBU</t>
  </si>
  <si>
    <t>6314969D</t>
  </si>
  <si>
    <t>YMGWRVZYP NOKGBNYP</t>
  </si>
  <si>
    <t>JUIXP XVWKOVJ</t>
  </si>
  <si>
    <t>3777950T</t>
  </si>
  <si>
    <t>KAVPSV NBPV</t>
  </si>
  <si>
    <t>XHJJBZQQX KIG PTTKA</t>
  </si>
  <si>
    <t>3076453Q</t>
  </si>
  <si>
    <t>UFYFKS KLEZH</t>
  </si>
  <si>
    <t>SEUO 0MUJ</t>
  </si>
  <si>
    <t>8507535R</t>
  </si>
  <si>
    <t>ALRHJIZ UFBE</t>
  </si>
  <si>
    <t>VGNY 9GLB</t>
  </si>
  <si>
    <t>2515877B</t>
  </si>
  <si>
    <t>RHSVCX AZICLIOLE</t>
  </si>
  <si>
    <t>PJQB 8LAN</t>
  </si>
  <si>
    <t>2090378F</t>
  </si>
  <si>
    <t>SWGWWRC ABLUSOOI</t>
  </si>
  <si>
    <t>BKADLPQ</t>
  </si>
  <si>
    <t>8442330D</t>
  </si>
  <si>
    <t>ACFGU GBXBTVMY</t>
  </si>
  <si>
    <t>LAQIHXZS</t>
  </si>
  <si>
    <t>7016777T</t>
  </si>
  <si>
    <t>IHCPUPLD QMOP-KPPLFP</t>
  </si>
  <si>
    <t>UJKYOUSMXYKUJ</t>
  </si>
  <si>
    <t>8986098Y</t>
  </si>
  <si>
    <t>GBUFQ OZWGJBHNB</t>
  </si>
  <si>
    <t>DIKYWDXW</t>
  </si>
  <si>
    <t>5628723O</t>
  </si>
  <si>
    <t>CYYGYDQV HOLPNC</t>
  </si>
  <si>
    <t>LYMIFUBZ</t>
  </si>
  <si>
    <t>1484890I</t>
  </si>
  <si>
    <t>JRNDXUQB NMRKKACB</t>
  </si>
  <si>
    <t>WTHRTBMF</t>
  </si>
  <si>
    <t>7112920L</t>
  </si>
  <si>
    <t>MMWXHCONHA XRSAFQ</t>
  </si>
  <si>
    <t>FSDVROTK</t>
  </si>
  <si>
    <t>2409205A</t>
  </si>
  <si>
    <t>NHGIEK OFFRWXX</t>
  </si>
  <si>
    <t>OVDV 6HRV</t>
  </si>
  <si>
    <t>3408950M</t>
  </si>
  <si>
    <t>FQMJHCUO GCOB</t>
  </si>
  <si>
    <t>HLWGXIV</t>
  </si>
  <si>
    <t>1682818L</t>
  </si>
  <si>
    <t>SOOBFQQ ZVKYQ</t>
  </si>
  <si>
    <t>GPBPMDF</t>
  </si>
  <si>
    <t>5308294U</t>
  </si>
  <si>
    <t>YMKKXJSLK QVTSGX</t>
  </si>
  <si>
    <t>VMH EBZRP</t>
  </si>
  <si>
    <t>2668230G</t>
  </si>
  <si>
    <t>FYKITIGI UNUXWX</t>
  </si>
  <si>
    <t>BXWPRYNCZ VWI XGIKB</t>
  </si>
  <si>
    <t>1744290V</t>
  </si>
  <si>
    <t>QSRGN OZNZLR</t>
  </si>
  <si>
    <t>JERMSECPN YICDZW</t>
  </si>
  <si>
    <t>8832024H</t>
  </si>
  <si>
    <t>VGGECDU OJLU</t>
  </si>
  <si>
    <t>FQGBGYJT</t>
  </si>
  <si>
    <t>3547932M</t>
  </si>
  <si>
    <t>IJOGXKXS WGRFAPA</t>
  </si>
  <si>
    <t>XQAIUUJN</t>
  </si>
  <si>
    <t>4440077N</t>
  </si>
  <si>
    <t>POXZLH FABNT</t>
  </si>
  <si>
    <t>UTBU 6NMN</t>
  </si>
  <si>
    <t>6525664V</t>
  </si>
  <si>
    <t>EWIXASSTQ AKVG OUMNWY</t>
  </si>
  <si>
    <t>CMFUXKJUD OIOEBZ</t>
  </si>
  <si>
    <t>3581810L</t>
  </si>
  <si>
    <t>EYPIJLPHK CSHV</t>
  </si>
  <si>
    <t>VCZNN ZLWIDKB</t>
  </si>
  <si>
    <t>5391795Y</t>
  </si>
  <si>
    <t>SRYIOT IFRFJSLGY</t>
  </si>
  <si>
    <t>HGXP 1VDM</t>
  </si>
  <si>
    <t>4627517F</t>
  </si>
  <si>
    <t>LARMTX VBGXHIOQJM</t>
  </si>
  <si>
    <t>HPVBZKFT</t>
  </si>
  <si>
    <t>1232365Y</t>
  </si>
  <si>
    <t>YLNVBQ OTIQGJUC</t>
  </si>
  <si>
    <t>ZTEV 4NER</t>
  </si>
  <si>
    <t>2344877V</t>
  </si>
  <si>
    <t>ZEOJIQ BSXMJ</t>
  </si>
  <si>
    <t>IQOUBSZML</t>
  </si>
  <si>
    <t>6810122T</t>
  </si>
  <si>
    <t>YIQVOJNFO PFRJSP</t>
  </si>
  <si>
    <t>MGRIBXXW LDLXSNJ</t>
  </si>
  <si>
    <t>1185668P</t>
  </si>
  <si>
    <t>WFNM TGWFG</t>
  </si>
  <si>
    <t>OP ISQOQAPVJX LYM PYPZE</t>
  </si>
  <si>
    <t>3851633O</t>
  </si>
  <si>
    <t>NOBN OOLAE-MEUVWRYQD</t>
  </si>
  <si>
    <t>UP JAATUODWLJ LVS SQPJQ</t>
  </si>
  <si>
    <t>6707317O</t>
  </si>
  <si>
    <t>FFWWGD TLVRX HROH</t>
  </si>
  <si>
    <t>LBXFSARE</t>
  </si>
  <si>
    <t>3476160I</t>
  </si>
  <si>
    <t>IRPU WMGRJWVBP</t>
  </si>
  <si>
    <t>KH JCMZMIMHYU SOX SMYTH</t>
  </si>
  <si>
    <t>3928703Z</t>
  </si>
  <si>
    <t>PDYRPLC UORNDV</t>
  </si>
  <si>
    <t>JSXZ 8DNA</t>
  </si>
  <si>
    <t>6182434V</t>
  </si>
  <si>
    <t>FRHBYM KPPZFM</t>
  </si>
  <si>
    <t>UBARXQMG</t>
  </si>
  <si>
    <t>7879471S</t>
  </si>
  <si>
    <t>LGXLLO IXTNLPTP</t>
  </si>
  <si>
    <t>OSCKPBJB</t>
  </si>
  <si>
    <t>3199006E</t>
  </si>
  <si>
    <t>BWPMXQXT LFBFLFV</t>
  </si>
  <si>
    <t>NIFFIAYN DB NXFWG</t>
  </si>
  <si>
    <t>2435011G</t>
  </si>
  <si>
    <t>DPDXIVHIO UCVXQVI</t>
  </si>
  <si>
    <t>GGAH</t>
  </si>
  <si>
    <t>1692083N</t>
  </si>
  <si>
    <t>NEZ RXYBCSO</t>
  </si>
  <si>
    <t>FFIK 9LAY</t>
  </si>
  <si>
    <t>6105972V</t>
  </si>
  <si>
    <t>TRDQJPP FSBTF</t>
  </si>
  <si>
    <t>AVM MXLUQ</t>
  </si>
  <si>
    <t>3817414P</t>
  </si>
  <si>
    <t>MGQECZ SHKR</t>
  </si>
  <si>
    <t>XYZPNNPL</t>
  </si>
  <si>
    <t>1797364N</t>
  </si>
  <si>
    <t>ZBEVJI IBWGQC</t>
  </si>
  <si>
    <t>NVQYFKKFDUMMZ</t>
  </si>
  <si>
    <t>3975732R</t>
  </si>
  <si>
    <t>EAMFIZB EQCZKMY</t>
  </si>
  <si>
    <t>GFDVQMOV</t>
  </si>
  <si>
    <t>8537398Z</t>
  </si>
  <si>
    <t>OOGIYET XEAYWI</t>
  </si>
  <si>
    <t>IGFUPN SGJ WTTLZTI</t>
  </si>
  <si>
    <t>4619575X</t>
  </si>
  <si>
    <t>LFISY WOLAJL</t>
  </si>
  <si>
    <t>CXUDFZ THN LPTHAKE</t>
  </si>
  <si>
    <t>6936021Q</t>
  </si>
  <si>
    <t>TBNWMVPZ PFKKNYAQ</t>
  </si>
  <si>
    <t>AYM VSYIR</t>
  </si>
  <si>
    <t>3385042O</t>
  </si>
  <si>
    <t>FOQHPYN DXSYUB</t>
  </si>
  <si>
    <t>WWSTKVQJXAZMY</t>
  </si>
  <si>
    <t>4051009U</t>
  </si>
  <si>
    <t>ENYVSZ UZKVCK</t>
  </si>
  <si>
    <t>XYV NKWJX</t>
  </si>
  <si>
    <t>8876943H</t>
  </si>
  <si>
    <t>XPBZATIN PKAUQ</t>
  </si>
  <si>
    <t>ZXNNZZBB</t>
  </si>
  <si>
    <t>9130797P</t>
  </si>
  <si>
    <t>PSOSRRWNB LUGF</t>
  </si>
  <si>
    <t>FCKASYWFQWHDC</t>
  </si>
  <si>
    <t>7009754T</t>
  </si>
  <si>
    <t>GKSJLIES NTBZRR</t>
  </si>
  <si>
    <t>UVCZ-YMB</t>
  </si>
  <si>
    <t>8946539Y</t>
  </si>
  <si>
    <t>XPVRM QMHXNCK</t>
  </si>
  <si>
    <t>XAGOXMQME RKH AMUAB</t>
  </si>
  <si>
    <t>5778487W</t>
  </si>
  <si>
    <t>UKFZLC YNZY</t>
  </si>
  <si>
    <t>ZGMUZQEQ UXTUNTD</t>
  </si>
  <si>
    <t>7459806H</t>
  </si>
  <si>
    <t>DUPKE OJGICZMK</t>
  </si>
  <si>
    <t>XTHS 6UJJ</t>
  </si>
  <si>
    <t>3038384V</t>
  </si>
  <si>
    <t>EKQRAMNU XABVVNO</t>
  </si>
  <si>
    <t>POMC 6TXL</t>
  </si>
  <si>
    <t>5600948D</t>
  </si>
  <si>
    <t>FYOLTZHPXI OFWSEVBOU</t>
  </si>
  <si>
    <t>QIE LMUCO</t>
  </si>
  <si>
    <t>4708</t>
  </si>
  <si>
    <t>KGPFO PRLP</t>
  </si>
  <si>
    <t>NMOFVHBUI TME ZNDDG</t>
  </si>
  <si>
    <t>8910284J</t>
  </si>
  <si>
    <t>DDDZU ORDIIO</t>
  </si>
  <si>
    <t>ARYP 0CEB</t>
  </si>
  <si>
    <t>3900999R</t>
  </si>
  <si>
    <t>XAQYCWWBL DGAFQF</t>
  </si>
  <si>
    <t>RSE KSWBU</t>
  </si>
  <si>
    <t>5776297B</t>
  </si>
  <si>
    <t>DZFCLV PDJNTAJ</t>
  </si>
  <si>
    <t>NKNNISWQ HKK GXGTB</t>
  </si>
  <si>
    <t>7937867L</t>
  </si>
  <si>
    <t>NORHXGCIY SDKAKAU</t>
  </si>
  <si>
    <t>SJQTERDG BNSRIPU</t>
  </si>
  <si>
    <t>6841767N</t>
  </si>
  <si>
    <t>EJMFJM YXMXRPE</t>
  </si>
  <si>
    <t>AYXYHQIH ERT ENXVD</t>
  </si>
  <si>
    <t>8235653H</t>
  </si>
  <si>
    <t>USWMOSFMRW PESLSY</t>
  </si>
  <si>
    <t>NLHFEQ</t>
  </si>
  <si>
    <t>6255153T</t>
  </si>
  <si>
    <t>JFPPYNPK EQBOWY</t>
  </si>
  <si>
    <t>ZXLXSSHQN ODG PLVUP</t>
  </si>
  <si>
    <t>4629402C</t>
  </si>
  <si>
    <t>Liste des erreurs</t>
  </si>
  <si>
    <t xml:space="preserve">Erreur : Ligne 8 / Colonne 3 Motif </t>
  </si>
  <si>
    <t xml:space="preserve">Erreur : Ligne 7 / Colonne 9 Motif </t>
  </si>
  <si>
    <t>D:\Users\PetitDou\Documents\Mes Docs EXCEL\_Excel-Pratique\Zebulon2\</t>
  </si>
  <si>
    <t>C:\Temp\Zebulon2\Etat_participants_alphabetique.xlsx</t>
  </si>
  <si>
    <t>C:\Temp\Zebulon2\Etat_participants_cibles.xlsx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</si>
</sst>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&quot; Dep.&quot;0"/>
  </numFmts>
  <fonts count="23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1"/>
      <color rgb="FF000000"/>
      <name val="Segoe UI"/>
      <family val="2"/>
    </font>
    <font>
      <b/>
      <sz val="11"/>
      <color theme="0"/>
      <name val="Segoe UI"/>
      <family val="2"/>
    </font>
    <font>
      <b/>
      <sz val="11"/>
      <color indexed="8"/>
      <name val="Segoe UI"/>
      <family val="2"/>
    </font>
    <font>
      <b/>
      <sz val="12"/>
      <color theme="1"/>
      <name val="Segoe UI"/>
      <family val="2"/>
    </font>
    <font>
      <b/>
      <sz val="12"/>
      <color indexed="8"/>
      <name val="Segoe UI"/>
      <family val="2"/>
    </font>
    <font>
      <sz val="11"/>
      <color rgb="FF7F7F7F"/>
      <name val="Segoe UI"/>
      <family val="2"/>
    </font>
    <font>
      <b/>
      <sz val="11"/>
      <color rgb="FF000000"/>
      <name val="Segoe UI"/>
      <family val="2"/>
    </font>
    <font>
      <i/>
      <sz val="11"/>
      <color rgb="FF000000"/>
      <name val="Segoe UI"/>
      <family val="2"/>
    </font>
    <font>
      <i/>
      <sz val="10"/>
      <color theme="1"/>
      <name val="Segoe UI"/>
      <family val="2"/>
    </font>
    <font>
      <sz val="11"/>
      <color theme="0"/>
      <name val="Segoe UI"/>
      <family val="2"/>
    </font>
    <font>
      <b/>
      <sz val="14"/>
      <color theme="1"/>
      <name val="Segoe UI"/>
      <family val="2"/>
    </font>
    <font>
      <sz val="14"/>
      <color theme="1"/>
      <name val="Segoe UI"/>
      <family val="2"/>
    </font>
    <font>
      <b/>
      <sz val="12"/>
      <color theme="7" tint="-0.499984740745262"/>
      <name val="Segoe UI"/>
      <family val="2"/>
    </font>
    <font>
      <b/>
      <sz val="18"/>
      <color theme="1"/>
      <name val="Segoe UI"/>
      <family val="2"/>
    </font>
    <font>
      <sz val="18"/>
      <color theme="1"/>
      <name val="Segoe UI"/>
      <family val="2"/>
    </font>
    <font>
      <b/>
      <sz val="11"/>
      <color rgb="FF002060"/>
      <name val="Segoe UI"/>
      <family val="2"/>
    </font>
    <font>
      <i/>
      <sz val="11"/>
      <color rgb="FF7F7F7F"/>
      <name val="Segoe U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9E1F2"/>
        <bgColor rgb="FF000000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indexed="64"/>
      </left>
      <right/>
      <top/>
      <bottom style="thin">
        <color theme="0" tint="-0.24994659260841701"/>
      </bottom>
      <diagonal/>
    </border>
    <border>
      <left style="thin">
        <color theme="4" tint="0.59996337778862885"/>
      </left>
      <right style="thin">
        <color theme="4" tint="0.59996337778862885"/>
      </right>
      <top style="medium">
        <color rgb="FF002060"/>
      </top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 style="medium">
        <color rgb="FF002060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medium">
        <color rgb="FF002060"/>
      </bottom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 style="medium">
        <color rgb="FF002060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4" tint="0.59996337778862885"/>
      </left>
      <right style="medium">
        <color rgb="FF002060"/>
      </right>
      <top style="thin">
        <color theme="4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4" tint="0.59996337778862885"/>
      </left>
      <right style="medium">
        <color rgb="FF002060"/>
      </right>
      <top/>
      <bottom style="thin">
        <color theme="4" tint="0.59996337778862885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2060"/>
      </right>
      <top style="medium">
        <color rgb="FF002060"/>
      </top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 style="medium">
        <color rgb="FF002060"/>
      </bottom>
      <diagonal/>
    </border>
    <border>
      <left/>
      <right style="medium">
        <color rgb="FF002060"/>
      </right>
      <top/>
      <bottom style="thin">
        <color theme="4" tint="0.59996337778862885"/>
      </bottom>
      <diagonal/>
    </border>
    <border>
      <left/>
      <right style="medium">
        <color rgb="FF002060"/>
      </right>
      <top style="thin">
        <color theme="4" tint="0.59996337778862885"/>
      </top>
      <bottom/>
      <diagonal/>
    </border>
    <border>
      <left style="medium">
        <color rgb="FF002060"/>
      </left>
      <right style="thin">
        <color theme="4" tint="0.59996337778862885"/>
      </right>
      <top style="medium">
        <color rgb="FF002060"/>
      </top>
      <bottom/>
      <diagonal/>
    </border>
    <border>
      <left style="medium">
        <color rgb="FF002060"/>
      </left>
      <right style="thin">
        <color theme="4" tint="0.59996337778862885"/>
      </right>
      <top/>
      <bottom/>
      <diagonal/>
    </border>
    <border>
      <left style="medium">
        <color rgb="FF002060"/>
      </left>
      <right style="thin">
        <color theme="4" tint="0.59996337778862885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/>
      <right/>
      <top style="medium">
        <color rgb="FF002060"/>
      </top>
      <bottom style="medium">
        <color rgb="FF002060"/>
      </bottom>
      <diagonal/>
    </border>
    <border>
      <left/>
      <right/>
      <top/>
      <bottom style="medium">
        <color rgb="FF002060"/>
      </bottom>
      <diagonal/>
    </border>
    <border>
      <left style="thick">
        <color rgb="FF002060"/>
      </left>
      <right/>
      <top/>
      <bottom/>
      <diagonal/>
    </border>
    <border>
      <left style="thin">
        <color rgb="FF0070C0"/>
      </left>
      <right/>
      <top/>
      <bottom/>
      <diagonal/>
    </border>
    <border>
      <left/>
      <right style="thick">
        <color rgb="FF002060"/>
      </right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ck">
        <color rgb="FF002060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8" tint="0.39994506668294322"/>
      </left>
      <right style="thick">
        <color rgb="FF002060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auto="1"/>
      </right>
      <top style="thin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theme="0" tint="-0.14996795556505021"/>
      </right>
      <top style="thin">
        <color theme="0" tint="-0.14996795556505021"/>
      </top>
      <bottom style="thin">
        <color auto="1"/>
      </bottom>
      <diagonal/>
    </border>
    <border>
      <left style="thin">
        <color theme="0" tint="-0.14996795556505021"/>
      </left>
      <right style="thin">
        <color auto="1"/>
      </right>
      <top style="thin">
        <color theme="0" tint="-0.14996795556505021"/>
      </top>
      <bottom style="thin">
        <color auto="1"/>
      </bottom>
      <diagonal/>
    </border>
    <border>
      <left style="thick">
        <color rgb="FF002060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8" tint="0.39994506668294322"/>
      </left>
      <right style="thin">
        <color theme="8" tint="0.39994506668294322"/>
      </right>
      <top/>
      <bottom style="thin">
        <color theme="8" tint="0.39994506668294322"/>
      </bottom>
      <diagonal/>
    </border>
    <border>
      <left style="thin">
        <color theme="8" tint="0.39994506668294322"/>
      </left>
      <right style="thick">
        <color rgb="FF002060"/>
      </right>
      <top/>
      <bottom style="thin">
        <color theme="8" tint="0.3999450666829432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/>
  </cellStyleXfs>
  <cellXfs count="145">
    <xf numFmtId="0" fontId="0" fillId="0" borderId="0" xfId="0"/>
    <xf numFmtId="0" fontId="2" fillId="0" borderId="0" xfId="1" applyFont="1" applyAlignment="1">
      <alignment horizontal="left" vertical="center" indent="1"/>
    </xf>
    <xf numFmtId="0" fontId="2" fillId="0" borderId="0" xfId="1" applyFont="1" applyAlignment="1">
      <alignment horizontal="center" vertical="center"/>
    </xf>
    <xf numFmtId="0" fontId="1" fillId="0" borderId="0" xfId="1" applyFont="1" applyAlignment="1">
      <alignment vertical="center"/>
    </xf>
    <xf numFmtId="0" fontId="1" fillId="0" borderId="0" xfId="1" applyFont="1" applyAlignment="1">
      <alignment horizontal="left" vertical="center" indent="1"/>
    </xf>
    <xf numFmtId="0" fontId="1" fillId="0" borderId="0" xfId="1" applyFont="1" applyAlignment="1">
      <alignment horizontal="center" vertical="center"/>
    </xf>
    <xf numFmtId="0" fontId="1" fillId="0" borderId="0" xfId="2" applyFont="1" applyAlignment="1">
      <alignment horizontal="left" vertical="center" indent="1"/>
    </xf>
    <xf numFmtId="0" fontId="0" fillId="0" borderId="0" xfId="3" applyFont="1" applyAlignment="1">
      <alignment horizontal="center" vertical="center" readingOrder="1"/>
    </xf>
    <xf numFmtId="0" fontId="6" fillId="0" borderId="0" xfId="2" applyFont="1" applyAlignment="1">
      <alignment horizontal="left" vertical="center" indent="1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/>
    </xf>
    <xf numFmtId="3" fontId="1" fillId="4" borderId="11" xfId="0" applyNumberFormat="1" applyFont="1" applyFill="1" applyBorder="1" applyAlignment="1" applyProtection="1">
      <alignment horizontal="right" vertical="center" indent="1"/>
      <protection locked="0"/>
    </xf>
    <xf numFmtId="3" fontId="1" fillId="4" borderId="12" xfId="0" applyNumberFormat="1" applyFont="1" applyFill="1" applyBorder="1" applyAlignment="1" applyProtection="1">
      <alignment horizontal="right" vertical="center" indent="1"/>
      <protection locked="0"/>
    </xf>
    <xf numFmtId="3" fontId="1" fillId="4" borderId="15" xfId="0" applyNumberFormat="1" applyFont="1" applyFill="1" applyBorder="1" applyAlignment="1" applyProtection="1">
      <alignment horizontal="right" vertical="center" indent="1"/>
      <protection locked="0"/>
    </xf>
    <xf numFmtId="3" fontId="1" fillId="4" borderId="16" xfId="0" applyNumberFormat="1" applyFont="1" applyFill="1" applyBorder="1" applyAlignment="1" applyProtection="1">
      <alignment horizontal="right" vertical="center" indent="1"/>
      <protection locked="0"/>
    </xf>
    <xf numFmtId="3" fontId="1" fillId="4" borderId="17" xfId="0" applyNumberFormat="1" applyFont="1" applyFill="1" applyBorder="1" applyAlignment="1" applyProtection="1">
      <alignment horizontal="right" vertical="center" indent="1"/>
      <protection locked="0"/>
    </xf>
    <xf numFmtId="3" fontId="1" fillId="4" borderId="18" xfId="0" applyNumberFormat="1" applyFont="1" applyFill="1" applyBorder="1" applyAlignment="1" applyProtection="1">
      <alignment horizontal="right" vertical="center" indent="1"/>
      <protection locked="0"/>
    </xf>
    <xf numFmtId="3" fontId="1" fillId="0" borderId="9" xfId="0" applyNumberFormat="1" applyFont="1" applyBorder="1" applyAlignment="1" applyProtection="1">
      <alignment horizontal="right" vertical="center" indent="1"/>
      <protection locked="0"/>
    </xf>
    <xf numFmtId="3" fontId="1" fillId="0" borderId="10" xfId="0" applyNumberFormat="1" applyFont="1" applyBorder="1" applyAlignment="1" applyProtection="1">
      <alignment horizontal="right" vertical="center" indent="1"/>
      <protection locked="0"/>
    </xf>
    <xf numFmtId="3" fontId="1" fillId="0" borderId="11" xfId="0" applyNumberFormat="1" applyFont="1" applyBorder="1" applyAlignment="1" applyProtection="1">
      <alignment horizontal="right" vertical="center" indent="1"/>
      <protection locked="0"/>
    </xf>
    <xf numFmtId="3" fontId="1" fillId="0" borderId="12" xfId="0" applyNumberFormat="1" applyFont="1" applyBorder="1" applyAlignment="1" applyProtection="1">
      <alignment horizontal="right" vertical="center" indent="1"/>
      <protection locked="0"/>
    </xf>
    <xf numFmtId="3" fontId="1" fillId="0" borderId="13" xfId="0" applyNumberFormat="1" applyFont="1" applyBorder="1" applyAlignment="1" applyProtection="1">
      <alignment horizontal="right" vertical="center" indent="1"/>
      <protection locked="0"/>
    </xf>
    <xf numFmtId="3" fontId="1" fillId="0" borderId="14" xfId="0" applyNumberFormat="1" applyFont="1" applyBorder="1" applyAlignment="1" applyProtection="1">
      <alignment horizontal="right" vertical="center" indent="1"/>
      <protection locked="0"/>
    </xf>
    <xf numFmtId="0" fontId="7" fillId="3" borderId="29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8" fillId="2" borderId="5" xfId="0" applyNumberFormat="1" applyFont="1" applyFill="1" applyBorder="1" applyAlignment="1">
      <alignment horizontal="center" vertical="center"/>
    </xf>
    <xf numFmtId="49" fontId="8" fillId="2" borderId="19" xfId="0" applyNumberFormat="1" applyFont="1" applyFill="1" applyBorder="1" applyAlignment="1">
      <alignment horizontal="center" vertical="center"/>
    </xf>
    <xf numFmtId="49" fontId="7" fillId="3" borderId="28" xfId="0" applyNumberFormat="1" applyFont="1" applyFill="1" applyBorder="1" applyAlignment="1">
      <alignment horizontal="center" vertical="center"/>
    </xf>
    <xf numFmtId="0" fontId="7" fillId="3" borderId="29" xfId="0" applyFont="1" applyFill="1" applyBorder="1" applyAlignment="1">
      <alignment horizontal="left" vertical="center" indent="1"/>
    </xf>
    <xf numFmtId="3" fontId="0" fillId="2" borderId="7" xfId="0" applyNumberForma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1" fillId="0" borderId="9" xfId="3" applyFont="1" applyBorder="1" applyAlignment="1">
      <alignment horizontal="left" vertical="center" wrapText="1" indent="1" readingOrder="1"/>
    </xf>
    <xf numFmtId="0" fontId="1" fillId="0" borderId="9" xfId="3" applyFont="1" applyBorder="1" applyAlignment="1">
      <alignment horizontal="left" vertical="center" indent="1" readingOrder="1"/>
    </xf>
    <xf numFmtId="3" fontId="1" fillId="0" borderId="9" xfId="0" applyNumberFormat="1" applyFont="1" applyBorder="1" applyAlignment="1">
      <alignment horizontal="right" vertical="center" indent="1"/>
    </xf>
    <xf numFmtId="3" fontId="1" fillId="0" borderId="20" xfId="0" applyNumberFormat="1" applyFont="1" applyBorder="1" applyAlignment="1">
      <alignment horizontal="right" vertical="center" indent="1"/>
    </xf>
    <xf numFmtId="3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9" fontId="8" fillId="0" borderId="26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1" fillId="0" borderId="11" xfId="3" applyFont="1" applyBorder="1" applyAlignment="1">
      <alignment horizontal="left" vertical="center" wrapText="1" indent="1" readingOrder="1"/>
    </xf>
    <xf numFmtId="0" fontId="1" fillId="0" borderId="11" xfId="3" applyFont="1" applyBorder="1" applyAlignment="1">
      <alignment horizontal="left" vertical="center" indent="1" readingOrder="1"/>
    </xf>
    <xf numFmtId="3" fontId="1" fillId="0" borderId="11" xfId="0" applyNumberFormat="1" applyFont="1" applyBorder="1" applyAlignment="1">
      <alignment horizontal="right" vertical="center" indent="1"/>
    </xf>
    <xf numFmtId="3" fontId="1" fillId="0" borderId="21" xfId="0" applyNumberFormat="1" applyFont="1" applyBorder="1" applyAlignment="1">
      <alignment horizontal="right" vertical="center" indent="1"/>
    </xf>
    <xf numFmtId="49" fontId="8" fillId="0" borderId="27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" fillId="0" borderId="13" xfId="3" applyFont="1" applyBorder="1" applyAlignment="1">
      <alignment horizontal="left" vertical="center" wrapText="1" indent="1" readingOrder="1"/>
    </xf>
    <xf numFmtId="0" fontId="1" fillId="0" borderId="13" xfId="3" applyFont="1" applyBorder="1" applyAlignment="1">
      <alignment horizontal="left" vertical="center" indent="1" readingOrder="1"/>
    </xf>
    <xf numFmtId="3" fontId="1" fillId="0" borderId="13" xfId="0" applyNumberFormat="1" applyFont="1" applyBorder="1" applyAlignment="1">
      <alignment horizontal="right" vertical="center" indent="1"/>
    </xf>
    <xf numFmtId="3" fontId="1" fillId="0" borderId="22" xfId="0" applyNumberFormat="1" applyFont="1" applyBorder="1" applyAlignment="1">
      <alignment horizontal="right" vertical="center" indent="1"/>
    </xf>
    <xf numFmtId="49" fontId="8" fillId="4" borderId="25" xfId="0" applyNumberFormat="1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0" fontId="1" fillId="4" borderId="17" xfId="3" applyFont="1" applyFill="1" applyBorder="1" applyAlignment="1">
      <alignment horizontal="left" vertical="center" wrapText="1" indent="1" readingOrder="1"/>
    </xf>
    <xf numFmtId="0" fontId="1" fillId="4" borderId="17" xfId="3" applyFont="1" applyFill="1" applyBorder="1" applyAlignment="1">
      <alignment horizontal="left" vertical="center" indent="1" readingOrder="1"/>
    </xf>
    <xf numFmtId="3" fontId="1" fillId="4" borderId="17" xfId="0" applyNumberFormat="1" applyFont="1" applyFill="1" applyBorder="1" applyAlignment="1">
      <alignment horizontal="right" vertical="center" indent="1"/>
    </xf>
    <xf numFmtId="3" fontId="1" fillId="4" borderId="23" xfId="0" applyNumberFormat="1" applyFont="1" applyFill="1" applyBorder="1" applyAlignment="1">
      <alignment horizontal="right" vertical="center" indent="1"/>
    </xf>
    <xf numFmtId="49" fontId="8" fillId="4" borderId="26" xfId="0" applyNumberFormat="1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1" fillId="4" borderId="11" xfId="3" applyFont="1" applyFill="1" applyBorder="1" applyAlignment="1">
      <alignment horizontal="left" vertical="center" wrapText="1" indent="1" readingOrder="1"/>
    </xf>
    <xf numFmtId="0" fontId="1" fillId="4" borderId="11" xfId="3" applyFont="1" applyFill="1" applyBorder="1" applyAlignment="1">
      <alignment horizontal="left" vertical="center" indent="1" readingOrder="1"/>
    </xf>
    <xf numFmtId="3" fontId="1" fillId="4" borderId="11" xfId="0" applyNumberFormat="1" applyFont="1" applyFill="1" applyBorder="1" applyAlignment="1">
      <alignment horizontal="right" vertical="center" indent="1"/>
    </xf>
    <xf numFmtId="3" fontId="1" fillId="4" borderId="21" xfId="0" applyNumberFormat="1" applyFont="1" applyFill="1" applyBorder="1" applyAlignment="1">
      <alignment horizontal="right" vertical="center" indent="1"/>
    </xf>
    <xf numFmtId="49" fontId="8" fillId="4" borderId="27" xfId="0" applyNumberFormat="1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1" fillId="4" borderId="15" xfId="3" applyFont="1" applyFill="1" applyBorder="1" applyAlignment="1">
      <alignment horizontal="left" vertical="center" wrapText="1" indent="1" readingOrder="1"/>
    </xf>
    <xf numFmtId="0" fontId="1" fillId="4" borderId="15" xfId="3" applyFont="1" applyFill="1" applyBorder="1" applyAlignment="1">
      <alignment horizontal="left" vertical="center" indent="1" readingOrder="1"/>
    </xf>
    <xf numFmtId="3" fontId="1" fillId="4" borderId="15" xfId="0" applyNumberFormat="1" applyFont="1" applyFill="1" applyBorder="1" applyAlignment="1">
      <alignment horizontal="right" vertical="center" indent="1"/>
    </xf>
    <xf numFmtId="3" fontId="1" fillId="4" borderId="24" xfId="0" applyNumberFormat="1" applyFont="1" applyFill="1" applyBorder="1" applyAlignment="1">
      <alignment horizontal="right" vertical="center" indent="1"/>
    </xf>
    <xf numFmtId="3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49" fontId="1" fillId="0" borderId="0" xfId="0" applyNumberFormat="1" applyFont="1" applyAlignment="1">
      <alignment vertical="center"/>
    </xf>
    <xf numFmtId="3" fontId="1" fillId="0" borderId="0" xfId="0" applyNumberFormat="1" applyFont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14" fillId="0" borderId="0" xfId="0" applyFont="1"/>
    <xf numFmtId="0" fontId="2" fillId="0" borderId="0" xfId="0" applyFont="1"/>
    <xf numFmtId="0" fontId="0" fillId="0" borderId="0" xfId="0" applyAlignment="1">
      <alignment horizontal="left" indent="1"/>
    </xf>
    <xf numFmtId="0" fontId="0" fillId="5" borderId="35" xfId="0" applyFill="1" applyBorder="1" applyAlignment="1">
      <alignment horizontal="center"/>
    </xf>
    <xf numFmtId="0" fontId="0" fillId="5" borderId="34" xfId="0" applyFill="1" applyBorder="1" applyAlignment="1">
      <alignment horizontal="center"/>
    </xf>
    <xf numFmtId="0" fontId="2" fillId="5" borderId="34" xfId="0" applyFont="1" applyFill="1" applyBorder="1" applyAlignment="1">
      <alignment horizontal="center"/>
    </xf>
    <xf numFmtId="0" fontId="0" fillId="5" borderId="34" xfId="0" applyFill="1" applyBorder="1" applyAlignment="1">
      <alignment horizontal="left" indent="1"/>
    </xf>
    <xf numFmtId="3" fontId="0" fillId="5" borderId="34" xfId="0" applyNumberFormat="1" applyFill="1" applyBorder="1" applyAlignment="1">
      <alignment horizontal="right" indent="1"/>
    </xf>
    <xf numFmtId="3" fontId="0" fillId="5" borderId="36" xfId="0" applyNumberFormat="1" applyFill="1" applyBorder="1" applyAlignment="1">
      <alignment horizontal="right" inden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7" fillId="3" borderId="0" xfId="0" applyFont="1" applyFill="1" applyAlignment="1">
      <alignment horizontal="left" vertical="center" indent="1"/>
    </xf>
    <xf numFmtId="0" fontId="1" fillId="0" borderId="31" xfId="0" applyFont="1" applyBorder="1" applyAlignment="1">
      <alignment horizontal="left" vertical="center" indent="1"/>
    </xf>
    <xf numFmtId="0" fontId="6" fillId="4" borderId="31" xfId="0" applyFont="1" applyFill="1" applyBorder="1" applyAlignment="1">
      <alignment horizontal="left" vertical="center" wrapText="1" indent="1"/>
    </xf>
    <xf numFmtId="0" fontId="6" fillId="4" borderId="31" xfId="0" applyFont="1" applyFill="1" applyBorder="1" applyAlignment="1">
      <alignment horizontal="left" vertical="center" indent="1"/>
    </xf>
    <xf numFmtId="0" fontId="13" fillId="4" borderId="31" xfId="0" applyFont="1" applyFill="1" applyBorder="1" applyAlignment="1">
      <alignment horizontal="left" vertical="center" indent="1"/>
    </xf>
    <xf numFmtId="0" fontId="11" fillId="0" borderId="32" xfId="0" applyFont="1" applyBorder="1" applyAlignment="1">
      <alignment horizontal="left" vertical="center" indent="1"/>
    </xf>
    <xf numFmtId="0" fontId="11" fillId="4" borderId="32" xfId="0" applyFont="1" applyFill="1" applyBorder="1" applyAlignment="1">
      <alignment horizontal="left" vertical="center" indent="1"/>
    </xf>
    <xf numFmtId="0" fontId="9" fillId="0" borderId="0" xfId="0" applyFont="1" applyAlignment="1">
      <alignment horizontal="center"/>
    </xf>
    <xf numFmtId="0" fontId="17" fillId="0" borderId="0" xfId="1" applyFont="1" applyAlignment="1">
      <alignment horizontal="center"/>
    </xf>
    <xf numFmtId="0" fontId="0" fillId="0" borderId="0" xfId="2" applyFont="1" applyAlignment="1">
      <alignment horizontal="left" vertical="center" indent="1"/>
    </xf>
    <xf numFmtId="0" fontId="17" fillId="0" borderId="0" xfId="1" applyFont="1" applyAlignment="1">
      <alignment horizontal="center" vertical="center"/>
    </xf>
    <xf numFmtId="0" fontId="17" fillId="0" borderId="0" xfId="1" applyFont="1" applyAlignment="1">
      <alignment horizontal="center" vertical="center" wrapText="1"/>
    </xf>
    <xf numFmtId="0" fontId="7" fillId="7" borderId="37" xfId="0" applyFont="1" applyFill="1" applyBorder="1" applyAlignment="1">
      <alignment horizontal="left" vertical="center" indent="1"/>
    </xf>
    <xf numFmtId="0" fontId="16" fillId="0" borderId="0" xfId="0" applyFont="1" applyAlignment="1">
      <alignment horizontal="centerContinuous" vertical="center"/>
    </xf>
    <xf numFmtId="0" fontId="15" fillId="0" borderId="41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/>
    <xf numFmtId="0" fontId="15" fillId="0" borderId="43" xfId="0" applyFont="1" applyBorder="1" applyAlignment="1">
      <alignment horizontal="center" vertical="center"/>
    </xf>
    <xf numFmtId="0" fontId="15" fillId="0" borderId="44" xfId="0" applyFont="1" applyBorder="1" applyAlignment="1">
      <alignment horizontal="center" vertical="center"/>
    </xf>
    <xf numFmtId="0" fontId="2" fillId="5" borderId="35" xfId="0" applyFont="1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5" borderId="46" xfId="0" applyFill="1" applyBorder="1" applyAlignment="1">
      <alignment horizontal="center"/>
    </xf>
    <xf numFmtId="0" fontId="2" fillId="5" borderId="46" xfId="0" applyFont="1" applyFill="1" applyBorder="1" applyAlignment="1">
      <alignment horizontal="center"/>
    </xf>
    <xf numFmtId="0" fontId="0" fillId="5" borderId="46" xfId="0" applyFill="1" applyBorder="1" applyAlignment="1">
      <alignment horizontal="left" indent="1"/>
    </xf>
    <xf numFmtId="3" fontId="0" fillId="5" borderId="46" xfId="0" applyNumberFormat="1" applyFill="1" applyBorder="1" applyAlignment="1">
      <alignment horizontal="right" indent="1"/>
    </xf>
    <xf numFmtId="3" fontId="0" fillId="5" borderId="47" xfId="0" applyNumberFormat="1" applyFill="1" applyBorder="1" applyAlignment="1">
      <alignment horizontal="right" indent="1"/>
    </xf>
    <xf numFmtId="0" fontId="20" fillId="0" borderId="0" xfId="0" applyFont="1" applyAlignment="1">
      <alignment vertical="center"/>
    </xf>
    <xf numFmtId="0" fontId="20" fillId="0" borderId="0" xfId="0" applyFont="1" applyAlignment="1">
      <alignment horizontal="left" vertical="center" indent="1"/>
    </xf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horizontal="left" vertical="center" indent="1"/>
    </xf>
    <xf numFmtId="0" fontId="20" fillId="0" borderId="0" xfId="0" applyFont="1" applyAlignment="1">
      <alignment horizontal="right" vertical="center" indent="1"/>
    </xf>
    <xf numFmtId="0" fontId="19" fillId="0" borderId="0" xfId="0" applyFont="1" applyAlignment="1">
      <alignment horizontal="center"/>
    </xf>
    <xf numFmtId="0" fontId="20" fillId="2" borderId="0" xfId="0" applyFont="1" applyFill="1" applyAlignment="1">
      <alignment vertical="center"/>
    </xf>
    <xf numFmtId="0" fontId="19" fillId="2" borderId="0" xfId="0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8" fillId="2" borderId="48" xfId="0" applyFont="1" applyFill="1" applyBorder="1" applyAlignment="1">
      <alignment horizontal="center" vertical="center"/>
    </xf>
    <xf numFmtId="164" fontId="8" fillId="2" borderId="48" xfId="0" applyNumberFormat="1" applyFont="1" applyFill="1" applyBorder="1" applyAlignment="1">
      <alignment horizontal="center" vertical="center"/>
    </xf>
    <xf numFmtId="3" fontId="0" fillId="2" borderId="49" xfId="0" applyNumberFormat="1" applyFill="1" applyBorder="1" applyAlignment="1">
      <alignment horizontal="center" vertical="center"/>
    </xf>
    <xf numFmtId="3" fontId="0" fillId="2" borderId="50" xfId="0" applyNumberFormat="1" applyFill="1" applyBorder="1" applyAlignment="1">
      <alignment horizontal="center" vertical="center"/>
    </xf>
    <xf numFmtId="3" fontId="0" fillId="2" borderId="51" xfId="0" applyNumberFormat="1" applyFill="1" applyBorder="1" applyAlignment="1">
      <alignment horizontal="center" vertical="center"/>
    </xf>
    <xf numFmtId="0" fontId="6" fillId="4" borderId="0" xfId="0" applyFont="1" applyFill="1" applyAlignment="1">
      <alignment horizontal="left" vertical="center" indent="1"/>
    </xf>
    <xf numFmtId="0" fontId="21" fillId="0" borderId="0" xfId="0" applyFont="1" applyAlignment="1">
      <alignment horizontal="center"/>
    </xf>
    <xf numFmtId="0" fontId="6" fillId="6" borderId="0" xfId="0" applyFont="1" applyFill="1" applyAlignment="1" applyProtection="1">
      <alignment horizontal="left" vertical="center" indent="1"/>
      <protection locked="0"/>
    </xf>
    <xf numFmtId="0" fontId="22" fillId="10" borderId="32" xfId="0" applyFont="1" applyFill="1" applyBorder="1" applyAlignment="1">
      <alignment horizontal="center" vertical="center"/>
    </xf>
    <xf numFmtId="0" fontId="21" fillId="0" borderId="0" xfId="0" applyFont="1" applyAlignment="1">
      <alignment horizontal="left" vertical="center" indent="1"/>
    </xf>
    <xf numFmtId="0" fontId="0" fillId="8" borderId="38" xfId="0" applyFill="1" applyBorder="1" applyAlignment="1" applyProtection="1">
      <alignment horizontal="center" vertical="center"/>
      <protection locked="0"/>
    </xf>
    <xf numFmtId="0" fontId="12" fillId="4" borderId="33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18" fillId="9" borderId="39" xfId="0" applyNumberFormat="1" applyFont="1" applyFill="1" applyBorder="1" applyAlignment="1">
      <alignment horizontal="center"/>
    </xf>
    <xf numFmtId="49" fontId="18" fillId="9" borderId="40" xfId="0" applyNumberFormat="1" applyFont="1" applyFill="1" applyBorder="1" applyAlignment="1">
      <alignment horizontal="center"/>
    </xf>
  </cellXfs>
  <cellStyles count="4">
    <cellStyle name="NiveauLigne_4 2" xfId="3" xr:uid="{2FEA2EFB-E74C-4E2C-AC1A-12B3C7F3610E}"/>
    <cellStyle name="Normal" xfId="0" builtinId="0"/>
    <cellStyle name="Normal 2" xfId="1" xr:uid="{02976CA2-4AD4-45D4-85BE-9BFE53F0A2B5}"/>
    <cellStyle name="Normal 2 2" xfId="2" xr:uid="{4ACC7BF2-89A2-4BEE-B338-F3A121772F3A}"/>
  </cellStyles>
  <dxfs count="127"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Segoe UI"/>
        <family val="2"/>
        <scheme val="none"/>
      </font>
      <numFmt numFmtId="0" formatCode="General"/>
      <fill>
        <patternFill patternType="none"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ck">
          <color rgb="FF002060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3" formatCode="#,##0"/>
      <fill>
        <patternFill patternType="solid">
          <fgColor indexed="64"/>
          <bgColor theme="8" tint="0.79998168889431442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rgb="FF002060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border diagonalUp="0" diagonalDown="0">
        <left style="thick">
          <color rgb="FF002060"/>
        </left>
        <right style="thick">
          <color rgb="FF002060"/>
        </right>
        <top style="thick">
          <color rgb="FF002060"/>
        </top>
        <bottom style="thick">
          <color rgb="FF00206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rgb="FF000000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righ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medium">
          <color rgb="FF002060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</border>
      <protection locked="1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0"/>
      <protection locked="1" hidden="0"/>
    </dxf>
    <dxf>
      <border outline="0">
        <bottom style="medium">
          <color indexed="64"/>
        </bottom>
      </border>
    </dxf>
    <dxf>
      <alignment vertical="center" textRotation="0" indent="0" justifyLastLine="0" shrinkToFit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color theme="1"/>
        <name val="Segoe UI"/>
        <family val="2"/>
        <scheme val="none"/>
      </font>
      <alignment horizontal="general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</dxfs>
  <tableStyles count="1" defaultTableStyle="TableStyleMedium2" defaultPivotStyle="PivotStyleLight16">
    <tableStyle name="Invisible" pivot="0" table="0" count="0" xr9:uid="{DDEFC3AA-F37D-4950-8CDE-519CA32ACCC8}"/>
  </tableStyles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236220</xdr:colOff>
      <xdr:row>22</xdr:row>
      <xdr:rowOff>68580</xdr:rowOff>
    </xdr:from>
    <xdr:to>
      <xdr:col>2</xdr:col>
      <xdr:colOff>2036220</xdr:colOff>
      <xdr:row>24</xdr:row>
      <xdr:rowOff>206280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659553" y="4725247"/>
          <a:ext cx="1800000" cy="561033"/>
          <a:chOff x="648596" y="4371639"/>
          <a:chExt cx="1800000" cy="568006"/>
        </a:xfrm>
      </xdr:grpSpPr>
      <xdr:sp macro="[0]!MasquerRecap" textlink="">
        <xdr:nvSpPr>
          <xdr:cNvPr id="2" name="Rectangle : coins arrondis 1" hidden="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648596" y="4371639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récap</a:t>
            </a:r>
          </a:p>
        </xdr:txBody>
      </xdr:sp>
      <xdr:sp macro="[0]!AfficherRecap" textlink="">
        <xdr:nvSpPr>
          <xdr:cNvPr id="3" name="Rectangle : coins arrondis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648596" y="4686044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récap</a:t>
            </a:r>
          </a:p>
        </xdr:txBody>
      </xdr:sp>
    </xdr:grpSp>
    <xdr:clientData fPrintsWithSheet="0"/>
  </xdr:twoCellAnchor>
  <xdr:twoCellAnchor>
    <xdr:from>
      <xdr:col>3</xdr:col>
      <xdr:colOff>967740</xdr:colOff>
      <xdr:row>22</xdr:row>
      <xdr:rowOff>76200</xdr:rowOff>
    </xdr:from>
    <xdr:to>
      <xdr:col>3</xdr:col>
      <xdr:colOff>2227740</xdr:colOff>
      <xdr:row>23</xdr:row>
      <xdr:rowOff>114840</xdr:rowOff>
    </xdr:to>
    <xdr:sp macro="[0]!RAZ_Scores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8488680" y="4343400"/>
          <a:ext cx="1260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RAZ Scores</a:t>
          </a:r>
        </a:p>
      </xdr:txBody>
    </xdr:sp>
    <xdr:clientData/>
  </xdr:twoCellAnchor>
  <xdr:twoCellAnchor>
    <xdr:from>
      <xdr:col>2</xdr:col>
      <xdr:colOff>2302512</xdr:colOff>
      <xdr:row>22</xdr:row>
      <xdr:rowOff>68580</xdr:rowOff>
    </xdr:from>
    <xdr:to>
      <xdr:col>2</xdr:col>
      <xdr:colOff>4102512</xdr:colOff>
      <xdr:row>24</xdr:row>
      <xdr:rowOff>206280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725845" y="4725247"/>
          <a:ext cx="1800000" cy="561033"/>
          <a:chOff x="2474258" y="4392706"/>
          <a:chExt cx="1800000" cy="568006"/>
        </a:xfrm>
      </xdr:grpSpPr>
      <xdr:sp macro="[0]!MasquerParametres" textlink="">
        <xdr:nvSpPr>
          <xdr:cNvPr id="9" name="Rectangle : coins arrondis 8" hidden="1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2474258" y="4392706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Paramètres</a:t>
            </a:r>
          </a:p>
        </xdr:txBody>
      </xdr:sp>
      <xdr:sp macro="[0]!AfficherParametres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2474258" y="4707111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Paramètres</a:t>
            </a:r>
          </a:p>
          <a:p>
            <a:pPr algn="ctr"/>
            <a:endParaRPr lang="fr-FR" sz="1200" b="1"/>
          </a:p>
        </xdr:txBody>
      </xdr:sp>
    </xdr:grpSp>
    <xdr:clientData fPrintsWithSheet="0"/>
  </xdr:twoCellAnchor>
  <xdr:twoCellAnchor>
    <xdr:from>
      <xdr:col>3</xdr:col>
      <xdr:colOff>956734</xdr:colOff>
      <xdr:row>23</xdr:row>
      <xdr:rowOff>177801</xdr:rowOff>
    </xdr:from>
    <xdr:to>
      <xdr:col>3</xdr:col>
      <xdr:colOff>2216734</xdr:colOff>
      <xdr:row>25</xdr:row>
      <xdr:rowOff>4775</xdr:rowOff>
    </xdr:to>
    <xdr:sp macro="[0]!VideFichier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9084734" y="4622801"/>
          <a:ext cx="1260000" cy="25030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Vide fichier</a:t>
          </a:r>
        </a:p>
      </xdr:txBody>
    </xdr:sp>
    <xdr:clientData/>
  </xdr:twoCellAnchor>
  <xdr:twoCellAnchor>
    <xdr:from>
      <xdr:col>2</xdr:col>
      <xdr:colOff>4368805</xdr:colOff>
      <xdr:row>22</xdr:row>
      <xdr:rowOff>68580</xdr:rowOff>
    </xdr:from>
    <xdr:to>
      <xdr:col>2</xdr:col>
      <xdr:colOff>6168805</xdr:colOff>
      <xdr:row>24</xdr:row>
      <xdr:rowOff>206277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4792138" y="4725247"/>
          <a:ext cx="1800000" cy="561030"/>
          <a:chOff x="648596" y="4371642"/>
          <a:chExt cx="1800000" cy="568003"/>
        </a:xfrm>
      </xdr:grpSpPr>
      <xdr:sp macro="[0]!Masquer_Blason" textlink="">
        <xdr:nvSpPr>
          <xdr:cNvPr id="13" name="Rectangle : coins arrondis 12" hidden="1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648596" y="4371642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Masquer blasons</a:t>
            </a:r>
          </a:p>
        </xdr:txBody>
      </xdr:sp>
      <xdr:sp macro="[0]!Afficher_Blason" textlink="">
        <xdr:nvSpPr>
          <xdr:cNvPr id="14" name="Rectangle : coins arrondis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648596" y="4686044"/>
            <a:ext cx="1800000" cy="253601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200" b="1"/>
              <a:t>Afficher blasons</a:t>
            </a:r>
          </a:p>
        </xdr:txBody>
      </xdr:sp>
    </xdr:grp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137160</xdr:colOff>
      <xdr:row>1</xdr:row>
      <xdr:rowOff>53340</xdr:rowOff>
    </xdr:from>
    <xdr:to>
      <xdr:col>13</xdr:col>
      <xdr:colOff>291720</xdr:colOff>
      <xdr:row>2</xdr:row>
      <xdr:rowOff>91980</xdr:rowOff>
    </xdr:to>
    <xdr:sp macro="[0]!Feuil07.CréationPdf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976360" y="297180"/>
          <a:ext cx="1008000" cy="25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Sortie PDF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38101</xdr:colOff>
      <xdr:row>2</xdr:row>
      <xdr:rowOff>53340</xdr:rowOff>
    </xdr:from>
    <xdr:to>
      <xdr:col>2</xdr:col>
      <xdr:colOff>720940</xdr:colOff>
      <xdr:row>2</xdr:row>
      <xdr:rowOff>701340</xdr:rowOff>
    </xdr:to>
    <xdr:pic>
      <xdr:nvPicPr>
        <xdr:cNvPr id="11" name="40_cm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52578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3</xdr:row>
      <xdr:rowOff>43320</xdr:rowOff>
    </xdr:from>
    <xdr:to>
      <xdr:col>2</xdr:col>
      <xdr:colOff>720940</xdr:colOff>
      <xdr:row>3</xdr:row>
      <xdr:rowOff>691320</xdr:rowOff>
    </xdr:to>
    <xdr:pic>
      <xdr:nvPicPr>
        <xdr:cNvPr id="13" name="60_cm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127776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4</xdr:row>
      <xdr:rowOff>71400</xdr:rowOff>
    </xdr:from>
    <xdr:to>
      <xdr:col>2</xdr:col>
      <xdr:colOff>720940</xdr:colOff>
      <xdr:row>4</xdr:row>
      <xdr:rowOff>719400</xdr:rowOff>
    </xdr:to>
    <xdr:pic>
      <xdr:nvPicPr>
        <xdr:cNvPr id="15" name="80_cm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206784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38101</xdr:colOff>
      <xdr:row>5</xdr:row>
      <xdr:rowOff>76620</xdr:rowOff>
    </xdr:from>
    <xdr:to>
      <xdr:col>2</xdr:col>
      <xdr:colOff>720940</xdr:colOff>
      <xdr:row>5</xdr:row>
      <xdr:rowOff>724620</xdr:rowOff>
    </xdr:to>
    <xdr:pic>
      <xdr:nvPicPr>
        <xdr:cNvPr id="17" name="122_cm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45921" y="2835060"/>
          <a:ext cx="682839" cy="64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7</xdr:row>
      <xdr:rowOff>36120</xdr:rowOff>
    </xdr:from>
    <xdr:to>
      <xdr:col>2</xdr:col>
      <xdr:colOff>513418</xdr:colOff>
      <xdr:row>7</xdr:row>
      <xdr:rowOff>982920</xdr:rowOff>
    </xdr:to>
    <xdr:pic>
      <xdr:nvPicPr>
        <xdr:cNvPr id="19" name="TSC_40_cm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457002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9</xdr:row>
      <xdr:rowOff>48960</xdr:rowOff>
    </xdr:from>
    <xdr:to>
      <xdr:col>2</xdr:col>
      <xdr:colOff>513418</xdr:colOff>
      <xdr:row>9</xdr:row>
      <xdr:rowOff>995760</xdr:rowOff>
    </xdr:to>
    <xdr:pic>
      <xdr:nvPicPr>
        <xdr:cNvPr id="21" name="TSC_60_cm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6609780"/>
          <a:ext cx="340137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6</xdr:row>
      <xdr:rowOff>31320</xdr:rowOff>
    </xdr:from>
    <xdr:to>
      <xdr:col>2</xdr:col>
      <xdr:colOff>504661</xdr:colOff>
      <xdr:row>6</xdr:row>
      <xdr:rowOff>978120</xdr:rowOff>
    </xdr:to>
    <xdr:pic>
      <xdr:nvPicPr>
        <xdr:cNvPr id="23" name="TSP_40_cm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3551760"/>
          <a:ext cx="331380" cy="9468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173281</xdr:colOff>
      <xdr:row>8</xdr:row>
      <xdr:rowOff>36540</xdr:rowOff>
    </xdr:from>
    <xdr:to>
      <xdr:col>2</xdr:col>
      <xdr:colOff>504661</xdr:colOff>
      <xdr:row>8</xdr:row>
      <xdr:rowOff>983340</xdr:rowOff>
    </xdr:to>
    <xdr:pic>
      <xdr:nvPicPr>
        <xdr:cNvPr id="25" name="TSP_60_cm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01" y="5583900"/>
          <a:ext cx="331380" cy="9468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434340</xdr:colOff>
      <xdr:row>2</xdr:row>
      <xdr:rowOff>177090</xdr:rowOff>
    </xdr:from>
    <xdr:to>
      <xdr:col>18</xdr:col>
      <xdr:colOff>167460</xdr:colOff>
      <xdr:row>2</xdr:row>
      <xdr:rowOff>501090</xdr:rowOff>
    </xdr:to>
    <xdr:sp macro="[0]!RépartitionCibles" textlink="">
      <xdr:nvSpPr>
        <xdr:cNvPr id="2" name="BtnAfficher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9441180" y="680010"/>
          <a:ext cx="1440000" cy="3240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tIns="72000" bIns="72000" rtlCol="0" anchor="ctr"/>
        <a:lstStyle/>
        <a:p>
          <a:pPr algn="ctr"/>
          <a:r>
            <a:rPr lang="fr-FR" sz="1200" b="1"/>
            <a:t>Afficher les cibles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0" xr16:uid="{7A3D04C4-D686-4716-9F7C-85C6F7E06792}" autoFormatId="16" applyNumberFormats="0" applyBorderFormats="0" applyFontFormats="0" applyPatternFormats="0" applyAlignmentFormats="0" applyWidthHeightFormats="0">
  <queryTableRefresh nextId="9">
    <queryTableFields count="8">
      <queryTableField id="1" name="Nom" tableColumnId="1"/>
      <queryTableField id="2" name="Club" tableColumnId="2"/>
      <queryTableField id="3" name="Licence" tableColumnId="3"/>
      <queryTableField id="4" name="Cat.Clt." tableColumnId="4"/>
      <queryTableField id="5" name="Départ" tableColumnId="5"/>
      <queryTableField id="6" name="N°Tir" tableColumnId="6"/>
      <queryTableField id="7" name="Cible" tableColumnId="7"/>
      <queryTableField id="8" name="Blason" tableColumnId="8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5" xr16:uid="{0F47EC57-5860-4955-9A30-FEE4665541B7}" autoFormatId="16" applyNumberFormats="0" applyBorderFormats="0" applyFontFormats="0" applyPatternFormats="0" applyAlignmentFormats="0" applyWidthHeightFormats="0">
  <queryTableRefresh nextId="9">
    <queryTableFields count="8">
      <queryTableField id="1" name="Catégorie" tableColumnId="1"/>
      <queryTableField id="2" name="Nom" tableColumnId="2"/>
      <queryTableField id="3" name="Club" tableColumnId="3"/>
      <queryTableField id="4" name="Score" tableColumnId="4"/>
      <queryTableField id="5" name="10+" tableColumnId="5"/>
      <queryTableField id="6" name="10" tableColumnId="6"/>
      <queryTableField id="7" name="9" tableColumnId="7"/>
      <queryTableField id="8" name="Rang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1" xr16:uid="{8F8B984E-2D1E-4ED6-8D90-451E3AFAAC0F}" autoFormatId="16" applyNumberFormats="0" applyBorderFormats="0" applyFontFormats="0" applyPatternFormats="0" applyAlignmentFormats="0" applyWidthHeightFormats="0">
  <queryTableRefresh nextId="22">
    <queryTableFields count="14">
      <queryTableField id="18" name="Départ" tableColumnId="17"/>
      <queryTableField id="16" name="N° Tir" tableColumnId="16"/>
      <queryTableField id="20" name="Cible" tableColumnId="18"/>
      <queryTableField id="5" name="Place" tableColumnId="5"/>
      <queryTableField id="6" name="Nom" tableColumnId="6"/>
      <queryTableField id="7" name="Club" tableColumnId="7"/>
      <queryTableField id="8" name="Catégorie" tableColumnId="8"/>
      <queryTableField id="9" name="Score" tableColumnId="9"/>
      <queryTableField id="10" name="10+" tableColumnId="10"/>
      <queryTableField id="11" name="10" tableColumnId="11"/>
      <queryTableField id="12" name="9" tableColumnId="12"/>
      <queryTableField id="13" name="Série 1" tableColumnId="13"/>
      <queryTableField id="14" name="Série 2" tableColumnId="14"/>
      <queryTableField id="15" name="Code" tableColumnId="15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6" xr16:uid="{ABD95C7F-05EA-4296-9EE5-5DA1F264758D}" autoFormatId="16" applyNumberFormats="0" applyBorderFormats="0" applyFontFormats="0" applyPatternFormats="0" applyAlignmentFormats="0" applyWidthHeightFormats="0">
  <queryTableRefresh nextId="8">
    <queryTableFields count="4">
      <queryTableField id="5" name="N° Cible" tableColumnId="1"/>
      <queryTableField id="2" name="Place" tableColumnId="2"/>
      <queryTableField id="3" name="Catégorie" tableColumnId="3"/>
      <queryTableField id="7" name="Blason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1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2E5F2F-06E8-442F-8499-2CF1C1056F17}" name="Liste_participants" displayName="Liste_participants" ref="B2:I189" tableType="queryTable" totalsRowShown="0" headerRowDxfId="125">
  <autoFilter ref="B2:I189" xr:uid="{9F2E5F2F-06E8-442F-8499-2CF1C1056F1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1136AB31-FA34-47FF-B1F0-71B82595D8CD}" uniqueName="1" name="Nom" queryTableFieldId="1" dataDxfId="124"/>
    <tableColumn id="2" xr3:uid="{E507A209-A1DD-4E62-B2A4-01D4F28238AD}" uniqueName="2" name="Club" queryTableFieldId="2" dataDxfId="123"/>
    <tableColumn id="3" xr3:uid="{57E4B462-A4A3-4EA9-A49B-AABB31936854}" uniqueName="3" name="Licence" queryTableFieldId="3" dataDxfId="122"/>
    <tableColumn id="4" xr3:uid="{AC45B10F-AB7F-4504-B353-2AA578D63C5F}" uniqueName="4" name="Cat.Clt." queryTableFieldId="4" dataDxfId="121"/>
    <tableColumn id="5" xr3:uid="{07E32F05-CDFA-47EA-A4B8-3BF67958DA16}" uniqueName="5" name="Départ" queryTableFieldId="5" dataDxfId="120"/>
    <tableColumn id="6" xr3:uid="{2C28763E-292A-426A-9BB7-4EB61A049EFC}" uniqueName="6" name="N°Tir" queryTableFieldId="6" dataDxfId="119"/>
    <tableColumn id="7" xr3:uid="{12FFCC4E-6BFA-4D48-A881-BC7F2B234E84}" uniqueName="7" name="Cible" queryTableFieldId="7" dataDxfId="118"/>
    <tableColumn id="8" xr3:uid="{C56FD29B-74D1-4995-81AB-AE2C31000CAC}" uniqueName="8" name="Blason" queryTableFieldId="8" dataDxfId="1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A6A14AE-A099-4CB8-BC38-D1E06A0EF968}" name="Classement_général" displayName="Classement_général" ref="B2:I213" tableType="queryTable" totalsRowShown="0" headerRowDxfId="116" dataDxfId="115">
  <autoFilter ref="B2:I213" xr:uid="{7A6A14AE-A099-4CB8-BC38-D1E06A0EF9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F7151EF1-045C-4BE6-9AA7-02B94FEE4C05}" uniqueName="1" name="Catégorie" queryTableFieldId="1" dataDxfId="114"/>
    <tableColumn id="2" xr3:uid="{59F8AE95-8C00-4780-A47A-9E588586824D}" uniqueName="2" name="Nom" queryTableFieldId="2" dataDxfId="113"/>
    <tableColumn id="3" xr3:uid="{2470E0A1-9F4C-40DE-87F5-F724D7CBFC23}" uniqueName="3" name="Club" queryTableFieldId="3" dataDxfId="112"/>
    <tableColumn id="4" xr3:uid="{A5149360-7F67-4BE3-B8A1-43156D20CDB6}" uniqueName="4" name="Score" queryTableFieldId="4" dataDxfId="111"/>
    <tableColumn id="5" xr3:uid="{11F0F619-3AF1-49E4-8D3E-AC6B032EAC23}" uniqueName="5" name="10+" queryTableFieldId="5" dataDxfId="110"/>
    <tableColumn id="6" xr3:uid="{9177D57D-F219-4E56-A07C-E66058C21773}" uniqueName="6" name="10" queryTableFieldId="6" dataDxfId="109"/>
    <tableColumn id="7" xr3:uid="{5DCE03F3-3492-4E5A-94B1-33003D888E6C}" uniqueName="7" name="9" queryTableFieldId="7" dataDxfId="108"/>
    <tableColumn id="8" xr3:uid="{54C8E723-70DE-4521-AF25-1842E441C669}" uniqueName="8" name="Rang" queryTableFieldId="8" dataDxfId="10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7510C0-0441-4B09-8773-8CCA7D834FCC}" name="Depart1" displayName="Depart1" ref="B2:P54" totalsRowShown="0" headerRowDxfId="106" dataDxfId="104" headerRowBorderDxfId="105" tableBorderDxfId="103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8506B8AD-41C2-47F0-B380-6B25FFD26CFA}" name="Tir" dataDxfId="102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A60EB418-3DC6-4DBD-A0A1-165B6F6DACA3}" name="Blason" dataDxfId="101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B801DFFB-AA7F-42A5-A8D0-0F4BBF7F73F2}" name="N° Cible" dataDxfId="100">
      <calculatedColumnFormula>D2</calculatedColumnFormula>
    </tableColumn>
    <tableColumn id="1" xr3:uid="{1D31F52C-8A1B-4FC5-846E-D2C75A0B92D2}" name="Cible" dataDxfId="99"/>
    <tableColumn id="2" xr3:uid="{60F347FD-61C0-4F71-AD31-095B7C04FF78}" name="Place" dataDxfId="98"/>
    <tableColumn id="3" xr3:uid="{CDD110E3-4A88-4453-A891-22E5769DF152}" name="Nom" dataDxfId="97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4CF5E7ED-BC54-4089-A206-5E0B0D430341}" name="Club" dataDxfId="96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8CC50229-36A7-4CD4-991B-09E72F02B7EC}" name="Catégorie" dataDxfId="95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51FED7E8-3915-4B06-B404-412B1288D5BC}" name="Score" dataDxfId="94"/>
    <tableColumn id="7" xr3:uid="{C66806C5-63EF-4F2B-9BB1-C65057AC3040}" name="10+" dataDxfId="93"/>
    <tableColumn id="8" xr3:uid="{767F1134-D3D2-4C90-92E2-15C3FA92EE94}" name="10" dataDxfId="92"/>
    <tableColumn id="9" xr3:uid="{9F0D7CF8-BAB9-4A85-9A51-76F216205D8E}" name="9" dataDxfId="91"/>
    <tableColumn id="10" xr3:uid="{BCF9A769-21AA-4983-8D78-E196920F0F9C}" name="Série 1" dataDxfId="90"/>
    <tableColumn id="11" xr3:uid="{1833B3F1-A8B6-4ED9-8CA4-ED8B65F8E205}" name="Série 2" dataDxfId="89"/>
    <tableColumn id="12" xr3:uid="{BBB017DA-EADD-4685-B1BB-12DB1249AFC3}" name="Code" dataDxfId="88">
      <calculatedColumnFormula>IFERROR(INDEX(T_Categories[Codes],MATCH(Depart1[[#This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531BEA8-5B97-4274-B183-D3F0649A45E2}" name="Depart2" displayName="Depart2" ref="B2:P54" totalsRowShown="0" headerRowDxfId="87" dataDxfId="85" headerRowBorderDxfId="86" tableBorderDxfId="84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AEE5C3EB-00C3-452E-BBAF-58842EBAC827}" name="Tir" dataDxfId="83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075DF200-D802-4334-851A-519DBBD5F9FC}" name="Blason" dataDxfId="82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AA74B7F2-B040-4E24-9EF5-E896B9D3DE7A}" name="N° Cible" dataDxfId="81">
      <calculatedColumnFormula>D2</calculatedColumnFormula>
    </tableColumn>
    <tableColumn id="1" xr3:uid="{5A49E880-911B-4C68-9071-5D584B0993AF}" name="Cible" dataDxfId="80"/>
    <tableColumn id="2" xr3:uid="{42534894-CC46-43C0-8376-0CEDD1297EC4}" name="Place" dataDxfId="79"/>
    <tableColumn id="3" xr3:uid="{64B65586-76A1-4C1C-82B9-9FDF1BD8485E}" name="Nom" dataDxfId="78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42492E7E-2957-42B1-8EF5-1100CCD6C4AD}" name="Club" dataDxfId="77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5BF959F8-BBAA-4C75-8BA0-7C046E7485D9}" name="Catégorie" dataDxfId="76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CEDDEB21-C6ED-4C79-80A2-7DB770F95882}" name="Score" dataDxfId="75"/>
    <tableColumn id="7" xr3:uid="{463A142F-50A1-417E-9A95-CB49B1240050}" name="10+" dataDxfId="74"/>
    <tableColumn id="8" xr3:uid="{6579AEB8-0F86-4A40-BAD2-9EFA56387734}" name="10" dataDxfId="73"/>
    <tableColumn id="9" xr3:uid="{DC5EE318-18D5-4CB3-AF6C-042E424ECC27}" name="9" dataDxfId="72"/>
    <tableColumn id="10" xr3:uid="{A741EED0-695E-4F72-8FC3-B06597D87D20}" name="Série 1" dataDxfId="71"/>
    <tableColumn id="11" xr3:uid="{E6C6C6C3-EA07-466A-B899-EEDFBAE9E710}" name="Série 2" dataDxfId="70"/>
    <tableColumn id="12" xr3:uid="{C8632F40-DCE4-42AE-8E39-2DDA9FB4F763}" name="Code" dataDxfId="69">
      <calculatedColumnFormula>IFERROR(INDEX(T_Categories[Codes],MATCH(Depart2[[#This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4CDE0DC-7821-4CB6-AC40-A925F87451C2}" name="Depart3" displayName="Depart3" ref="B2:P54" totalsRowShown="0" headerRowDxfId="68" dataDxfId="66" headerRowBorderDxfId="67" tableBorderDxfId="65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8D824745-0E84-431C-94F4-F6E281C9A1EC}" name="Tir" dataDxfId="64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3616D569-0562-48B6-9DFB-2C5FB3A4F4A0}" name="Blason" dataDxfId="63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A2389F59-A17D-4803-A9BC-9E55D5BB478B}" name="N° Cible" dataDxfId="62">
      <calculatedColumnFormula>D2</calculatedColumnFormula>
    </tableColumn>
    <tableColumn id="1" xr3:uid="{B1C0800D-B287-48BF-8430-DC863E1E1B04}" name="Cible" dataDxfId="61"/>
    <tableColumn id="2" xr3:uid="{DA25A148-021A-4C52-AC8B-8E8F52C14EA4}" name="Place" dataDxfId="60"/>
    <tableColumn id="3" xr3:uid="{8FBA611E-453B-4227-A207-927CE8DD4533}" name="Nom" dataDxfId="59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FB8E8538-C6AA-4C6D-9035-F6E65347A3FE}" name="Club" dataDxfId="58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6E74075B-5A2D-4CB6-A14B-E5E928B32082}" name="Catégorie" dataDxfId="57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B03E952E-8AAE-4603-ABB0-460F7AB1159B}" name="Score" dataDxfId="56"/>
    <tableColumn id="7" xr3:uid="{45D38BEC-B7B4-431B-BFF8-5C57E8F41A35}" name="10+" dataDxfId="55"/>
    <tableColumn id="8" xr3:uid="{BC5D2FB0-C800-4A45-9042-805E19723E53}" name="10" dataDxfId="54"/>
    <tableColumn id="9" xr3:uid="{2F8AA4B9-CB45-4D28-864C-86AB1DF02E9B}" name="9" dataDxfId="53"/>
    <tableColumn id="10" xr3:uid="{51954046-EB65-48C7-8622-3CD43F7FBC8C}" name="Série 1" dataDxfId="52"/>
    <tableColumn id="11" xr3:uid="{FE29D6DC-071D-4329-A9F5-7665EFBE61EF}" name="Série 2" dataDxfId="51"/>
    <tableColumn id="12" xr3:uid="{C63E11B0-5DE6-4798-BA0B-997552136170}" name="Code" dataDxfId="50">
      <calculatedColumnFormula>IFERROR(INDEX(T_Categories[Codes],MATCH(Depart3[[#This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6FBA5A5-035A-4F81-9F8D-C4347479C3D4}" name="Depart4" displayName="Depart4" ref="B2:P54" totalsRowShown="0" headerRowDxfId="49" dataDxfId="47" headerRowBorderDxfId="48" tableBorderDxfId="46">
  <autoFilter ref="B2:P54" xr:uid="{EB8C6C8E-CB33-4297-90D0-3DFED1C45BB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5" xr3:uid="{329C498C-B435-4373-96B5-E325E1F9A00C}" name="Tir" dataDxfId="45">
      <calculatedColumnFormula array="1">IFERROR(INDEX(Liste_participants[N°Tir],MATCH($B$1&amp;Depart1[[#This Row],[N° Cible]]&amp;Depart1[[#This Row],[Place]],Liste_participants[Départ]&amp;Liste_participants[Cible],0)),"")</calculatedColumnFormula>
    </tableColumn>
    <tableColumn id="13" xr3:uid="{D9E052E5-1D03-405D-A280-093879755B06}" name="Blason" dataDxfId="44">
      <calculatedColumnFormula array="1">IFERROR(INDEX(Liste_participants[Blason],MATCH($B$1&amp;Depart1[[#This Row],[N° Cible]]&amp;Depart1[[#This Row],[Place]],Liste_participants[Départ]&amp;Liste_participants[Cible],0)),"")</calculatedColumnFormula>
    </tableColumn>
    <tableColumn id="16" xr3:uid="{F4185FED-5D79-4C97-9066-C0F888885EFF}" name="N° Cible" dataDxfId="43">
      <calculatedColumnFormula>D2</calculatedColumnFormula>
    </tableColumn>
    <tableColumn id="1" xr3:uid="{833A737D-859D-4AB0-98B3-E46B79379D66}" name="Cible" dataDxfId="42"/>
    <tableColumn id="2" xr3:uid="{14F6B1C1-0D13-4F57-A31E-5F5319726EA8}" name="Place" dataDxfId="41"/>
    <tableColumn id="3" xr3:uid="{C0A78C37-06C0-4521-9DEC-EC62A21EAFF1}" name="Nom" dataDxfId="40">
      <calculatedColumnFormula array="1">IFERROR(INDEX(Liste_participants[Nom],MATCH($B$1&amp;Depart1[[#This Row],[N° Cible]]&amp;Depart1[[#This Row],[Place]],Liste_participants[Départ]&amp;Liste_participants[Cible],0)),"")</calculatedColumnFormula>
    </tableColumn>
    <tableColumn id="4" xr3:uid="{A91278EF-5CA5-488D-A370-47D7D12336DE}" name="Club" dataDxfId="39">
      <calculatedColumnFormula array="1">IFERROR(INDEX(Liste_participants[Club],MATCH($B$1&amp;Depart1[[#This Row],[N° Cible]]&amp;Depart1[[#This Row],[Place]],Liste_participants[Départ]&amp;Liste_participants[Cible],0)),"")</calculatedColumnFormula>
    </tableColumn>
    <tableColumn id="5" xr3:uid="{C6A910F5-0D42-4EBA-A002-77983F33A10E}" name="Catégorie" dataDxfId="38">
      <calculatedColumnFormula array="1">IFERROR(INDEX(Liste_participants[Cat.Clt.],MATCH($B$1&amp;Depart1[[#This Row],[N° Cible]]&amp;Depart1[[#This Row],[Place]],Liste_participants[Départ]&amp;Liste_participants[Cible],0)),"")</calculatedColumnFormula>
    </tableColumn>
    <tableColumn id="6" xr3:uid="{9D6D8D1E-6D0E-4188-9897-AF1E3BE7B966}" name="Score" dataDxfId="37"/>
    <tableColumn id="7" xr3:uid="{1E9FE953-2A54-4996-ADDC-5F82AA8C08AD}" name="10+" dataDxfId="36"/>
    <tableColumn id="8" xr3:uid="{CF1383C4-AC7A-4E97-A590-2787CB187C91}" name="10" dataDxfId="35"/>
    <tableColumn id="9" xr3:uid="{2BFF2B17-B96E-437C-844B-7326C986A595}" name="9" dataDxfId="34"/>
    <tableColumn id="10" xr3:uid="{22B57E13-F85A-4325-BEC3-F6BE6AB753BC}" name="Série 1" dataDxfId="33"/>
    <tableColumn id="11" xr3:uid="{7091223C-97F3-47A0-839F-63934D16C202}" name="Série 2" dataDxfId="32"/>
    <tableColumn id="12" xr3:uid="{217F6E6B-703F-4FD8-9684-458F6C222A9D}" name="Code" dataDxfId="31">
      <calculatedColumnFormula>IFERROR(INDEX(T_Categories[Codes],MATCH(Depart4[[#This Row],[Catégorie]],T_Categories[Catégories],0)),"")</calculatedColumnFormula>
    </tableColumn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BD8FE05-ADA4-46D2-B9AA-1C5C2E758E13}" name="Recap_Depart" displayName="Recap_Depart" ref="B2:O210" tableType="queryTable" totalsRowShown="0" tableBorderDxfId="30">
  <autoFilter ref="B2:O210" xr:uid="{2BD8FE05-ADA4-46D2-B9AA-1C5C2E758E1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7" xr3:uid="{B70CC467-AE44-4F10-8221-565DAC66F78C}" uniqueName="17" name="Départ" queryTableFieldId="18" dataDxfId="29"/>
    <tableColumn id="16" xr3:uid="{F782301F-A5D7-4FC7-ACAA-50BACCD431D3}" uniqueName="16" name="N° Tir" queryTableFieldId="16" dataDxfId="28"/>
    <tableColumn id="18" xr3:uid="{ED9BE1BD-80E2-444B-9255-E9E10BE88112}" uniqueName="18" name="Cible" queryTableFieldId="20" dataDxfId="27"/>
    <tableColumn id="5" xr3:uid="{505B3A0A-425B-44EC-82BA-F99F268E7A32}" uniqueName="5" name="Place" queryTableFieldId="5" dataDxfId="26"/>
    <tableColumn id="6" xr3:uid="{77447F47-6A70-4B81-8E1B-360DF62123D0}" uniqueName="6" name="Nom" queryTableFieldId="6" dataDxfId="25"/>
    <tableColumn id="7" xr3:uid="{7E744756-90DC-49E6-AD00-B5724C738955}" uniqueName="7" name="Club" queryTableFieldId="7" dataDxfId="24"/>
    <tableColumn id="8" xr3:uid="{3795EA25-2852-4971-BD40-23057015C8B3}" uniqueName="8" name="Catégorie" queryTableFieldId="8" dataDxfId="23"/>
    <tableColumn id="9" xr3:uid="{00950FB5-D432-4957-A543-6DE834CB050D}" uniqueName="9" name="Score" queryTableFieldId="9" dataDxfId="22"/>
    <tableColumn id="10" xr3:uid="{F903F0B0-5D9B-4648-B407-A873823B45AA}" uniqueName="10" name="10+" queryTableFieldId="10" dataDxfId="21"/>
    <tableColumn id="11" xr3:uid="{4BDB22D5-9C89-4614-94EC-88A6C490C7BC}" uniqueName="11" name="10" queryTableFieldId="11" dataDxfId="20"/>
    <tableColumn id="12" xr3:uid="{C8B240FA-F707-4703-AD0D-95E34089C776}" uniqueName="12" name="9" queryTableFieldId="12" dataDxfId="19"/>
    <tableColumn id="13" xr3:uid="{7E4AF3C5-D1E2-4D73-A3EA-4E7CE60622CC}" uniqueName="13" name="Série 1" queryTableFieldId="13" dataDxfId="18"/>
    <tableColumn id="14" xr3:uid="{C02798C5-128A-435F-9FD4-C85AA9DD4191}" uniqueName="14" name="Série 2" queryTableFieldId="14" dataDxfId="17"/>
    <tableColumn id="15" xr3:uid="{83ADC9E9-4D48-4BA6-80C7-8BAC62A3EC8C}" uniqueName="15" name="Code" queryTableFieldId="15" dataDxfId="16"/>
  </tableColumns>
  <tableStyleInfo name="TableStyleLight9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6C0A85-6019-4C6D-8612-65FBA75032D5}" name="T_Categories" displayName="T_Categories" ref="B2:E46" totalsRowShown="0" headerRowDxfId="15" dataDxfId="14">
  <autoFilter ref="B2:E46" xr:uid="{168FCEAA-D2B0-4C07-B64A-D8F86AEE8EB3}">
    <filterColumn colId="0" hiddenButton="1"/>
    <filterColumn colId="1" hiddenButton="1"/>
    <filterColumn colId="2" hiddenButton="1"/>
    <filterColumn colId="3" hiddenButton="1"/>
  </autoFilter>
  <tableColumns count="4">
    <tableColumn id="1" xr3:uid="{737B1E3C-7D2C-4B28-80C5-C0FAC8A8623C}" name="Catégories" dataDxfId="13"/>
    <tableColumn id="2" xr3:uid="{03A12C41-91A8-4664-84B0-8FC85CA0D6F3}" name="Codes" dataDxfId="12">
      <calculatedColumnFormula>ROW()-1</calculatedColumnFormula>
    </tableColumn>
    <tableColumn id="3" xr3:uid="{CA0B4BE2-03C7-4FD0-A312-BBFBA90FFB17}" name="Libellés" dataDxfId="11"/>
    <tableColumn id="4" xr3:uid="{36D2C253-968F-4140-9749-2497D580F640}" name="Blasons" dataDxfId="1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C60BE04-3D3C-41F4-9F0E-8223E588D1B2}" name="T_Blasons" displayName="T_Blasons" ref="B2:C10" totalsRowShown="0" headerRowDxfId="9" dataDxfId="8">
  <autoFilter ref="B2:C10" xr:uid="{E2B164A1-1FE4-4912-824E-DF1FFB0FA151}">
    <filterColumn colId="0" hiddenButton="1"/>
    <filterColumn colId="1" hiddenButton="1"/>
  </autoFilter>
  <tableColumns count="2">
    <tableColumn id="1" xr3:uid="{36BFC7BC-7631-47CD-8008-9E925B2203CC}" name="Blason" dataDxfId="7" dataCellStyle="Normal 2"/>
    <tableColumn id="2" xr3:uid="{20025CF3-989E-47AE-B3EF-3BB798E70B13}" name="Image" dataDxfId="6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37EA5F5-C14C-4390-BC38-7A7D46E2D869}" name="Depart" displayName="Depart" ref="B4:E56" tableType="queryTable" totalsRowShown="0" headerRowDxfId="5" dataDxfId="4">
  <autoFilter ref="B4:E56" xr:uid="{EBF6F9E2-5A75-4A7F-AC98-08BC4F526ED6}">
    <filterColumn colId="0" hiddenButton="1"/>
    <filterColumn colId="1" hiddenButton="1"/>
    <filterColumn colId="2" hiddenButton="1"/>
    <filterColumn colId="3" hiddenButton="1"/>
  </autoFilter>
  <tableColumns count="4">
    <tableColumn id="1" xr3:uid="{3748C4B6-AB63-4934-8839-C6EC4CDED236}" uniqueName="1" name="N° Cible" queryTableFieldId="5" dataDxfId="3"/>
    <tableColumn id="2" xr3:uid="{32E3F2F9-D55D-4A37-B0AA-8904ECC56677}" uniqueName="2" name="Place" queryTableFieldId="2" dataDxfId="2"/>
    <tableColumn id="3" xr3:uid="{2DD153CF-AB4D-47CC-BACB-E1197C8FFB8D}" uniqueName="3" name="Catégorie" queryTableFieldId="3" dataDxfId="1"/>
    <tableColumn id="4" xr3:uid="{3FE6426B-E5E7-4D41-BD70-CD9ED0717602}" uniqueName="4" name="Blason" queryTableFieldId="7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drawing" Target="../drawings/drawing3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CE0A6-9410-4F50-ABFE-84FA5EC406BB}">
  <sheetPr codeName="Feuil00">
    <tabColor rgb="FF002060"/>
  </sheetPr>
  <dimension ref="B2:D31"/>
  <sheetViews>
    <sheetView showGridLines="0" zoomScale="90" zoomScaleNormal="90" workbookViewId="0">
      <selection activeCell="C3" sqref="C3"/>
    </sheetView>
  </sheetViews>
  <sheetFormatPr baseColWidth="10" defaultRowHeight="16.5" x14ac:dyDescent="0.3"/>
  <cols>
    <col min="1" max="2" width="2.75" customWidth="1"/>
    <col min="3" max="3" width="101.25" bestFit="1" customWidth="1"/>
    <col min="4" max="4" width="55" bestFit="1" customWidth="1"/>
  </cols>
  <sheetData>
    <row r="2" spans="2:4" x14ac:dyDescent="0.3">
      <c r="C2" s="89" t="s">
        <v>163</v>
      </c>
    </row>
    <row r="3" spans="2:4" x14ac:dyDescent="0.3">
      <c r="B3" s="131" t="s">
        <v>171</v>
      </c>
      <c r="C3" s="132" t="s">
        <v>793</v>
      </c>
      <c r="D3" s="134" t="s">
        <v>164</v>
      </c>
    </row>
    <row r="4" spans="2:4" x14ac:dyDescent="0.3">
      <c r="B4" s="131" t="s">
        <v>172</v>
      </c>
      <c r="C4" s="132" t="s">
        <v>794</v>
      </c>
      <c r="D4" s="134" t="s">
        <v>165</v>
      </c>
    </row>
    <row r="5" spans="2:4" x14ac:dyDescent="0.3">
      <c r="C5" s="10"/>
    </row>
    <row r="6" spans="2:4" x14ac:dyDescent="0.3">
      <c r="B6" s="137">
        <v>1</v>
      </c>
      <c r="C6" s="90" t="s">
        <v>166</v>
      </c>
      <c r="D6" s="94"/>
    </row>
    <row r="7" spans="2:4" x14ac:dyDescent="0.3">
      <c r="B7" s="137"/>
      <c r="C7" s="90" t="s">
        <v>167</v>
      </c>
      <c r="D7" s="94" t="s">
        <v>130</v>
      </c>
    </row>
    <row r="8" spans="2:4" x14ac:dyDescent="0.3">
      <c r="B8" s="137"/>
      <c r="C8" s="90" t="s">
        <v>168</v>
      </c>
      <c r="D8" s="94" t="s">
        <v>165</v>
      </c>
    </row>
    <row r="9" spans="2:4" x14ac:dyDescent="0.3">
      <c r="B9" s="136">
        <v>2</v>
      </c>
      <c r="C9" s="91"/>
      <c r="D9" s="95"/>
    </row>
    <row r="10" spans="2:4" x14ac:dyDescent="0.3">
      <c r="B10" s="136"/>
      <c r="C10" s="91" t="s">
        <v>169</v>
      </c>
      <c r="D10" s="133" t="s">
        <v>173</v>
      </c>
    </row>
    <row r="11" spans="2:4" x14ac:dyDescent="0.3">
      <c r="B11" s="136"/>
      <c r="C11" s="91" t="s">
        <v>170</v>
      </c>
      <c r="D11" s="133" t="s">
        <v>174</v>
      </c>
    </row>
    <row r="12" spans="2:4" x14ac:dyDescent="0.3">
      <c r="B12" s="136"/>
      <c r="C12" s="92" t="s">
        <v>137</v>
      </c>
      <c r="D12" s="95" t="s">
        <v>127</v>
      </c>
    </row>
    <row r="13" spans="2:4" x14ac:dyDescent="0.3">
      <c r="B13" s="136"/>
      <c r="C13" s="93" t="s">
        <v>131</v>
      </c>
      <c r="D13" s="95" t="s">
        <v>128</v>
      </c>
    </row>
    <row r="14" spans="2:4" x14ac:dyDescent="0.3">
      <c r="B14" s="137">
        <v>3</v>
      </c>
      <c r="C14" s="90"/>
      <c r="D14" s="94"/>
    </row>
    <row r="15" spans="2:4" x14ac:dyDescent="0.3">
      <c r="B15" s="137"/>
      <c r="C15" s="90" t="s">
        <v>162</v>
      </c>
      <c r="D15" s="94" t="s">
        <v>175</v>
      </c>
    </row>
    <row r="16" spans="2:4" x14ac:dyDescent="0.3">
      <c r="B16" s="137"/>
      <c r="C16" s="90" t="s">
        <v>129</v>
      </c>
      <c r="D16" s="94" t="s">
        <v>132</v>
      </c>
    </row>
    <row r="17" spans="2:4" x14ac:dyDescent="0.3">
      <c r="B17" s="137"/>
      <c r="C17" s="90" t="s">
        <v>138</v>
      </c>
      <c r="D17" s="94" t="s">
        <v>133</v>
      </c>
    </row>
    <row r="18" spans="2:4" x14ac:dyDescent="0.3">
      <c r="B18" s="136">
        <v>4</v>
      </c>
      <c r="C18" s="130"/>
      <c r="D18" s="95"/>
    </row>
    <row r="19" spans="2:4" x14ac:dyDescent="0.3">
      <c r="B19" s="136"/>
      <c r="C19" s="130" t="s">
        <v>134</v>
      </c>
      <c r="D19" s="95" t="s">
        <v>135</v>
      </c>
    </row>
    <row r="20" spans="2:4" x14ac:dyDescent="0.3">
      <c r="B20" s="136"/>
      <c r="C20" s="130"/>
      <c r="D20" s="95"/>
    </row>
    <row r="22" spans="2:4" x14ac:dyDescent="0.3">
      <c r="C22" s="78" t="s">
        <v>161</v>
      </c>
    </row>
    <row r="31" spans="2:4" x14ac:dyDescent="0.3">
      <c r="C31" t="s">
        <v>792</v>
      </c>
    </row>
  </sheetData>
  <sheetProtection selectLockedCells="1"/>
  <mergeCells count="4">
    <mergeCell ref="B18:B20"/>
    <mergeCell ref="B9:B13"/>
    <mergeCell ref="B6:B8"/>
    <mergeCell ref="B14:B17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6E918-D980-4AF2-B0F8-83829754157C}">
  <sheetPr codeName="Feuil02">
    <tabColor rgb="FF0070C0"/>
    <pageSetUpPr fitToPage="1"/>
  </sheetPr>
  <dimension ref="B1:J189"/>
  <sheetViews>
    <sheetView showGridLines="0" topLeftCell="A2" workbookViewId="0">
      <selection activeCell="B2" sqref="B2"/>
    </sheetView>
  </sheetViews>
  <sheetFormatPr baseColWidth="10" defaultRowHeight="16.5" x14ac:dyDescent="0.3"/>
  <cols>
    <col min="1" max="1" width="2.75" customWidth="1"/>
    <col min="2" max="2" width="35.75" customWidth="1"/>
    <col min="3" max="3" width="30.75" customWidth="1"/>
    <col min="4" max="4" width="11.75" customWidth="1"/>
    <col min="5" max="5" width="10.75" customWidth="1"/>
    <col min="6" max="6" width="8.75" customWidth="1"/>
    <col min="7" max="8" width="6.75" customWidth="1"/>
    <col min="9" max="9" width="12.75" customWidth="1"/>
    <col min="10" max="10" width="8.375" style="11" bestFit="1" customWidth="1"/>
    <col min="11" max="11" width="26.5" bestFit="1" customWidth="1"/>
    <col min="12" max="12" width="23.75" bestFit="1" customWidth="1"/>
    <col min="13" max="13" width="9.25" bestFit="1" customWidth="1"/>
    <col min="14" max="14" width="6.75" bestFit="1" customWidth="1"/>
    <col min="15" max="15" width="9" bestFit="1" customWidth="1"/>
    <col min="16" max="16" width="8.75" bestFit="1" customWidth="1"/>
    <col min="17" max="17" width="7.25" bestFit="1" customWidth="1"/>
    <col min="18" max="18" width="7.125" bestFit="1" customWidth="1"/>
  </cols>
  <sheetData>
    <row r="1" spans="2:10" ht="17.25" x14ac:dyDescent="0.3">
      <c r="B1" s="138" t="str">
        <f ca="1">"Pusignan "&amp;YEAR(TODAY())&amp;" - Liste des participants"</f>
        <v>Pusignan 2023 - Liste des participants</v>
      </c>
      <c r="C1" s="138"/>
      <c r="D1" s="138"/>
      <c r="E1" s="138"/>
      <c r="F1" s="138"/>
      <c r="G1" s="138"/>
      <c r="H1" s="138"/>
      <c r="I1" s="138"/>
      <c r="J1" s="96"/>
    </row>
    <row r="2" spans="2:10" x14ac:dyDescent="0.3">
      <c r="B2" s="10" t="s">
        <v>92</v>
      </c>
      <c r="C2" s="10" t="s">
        <v>93</v>
      </c>
      <c r="D2" s="10" t="s">
        <v>117</v>
      </c>
      <c r="E2" s="10" t="s">
        <v>118</v>
      </c>
      <c r="F2" s="88" t="s">
        <v>115</v>
      </c>
      <c r="G2" s="88" t="s">
        <v>119</v>
      </c>
      <c r="H2" s="88" t="s">
        <v>90</v>
      </c>
      <c r="I2" s="10" t="s">
        <v>146</v>
      </c>
      <c r="J2" s="88"/>
    </row>
    <row r="3" spans="2:10" x14ac:dyDescent="0.3">
      <c r="B3" s="10" t="s">
        <v>176</v>
      </c>
      <c r="C3" s="10" t="s">
        <v>177</v>
      </c>
      <c r="D3" s="10" t="s">
        <v>178</v>
      </c>
      <c r="E3" s="10" t="s">
        <v>52</v>
      </c>
      <c r="F3" s="88">
        <v>2</v>
      </c>
      <c r="G3" s="88">
        <v>1</v>
      </c>
      <c r="H3" s="88" t="s">
        <v>179</v>
      </c>
      <c r="I3" s="10" t="s">
        <v>151</v>
      </c>
      <c r="J3" s="88"/>
    </row>
    <row r="4" spans="2:10" x14ac:dyDescent="0.3">
      <c r="B4" s="10" t="s">
        <v>180</v>
      </c>
      <c r="C4" s="10" t="s">
        <v>181</v>
      </c>
      <c r="D4" s="10" t="s">
        <v>182</v>
      </c>
      <c r="E4" s="10" t="s">
        <v>52</v>
      </c>
      <c r="F4" s="88">
        <v>4</v>
      </c>
      <c r="G4" s="88">
        <v>1</v>
      </c>
      <c r="H4" s="88" t="s">
        <v>183</v>
      </c>
      <c r="I4" s="10" t="s">
        <v>151</v>
      </c>
    </row>
    <row r="5" spans="2:10" x14ac:dyDescent="0.3">
      <c r="B5" s="10" t="s">
        <v>184</v>
      </c>
      <c r="C5" s="10" t="s">
        <v>185</v>
      </c>
      <c r="D5" s="10" t="s">
        <v>186</v>
      </c>
      <c r="E5" s="10" t="s">
        <v>52</v>
      </c>
      <c r="F5" s="88">
        <v>2</v>
      </c>
      <c r="G5" s="88">
        <v>1</v>
      </c>
      <c r="H5" s="88" t="s">
        <v>187</v>
      </c>
      <c r="I5" s="10" t="s">
        <v>151</v>
      </c>
    </row>
    <row r="6" spans="2:10" x14ac:dyDescent="0.3">
      <c r="B6" s="10" t="s">
        <v>188</v>
      </c>
      <c r="C6" s="10" t="s">
        <v>189</v>
      </c>
      <c r="D6" s="10" t="s">
        <v>190</v>
      </c>
      <c r="E6" s="10" t="s">
        <v>52</v>
      </c>
      <c r="F6" s="88">
        <v>2</v>
      </c>
      <c r="G6" s="88">
        <v>1</v>
      </c>
      <c r="H6" s="88" t="s">
        <v>191</v>
      </c>
      <c r="I6" s="10" t="s">
        <v>151</v>
      </c>
    </row>
    <row r="7" spans="2:10" x14ac:dyDescent="0.3">
      <c r="B7" s="10" t="s">
        <v>192</v>
      </c>
      <c r="C7" s="10" t="s">
        <v>193</v>
      </c>
      <c r="D7" s="10" t="s">
        <v>194</v>
      </c>
      <c r="E7" s="10" t="s">
        <v>52</v>
      </c>
      <c r="F7" s="88">
        <v>1</v>
      </c>
      <c r="G7" s="88">
        <v>1</v>
      </c>
      <c r="H7" s="88" t="s">
        <v>195</v>
      </c>
      <c r="I7" s="10" t="s">
        <v>151</v>
      </c>
    </row>
    <row r="8" spans="2:10" x14ac:dyDescent="0.3">
      <c r="B8" s="10" t="s">
        <v>196</v>
      </c>
      <c r="C8" s="10" t="s">
        <v>197</v>
      </c>
      <c r="D8" s="10" t="s">
        <v>198</v>
      </c>
      <c r="E8" s="10" t="s">
        <v>14</v>
      </c>
      <c r="F8" s="88">
        <v>1</v>
      </c>
      <c r="G8" s="88">
        <v>1</v>
      </c>
      <c r="H8" s="88" t="s">
        <v>199</v>
      </c>
      <c r="I8" s="10" t="s">
        <v>149</v>
      </c>
    </row>
    <row r="9" spans="2:10" x14ac:dyDescent="0.3">
      <c r="B9" s="10" t="s">
        <v>200</v>
      </c>
      <c r="C9" s="10" t="s">
        <v>201</v>
      </c>
      <c r="D9" s="10" t="s">
        <v>202</v>
      </c>
      <c r="E9" s="10" t="s">
        <v>14</v>
      </c>
      <c r="F9" s="88">
        <v>2</v>
      </c>
      <c r="G9" s="88">
        <v>1</v>
      </c>
      <c r="H9" s="88" t="s">
        <v>199</v>
      </c>
      <c r="I9" s="10" t="s">
        <v>149</v>
      </c>
    </row>
    <row r="10" spans="2:10" x14ac:dyDescent="0.3">
      <c r="B10" s="10" t="s">
        <v>203</v>
      </c>
      <c r="C10" s="10" t="s">
        <v>204</v>
      </c>
      <c r="D10" s="10" t="s">
        <v>205</v>
      </c>
      <c r="E10" s="10" t="s">
        <v>14</v>
      </c>
      <c r="F10" s="88">
        <v>1</v>
      </c>
      <c r="G10" s="88">
        <v>1</v>
      </c>
      <c r="H10" s="88" t="s">
        <v>206</v>
      </c>
      <c r="I10" s="10" t="s">
        <v>149</v>
      </c>
    </row>
    <row r="11" spans="2:10" x14ac:dyDescent="0.3">
      <c r="B11" s="10" t="s">
        <v>207</v>
      </c>
      <c r="C11" s="10" t="s">
        <v>208</v>
      </c>
      <c r="D11" s="10" t="s">
        <v>209</v>
      </c>
      <c r="E11" s="10" t="s">
        <v>28</v>
      </c>
      <c r="F11" s="88">
        <v>2</v>
      </c>
      <c r="G11" s="88">
        <v>1</v>
      </c>
      <c r="H11" s="88" t="s">
        <v>183</v>
      </c>
      <c r="I11" s="10" t="s">
        <v>155</v>
      </c>
    </row>
    <row r="12" spans="2:10" x14ac:dyDescent="0.3">
      <c r="B12" s="10" t="s">
        <v>210</v>
      </c>
      <c r="C12" s="10" t="s">
        <v>211</v>
      </c>
      <c r="D12" s="10" t="s">
        <v>212</v>
      </c>
      <c r="E12" s="10" t="s">
        <v>28</v>
      </c>
      <c r="F12" s="88">
        <v>1</v>
      </c>
      <c r="G12" s="88">
        <v>1</v>
      </c>
      <c r="H12" s="88" t="s">
        <v>213</v>
      </c>
      <c r="I12" s="10" t="s">
        <v>149</v>
      </c>
    </row>
    <row r="13" spans="2:10" x14ac:dyDescent="0.3">
      <c r="B13" s="10" t="s">
        <v>214</v>
      </c>
      <c r="C13" s="10" t="s">
        <v>215</v>
      </c>
      <c r="D13" s="10" t="s">
        <v>216</v>
      </c>
      <c r="E13" s="10" t="s">
        <v>28</v>
      </c>
      <c r="F13" s="88">
        <v>1</v>
      </c>
      <c r="G13" s="88">
        <v>1</v>
      </c>
      <c r="H13" s="88" t="s">
        <v>217</v>
      </c>
      <c r="I13" s="10" t="s">
        <v>149</v>
      </c>
    </row>
    <row r="14" spans="2:10" x14ac:dyDescent="0.3">
      <c r="B14" s="10" t="s">
        <v>218</v>
      </c>
      <c r="C14" s="10" t="s">
        <v>219</v>
      </c>
      <c r="D14" s="10" t="s">
        <v>220</v>
      </c>
      <c r="E14" s="10" t="s">
        <v>28</v>
      </c>
      <c r="F14" s="88">
        <v>1</v>
      </c>
      <c r="G14" s="88">
        <v>1</v>
      </c>
      <c r="H14" s="88" t="s">
        <v>221</v>
      </c>
      <c r="I14" s="10" t="s">
        <v>149</v>
      </c>
    </row>
    <row r="15" spans="2:10" x14ac:dyDescent="0.3">
      <c r="B15" s="10" t="s">
        <v>222</v>
      </c>
      <c r="C15" s="10" t="s">
        <v>223</v>
      </c>
      <c r="D15" s="10" t="s">
        <v>224</v>
      </c>
      <c r="E15" s="10" t="s">
        <v>28</v>
      </c>
      <c r="F15" s="88">
        <v>1</v>
      </c>
      <c r="G15" s="88">
        <v>1</v>
      </c>
      <c r="H15" s="88" t="s">
        <v>225</v>
      </c>
      <c r="I15" s="10" t="s">
        <v>149</v>
      </c>
    </row>
    <row r="16" spans="2:10" x14ac:dyDescent="0.3">
      <c r="B16" s="10" t="s">
        <v>226</v>
      </c>
      <c r="C16" s="10" t="s">
        <v>227</v>
      </c>
      <c r="D16" s="10" t="s">
        <v>228</v>
      </c>
      <c r="E16" s="10" t="s">
        <v>28</v>
      </c>
      <c r="F16" s="88">
        <v>4</v>
      </c>
      <c r="G16" s="88">
        <v>1</v>
      </c>
      <c r="H16" s="88" t="s">
        <v>229</v>
      </c>
      <c r="I16" s="10" t="s">
        <v>149</v>
      </c>
    </row>
    <row r="17" spans="2:9" x14ac:dyDescent="0.3">
      <c r="B17" s="10" t="s">
        <v>230</v>
      </c>
      <c r="C17" s="10" t="s">
        <v>231</v>
      </c>
      <c r="D17" s="10" t="s">
        <v>232</v>
      </c>
      <c r="E17" s="10" t="s">
        <v>28</v>
      </c>
      <c r="F17" s="88">
        <v>1</v>
      </c>
      <c r="G17" s="88">
        <v>1</v>
      </c>
      <c r="H17" s="88" t="s">
        <v>233</v>
      </c>
      <c r="I17" s="10" t="s">
        <v>149</v>
      </c>
    </row>
    <row r="18" spans="2:9" x14ac:dyDescent="0.3">
      <c r="B18" s="10" t="s">
        <v>234</v>
      </c>
      <c r="C18" s="10" t="s">
        <v>235</v>
      </c>
      <c r="D18" s="10" t="s">
        <v>236</v>
      </c>
      <c r="E18" s="10" t="s">
        <v>28</v>
      </c>
      <c r="F18" s="88">
        <v>1</v>
      </c>
      <c r="G18" s="88">
        <v>1</v>
      </c>
      <c r="H18" s="88" t="s">
        <v>237</v>
      </c>
      <c r="I18" s="10" t="s">
        <v>155</v>
      </c>
    </row>
    <row r="19" spans="2:9" x14ac:dyDescent="0.3">
      <c r="B19" s="10" t="s">
        <v>238</v>
      </c>
      <c r="C19" s="10" t="s">
        <v>239</v>
      </c>
      <c r="D19" s="10" t="s">
        <v>240</v>
      </c>
      <c r="E19" s="10" t="s">
        <v>28</v>
      </c>
      <c r="F19" s="88">
        <v>4</v>
      </c>
      <c r="G19" s="88">
        <v>1</v>
      </c>
      <c r="H19" s="88" t="s">
        <v>241</v>
      </c>
      <c r="I19" s="10" t="s">
        <v>149</v>
      </c>
    </row>
    <row r="20" spans="2:9" x14ac:dyDescent="0.3">
      <c r="B20" s="10" t="s">
        <v>242</v>
      </c>
      <c r="C20" s="10" t="s">
        <v>243</v>
      </c>
      <c r="D20" s="10" t="s">
        <v>244</v>
      </c>
      <c r="E20" s="10" t="s">
        <v>28</v>
      </c>
      <c r="F20" s="88">
        <v>1</v>
      </c>
      <c r="G20" s="88">
        <v>1</v>
      </c>
      <c r="H20" s="88" t="s">
        <v>245</v>
      </c>
      <c r="I20" s="10" t="s">
        <v>149</v>
      </c>
    </row>
    <row r="21" spans="2:9" x14ac:dyDescent="0.3">
      <c r="B21" s="10" t="s">
        <v>246</v>
      </c>
      <c r="C21" s="10" t="s">
        <v>247</v>
      </c>
      <c r="D21" s="10" t="s">
        <v>248</v>
      </c>
      <c r="E21" s="10" t="s">
        <v>24</v>
      </c>
      <c r="F21" s="88">
        <v>1</v>
      </c>
      <c r="G21" s="88">
        <v>1</v>
      </c>
      <c r="H21" s="88" t="s">
        <v>249</v>
      </c>
      <c r="I21" s="10" t="s">
        <v>149</v>
      </c>
    </row>
    <row r="22" spans="2:9" x14ac:dyDescent="0.3">
      <c r="B22" s="10" t="s">
        <v>250</v>
      </c>
      <c r="C22" s="10" t="s">
        <v>251</v>
      </c>
      <c r="D22" s="10" t="s">
        <v>252</v>
      </c>
      <c r="E22" s="10" t="s">
        <v>24</v>
      </c>
      <c r="F22" s="88">
        <v>4</v>
      </c>
      <c r="G22" s="88">
        <v>1</v>
      </c>
      <c r="H22" s="88" t="s">
        <v>253</v>
      </c>
      <c r="I22" s="10" t="s">
        <v>149</v>
      </c>
    </row>
    <row r="23" spans="2:9" x14ac:dyDescent="0.3">
      <c r="B23" s="10" t="s">
        <v>254</v>
      </c>
      <c r="C23" s="10" t="s">
        <v>255</v>
      </c>
      <c r="D23" s="10" t="s">
        <v>256</v>
      </c>
      <c r="E23" s="10" t="s">
        <v>24</v>
      </c>
      <c r="F23" s="88">
        <v>3</v>
      </c>
      <c r="G23" s="88">
        <v>1</v>
      </c>
      <c r="H23" s="88" t="s">
        <v>257</v>
      </c>
      <c r="I23" s="10" t="s">
        <v>149</v>
      </c>
    </row>
    <row r="24" spans="2:9" x14ac:dyDescent="0.3">
      <c r="B24" s="10" t="s">
        <v>258</v>
      </c>
      <c r="C24" s="10" t="s">
        <v>259</v>
      </c>
      <c r="D24" s="10" t="s">
        <v>260</v>
      </c>
      <c r="E24" s="10" t="s">
        <v>24</v>
      </c>
      <c r="F24" s="88">
        <v>2</v>
      </c>
      <c r="G24" s="88">
        <v>1</v>
      </c>
      <c r="H24" s="88" t="s">
        <v>261</v>
      </c>
      <c r="I24" s="10" t="s">
        <v>149</v>
      </c>
    </row>
    <row r="25" spans="2:9" x14ac:dyDescent="0.3">
      <c r="B25" s="10" t="s">
        <v>262</v>
      </c>
      <c r="C25" s="10" t="s">
        <v>263</v>
      </c>
      <c r="D25" s="10" t="s">
        <v>264</v>
      </c>
      <c r="E25" s="10" t="s">
        <v>24</v>
      </c>
      <c r="F25" s="88">
        <v>1</v>
      </c>
      <c r="G25" s="88">
        <v>1</v>
      </c>
      <c r="H25" s="88" t="s">
        <v>265</v>
      </c>
      <c r="I25" s="10" t="s">
        <v>149</v>
      </c>
    </row>
    <row r="26" spans="2:9" x14ac:dyDescent="0.3">
      <c r="B26" s="10" t="s">
        <v>266</v>
      </c>
      <c r="C26" s="10" t="s">
        <v>267</v>
      </c>
      <c r="D26" s="10" t="s">
        <v>268</v>
      </c>
      <c r="E26" s="10" t="s">
        <v>24</v>
      </c>
      <c r="F26" s="88">
        <v>1</v>
      </c>
      <c r="G26" s="88">
        <v>1</v>
      </c>
      <c r="H26" s="88" t="s">
        <v>269</v>
      </c>
      <c r="I26" s="10" t="s">
        <v>149</v>
      </c>
    </row>
    <row r="27" spans="2:9" x14ac:dyDescent="0.3">
      <c r="B27" s="10" t="s">
        <v>270</v>
      </c>
      <c r="C27" s="10" t="s">
        <v>271</v>
      </c>
      <c r="D27" s="10" t="s">
        <v>272</v>
      </c>
      <c r="E27" s="10" t="s">
        <v>8</v>
      </c>
      <c r="F27" s="88">
        <v>1</v>
      </c>
      <c r="G27" s="88">
        <v>1</v>
      </c>
      <c r="H27" s="88" t="s">
        <v>273</v>
      </c>
      <c r="I27" s="10" t="s">
        <v>148</v>
      </c>
    </row>
    <row r="28" spans="2:9" x14ac:dyDescent="0.3">
      <c r="B28" s="10" t="s">
        <v>274</v>
      </c>
      <c r="C28" s="10" t="s">
        <v>275</v>
      </c>
      <c r="D28" s="10" t="s">
        <v>276</v>
      </c>
      <c r="E28" s="10" t="s">
        <v>8</v>
      </c>
      <c r="F28" s="88">
        <v>1</v>
      </c>
      <c r="G28" s="88">
        <v>1</v>
      </c>
      <c r="H28" s="88" t="s">
        <v>277</v>
      </c>
      <c r="I28" s="10" t="s">
        <v>148</v>
      </c>
    </row>
    <row r="29" spans="2:9" x14ac:dyDescent="0.3">
      <c r="B29" s="10" t="s">
        <v>278</v>
      </c>
      <c r="C29" s="10" t="s">
        <v>279</v>
      </c>
      <c r="D29" s="10" t="s">
        <v>280</v>
      </c>
      <c r="E29" s="10" t="s">
        <v>10</v>
      </c>
      <c r="F29" s="88">
        <v>1</v>
      </c>
      <c r="G29" s="88">
        <v>1</v>
      </c>
      <c r="H29" s="88" t="s">
        <v>241</v>
      </c>
      <c r="I29" s="10" t="s">
        <v>149</v>
      </c>
    </row>
    <row r="30" spans="2:9" x14ac:dyDescent="0.3">
      <c r="B30" s="10" t="s">
        <v>281</v>
      </c>
      <c r="C30" s="10" t="s">
        <v>282</v>
      </c>
      <c r="D30" s="10" t="s">
        <v>283</v>
      </c>
      <c r="E30" s="10" t="s">
        <v>10</v>
      </c>
      <c r="F30" s="88">
        <v>1</v>
      </c>
      <c r="G30" s="88">
        <v>1</v>
      </c>
      <c r="H30" s="88" t="s">
        <v>284</v>
      </c>
      <c r="I30" s="10" t="s">
        <v>149</v>
      </c>
    </row>
    <row r="31" spans="2:9" x14ac:dyDescent="0.3">
      <c r="B31" s="10" t="s">
        <v>285</v>
      </c>
      <c r="C31" s="10" t="s">
        <v>286</v>
      </c>
      <c r="D31" s="10" t="s">
        <v>287</v>
      </c>
      <c r="E31" s="10" t="s">
        <v>26</v>
      </c>
      <c r="F31" s="88">
        <v>1</v>
      </c>
      <c r="G31" s="88">
        <v>1</v>
      </c>
      <c r="H31" s="88" t="s">
        <v>261</v>
      </c>
      <c r="I31" s="10" t="s">
        <v>149</v>
      </c>
    </row>
    <row r="32" spans="2:9" x14ac:dyDescent="0.3">
      <c r="B32" s="10" t="s">
        <v>288</v>
      </c>
      <c r="C32" s="10" t="s">
        <v>289</v>
      </c>
      <c r="D32" s="10" t="s">
        <v>290</v>
      </c>
      <c r="E32" s="10" t="s">
        <v>26</v>
      </c>
      <c r="F32" s="88">
        <v>1</v>
      </c>
      <c r="G32" s="88">
        <v>1</v>
      </c>
      <c r="H32" s="88" t="s">
        <v>291</v>
      </c>
      <c r="I32" s="10" t="s">
        <v>149</v>
      </c>
    </row>
    <row r="33" spans="2:9" x14ac:dyDescent="0.3">
      <c r="B33" s="10" t="s">
        <v>292</v>
      </c>
      <c r="C33" s="10" t="s">
        <v>293</v>
      </c>
      <c r="D33" s="10" t="s">
        <v>294</v>
      </c>
      <c r="E33" s="10" t="s">
        <v>12</v>
      </c>
      <c r="F33" s="88">
        <v>1</v>
      </c>
      <c r="G33" s="88">
        <v>1</v>
      </c>
      <c r="H33" s="88" t="s">
        <v>295</v>
      </c>
      <c r="I33" s="10" t="s">
        <v>149</v>
      </c>
    </row>
    <row r="34" spans="2:9" x14ac:dyDescent="0.3">
      <c r="B34" s="10" t="s">
        <v>296</v>
      </c>
      <c r="C34" s="10" t="s">
        <v>297</v>
      </c>
      <c r="D34" s="10" t="s">
        <v>298</v>
      </c>
      <c r="E34" s="10" t="s">
        <v>22</v>
      </c>
      <c r="F34" s="88">
        <v>1</v>
      </c>
      <c r="G34" s="88">
        <v>1</v>
      </c>
      <c r="H34" s="88" t="s">
        <v>299</v>
      </c>
      <c r="I34" s="10" t="s">
        <v>149</v>
      </c>
    </row>
    <row r="35" spans="2:9" x14ac:dyDescent="0.3">
      <c r="B35" s="10" t="s">
        <v>300</v>
      </c>
      <c r="C35" s="10" t="s">
        <v>301</v>
      </c>
      <c r="D35" s="10" t="s">
        <v>302</v>
      </c>
      <c r="E35" s="10" t="s">
        <v>22</v>
      </c>
      <c r="F35" s="88">
        <v>1</v>
      </c>
      <c r="G35" s="88">
        <v>1</v>
      </c>
      <c r="H35" s="88" t="s">
        <v>303</v>
      </c>
      <c r="I35" s="10" t="s">
        <v>149</v>
      </c>
    </row>
    <row r="36" spans="2:9" x14ac:dyDescent="0.3">
      <c r="B36" s="10" t="s">
        <v>304</v>
      </c>
      <c r="C36" s="10" t="s">
        <v>305</v>
      </c>
      <c r="D36" s="10" t="s">
        <v>306</v>
      </c>
      <c r="E36" s="10" t="s">
        <v>22</v>
      </c>
      <c r="F36" s="88">
        <v>1</v>
      </c>
      <c r="G36" s="88">
        <v>1</v>
      </c>
      <c r="H36" s="88" t="s">
        <v>253</v>
      </c>
      <c r="I36" s="10" t="s">
        <v>149</v>
      </c>
    </row>
    <row r="37" spans="2:9" x14ac:dyDescent="0.3">
      <c r="B37" s="10" t="s">
        <v>307</v>
      </c>
      <c r="C37" s="10" t="s">
        <v>308</v>
      </c>
      <c r="D37" s="10" t="s">
        <v>309</v>
      </c>
      <c r="E37" s="10" t="s">
        <v>16</v>
      </c>
      <c r="F37" s="88">
        <v>1</v>
      </c>
      <c r="G37" s="88">
        <v>1</v>
      </c>
      <c r="H37" s="88" t="s">
        <v>310</v>
      </c>
      <c r="I37" s="10" t="s">
        <v>149</v>
      </c>
    </row>
    <row r="38" spans="2:9" x14ac:dyDescent="0.3">
      <c r="B38" s="10" t="s">
        <v>311</v>
      </c>
      <c r="C38" s="10" t="s">
        <v>312</v>
      </c>
      <c r="D38" s="10" t="s">
        <v>313</v>
      </c>
      <c r="E38" s="10" t="s">
        <v>20</v>
      </c>
      <c r="F38" s="88">
        <v>1</v>
      </c>
      <c r="G38" s="88">
        <v>1</v>
      </c>
      <c r="H38" s="88" t="s">
        <v>314</v>
      </c>
      <c r="I38" s="10" t="s">
        <v>149</v>
      </c>
    </row>
    <row r="39" spans="2:9" x14ac:dyDescent="0.3">
      <c r="B39" s="10" t="s">
        <v>315</v>
      </c>
      <c r="C39" s="10" t="s">
        <v>316</v>
      </c>
      <c r="D39" s="10" t="s">
        <v>317</v>
      </c>
      <c r="E39" s="10" t="s">
        <v>20</v>
      </c>
      <c r="F39" s="88">
        <v>3</v>
      </c>
      <c r="G39" s="88">
        <v>1</v>
      </c>
      <c r="H39" s="88" t="s">
        <v>318</v>
      </c>
      <c r="I39" s="10" t="s">
        <v>155</v>
      </c>
    </row>
    <row r="40" spans="2:9" x14ac:dyDescent="0.3">
      <c r="B40" s="10" t="s">
        <v>319</v>
      </c>
      <c r="C40" s="10" t="s">
        <v>320</v>
      </c>
      <c r="D40" s="10" t="s">
        <v>321</v>
      </c>
      <c r="E40" s="10" t="s">
        <v>66</v>
      </c>
      <c r="F40" s="88">
        <v>4</v>
      </c>
      <c r="G40" s="88">
        <v>1</v>
      </c>
      <c r="H40" s="88" t="s">
        <v>322</v>
      </c>
      <c r="I40" s="10" t="s">
        <v>149</v>
      </c>
    </row>
    <row r="41" spans="2:9" x14ac:dyDescent="0.3">
      <c r="B41" s="10" t="s">
        <v>323</v>
      </c>
      <c r="C41" s="10" t="s">
        <v>324</v>
      </c>
      <c r="D41" s="10" t="s">
        <v>325</v>
      </c>
      <c r="E41" s="10" t="s">
        <v>38</v>
      </c>
      <c r="F41" s="88">
        <v>2</v>
      </c>
      <c r="G41" s="88">
        <v>1</v>
      </c>
      <c r="H41" s="88" t="s">
        <v>195</v>
      </c>
      <c r="I41" s="10" t="s">
        <v>151</v>
      </c>
    </row>
    <row r="42" spans="2:9" x14ac:dyDescent="0.3">
      <c r="B42" s="10" t="s">
        <v>326</v>
      </c>
      <c r="C42" s="10" t="s">
        <v>327</v>
      </c>
      <c r="D42" s="10" t="s">
        <v>328</v>
      </c>
      <c r="E42" s="10" t="s">
        <v>74</v>
      </c>
      <c r="F42" s="88">
        <v>1</v>
      </c>
      <c r="G42" s="88">
        <v>1</v>
      </c>
      <c r="H42" s="88" t="s">
        <v>329</v>
      </c>
      <c r="I42" s="10" t="s">
        <v>149</v>
      </c>
    </row>
    <row r="43" spans="2:9" x14ac:dyDescent="0.3">
      <c r="B43" s="10" t="s">
        <v>330</v>
      </c>
      <c r="C43" s="10" t="s">
        <v>331</v>
      </c>
      <c r="D43" s="10" t="s">
        <v>332</v>
      </c>
      <c r="E43" s="10" t="s">
        <v>74</v>
      </c>
      <c r="F43" s="88">
        <v>1</v>
      </c>
      <c r="G43" s="88">
        <v>1</v>
      </c>
      <c r="H43" s="88" t="s">
        <v>333</v>
      </c>
      <c r="I43" s="10" t="s">
        <v>149</v>
      </c>
    </row>
    <row r="44" spans="2:9" x14ac:dyDescent="0.3">
      <c r="B44" s="10" t="s">
        <v>334</v>
      </c>
      <c r="C44" s="10" t="s">
        <v>335</v>
      </c>
      <c r="D44" s="10" t="s">
        <v>336</v>
      </c>
      <c r="E44" s="10" t="s">
        <v>48</v>
      </c>
      <c r="F44" s="88">
        <v>4</v>
      </c>
      <c r="G44" s="88">
        <v>1</v>
      </c>
      <c r="H44" s="88" t="s">
        <v>337</v>
      </c>
      <c r="I44" s="10" t="s">
        <v>151</v>
      </c>
    </row>
    <row r="45" spans="2:9" x14ac:dyDescent="0.3">
      <c r="B45" s="10" t="s">
        <v>338</v>
      </c>
      <c r="C45" s="10" t="s">
        <v>339</v>
      </c>
      <c r="D45" s="10" t="s">
        <v>340</v>
      </c>
      <c r="E45" s="10" t="s">
        <v>48</v>
      </c>
      <c r="F45" s="88">
        <v>2</v>
      </c>
      <c r="G45" s="88">
        <v>1</v>
      </c>
      <c r="H45" s="88" t="s">
        <v>341</v>
      </c>
      <c r="I45" s="10" t="s">
        <v>151</v>
      </c>
    </row>
    <row r="46" spans="2:9" x14ac:dyDescent="0.3">
      <c r="B46" s="10" t="s">
        <v>342</v>
      </c>
      <c r="C46" s="10" t="s">
        <v>343</v>
      </c>
      <c r="D46" s="10" t="s">
        <v>344</v>
      </c>
      <c r="E46" s="10" t="s">
        <v>50</v>
      </c>
      <c r="F46" s="88">
        <v>3</v>
      </c>
      <c r="G46" s="88">
        <v>1</v>
      </c>
      <c r="H46" s="88" t="s">
        <v>345</v>
      </c>
      <c r="I46" s="10" t="s">
        <v>151</v>
      </c>
    </row>
    <row r="47" spans="2:9" x14ac:dyDescent="0.3">
      <c r="B47" s="10" t="s">
        <v>346</v>
      </c>
      <c r="C47" s="10" t="s">
        <v>347</v>
      </c>
      <c r="D47" s="10" t="s">
        <v>348</v>
      </c>
      <c r="E47" s="10" t="s">
        <v>76</v>
      </c>
      <c r="F47" s="88">
        <v>1</v>
      </c>
      <c r="G47" s="88">
        <v>1</v>
      </c>
      <c r="H47" s="88" t="s">
        <v>257</v>
      </c>
      <c r="I47" s="10" t="s">
        <v>149</v>
      </c>
    </row>
    <row r="48" spans="2:9" x14ac:dyDescent="0.3">
      <c r="B48" s="10" t="s">
        <v>349</v>
      </c>
      <c r="C48" s="10" t="s">
        <v>350</v>
      </c>
      <c r="D48" s="10" t="s">
        <v>351</v>
      </c>
      <c r="E48" s="10" t="s">
        <v>28</v>
      </c>
      <c r="F48" s="88">
        <v>3</v>
      </c>
      <c r="G48" s="88">
        <v>1</v>
      </c>
      <c r="H48" s="88" t="s">
        <v>352</v>
      </c>
      <c r="I48" s="10" t="s">
        <v>155</v>
      </c>
    </row>
    <row r="49" spans="2:9" x14ac:dyDescent="0.3">
      <c r="B49" s="10" t="s">
        <v>353</v>
      </c>
      <c r="C49" s="10" t="s">
        <v>354</v>
      </c>
      <c r="D49" s="10" t="s">
        <v>355</v>
      </c>
      <c r="E49" s="10" t="s">
        <v>24</v>
      </c>
      <c r="F49" s="88">
        <v>1</v>
      </c>
      <c r="G49" s="88">
        <v>1</v>
      </c>
      <c r="H49" s="88" t="s">
        <v>229</v>
      </c>
      <c r="I49" s="10" t="s">
        <v>149</v>
      </c>
    </row>
    <row r="50" spans="2:9" x14ac:dyDescent="0.3">
      <c r="B50" s="10" t="s">
        <v>356</v>
      </c>
      <c r="C50" s="10" t="s">
        <v>357</v>
      </c>
      <c r="D50" s="10" t="s">
        <v>358</v>
      </c>
      <c r="E50" s="10" t="s">
        <v>22</v>
      </c>
      <c r="F50" s="88">
        <v>3</v>
      </c>
      <c r="G50" s="88">
        <v>1</v>
      </c>
      <c r="H50" s="88" t="s">
        <v>359</v>
      </c>
      <c r="I50" s="10" t="s">
        <v>149</v>
      </c>
    </row>
    <row r="51" spans="2:9" x14ac:dyDescent="0.3">
      <c r="B51" s="10" t="s">
        <v>360</v>
      </c>
      <c r="C51" s="10" t="s">
        <v>361</v>
      </c>
      <c r="D51" s="10" t="s">
        <v>362</v>
      </c>
      <c r="E51" s="10" t="s">
        <v>22</v>
      </c>
      <c r="F51" s="88">
        <v>1</v>
      </c>
      <c r="G51" s="88">
        <v>1</v>
      </c>
      <c r="H51" s="88" t="s">
        <v>363</v>
      </c>
      <c r="I51" s="10" t="s">
        <v>149</v>
      </c>
    </row>
    <row r="52" spans="2:9" x14ac:dyDescent="0.3">
      <c r="B52" s="10" t="s">
        <v>364</v>
      </c>
      <c r="C52" s="10" t="s">
        <v>365</v>
      </c>
      <c r="D52" s="10" t="s">
        <v>366</v>
      </c>
      <c r="E52" s="10" t="s">
        <v>24</v>
      </c>
      <c r="F52" s="88">
        <v>3</v>
      </c>
      <c r="G52" s="88">
        <v>1</v>
      </c>
      <c r="H52" s="88" t="s">
        <v>284</v>
      </c>
      <c r="I52" s="10" t="s">
        <v>149</v>
      </c>
    </row>
    <row r="53" spans="2:9" x14ac:dyDescent="0.3">
      <c r="B53" s="10" t="s">
        <v>367</v>
      </c>
      <c r="C53" s="10" t="s">
        <v>368</v>
      </c>
      <c r="D53" s="10" t="s">
        <v>369</v>
      </c>
      <c r="E53" s="10" t="s">
        <v>12</v>
      </c>
      <c r="F53" s="88">
        <v>1</v>
      </c>
      <c r="G53" s="88">
        <v>1</v>
      </c>
      <c r="H53" s="88" t="s">
        <v>370</v>
      </c>
      <c r="I53" s="10" t="s">
        <v>149</v>
      </c>
    </row>
    <row r="54" spans="2:9" x14ac:dyDescent="0.3">
      <c r="B54" s="10" t="s">
        <v>371</v>
      </c>
      <c r="C54" s="10" t="s">
        <v>372</v>
      </c>
      <c r="D54" s="10" t="s">
        <v>373</v>
      </c>
      <c r="E54" s="10" t="s">
        <v>20</v>
      </c>
      <c r="F54" s="88">
        <v>1</v>
      </c>
      <c r="G54" s="88">
        <v>1</v>
      </c>
      <c r="H54" s="88" t="s">
        <v>374</v>
      </c>
      <c r="I54" s="10" t="s">
        <v>149</v>
      </c>
    </row>
    <row r="55" spans="2:9" x14ac:dyDescent="0.3">
      <c r="B55" s="10" t="s">
        <v>375</v>
      </c>
      <c r="C55" s="10" t="s">
        <v>376</v>
      </c>
      <c r="D55" s="10" t="s">
        <v>377</v>
      </c>
      <c r="E55" s="10" t="s">
        <v>24</v>
      </c>
      <c r="F55" s="88">
        <v>1</v>
      </c>
      <c r="G55" s="88">
        <v>1</v>
      </c>
      <c r="H55" s="88" t="s">
        <v>187</v>
      </c>
      <c r="I55" s="10" t="s">
        <v>149</v>
      </c>
    </row>
    <row r="56" spans="2:9" x14ac:dyDescent="0.3">
      <c r="B56" s="10" t="s">
        <v>378</v>
      </c>
      <c r="C56" s="10" t="s">
        <v>379</v>
      </c>
      <c r="D56" s="10" t="s">
        <v>380</v>
      </c>
      <c r="E56" s="10" t="s">
        <v>26</v>
      </c>
      <c r="F56" s="88">
        <v>1</v>
      </c>
      <c r="G56" s="88">
        <v>1</v>
      </c>
      <c r="H56" s="88" t="s">
        <v>381</v>
      </c>
      <c r="I56" s="10" t="s">
        <v>149</v>
      </c>
    </row>
    <row r="57" spans="2:9" x14ac:dyDescent="0.3">
      <c r="B57" s="10" t="s">
        <v>382</v>
      </c>
      <c r="C57" s="10" t="s">
        <v>383</v>
      </c>
      <c r="D57" s="10" t="s">
        <v>384</v>
      </c>
      <c r="E57" s="10" t="s">
        <v>12</v>
      </c>
      <c r="F57" s="88">
        <v>3</v>
      </c>
      <c r="G57" s="88">
        <v>1</v>
      </c>
      <c r="H57" s="88" t="s">
        <v>385</v>
      </c>
      <c r="I57" s="10" t="s">
        <v>149</v>
      </c>
    </row>
    <row r="58" spans="2:9" x14ac:dyDescent="0.3">
      <c r="B58" s="10" t="s">
        <v>386</v>
      </c>
      <c r="C58" s="10" t="s">
        <v>387</v>
      </c>
      <c r="D58" s="10" t="s">
        <v>388</v>
      </c>
      <c r="E58" s="10" t="s">
        <v>76</v>
      </c>
      <c r="F58" s="88">
        <v>1</v>
      </c>
      <c r="G58" s="88">
        <v>1</v>
      </c>
      <c r="H58" s="88" t="s">
        <v>341</v>
      </c>
      <c r="I58" s="10" t="s">
        <v>149</v>
      </c>
    </row>
    <row r="59" spans="2:9" x14ac:dyDescent="0.3">
      <c r="B59" s="10" t="s">
        <v>389</v>
      </c>
      <c r="C59" s="10" t="s">
        <v>390</v>
      </c>
      <c r="D59" s="10" t="s">
        <v>391</v>
      </c>
      <c r="E59" s="10" t="s">
        <v>76</v>
      </c>
      <c r="F59" s="88">
        <v>4</v>
      </c>
      <c r="G59" s="88">
        <v>1</v>
      </c>
      <c r="H59" s="88" t="s">
        <v>261</v>
      </c>
      <c r="I59" s="10" t="s">
        <v>149</v>
      </c>
    </row>
    <row r="60" spans="2:9" x14ac:dyDescent="0.3">
      <c r="B60" s="10" t="s">
        <v>392</v>
      </c>
      <c r="C60" s="10" t="s">
        <v>393</v>
      </c>
      <c r="D60" s="10" t="s">
        <v>394</v>
      </c>
      <c r="E60" s="10" t="s">
        <v>24</v>
      </c>
      <c r="F60" s="88">
        <v>1</v>
      </c>
      <c r="G60" s="88">
        <v>1</v>
      </c>
      <c r="H60" s="88" t="s">
        <v>359</v>
      </c>
      <c r="I60" s="10" t="s">
        <v>149</v>
      </c>
    </row>
    <row r="61" spans="2:9" x14ac:dyDescent="0.3">
      <c r="B61" s="10" t="s">
        <v>395</v>
      </c>
      <c r="C61" s="10" t="s">
        <v>396</v>
      </c>
      <c r="D61" s="10" t="s">
        <v>397</v>
      </c>
      <c r="E61" s="10" t="s">
        <v>48</v>
      </c>
      <c r="F61" s="88">
        <v>2</v>
      </c>
      <c r="G61" s="88">
        <v>1</v>
      </c>
      <c r="H61" s="88" t="s">
        <v>398</v>
      </c>
      <c r="I61" s="10" t="s">
        <v>151</v>
      </c>
    </row>
    <row r="62" spans="2:9" x14ac:dyDescent="0.3">
      <c r="B62" s="10" t="s">
        <v>399</v>
      </c>
      <c r="C62" s="10" t="s">
        <v>400</v>
      </c>
      <c r="D62" s="10" t="s">
        <v>401</v>
      </c>
      <c r="E62" s="10" t="s">
        <v>28</v>
      </c>
      <c r="F62" s="88">
        <v>1</v>
      </c>
      <c r="G62" s="88">
        <v>1</v>
      </c>
      <c r="H62" s="88" t="s">
        <v>318</v>
      </c>
      <c r="I62" s="10" t="s">
        <v>149</v>
      </c>
    </row>
    <row r="63" spans="2:9" x14ac:dyDescent="0.3">
      <c r="B63" s="10" t="s">
        <v>402</v>
      </c>
      <c r="C63" s="10" t="s">
        <v>403</v>
      </c>
      <c r="D63" s="10" t="s">
        <v>404</v>
      </c>
      <c r="E63" s="10" t="s">
        <v>40</v>
      </c>
      <c r="F63" s="88">
        <v>3</v>
      </c>
      <c r="G63" s="88">
        <v>1</v>
      </c>
      <c r="H63" s="88" t="s">
        <v>405</v>
      </c>
      <c r="I63" s="10" t="s">
        <v>151</v>
      </c>
    </row>
    <row r="64" spans="2:9" x14ac:dyDescent="0.3">
      <c r="B64" s="10" t="s">
        <v>406</v>
      </c>
      <c r="C64" s="10" t="s">
        <v>407</v>
      </c>
      <c r="D64" s="10" t="s">
        <v>408</v>
      </c>
      <c r="E64" s="10" t="s">
        <v>28</v>
      </c>
      <c r="F64" s="88">
        <v>1</v>
      </c>
      <c r="G64" s="88">
        <v>1</v>
      </c>
      <c r="H64" s="88" t="s">
        <v>385</v>
      </c>
      <c r="I64" s="10" t="s">
        <v>149</v>
      </c>
    </row>
    <row r="65" spans="2:9" x14ac:dyDescent="0.3">
      <c r="B65" s="10" t="s">
        <v>409</v>
      </c>
      <c r="C65" s="10" t="s">
        <v>410</v>
      </c>
      <c r="D65" s="10" t="s">
        <v>411</v>
      </c>
      <c r="E65" s="10" t="s">
        <v>26</v>
      </c>
      <c r="F65" s="88">
        <v>1</v>
      </c>
      <c r="G65" s="88">
        <v>1</v>
      </c>
      <c r="H65" s="88" t="s">
        <v>179</v>
      </c>
      <c r="I65" s="10" t="s">
        <v>149</v>
      </c>
    </row>
    <row r="66" spans="2:9" x14ac:dyDescent="0.3">
      <c r="B66" s="10" t="s">
        <v>412</v>
      </c>
      <c r="C66" s="10" t="s">
        <v>413</v>
      </c>
      <c r="D66" s="10" t="s">
        <v>414</v>
      </c>
      <c r="E66" s="10" t="s">
        <v>8</v>
      </c>
      <c r="F66" s="88">
        <v>4</v>
      </c>
      <c r="G66" s="88">
        <v>1</v>
      </c>
      <c r="H66" s="88" t="s">
        <v>341</v>
      </c>
      <c r="I66" s="10" t="s">
        <v>148</v>
      </c>
    </row>
    <row r="67" spans="2:9" x14ac:dyDescent="0.3">
      <c r="B67" s="10" t="s">
        <v>415</v>
      </c>
      <c r="C67" s="10" t="s">
        <v>416</v>
      </c>
      <c r="D67" s="10" t="s">
        <v>417</v>
      </c>
      <c r="E67" s="10" t="s">
        <v>52</v>
      </c>
      <c r="F67" s="88">
        <v>4</v>
      </c>
      <c r="G67" s="88">
        <v>1</v>
      </c>
      <c r="H67" s="88" t="s">
        <v>318</v>
      </c>
      <c r="I67" s="10" t="s">
        <v>151</v>
      </c>
    </row>
    <row r="68" spans="2:9" x14ac:dyDescent="0.3">
      <c r="B68" s="10" t="s">
        <v>418</v>
      </c>
      <c r="C68" s="10" t="s">
        <v>419</v>
      </c>
      <c r="D68" s="10" t="s">
        <v>420</v>
      </c>
      <c r="E68" s="10" t="s">
        <v>18</v>
      </c>
      <c r="F68" s="88">
        <v>1</v>
      </c>
      <c r="G68" s="88">
        <v>1</v>
      </c>
      <c r="H68" s="88" t="s">
        <v>421</v>
      </c>
      <c r="I68" s="10" t="s">
        <v>149</v>
      </c>
    </row>
    <row r="69" spans="2:9" x14ac:dyDescent="0.3">
      <c r="B69" s="10" t="s">
        <v>422</v>
      </c>
      <c r="C69" s="10" t="s">
        <v>423</v>
      </c>
      <c r="D69" s="10" t="s">
        <v>424</v>
      </c>
      <c r="E69" s="10" t="s">
        <v>52</v>
      </c>
      <c r="F69" s="88">
        <v>4</v>
      </c>
      <c r="G69" s="88">
        <v>1</v>
      </c>
      <c r="H69" s="88" t="s">
        <v>191</v>
      </c>
      <c r="I69" s="10" t="s">
        <v>151</v>
      </c>
    </row>
    <row r="70" spans="2:9" x14ac:dyDescent="0.3">
      <c r="B70" s="10" t="s">
        <v>425</v>
      </c>
      <c r="C70" s="10" t="s">
        <v>426</v>
      </c>
      <c r="D70" s="10" t="s">
        <v>427</v>
      </c>
      <c r="E70" s="10" t="s">
        <v>24</v>
      </c>
      <c r="F70" s="88">
        <v>1</v>
      </c>
      <c r="G70" s="88">
        <v>1</v>
      </c>
      <c r="H70" s="88" t="s">
        <v>345</v>
      </c>
      <c r="I70" s="10" t="s">
        <v>149</v>
      </c>
    </row>
    <row r="71" spans="2:9" x14ac:dyDescent="0.3">
      <c r="B71" s="10" t="s">
        <v>428</v>
      </c>
      <c r="C71" s="10" t="s">
        <v>429</v>
      </c>
      <c r="D71" s="10" t="s">
        <v>430</v>
      </c>
      <c r="E71" s="10" t="s">
        <v>4</v>
      </c>
      <c r="F71" s="88">
        <v>1</v>
      </c>
      <c r="G71" s="88">
        <v>1</v>
      </c>
      <c r="H71" s="88" t="s">
        <v>398</v>
      </c>
      <c r="I71" s="10" t="s">
        <v>148</v>
      </c>
    </row>
    <row r="72" spans="2:9" x14ac:dyDescent="0.3">
      <c r="B72" s="10" t="s">
        <v>431</v>
      </c>
      <c r="C72" s="10" t="s">
        <v>432</v>
      </c>
      <c r="D72" s="10" t="s">
        <v>433</v>
      </c>
      <c r="E72" s="10" t="s">
        <v>50</v>
      </c>
      <c r="F72" s="88">
        <v>3</v>
      </c>
      <c r="G72" s="88">
        <v>1</v>
      </c>
      <c r="H72" s="88" t="s">
        <v>337</v>
      </c>
      <c r="I72" s="10" t="s">
        <v>151</v>
      </c>
    </row>
    <row r="73" spans="2:9" x14ac:dyDescent="0.3">
      <c r="B73" s="10" t="s">
        <v>434</v>
      </c>
      <c r="C73" s="10" t="s">
        <v>435</v>
      </c>
      <c r="D73" s="10" t="s">
        <v>436</v>
      </c>
      <c r="E73" s="10" t="s">
        <v>6</v>
      </c>
      <c r="F73" s="88">
        <v>1</v>
      </c>
      <c r="G73" s="88">
        <v>1</v>
      </c>
      <c r="H73" s="88" t="s">
        <v>191</v>
      </c>
      <c r="I73" s="10" t="s">
        <v>148</v>
      </c>
    </row>
    <row r="74" spans="2:9" x14ac:dyDescent="0.3">
      <c r="B74" s="10" t="s">
        <v>437</v>
      </c>
      <c r="C74" s="10" t="s">
        <v>438</v>
      </c>
      <c r="D74" s="10" t="s">
        <v>439</v>
      </c>
      <c r="E74" s="10" t="s">
        <v>48</v>
      </c>
      <c r="F74" s="88">
        <v>2</v>
      </c>
      <c r="G74" s="88">
        <v>1</v>
      </c>
      <c r="H74" s="88" t="s">
        <v>303</v>
      </c>
      <c r="I74" s="10" t="s">
        <v>151</v>
      </c>
    </row>
    <row r="75" spans="2:9" x14ac:dyDescent="0.3">
      <c r="B75" s="10" t="s">
        <v>440</v>
      </c>
      <c r="C75" s="10" t="s">
        <v>441</v>
      </c>
      <c r="D75" s="10" t="s">
        <v>442</v>
      </c>
      <c r="E75" s="10" t="s">
        <v>56</v>
      </c>
      <c r="F75" s="88">
        <v>1</v>
      </c>
      <c r="G75" s="88">
        <v>1</v>
      </c>
      <c r="H75" s="88" t="s">
        <v>183</v>
      </c>
      <c r="I75" s="10" t="s">
        <v>151</v>
      </c>
    </row>
    <row r="76" spans="2:9" x14ac:dyDescent="0.3">
      <c r="B76" s="10" t="s">
        <v>443</v>
      </c>
      <c r="C76" s="10" t="s">
        <v>444</v>
      </c>
      <c r="D76" s="10" t="s">
        <v>445</v>
      </c>
      <c r="E76" s="10" t="s">
        <v>20</v>
      </c>
      <c r="F76" s="88">
        <v>4</v>
      </c>
      <c r="G76" s="88">
        <v>1</v>
      </c>
      <c r="H76" s="88" t="s">
        <v>265</v>
      </c>
      <c r="I76" s="10" t="s">
        <v>149</v>
      </c>
    </row>
    <row r="77" spans="2:9" x14ac:dyDescent="0.3">
      <c r="B77" s="10" t="s">
        <v>446</v>
      </c>
      <c r="C77" s="10" t="s">
        <v>447</v>
      </c>
      <c r="D77" s="10" t="s">
        <v>448</v>
      </c>
      <c r="E77" s="10" t="s">
        <v>12</v>
      </c>
      <c r="F77" s="88">
        <v>1</v>
      </c>
      <c r="G77" s="88">
        <v>1</v>
      </c>
      <c r="H77" s="88" t="s">
        <v>449</v>
      </c>
      <c r="I77" s="10" t="s">
        <v>155</v>
      </c>
    </row>
    <row r="78" spans="2:9" x14ac:dyDescent="0.3">
      <c r="B78" s="10" t="s">
        <v>450</v>
      </c>
      <c r="C78" s="10" t="s">
        <v>451</v>
      </c>
      <c r="D78" s="10" t="s">
        <v>452</v>
      </c>
      <c r="E78" s="10" t="s">
        <v>56</v>
      </c>
      <c r="F78" s="88">
        <v>4</v>
      </c>
      <c r="G78" s="88">
        <v>1</v>
      </c>
      <c r="H78" s="88" t="s">
        <v>453</v>
      </c>
      <c r="I78" s="10" t="s">
        <v>151</v>
      </c>
    </row>
    <row r="79" spans="2:9" x14ac:dyDescent="0.3">
      <c r="B79" s="10" t="s">
        <v>454</v>
      </c>
      <c r="C79" s="10" t="s">
        <v>455</v>
      </c>
      <c r="D79" s="10" t="s">
        <v>456</v>
      </c>
      <c r="E79" s="10" t="s">
        <v>74</v>
      </c>
      <c r="F79" s="88">
        <v>4</v>
      </c>
      <c r="G79" s="88">
        <v>1</v>
      </c>
      <c r="H79" s="88" t="s">
        <v>199</v>
      </c>
      <c r="I79" s="10" t="s">
        <v>149</v>
      </c>
    </row>
    <row r="80" spans="2:9" x14ac:dyDescent="0.3">
      <c r="B80" s="10" t="s">
        <v>457</v>
      </c>
      <c r="C80" s="10" t="s">
        <v>458</v>
      </c>
      <c r="D80" s="10" t="s">
        <v>459</v>
      </c>
      <c r="E80" s="10" t="s">
        <v>52</v>
      </c>
      <c r="F80" s="88">
        <v>1</v>
      </c>
      <c r="G80" s="88">
        <v>1</v>
      </c>
      <c r="H80" s="88" t="s">
        <v>460</v>
      </c>
      <c r="I80" s="10" t="s">
        <v>151</v>
      </c>
    </row>
    <row r="81" spans="2:9" x14ac:dyDescent="0.3">
      <c r="B81" s="10" t="s">
        <v>461</v>
      </c>
      <c r="C81" s="10" t="s">
        <v>462</v>
      </c>
      <c r="D81" s="10" t="s">
        <v>463</v>
      </c>
      <c r="E81" s="10" t="s">
        <v>48</v>
      </c>
      <c r="F81" s="88">
        <v>2</v>
      </c>
      <c r="G81" s="88">
        <v>1</v>
      </c>
      <c r="H81" s="88" t="s">
        <v>337</v>
      </c>
      <c r="I81" s="10" t="s">
        <v>151</v>
      </c>
    </row>
    <row r="82" spans="2:9" x14ac:dyDescent="0.3">
      <c r="B82" s="10" t="s">
        <v>464</v>
      </c>
      <c r="C82" s="10" t="s">
        <v>465</v>
      </c>
      <c r="D82" s="10" t="s">
        <v>466</v>
      </c>
      <c r="E82" s="10" t="s">
        <v>48</v>
      </c>
      <c r="F82" s="88">
        <v>1</v>
      </c>
      <c r="G82" s="88">
        <v>1</v>
      </c>
      <c r="H82" s="88" t="s">
        <v>352</v>
      </c>
      <c r="I82" s="10" t="s">
        <v>151</v>
      </c>
    </row>
    <row r="83" spans="2:9" x14ac:dyDescent="0.3">
      <c r="B83" s="10" t="s">
        <v>467</v>
      </c>
      <c r="C83" s="10" t="s">
        <v>468</v>
      </c>
      <c r="D83" s="10" t="s">
        <v>469</v>
      </c>
      <c r="E83" s="10" t="s">
        <v>48</v>
      </c>
      <c r="F83" s="88">
        <v>1</v>
      </c>
      <c r="G83" s="88">
        <v>1</v>
      </c>
      <c r="H83" s="88" t="s">
        <v>405</v>
      </c>
      <c r="I83" s="10" t="s">
        <v>151</v>
      </c>
    </row>
    <row r="84" spans="2:9" x14ac:dyDescent="0.3">
      <c r="B84" s="10" t="s">
        <v>470</v>
      </c>
      <c r="C84" s="10" t="s">
        <v>471</v>
      </c>
      <c r="D84" s="10" t="s">
        <v>472</v>
      </c>
      <c r="E84" s="10" t="s">
        <v>22</v>
      </c>
      <c r="F84" s="88">
        <v>3</v>
      </c>
      <c r="G84" s="88">
        <v>1</v>
      </c>
      <c r="H84" s="88" t="s">
        <v>261</v>
      </c>
      <c r="I84" s="10" t="s">
        <v>149</v>
      </c>
    </row>
    <row r="85" spans="2:9" x14ac:dyDescent="0.3">
      <c r="B85" s="10" t="s">
        <v>473</v>
      </c>
      <c r="C85" s="10" t="s">
        <v>474</v>
      </c>
      <c r="D85" s="10" t="s">
        <v>475</v>
      </c>
      <c r="E85" s="10" t="s">
        <v>52</v>
      </c>
      <c r="F85" s="88">
        <v>1</v>
      </c>
      <c r="G85" s="88">
        <v>1</v>
      </c>
      <c r="H85" s="88" t="s">
        <v>453</v>
      </c>
      <c r="I85" s="10" t="s">
        <v>151</v>
      </c>
    </row>
    <row r="86" spans="2:9" x14ac:dyDescent="0.3">
      <c r="B86" s="10" t="s">
        <v>476</v>
      </c>
      <c r="C86" s="10" t="s">
        <v>477</v>
      </c>
      <c r="D86" s="10" t="s">
        <v>478</v>
      </c>
      <c r="E86" s="10" t="s">
        <v>28</v>
      </c>
      <c r="F86" s="88">
        <v>3</v>
      </c>
      <c r="G86" s="88">
        <v>1</v>
      </c>
      <c r="H86" s="88" t="s">
        <v>299</v>
      </c>
      <c r="I86" s="10" t="s">
        <v>149</v>
      </c>
    </row>
    <row r="87" spans="2:9" x14ac:dyDescent="0.3">
      <c r="B87" s="10" t="s">
        <v>479</v>
      </c>
      <c r="C87" s="10" t="s">
        <v>480</v>
      </c>
      <c r="D87" s="10" t="s">
        <v>481</v>
      </c>
      <c r="E87" s="10" t="s">
        <v>24</v>
      </c>
      <c r="F87" s="88">
        <v>1</v>
      </c>
      <c r="G87" s="88">
        <v>1</v>
      </c>
      <c r="H87" s="88" t="s">
        <v>337</v>
      </c>
      <c r="I87" s="10" t="s">
        <v>155</v>
      </c>
    </row>
    <row r="88" spans="2:9" x14ac:dyDescent="0.3">
      <c r="B88" s="10" t="s">
        <v>482</v>
      </c>
      <c r="C88" s="10" t="s">
        <v>483</v>
      </c>
      <c r="D88" s="10" t="s">
        <v>484</v>
      </c>
      <c r="E88" s="10" t="s">
        <v>28</v>
      </c>
      <c r="F88" s="88">
        <v>3</v>
      </c>
      <c r="G88" s="88">
        <v>1</v>
      </c>
      <c r="H88" s="88" t="s">
        <v>206</v>
      </c>
      <c r="I88" s="10" t="s">
        <v>149</v>
      </c>
    </row>
    <row r="89" spans="2:9" x14ac:dyDescent="0.3">
      <c r="B89" s="10" t="s">
        <v>485</v>
      </c>
      <c r="C89" s="10" t="s">
        <v>486</v>
      </c>
      <c r="D89" s="10" t="s">
        <v>487</v>
      </c>
      <c r="E89" s="10" t="s">
        <v>20</v>
      </c>
      <c r="F89" s="88">
        <v>2</v>
      </c>
      <c r="G89" s="88">
        <v>1</v>
      </c>
      <c r="H89" s="88" t="s">
        <v>249</v>
      </c>
      <c r="I89" s="10" t="s">
        <v>149</v>
      </c>
    </row>
    <row r="90" spans="2:9" x14ac:dyDescent="0.3">
      <c r="B90" s="10" t="s">
        <v>488</v>
      </c>
      <c r="C90" s="10" t="s">
        <v>489</v>
      </c>
      <c r="D90" s="10" t="s">
        <v>490</v>
      </c>
      <c r="E90" s="10" t="s">
        <v>52</v>
      </c>
      <c r="F90" s="88">
        <v>3</v>
      </c>
      <c r="G90" s="88">
        <v>1</v>
      </c>
      <c r="H90" s="88" t="s">
        <v>398</v>
      </c>
      <c r="I90" s="10" t="s">
        <v>151</v>
      </c>
    </row>
    <row r="91" spans="2:9" x14ac:dyDescent="0.3">
      <c r="B91" s="10" t="s">
        <v>491</v>
      </c>
      <c r="C91" s="10" t="s">
        <v>492</v>
      </c>
      <c r="D91" s="10" t="s">
        <v>493</v>
      </c>
      <c r="E91" s="10" t="s">
        <v>24</v>
      </c>
      <c r="F91" s="88">
        <v>2</v>
      </c>
      <c r="G91" s="88">
        <v>1</v>
      </c>
      <c r="H91" s="88" t="s">
        <v>299</v>
      </c>
      <c r="I91" s="10" t="s">
        <v>149</v>
      </c>
    </row>
    <row r="92" spans="2:9" x14ac:dyDescent="0.3">
      <c r="B92" s="10" t="s">
        <v>494</v>
      </c>
      <c r="C92" s="10" t="s">
        <v>495</v>
      </c>
      <c r="D92" s="10" t="s">
        <v>496</v>
      </c>
      <c r="E92" s="10" t="s">
        <v>12</v>
      </c>
      <c r="F92" s="88">
        <v>3</v>
      </c>
      <c r="G92" s="88">
        <v>1</v>
      </c>
      <c r="H92" s="88" t="s">
        <v>199</v>
      </c>
      <c r="I92" s="10" t="s">
        <v>149</v>
      </c>
    </row>
    <row r="93" spans="2:9" x14ac:dyDescent="0.3">
      <c r="B93" s="10" t="s">
        <v>497</v>
      </c>
      <c r="C93" s="10" t="s">
        <v>498</v>
      </c>
      <c r="D93" s="10" t="s">
        <v>499</v>
      </c>
      <c r="E93" s="10" t="s">
        <v>28</v>
      </c>
      <c r="F93" s="88">
        <v>2</v>
      </c>
      <c r="G93" s="88">
        <v>1</v>
      </c>
      <c r="H93" s="88" t="s">
        <v>241</v>
      </c>
      <c r="I93" s="10" t="s">
        <v>149</v>
      </c>
    </row>
    <row r="94" spans="2:9" x14ac:dyDescent="0.3">
      <c r="B94" s="10" t="s">
        <v>500</v>
      </c>
      <c r="C94" s="10" t="s">
        <v>501</v>
      </c>
      <c r="D94" s="10" t="s">
        <v>502</v>
      </c>
      <c r="E94" s="10" t="s">
        <v>22</v>
      </c>
      <c r="F94" s="88">
        <v>2</v>
      </c>
      <c r="G94" s="88">
        <v>1</v>
      </c>
      <c r="H94" s="88" t="s">
        <v>310</v>
      </c>
      <c r="I94" s="10" t="s">
        <v>149</v>
      </c>
    </row>
    <row r="95" spans="2:9" x14ac:dyDescent="0.3">
      <c r="B95" s="10" t="s">
        <v>503</v>
      </c>
      <c r="C95" s="10" t="s">
        <v>504</v>
      </c>
      <c r="D95" s="10" t="s">
        <v>505</v>
      </c>
      <c r="E95" s="10" t="s">
        <v>48</v>
      </c>
      <c r="F95" s="88">
        <v>3</v>
      </c>
      <c r="G95" s="88">
        <v>1</v>
      </c>
      <c r="H95" s="88" t="s">
        <v>421</v>
      </c>
      <c r="I95" s="10" t="s">
        <v>151</v>
      </c>
    </row>
    <row r="96" spans="2:9" x14ac:dyDescent="0.3">
      <c r="B96" s="10" t="s">
        <v>506</v>
      </c>
      <c r="C96" s="10" t="s">
        <v>507</v>
      </c>
      <c r="D96" s="10" t="s">
        <v>508</v>
      </c>
      <c r="E96" s="10" t="s">
        <v>18</v>
      </c>
      <c r="F96" s="88">
        <v>2</v>
      </c>
      <c r="G96" s="88">
        <v>1</v>
      </c>
      <c r="H96" s="88" t="s">
        <v>291</v>
      </c>
      <c r="I96" s="10" t="s">
        <v>149</v>
      </c>
    </row>
    <row r="97" spans="2:9" x14ac:dyDescent="0.3">
      <c r="B97" s="10" t="s">
        <v>509</v>
      </c>
      <c r="C97" s="10" t="s">
        <v>510</v>
      </c>
      <c r="D97" s="10" t="s">
        <v>511</v>
      </c>
      <c r="E97" s="10" t="s">
        <v>76</v>
      </c>
      <c r="F97" s="88">
        <v>2</v>
      </c>
      <c r="G97" s="88">
        <v>1</v>
      </c>
      <c r="H97" s="88" t="s">
        <v>213</v>
      </c>
      <c r="I97" s="10" t="s">
        <v>149</v>
      </c>
    </row>
    <row r="98" spans="2:9" x14ac:dyDescent="0.3">
      <c r="B98" s="10" t="s">
        <v>512</v>
      </c>
      <c r="C98" s="10" t="s">
        <v>513</v>
      </c>
      <c r="D98" s="10" t="s">
        <v>514</v>
      </c>
      <c r="E98" s="10" t="s">
        <v>76</v>
      </c>
      <c r="F98" s="88">
        <v>3</v>
      </c>
      <c r="G98" s="88">
        <v>1</v>
      </c>
      <c r="H98" s="88" t="s">
        <v>225</v>
      </c>
      <c r="I98" s="10" t="s">
        <v>149</v>
      </c>
    </row>
    <row r="99" spans="2:9" x14ac:dyDescent="0.3">
      <c r="B99" s="10" t="s">
        <v>515</v>
      </c>
      <c r="C99" s="10" t="s">
        <v>516</v>
      </c>
      <c r="D99" s="10" t="s">
        <v>517</v>
      </c>
      <c r="E99" s="10" t="s">
        <v>14</v>
      </c>
      <c r="F99" s="88">
        <v>2</v>
      </c>
      <c r="G99" s="88">
        <v>1</v>
      </c>
      <c r="H99" s="88" t="s">
        <v>265</v>
      </c>
      <c r="I99" s="10" t="s">
        <v>149</v>
      </c>
    </row>
    <row r="100" spans="2:9" x14ac:dyDescent="0.3">
      <c r="B100" s="10" t="s">
        <v>518</v>
      </c>
      <c r="C100" s="10" t="s">
        <v>519</v>
      </c>
      <c r="D100" s="10" t="s">
        <v>520</v>
      </c>
      <c r="E100" s="10" t="s">
        <v>14</v>
      </c>
      <c r="F100" s="88">
        <v>4</v>
      </c>
      <c r="G100" s="88">
        <v>1</v>
      </c>
      <c r="H100" s="88" t="s">
        <v>521</v>
      </c>
      <c r="I100" s="10" t="s">
        <v>149</v>
      </c>
    </row>
    <row r="101" spans="2:9" x14ac:dyDescent="0.3">
      <c r="B101" s="10" t="s">
        <v>522</v>
      </c>
      <c r="C101" s="10" t="s">
        <v>523</v>
      </c>
      <c r="D101" s="10" t="s">
        <v>524</v>
      </c>
      <c r="E101" s="10" t="s">
        <v>24</v>
      </c>
      <c r="F101" s="88">
        <v>2</v>
      </c>
      <c r="G101" s="88">
        <v>1</v>
      </c>
      <c r="H101" s="88" t="s">
        <v>217</v>
      </c>
      <c r="I101" s="10" t="s">
        <v>149</v>
      </c>
    </row>
    <row r="102" spans="2:9" x14ac:dyDescent="0.3">
      <c r="B102" s="10" t="s">
        <v>525</v>
      </c>
      <c r="C102" s="10" t="s">
        <v>526</v>
      </c>
      <c r="D102" s="10" t="s">
        <v>527</v>
      </c>
      <c r="E102" s="10" t="s">
        <v>28</v>
      </c>
      <c r="F102" s="88">
        <v>2</v>
      </c>
      <c r="G102" s="88">
        <v>1</v>
      </c>
      <c r="H102" s="88" t="s">
        <v>329</v>
      </c>
      <c r="I102" s="10" t="s">
        <v>149</v>
      </c>
    </row>
    <row r="103" spans="2:9" x14ac:dyDescent="0.3">
      <c r="B103" s="10" t="s">
        <v>528</v>
      </c>
      <c r="C103" s="10" t="s">
        <v>529</v>
      </c>
      <c r="D103" s="10" t="s">
        <v>530</v>
      </c>
      <c r="E103" s="10" t="s">
        <v>74</v>
      </c>
      <c r="F103" s="88">
        <v>2</v>
      </c>
      <c r="G103" s="88">
        <v>1</v>
      </c>
      <c r="H103" s="88" t="s">
        <v>221</v>
      </c>
      <c r="I103" s="10" t="s">
        <v>149</v>
      </c>
    </row>
    <row r="104" spans="2:9" x14ac:dyDescent="0.3">
      <c r="B104" s="10" t="s">
        <v>531</v>
      </c>
      <c r="C104" s="10" t="s">
        <v>532</v>
      </c>
      <c r="D104" s="10" t="s">
        <v>533</v>
      </c>
      <c r="E104" s="10" t="s">
        <v>76</v>
      </c>
      <c r="F104" s="88">
        <v>2</v>
      </c>
      <c r="G104" s="88">
        <v>1</v>
      </c>
      <c r="H104" s="88" t="s">
        <v>359</v>
      </c>
      <c r="I104" s="10" t="s">
        <v>149</v>
      </c>
    </row>
    <row r="105" spans="2:9" x14ac:dyDescent="0.3">
      <c r="B105" s="10" t="s">
        <v>534</v>
      </c>
      <c r="C105" s="10" t="s">
        <v>535</v>
      </c>
      <c r="D105" s="10" t="s">
        <v>536</v>
      </c>
      <c r="E105" s="10" t="s">
        <v>24</v>
      </c>
      <c r="F105" s="88">
        <v>2</v>
      </c>
      <c r="G105" s="88">
        <v>1</v>
      </c>
      <c r="H105" s="88" t="s">
        <v>225</v>
      </c>
      <c r="I105" s="10" t="s">
        <v>149</v>
      </c>
    </row>
    <row r="106" spans="2:9" x14ac:dyDescent="0.3">
      <c r="B106" s="10" t="s">
        <v>537</v>
      </c>
      <c r="C106" s="10" t="s">
        <v>538</v>
      </c>
      <c r="D106" s="10" t="s">
        <v>539</v>
      </c>
      <c r="E106" s="10" t="s">
        <v>18</v>
      </c>
      <c r="F106" s="88">
        <v>2</v>
      </c>
      <c r="G106" s="88">
        <v>1</v>
      </c>
      <c r="H106" s="88" t="s">
        <v>322</v>
      </c>
      <c r="I106" s="10" t="s">
        <v>155</v>
      </c>
    </row>
    <row r="107" spans="2:9" x14ac:dyDescent="0.3">
      <c r="B107" s="10" t="s">
        <v>540</v>
      </c>
      <c r="C107" s="10" t="s">
        <v>541</v>
      </c>
      <c r="D107" s="10" t="s">
        <v>542</v>
      </c>
      <c r="E107" s="10" t="s">
        <v>28</v>
      </c>
      <c r="F107" s="88">
        <v>4</v>
      </c>
      <c r="G107" s="88">
        <v>1</v>
      </c>
      <c r="H107" s="88" t="s">
        <v>217</v>
      </c>
      <c r="I107" s="10" t="s">
        <v>149</v>
      </c>
    </row>
    <row r="108" spans="2:9" x14ac:dyDescent="0.3">
      <c r="B108" s="10" t="s">
        <v>543</v>
      </c>
      <c r="C108" s="10" t="s">
        <v>544</v>
      </c>
      <c r="D108" s="10" t="s">
        <v>545</v>
      </c>
      <c r="E108" s="10" t="s">
        <v>24</v>
      </c>
      <c r="F108" s="88">
        <v>2</v>
      </c>
      <c r="G108" s="88">
        <v>1</v>
      </c>
      <c r="H108" s="88" t="s">
        <v>233</v>
      </c>
      <c r="I108" s="10" t="s">
        <v>149</v>
      </c>
    </row>
    <row r="109" spans="2:9" x14ac:dyDescent="0.3">
      <c r="B109" s="10" t="s">
        <v>546</v>
      </c>
      <c r="C109" s="10" t="s">
        <v>547</v>
      </c>
      <c r="D109" s="10" t="s">
        <v>548</v>
      </c>
      <c r="E109" s="10" t="s">
        <v>76</v>
      </c>
      <c r="F109" s="88">
        <v>2</v>
      </c>
      <c r="G109" s="88">
        <v>1</v>
      </c>
      <c r="H109" s="88" t="s">
        <v>314</v>
      </c>
      <c r="I109" s="10" t="s">
        <v>149</v>
      </c>
    </row>
    <row r="110" spans="2:9" x14ac:dyDescent="0.3">
      <c r="B110" s="10" t="s">
        <v>549</v>
      </c>
      <c r="C110" s="10" t="s">
        <v>550</v>
      </c>
      <c r="D110" s="10" t="s">
        <v>551</v>
      </c>
      <c r="E110" s="10" t="s">
        <v>10</v>
      </c>
      <c r="F110" s="88">
        <v>4</v>
      </c>
      <c r="G110" s="88">
        <v>1</v>
      </c>
      <c r="H110" s="88" t="s">
        <v>249</v>
      </c>
      <c r="I110" s="10" t="s">
        <v>149</v>
      </c>
    </row>
    <row r="111" spans="2:9" x14ac:dyDescent="0.3">
      <c r="B111" s="10" t="s">
        <v>552</v>
      </c>
      <c r="C111" s="10" t="s">
        <v>553</v>
      </c>
      <c r="D111" s="10" t="s">
        <v>554</v>
      </c>
      <c r="E111" s="10" t="s">
        <v>28</v>
      </c>
      <c r="F111" s="88">
        <v>2</v>
      </c>
      <c r="G111" s="88">
        <v>1</v>
      </c>
      <c r="H111" s="88" t="s">
        <v>257</v>
      </c>
      <c r="I111" s="10" t="s">
        <v>149</v>
      </c>
    </row>
    <row r="112" spans="2:9" x14ac:dyDescent="0.3">
      <c r="B112" s="10" t="s">
        <v>555</v>
      </c>
      <c r="C112" s="10" t="s">
        <v>556</v>
      </c>
      <c r="D112" s="10" t="s">
        <v>557</v>
      </c>
      <c r="E112" s="10" t="s">
        <v>24</v>
      </c>
      <c r="F112" s="88">
        <v>4</v>
      </c>
      <c r="G112" s="88">
        <v>1</v>
      </c>
      <c r="H112" s="88" t="s">
        <v>213</v>
      </c>
      <c r="I112" s="10" t="s">
        <v>149</v>
      </c>
    </row>
    <row r="113" spans="2:9" x14ac:dyDescent="0.3">
      <c r="B113" s="10" t="s">
        <v>558</v>
      </c>
      <c r="C113" s="10" t="s">
        <v>559</v>
      </c>
      <c r="D113" s="10" t="s">
        <v>560</v>
      </c>
      <c r="E113" s="10" t="s">
        <v>24</v>
      </c>
      <c r="F113" s="88">
        <v>2</v>
      </c>
      <c r="G113" s="88">
        <v>1</v>
      </c>
      <c r="H113" s="88" t="s">
        <v>277</v>
      </c>
      <c r="I113" s="10" t="s">
        <v>149</v>
      </c>
    </row>
    <row r="114" spans="2:9" x14ac:dyDescent="0.3">
      <c r="B114" s="10" t="s">
        <v>561</v>
      </c>
      <c r="C114" s="10" t="s">
        <v>562</v>
      </c>
      <c r="D114" s="10" t="s">
        <v>563</v>
      </c>
      <c r="E114" s="10" t="s">
        <v>24</v>
      </c>
      <c r="F114" s="88">
        <v>2</v>
      </c>
      <c r="G114" s="88">
        <v>1</v>
      </c>
      <c r="H114" s="88" t="s">
        <v>284</v>
      </c>
      <c r="I114" s="10" t="s">
        <v>149</v>
      </c>
    </row>
    <row r="115" spans="2:9" x14ac:dyDescent="0.3">
      <c r="B115" s="10" t="s">
        <v>564</v>
      </c>
      <c r="C115" s="10" t="s">
        <v>565</v>
      </c>
      <c r="D115" s="10" t="s">
        <v>566</v>
      </c>
      <c r="E115" s="10" t="s">
        <v>20</v>
      </c>
      <c r="F115" s="88">
        <v>2</v>
      </c>
      <c r="G115" s="88">
        <v>1</v>
      </c>
      <c r="H115" s="88" t="s">
        <v>273</v>
      </c>
      <c r="I115" s="10" t="s">
        <v>149</v>
      </c>
    </row>
    <row r="116" spans="2:9" x14ac:dyDescent="0.3">
      <c r="B116" s="10" t="s">
        <v>567</v>
      </c>
      <c r="C116" s="10" t="s">
        <v>568</v>
      </c>
      <c r="D116" s="10" t="s">
        <v>569</v>
      </c>
      <c r="E116" s="10" t="s">
        <v>24</v>
      </c>
      <c r="F116" s="88">
        <v>2</v>
      </c>
      <c r="G116" s="88">
        <v>1</v>
      </c>
      <c r="H116" s="88" t="s">
        <v>206</v>
      </c>
      <c r="I116" s="10" t="s">
        <v>149</v>
      </c>
    </row>
    <row r="117" spans="2:9" x14ac:dyDescent="0.3">
      <c r="B117" s="10" t="s">
        <v>570</v>
      </c>
      <c r="C117" s="10" t="s">
        <v>571</v>
      </c>
      <c r="D117" s="10" t="s">
        <v>572</v>
      </c>
      <c r="E117" s="10" t="s">
        <v>24</v>
      </c>
      <c r="F117" s="88">
        <v>2</v>
      </c>
      <c r="G117" s="88">
        <v>1</v>
      </c>
      <c r="H117" s="88" t="s">
        <v>253</v>
      </c>
      <c r="I117" s="10" t="s">
        <v>149</v>
      </c>
    </row>
    <row r="118" spans="2:9" x14ac:dyDescent="0.3">
      <c r="B118" s="10" t="s">
        <v>573</v>
      </c>
      <c r="C118" s="10" t="s">
        <v>574</v>
      </c>
      <c r="D118" s="10" t="s">
        <v>575</v>
      </c>
      <c r="E118" s="10" t="s">
        <v>24</v>
      </c>
      <c r="F118" s="88">
        <v>4</v>
      </c>
      <c r="G118" s="88">
        <v>1</v>
      </c>
      <c r="H118" s="88" t="s">
        <v>257</v>
      </c>
      <c r="I118" s="10" t="s">
        <v>149</v>
      </c>
    </row>
    <row r="119" spans="2:9" x14ac:dyDescent="0.3">
      <c r="B119" s="10" t="s">
        <v>576</v>
      </c>
      <c r="C119" s="10" t="s">
        <v>577</v>
      </c>
      <c r="D119" s="10" t="s">
        <v>578</v>
      </c>
      <c r="E119" s="10" t="s">
        <v>22</v>
      </c>
      <c r="F119" s="88">
        <v>2</v>
      </c>
      <c r="G119" s="88">
        <v>1</v>
      </c>
      <c r="H119" s="88" t="s">
        <v>295</v>
      </c>
      <c r="I119" s="10" t="s">
        <v>149</v>
      </c>
    </row>
    <row r="120" spans="2:9" x14ac:dyDescent="0.3">
      <c r="B120" s="10" t="s">
        <v>579</v>
      </c>
      <c r="C120" s="10" t="s">
        <v>580</v>
      </c>
      <c r="D120" s="10" t="s">
        <v>581</v>
      </c>
      <c r="E120" s="10" t="s">
        <v>16</v>
      </c>
      <c r="F120" s="88">
        <v>4</v>
      </c>
      <c r="G120" s="88">
        <v>1</v>
      </c>
      <c r="H120" s="88" t="s">
        <v>333</v>
      </c>
      <c r="I120" s="10" t="s">
        <v>149</v>
      </c>
    </row>
    <row r="121" spans="2:9" x14ac:dyDescent="0.3">
      <c r="B121" s="10" t="s">
        <v>582</v>
      </c>
      <c r="C121" s="10" t="s">
        <v>583</v>
      </c>
      <c r="D121" s="10" t="s">
        <v>584</v>
      </c>
      <c r="E121" s="10" t="s">
        <v>28</v>
      </c>
      <c r="F121" s="88">
        <v>2</v>
      </c>
      <c r="G121" s="88">
        <v>1</v>
      </c>
      <c r="H121" s="88" t="s">
        <v>521</v>
      </c>
      <c r="I121" s="10" t="s">
        <v>149</v>
      </c>
    </row>
    <row r="122" spans="2:9" x14ac:dyDescent="0.3">
      <c r="B122" s="10" t="s">
        <v>585</v>
      </c>
      <c r="C122" s="10" t="s">
        <v>586</v>
      </c>
      <c r="D122" s="10" t="s">
        <v>587</v>
      </c>
      <c r="E122" s="10" t="s">
        <v>24</v>
      </c>
      <c r="F122" s="88">
        <v>2</v>
      </c>
      <c r="G122" s="88">
        <v>1</v>
      </c>
      <c r="H122" s="88" t="s">
        <v>333</v>
      </c>
      <c r="I122" s="10" t="s">
        <v>149</v>
      </c>
    </row>
    <row r="123" spans="2:9" x14ac:dyDescent="0.3">
      <c r="B123" s="10" t="s">
        <v>588</v>
      </c>
      <c r="C123" s="10" t="s">
        <v>589</v>
      </c>
      <c r="D123" s="10" t="s">
        <v>590</v>
      </c>
      <c r="E123" s="10" t="s">
        <v>28</v>
      </c>
      <c r="F123" s="88">
        <v>2</v>
      </c>
      <c r="G123" s="88">
        <v>1</v>
      </c>
      <c r="H123" s="88" t="s">
        <v>229</v>
      </c>
      <c r="I123" s="10" t="s">
        <v>149</v>
      </c>
    </row>
    <row r="124" spans="2:9" x14ac:dyDescent="0.3">
      <c r="B124" s="10" t="s">
        <v>591</v>
      </c>
      <c r="C124" s="10" t="s">
        <v>592</v>
      </c>
      <c r="D124" s="10" t="s">
        <v>593</v>
      </c>
      <c r="E124" s="10" t="s">
        <v>22</v>
      </c>
      <c r="F124" s="88">
        <v>2</v>
      </c>
      <c r="G124" s="88">
        <v>1</v>
      </c>
      <c r="H124" s="88" t="s">
        <v>363</v>
      </c>
      <c r="I124" s="10" t="s">
        <v>149</v>
      </c>
    </row>
    <row r="125" spans="2:9" x14ac:dyDescent="0.3">
      <c r="B125" s="10" t="s">
        <v>594</v>
      </c>
      <c r="C125" s="10" t="s">
        <v>595</v>
      </c>
      <c r="D125" s="10" t="s">
        <v>596</v>
      </c>
      <c r="E125" s="10" t="s">
        <v>28</v>
      </c>
      <c r="F125" s="88">
        <v>2</v>
      </c>
      <c r="G125" s="88">
        <v>1</v>
      </c>
      <c r="H125" s="88" t="s">
        <v>370</v>
      </c>
      <c r="I125" s="10" t="s">
        <v>149</v>
      </c>
    </row>
    <row r="126" spans="2:9" x14ac:dyDescent="0.3">
      <c r="B126" s="10" t="s">
        <v>597</v>
      </c>
      <c r="C126" s="10" t="s">
        <v>598</v>
      </c>
      <c r="D126" s="10" t="s">
        <v>599</v>
      </c>
      <c r="E126" s="10" t="s">
        <v>76</v>
      </c>
      <c r="F126" s="88">
        <v>3</v>
      </c>
      <c r="G126" s="88">
        <v>1</v>
      </c>
      <c r="H126" s="88" t="s">
        <v>241</v>
      </c>
      <c r="I126" s="10" t="s">
        <v>149</v>
      </c>
    </row>
    <row r="127" spans="2:9" x14ac:dyDescent="0.3">
      <c r="B127" s="10" t="s">
        <v>600</v>
      </c>
      <c r="C127" s="10" t="s">
        <v>601</v>
      </c>
      <c r="D127" s="10" t="s">
        <v>602</v>
      </c>
      <c r="E127" s="10" t="s">
        <v>24</v>
      </c>
      <c r="F127" s="88">
        <v>2</v>
      </c>
      <c r="G127" s="88">
        <v>1</v>
      </c>
      <c r="H127" s="88" t="s">
        <v>374</v>
      </c>
      <c r="I127" s="10" t="s">
        <v>149</v>
      </c>
    </row>
    <row r="128" spans="2:9" x14ac:dyDescent="0.3">
      <c r="B128" s="10" t="s">
        <v>603</v>
      </c>
      <c r="C128" s="10" t="s">
        <v>604</v>
      </c>
      <c r="D128" s="10" t="s">
        <v>605</v>
      </c>
      <c r="E128" s="10" t="s">
        <v>10</v>
      </c>
      <c r="F128" s="88">
        <v>4</v>
      </c>
      <c r="G128" s="88">
        <v>1</v>
      </c>
      <c r="H128" s="88" t="s">
        <v>370</v>
      </c>
      <c r="I128" s="10" t="s">
        <v>149</v>
      </c>
    </row>
    <row r="129" spans="2:9" x14ac:dyDescent="0.3">
      <c r="B129" s="10" t="s">
        <v>606</v>
      </c>
      <c r="C129" s="10" t="s">
        <v>607</v>
      </c>
      <c r="D129" s="10" t="s">
        <v>608</v>
      </c>
      <c r="E129" s="10" t="s">
        <v>24</v>
      </c>
      <c r="F129" s="88">
        <v>2</v>
      </c>
      <c r="G129" s="88">
        <v>1</v>
      </c>
      <c r="H129" s="88" t="s">
        <v>381</v>
      </c>
      <c r="I129" s="10" t="s">
        <v>149</v>
      </c>
    </row>
    <row r="130" spans="2:9" x14ac:dyDescent="0.3">
      <c r="B130" s="10" t="s">
        <v>609</v>
      </c>
      <c r="C130" s="10" t="s">
        <v>610</v>
      </c>
      <c r="D130" s="10" t="s">
        <v>611</v>
      </c>
      <c r="E130" s="10" t="s">
        <v>48</v>
      </c>
      <c r="F130" s="88">
        <v>2</v>
      </c>
      <c r="G130" s="88">
        <v>1</v>
      </c>
      <c r="H130" s="88" t="s">
        <v>421</v>
      </c>
      <c r="I130" s="10" t="s">
        <v>151</v>
      </c>
    </row>
    <row r="131" spans="2:9" x14ac:dyDescent="0.3">
      <c r="B131" s="10" t="s">
        <v>612</v>
      </c>
      <c r="C131" s="10" t="s">
        <v>613</v>
      </c>
      <c r="D131" s="10" t="s">
        <v>614</v>
      </c>
      <c r="E131" s="10" t="s">
        <v>50</v>
      </c>
      <c r="F131" s="88">
        <v>3</v>
      </c>
      <c r="G131" s="88">
        <v>1</v>
      </c>
      <c r="H131" s="88" t="s">
        <v>183</v>
      </c>
      <c r="I131" s="10" t="s">
        <v>151</v>
      </c>
    </row>
    <row r="132" spans="2:9" x14ac:dyDescent="0.3">
      <c r="B132" s="10" t="s">
        <v>615</v>
      </c>
      <c r="C132" s="10" t="s">
        <v>616</v>
      </c>
      <c r="D132" s="10" t="s">
        <v>617</v>
      </c>
      <c r="E132" s="10" t="s">
        <v>24</v>
      </c>
      <c r="F132" s="88">
        <v>2</v>
      </c>
      <c r="G132" s="88">
        <v>1</v>
      </c>
      <c r="H132" s="88" t="s">
        <v>318</v>
      </c>
      <c r="I132" s="10" t="s">
        <v>155</v>
      </c>
    </row>
    <row r="133" spans="2:9" x14ac:dyDescent="0.3">
      <c r="B133" s="10" t="s">
        <v>618</v>
      </c>
      <c r="C133" s="10" t="s">
        <v>619</v>
      </c>
      <c r="D133" s="10" t="s">
        <v>620</v>
      </c>
      <c r="E133" s="10" t="s">
        <v>14</v>
      </c>
      <c r="F133" s="88">
        <v>4</v>
      </c>
      <c r="G133" s="88">
        <v>1</v>
      </c>
      <c r="H133" s="88" t="s">
        <v>225</v>
      </c>
      <c r="I133" s="10" t="s">
        <v>149</v>
      </c>
    </row>
    <row r="134" spans="2:9" x14ac:dyDescent="0.3">
      <c r="B134" s="10" t="s">
        <v>621</v>
      </c>
      <c r="C134" s="10" t="s">
        <v>622</v>
      </c>
      <c r="D134" s="10" t="s">
        <v>623</v>
      </c>
      <c r="E134" s="10" t="s">
        <v>22</v>
      </c>
      <c r="F134" s="88">
        <v>2</v>
      </c>
      <c r="G134" s="88">
        <v>1</v>
      </c>
      <c r="H134" s="88" t="s">
        <v>385</v>
      </c>
      <c r="I134" s="10" t="s">
        <v>149</v>
      </c>
    </row>
    <row r="135" spans="2:9" x14ac:dyDescent="0.3">
      <c r="B135" s="10" t="s">
        <v>624</v>
      </c>
      <c r="C135" s="10" t="s">
        <v>625</v>
      </c>
      <c r="D135" s="10" t="s">
        <v>626</v>
      </c>
      <c r="E135" s="10" t="s">
        <v>22</v>
      </c>
      <c r="F135" s="88">
        <v>3</v>
      </c>
      <c r="G135" s="88">
        <v>1</v>
      </c>
      <c r="H135" s="88" t="s">
        <v>370</v>
      </c>
      <c r="I135" s="10" t="s">
        <v>149</v>
      </c>
    </row>
    <row r="136" spans="2:9" x14ac:dyDescent="0.3">
      <c r="B136" s="10" t="s">
        <v>627</v>
      </c>
      <c r="C136" s="10" t="s">
        <v>628</v>
      </c>
      <c r="D136" s="10" t="s">
        <v>629</v>
      </c>
      <c r="E136" s="10" t="s">
        <v>24</v>
      </c>
      <c r="F136" s="88">
        <v>4</v>
      </c>
      <c r="G136" s="88">
        <v>1</v>
      </c>
      <c r="H136" s="88" t="s">
        <v>269</v>
      </c>
      <c r="I136" s="10" t="s">
        <v>149</v>
      </c>
    </row>
    <row r="137" spans="2:9" x14ac:dyDescent="0.3">
      <c r="B137" s="10" t="s">
        <v>630</v>
      </c>
      <c r="C137" s="10" t="s">
        <v>631</v>
      </c>
      <c r="D137" s="10" t="s">
        <v>632</v>
      </c>
      <c r="E137" s="10" t="s">
        <v>12</v>
      </c>
      <c r="F137" s="88">
        <v>4</v>
      </c>
      <c r="G137" s="88">
        <v>1</v>
      </c>
      <c r="H137" s="88" t="s">
        <v>277</v>
      </c>
      <c r="I137" s="10" t="s">
        <v>149</v>
      </c>
    </row>
    <row r="138" spans="2:9" x14ac:dyDescent="0.3">
      <c r="B138" s="10" t="s">
        <v>633</v>
      </c>
      <c r="C138" s="10" t="s">
        <v>634</v>
      </c>
      <c r="D138" s="10" t="s">
        <v>635</v>
      </c>
      <c r="E138" s="10" t="s">
        <v>18</v>
      </c>
      <c r="F138" s="88">
        <v>3</v>
      </c>
      <c r="G138" s="88">
        <v>1</v>
      </c>
      <c r="H138" s="88" t="s">
        <v>341</v>
      </c>
      <c r="I138" s="10" t="s">
        <v>149</v>
      </c>
    </row>
    <row r="139" spans="2:9" x14ac:dyDescent="0.3">
      <c r="B139" s="10" t="s">
        <v>636</v>
      </c>
      <c r="C139" s="10" t="s">
        <v>637</v>
      </c>
      <c r="D139" s="10" t="s">
        <v>638</v>
      </c>
      <c r="E139" s="10" t="s">
        <v>18</v>
      </c>
      <c r="F139" s="88">
        <v>2</v>
      </c>
      <c r="G139" s="88">
        <v>1</v>
      </c>
      <c r="H139" s="88" t="s">
        <v>245</v>
      </c>
      <c r="I139" s="10" t="s">
        <v>155</v>
      </c>
    </row>
    <row r="140" spans="2:9" x14ac:dyDescent="0.3">
      <c r="B140" s="10" t="s">
        <v>639</v>
      </c>
      <c r="C140" s="10" t="s">
        <v>640</v>
      </c>
      <c r="D140" s="10" t="s">
        <v>641</v>
      </c>
      <c r="E140" s="10" t="s">
        <v>44</v>
      </c>
      <c r="F140" s="88">
        <v>2</v>
      </c>
      <c r="G140" s="88">
        <v>1</v>
      </c>
      <c r="H140" s="88" t="s">
        <v>345</v>
      </c>
      <c r="I140" s="10" t="s">
        <v>151</v>
      </c>
    </row>
    <row r="141" spans="2:9" x14ac:dyDescent="0.3">
      <c r="B141" s="10" t="s">
        <v>642</v>
      </c>
      <c r="C141" s="10" t="s">
        <v>643</v>
      </c>
      <c r="D141" s="10" t="s">
        <v>644</v>
      </c>
      <c r="E141" s="10" t="s">
        <v>56</v>
      </c>
      <c r="F141" s="88">
        <v>3</v>
      </c>
      <c r="G141" s="88">
        <v>1</v>
      </c>
      <c r="H141" s="88" t="s">
        <v>191</v>
      </c>
      <c r="I141" s="10" t="s">
        <v>151</v>
      </c>
    </row>
    <row r="142" spans="2:9" x14ac:dyDescent="0.3">
      <c r="B142" s="10" t="s">
        <v>645</v>
      </c>
      <c r="C142" s="10" t="s">
        <v>646</v>
      </c>
      <c r="D142" s="10" t="s">
        <v>647</v>
      </c>
      <c r="E142" s="10" t="s">
        <v>24</v>
      </c>
      <c r="F142" s="88">
        <v>3</v>
      </c>
      <c r="G142" s="88">
        <v>1</v>
      </c>
      <c r="H142" s="88" t="s">
        <v>233</v>
      </c>
      <c r="I142" s="10" t="s">
        <v>149</v>
      </c>
    </row>
    <row r="143" spans="2:9" x14ac:dyDescent="0.3">
      <c r="B143" s="10" t="s">
        <v>648</v>
      </c>
      <c r="C143" s="10" t="s">
        <v>649</v>
      </c>
      <c r="D143" s="10" t="s">
        <v>650</v>
      </c>
      <c r="E143" s="10" t="s">
        <v>18</v>
      </c>
      <c r="F143" s="88">
        <v>4</v>
      </c>
      <c r="G143" s="88">
        <v>1</v>
      </c>
      <c r="H143" s="88" t="s">
        <v>245</v>
      </c>
      <c r="I143" s="10" t="s">
        <v>155</v>
      </c>
    </row>
    <row r="144" spans="2:9" x14ac:dyDescent="0.3">
      <c r="B144" s="10" t="s">
        <v>651</v>
      </c>
      <c r="C144" s="10" t="s">
        <v>652</v>
      </c>
      <c r="D144" s="10" t="s">
        <v>653</v>
      </c>
      <c r="E144" s="10" t="s">
        <v>56</v>
      </c>
      <c r="F144" s="88">
        <v>2</v>
      </c>
      <c r="G144" s="88">
        <v>1</v>
      </c>
      <c r="H144" s="88" t="s">
        <v>449</v>
      </c>
      <c r="I144" s="10" t="s">
        <v>151</v>
      </c>
    </row>
    <row r="145" spans="2:9" x14ac:dyDescent="0.3">
      <c r="B145" s="10" t="s">
        <v>654</v>
      </c>
      <c r="C145" s="10" t="s">
        <v>655</v>
      </c>
      <c r="D145" s="10" t="s">
        <v>656</v>
      </c>
      <c r="E145" s="10" t="s">
        <v>24</v>
      </c>
      <c r="F145" s="88">
        <v>4</v>
      </c>
      <c r="G145" s="88">
        <v>1</v>
      </c>
      <c r="H145" s="88" t="s">
        <v>329</v>
      </c>
      <c r="I145" s="10" t="s">
        <v>149</v>
      </c>
    </row>
    <row r="146" spans="2:9" x14ac:dyDescent="0.3">
      <c r="B146" s="10" t="s">
        <v>657</v>
      </c>
      <c r="C146" s="10" t="s">
        <v>658</v>
      </c>
      <c r="D146" s="10" t="s">
        <v>659</v>
      </c>
      <c r="E146" s="10" t="s">
        <v>4</v>
      </c>
      <c r="F146" s="88">
        <v>3</v>
      </c>
      <c r="G146" s="88">
        <v>1</v>
      </c>
      <c r="H146" s="88" t="s">
        <v>381</v>
      </c>
      <c r="I146" s="10" t="s">
        <v>148</v>
      </c>
    </row>
    <row r="147" spans="2:9" x14ac:dyDescent="0.3">
      <c r="B147" s="10" t="s">
        <v>660</v>
      </c>
      <c r="C147" s="10" t="s">
        <v>661</v>
      </c>
      <c r="D147" s="10" t="s">
        <v>662</v>
      </c>
      <c r="E147" s="10" t="s">
        <v>18</v>
      </c>
      <c r="F147" s="88">
        <v>2</v>
      </c>
      <c r="G147" s="88">
        <v>1</v>
      </c>
      <c r="H147" s="88" t="s">
        <v>460</v>
      </c>
      <c r="I147" s="10" t="s">
        <v>155</v>
      </c>
    </row>
    <row r="148" spans="2:9" x14ac:dyDescent="0.3">
      <c r="B148" s="10" t="s">
        <v>663</v>
      </c>
      <c r="C148" s="10" t="s">
        <v>664</v>
      </c>
      <c r="D148" s="10" t="s">
        <v>665</v>
      </c>
      <c r="E148" s="10" t="s">
        <v>56</v>
      </c>
      <c r="F148" s="88">
        <v>2</v>
      </c>
      <c r="G148" s="88">
        <v>1</v>
      </c>
      <c r="H148" s="88" t="s">
        <v>352</v>
      </c>
      <c r="I148" s="10" t="s">
        <v>151</v>
      </c>
    </row>
    <row r="149" spans="2:9" x14ac:dyDescent="0.3">
      <c r="B149" s="10" t="s">
        <v>666</v>
      </c>
      <c r="C149" s="10" t="s">
        <v>667</v>
      </c>
      <c r="D149" s="10" t="s">
        <v>668</v>
      </c>
      <c r="E149" s="10" t="s">
        <v>8</v>
      </c>
      <c r="F149" s="88">
        <v>2</v>
      </c>
      <c r="G149" s="88">
        <v>1</v>
      </c>
      <c r="H149" s="88" t="s">
        <v>405</v>
      </c>
      <c r="I149" s="10" t="s">
        <v>148</v>
      </c>
    </row>
    <row r="150" spans="2:9" x14ac:dyDescent="0.3">
      <c r="B150" s="10" t="s">
        <v>669</v>
      </c>
      <c r="C150" s="10" t="s">
        <v>670</v>
      </c>
      <c r="D150" s="10" t="s">
        <v>671</v>
      </c>
      <c r="E150" s="10" t="s">
        <v>46</v>
      </c>
      <c r="F150" s="88">
        <v>2</v>
      </c>
      <c r="G150" s="88">
        <v>1</v>
      </c>
      <c r="H150" s="88" t="s">
        <v>453</v>
      </c>
      <c r="I150" s="10" t="s">
        <v>151</v>
      </c>
    </row>
    <row r="151" spans="2:9" x14ac:dyDescent="0.3">
      <c r="B151" s="10" t="s">
        <v>672</v>
      </c>
      <c r="C151" s="10" t="s">
        <v>673</v>
      </c>
      <c r="D151" s="10" t="s">
        <v>674</v>
      </c>
      <c r="E151" s="10" t="s">
        <v>24</v>
      </c>
      <c r="F151" s="88">
        <v>3</v>
      </c>
      <c r="G151" s="88">
        <v>1</v>
      </c>
      <c r="H151" s="88" t="s">
        <v>187</v>
      </c>
      <c r="I151" s="10" t="s">
        <v>155</v>
      </c>
    </row>
    <row r="152" spans="2:9" x14ac:dyDescent="0.3">
      <c r="B152" s="10" t="s">
        <v>675</v>
      </c>
      <c r="C152" s="10" t="s">
        <v>676</v>
      </c>
      <c r="D152" s="10" t="s">
        <v>677</v>
      </c>
      <c r="E152" s="10" t="s">
        <v>76</v>
      </c>
      <c r="F152" s="88">
        <v>4</v>
      </c>
      <c r="G152" s="88">
        <v>1</v>
      </c>
      <c r="H152" s="88" t="s">
        <v>314</v>
      </c>
      <c r="I152" s="10" t="s">
        <v>149</v>
      </c>
    </row>
    <row r="153" spans="2:9" x14ac:dyDescent="0.3">
      <c r="B153" s="10" t="s">
        <v>678</v>
      </c>
      <c r="C153" s="10" t="s">
        <v>679</v>
      </c>
      <c r="D153" s="10" t="s">
        <v>680</v>
      </c>
      <c r="E153" s="10" t="s">
        <v>28</v>
      </c>
      <c r="F153" s="88">
        <v>3</v>
      </c>
      <c r="G153" s="88">
        <v>1</v>
      </c>
      <c r="H153" s="88" t="s">
        <v>269</v>
      </c>
      <c r="I153" s="10" t="s">
        <v>149</v>
      </c>
    </row>
    <row r="154" spans="2:9" x14ac:dyDescent="0.3">
      <c r="B154" s="10" t="s">
        <v>681</v>
      </c>
      <c r="C154" s="10" t="s">
        <v>682</v>
      </c>
      <c r="D154" s="10" t="s">
        <v>683</v>
      </c>
      <c r="E154" s="10" t="s">
        <v>28</v>
      </c>
      <c r="F154" s="88">
        <v>4</v>
      </c>
      <c r="G154" s="88">
        <v>1</v>
      </c>
      <c r="H154" s="88" t="s">
        <v>233</v>
      </c>
      <c r="I154" s="10" t="s">
        <v>149</v>
      </c>
    </row>
    <row r="155" spans="2:9" x14ac:dyDescent="0.3">
      <c r="B155" s="10" t="s">
        <v>684</v>
      </c>
      <c r="C155" s="10" t="s">
        <v>685</v>
      </c>
      <c r="D155" s="10" t="s">
        <v>686</v>
      </c>
      <c r="E155" s="10" t="s">
        <v>42</v>
      </c>
      <c r="F155" s="88">
        <v>4</v>
      </c>
      <c r="G155" s="88">
        <v>1</v>
      </c>
      <c r="H155" s="88" t="s">
        <v>345</v>
      </c>
      <c r="I155" s="10" t="s">
        <v>151</v>
      </c>
    </row>
    <row r="156" spans="2:9" x14ac:dyDescent="0.3">
      <c r="B156" s="10" t="s">
        <v>687</v>
      </c>
      <c r="C156" s="10" t="s">
        <v>688</v>
      </c>
      <c r="D156" s="10" t="s">
        <v>689</v>
      </c>
      <c r="E156" s="10" t="s">
        <v>22</v>
      </c>
      <c r="F156" s="88">
        <v>4</v>
      </c>
      <c r="G156" s="88">
        <v>1</v>
      </c>
      <c r="H156" s="88" t="s">
        <v>221</v>
      </c>
      <c r="I156" s="10" t="s">
        <v>149</v>
      </c>
    </row>
    <row r="157" spans="2:9" x14ac:dyDescent="0.3">
      <c r="B157" s="10" t="s">
        <v>690</v>
      </c>
      <c r="C157" s="10" t="s">
        <v>691</v>
      </c>
      <c r="D157" s="10" t="s">
        <v>692</v>
      </c>
      <c r="E157" s="10" t="s">
        <v>18</v>
      </c>
      <c r="F157" s="88">
        <v>3</v>
      </c>
      <c r="G157" s="88">
        <v>1</v>
      </c>
      <c r="H157" s="88" t="s">
        <v>213</v>
      </c>
      <c r="I157" s="10" t="s">
        <v>149</v>
      </c>
    </row>
    <row r="158" spans="2:9" x14ac:dyDescent="0.3">
      <c r="B158" s="10" t="s">
        <v>693</v>
      </c>
      <c r="C158" s="10" t="s">
        <v>694</v>
      </c>
      <c r="D158" s="10" t="s">
        <v>695</v>
      </c>
      <c r="E158" s="10" t="s">
        <v>24</v>
      </c>
      <c r="F158" s="88">
        <v>4</v>
      </c>
      <c r="G158" s="88">
        <v>1</v>
      </c>
      <c r="H158" s="88" t="s">
        <v>352</v>
      </c>
      <c r="I158" s="10" t="s">
        <v>155</v>
      </c>
    </row>
    <row r="159" spans="2:9" x14ac:dyDescent="0.3">
      <c r="B159" s="10" t="s">
        <v>696</v>
      </c>
      <c r="C159" s="10" t="s">
        <v>697</v>
      </c>
      <c r="D159" s="10" t="s">
        <v>698</v>
      </c>
      <c r="E159" s="10" t="s">
        <v>76</v>
      </c>
      <c r="F159" s="88">
        <v>3</v>
      </c>
      <c r="G159" s="88">
        <v>1</v>
      </c>
      <c r="H159" s="88" t="s">
        <v>265</v>
      </c>
      <c r="I159" s="10" t="s">
        <v>149</v>
      </c>
    </row>
    <row r="160" spans="2:9" x14ac:dyDescent="0.3">
      <c r="B160" s="10" t="s">
        <v>699</v>
      </c>
      <c r="C160" s="10" t="s">
        <v>700</v>
      </c>
      <c r="D160" s="10" t="s">
        <v>701</v>
      </c>
      <c r="E160" s="10" t="s">
        <v>28</v>
      </c>
      <c r="F160" s="88">
        <v>3</v>
      </c>
      <c r="G160" s="88">
        <v>1</v>
      </c>
      <c r="H160" s="88" t="s">
        <v>217</v>
      </c>
      <c r="I160" s="10" t="s">
        <v>149</v>
      </c>
    </row>
    <row r="161" spans="2:9" x14ac:dyDescent="0.3">
      <c r="B161" s="10" t="s">
        <v>702</v>
      </c>
      <c r="C161" s="10" t="s">
        <v>703</v>
      </c>
      <c r="D161" s="10" t="s">
        <v>704</v>
      </c>
      <c r="E161" s="10" t="s">
        <v>28</v>
      </c>
      <c r="F161" s="88">
        <v>3</v>
      </c>
      <c r="G161" s="88">
        <v>1</v>
      </c>
      <c r="H161" s="88" t="s">
        <v>329</v>
      </c>
      <c r="I161" s="10" t="s">
        <v>149</v>
      </c>
    </row>
    <row r="162" spans="2:9" x14ac:dyDescent="0.3">
      <c r="B162" s="10" t="s">
        <v>705</v>
      </c>
      <c r="C162" s="10" t="s">
        <v>706</v>
      </c>
      <c r="D162" s="10" t="s">
        <v>707</v>
      </c>
      <c r="E162" s="10" t="s">
        <v>76</v>
      </c>
      <c r="F162" s="88">
        <v>3</v>
      </c>
      <c r="G162" s="88">
        <v>1</v>
      </c>
      <c r="H162" s="88" t="s">
        <v>221</v>
      </c>
      <c r="I162" s="10" t="s">
        <v>149</v>
      </c>
    </row>
    <row r="163" spans="2:9" x14ac:dyDescent="0.3">
      <c r="B163" s="10" t="s">
        <v>708</v>
      </c>
      <c r="C163" s="10" t="s">
        <v>709</v>
      </c>
      <c r="D163" s="10" t="s">
        <v>710</v>
      </c>
      <c r="E163" s="10" t="s">
        <v>28</v>
      </c>
      <c r="F163" s="88">
        <v>3</v>
      </c>
      <c r="G163" s="88">
        <v>1</v>
      </c>
      <c r="H163" s="88" t="s">
        <v>314</v>
      </c>
      <c r="I163" s="10" t="s">
        <v>149</v>
      </c>
    </row>
    <row r="164" spans="2:9" x14ac:dyDescent="0.3">
      <c r="B164" s="10" t="s">
        <v>711</v>
      </c>
      <c r="C164" s="10" t="s">
        <v>712</v>
      </c>
      <c r="D164" s="10" t="s">
        <v>713</v>
      </c>
      <c r="E164" s="10" t="s">
        <v>20</v>
      </c>
      <c r="F164" s="88">
        <v>4</v>
      </c>
      <c r="G164" s="88">
        <v>1</v>
      </c>
      <c r="H164" s="88" t="s">
        <v>295</v>
      </c>
      <c r="I164" s="10" t="s">
        <v>149</v>
      </c>
    </row>
    <row r="165" spans="2:9" x14ac:dyDescent="0.3">
      <c r="B165" s="10" t="s">
        <v>714</v>
      </c>
      <c r="C165" s="10" t="s">
        <v>715</v>
      </c>
      <c r="D165" s="10" t="s">
        <v>716</v>
      </c>
      <c r="E165" s="10" t="s">
        <v>28</v>
      </c>
      <c r="F165" s="88">
        <v>3</v>
      </c>
      <c r="G165" s="88">
        <v>1</v>
      </c>
      <c r="H165" s="88" t="s">
        <v>277</v>
      </c>
      <c r="I165" s="10" t="s">
        <v>149</v>
      </c>
    </row>
    <row r="166" spans="2:9" x14ac:dyDescent="0.3">
      <c r="B166" s="10" t="s">
        <v>717</v>
      </c>
      <c r="C166" s="10" t="s">
        <v>718</v>
      </c>
      <c r="D166" s="10" t="s">
        <v>719</v>
      </c>
      <c r="E166" s="10" t="s">
        <v>28</v>
      </c>
      <c r="F166" s="88">
        <v>3</v>
      </c>
      <c r="G166" s="88">
        <v>1</v>
      </c>
      <c r="H166" s="88" t="s">
        <v>322</v>
      </c>
      <c r="I166" s="10" t="s">
        <v>149</v>
      </c>
    </row>
    <row r="167" spans="2:9" x14ac:dyDescent="0.3">
      <c r="B167" s="10" t="s">
        <v>720</v>
      </c>
      <c r="C167" s="10" t="s">
        <v>721</v>
      </c>
      <c r="D167" s="10" t="s">
        <v>722</v>
      </c>
      <c r="E167" s="10" t="s">
        <v>12</v>
      </c>
      <c r="F167" s="88">
        <v>3</v>
      </c>
      <c r="G167" s="88">
        <v>1</v>
      </c>
      <c r="H167" s="88" t="s">
        <v>273</v>
      </c>
      <c r="I167" s="10" t="s">
        <v>149</v>
      </c>
    </row>
    <row r="168" spans="2:9" x14ac:dyDescent="0.3">
      <c r="B168" s="10" t="s">
        <v>723</v>
      </c>
      <c r="C168" s="10" t="s">
        <v>724</v>
      </c>
      <c r="D168" s="10" t="s">
        <v>725</v>
      </c>
      <c r="E168" s="10" t="s">
        <v>76</v>
      </c>
      <c r="F168" s="88">
        <v>3</v>
      </c>
      <c r="G168" s="88">
        <v>1</v>
      </c>
      <c r="H168" s="88" t="s">
        <v>253</v>
      </c>
      <c r="I168" s="10" t="s">
        <v>149</v>
      </c>
    </row>
    <row r="169" spans="2:9" x14ac:dyDescent="0.3">
      <c r="B169" s="10" t="s">
        <v>726</v>
      </c>
      <c r="C169" s="10" t="s">
        <v>727</v>
      </c>
      <c r="D169" s="10" t="s">
        <v>728</v>
      </c>
      <c r="E169" s="10" t="s">
        <v>76</v>
      </c>
      <c r="F169" s="88">
        <v>3</v>
      </c>
      <c r="G169" s="88">
        <v>1</v>
      </c>
      <c r="H169" s="88" t="s">
        <v>245</v>
      </c>
      <c r="I169" s="10" t="s">
        <v>155</v>
      </c>
    </row>
    <row r="170" spans="2:9" x14ac:dyDescent="0.3">
      <c r="B170" s="10" t="s">
        <v>729</v>
      </c>
      <c r="C170" s="10" t="s">
        <v>730</v>
      </c>
      <c r="D170" s="10" t="s">
        <v>731</v>
      </c>
      <c r="E170" s="10" t="s">
        <v>76</v>
      </c>
      <c r="F170" s="88">
        <v>3</v>
      </c>
      <c r="G170" s="88">
        <v>1</v>
      </c>
      <c r="H170" s="88" t="s">
        <v>295</v>
      </c>
      <c r="I170" s="10" t="s">
        <v>149</v>
      </c>
    </row>
    <row r="171" spans="2:9" x14ac:dyDescent="0.3">
      <c r="B171" s="10" t="s">
        <v>732</v>
      </c>
      <c r="C171" s="10" t="s">
        <v>733</v>
      </c>
      <c r="D171" s="10" t="s">
        <v>734</v>
      </c>
      <c r="E171" s="10" t="s">
        <v>22</v>
      </c>
      <c r="F171" s="88">
        <v>3</v>
      </c>
      <c r="G171" s="88">
        <v>1</v>
      </c>
      <c r="H171" s="88" t="s">
        <v>521</v>
      </c>
      <c r="I171" s="10" t="s">
        <v>149</v>
      </c>
    </row>
    <row r="172" spans="2:9" x14ac:dyDescent="0.3">
      <c r="B172" s="10" t="s">
        <v>735</v>
      </c>
      <c r="C172" s="10" t="s">
        <v>736</v>
      </c>
      <c r="D172" s="10" t="s">
        <v>737</v>
      </c>
      <c r="E172" s="10" t="s">
        <v>16</v>
      </c>
      <c r="F172" s="88">
        <v>3</v>
      </c>
      <c r="G172" s="88">
        <v>1</v>
      </c>
      <c r="H172" s="88" t="s">
        <v>333</v>
      </c>
      <c r="I172" s="10" t="s">
        <v>149</v>
      </c>
    </row>
    <row r="173" spans="2:9" x14ac:dyDescent="0.3">
      <c r="B173" s="10" t="s">
        <v>738</v>
      </c>
      <c r="C173" s="10" t="s">
        <v>739</v>
      </c>
      <c r="D173" s="10" t="s">
        <v>740</v>
      </c>
      <c r="E173" s="10" t="s">
        <v>24</v>
      </c>
      <c r="F173" s="88">
        <v>3</v>
      </c>
      <c r="G173" s="88">
        <v>1</v>
      </c>
      <c r="H173" s="88" t="s">
        <v>229</v>
      </c>
      <c r="I173" s="10" t="s">
        <v>149</v>
      </c>
    </row>
    <row r="174" spans="2:9" x14ac:dyDescent="0.3">
      <c r="B174" s="10" t="s">
        <v>741</v>
      </c>
      <c r="C174" s="10" t="s">
        <v>742</v>
      </c>
      <c r="D174" s="10" t="s">
        <v>743</v>
      </c>
      <c r="E174" s="10" t="s">
        <v>14</v>
      </c>
      <c r="F174" s="88">
        <v>4</v>
      </c>
      <c r="G174" s="88">
        <v>1</v>
      </c>
      <c r="H174" s="88" t="s">
        <v>310</v>
      </c>
      <c r="I174" s="10" t="s">
        <v>149</v>
      </c>
    </row>
    <row r="175" spans="2:9" x14ac:dyDescent="0.3">
      <c r="B175" s="10" t="s">
        <v>744</v>
      </c>
      <c r="C175" s="10" t="s">
        <v>745</v>
      </c>
      <c r="D175" s="10" t="s">
        <v>746</v>
      </c>
      <c r="E175" s="10" t="s">
        <v>12</v>
      </c>
      <c r="F175" s="88">
        <v>3</v>
      </c>
      <c r="G175" s="88">
        <v>1</v>
      </c>
      <c r="H175" s="88" t="s">
        <v>363</v>
      </c>
      <c r="I175" s="10" t="s">
        <v>149</v>
      </c>
    </row>
    <row r="176" spans="2:9" x14ac:dyDescent="0.3">
      <c r="B176" s="10" t="s">
        <v>747</v>
      </c>
      <c r="C176" s="10" t="s">
        <v>748</v>
      </c>
      <c r="D176" s="10" t="s">
        <v>749</v>
      </c>
      <c r="E176" s="10" t="s">
        <v>6</v>
      </c>
      <c r="F176" s="88">
        <v>3</v>
      </c>
      <c r="G176" s="88">
        <v>1</v>
      </c>
      <c r="H176" s="88" t="s">
        <v>374</v>
      </c>
      <c r="I176" s="10" t="s">
        <v>148</v>
      </c>
    </row>
    <row r="177" spans="2:9" x14ac:dyDescent="0.3">
      <c r="B177" s="10" t="s">
        <v>750</v>
      </c>
      <c r="C177" s="10" t="s">
        <v>751</v>
      </c>
      <c r="D177" s="10" t="s">
        <v>752</v>
      </c>
      <c r="E177" s="10" t="s">
        <v>12</v>
      </c>
      <c r="F177" s="88">
        <v>4</v>
      </c>
      <c r="G177" s="88">
        <v>1</v>
      </c>
      <c r="H177" s="88" t="s">
        <v>381</v>
      </c>
      <c r="I177" s="10" t="s">
        <v>149</v>
      </c>
    </row>
    <row r="178" spans="2:9" x14ac:dyDescent="0.3">
      <c r="B178" s="10" t="s">
        <v>753</v>
      </c>
      <c r="C178" s="10" t="s">
        <v>754</v>
      </c>
      <c r="D178" s="10" t="s">
        <v>755</v>
      </c>
      <c r="E178" s="10" t="s">
        <v>14</v>
      </c>
      <c r="F178" s="88">
        <v>4</v>
      </c>
      <c r="G178" s="88">
        <v>1</v>
      </c>
      <c r="H178" s="88" t="s">
        <v>299</v>
      </c>
      <c r="I178" s="10" t="s">
        <v>149</v>
      </c>
    </row>
    <row r="179" spans="2:9" x14ac:dyDescent="0.3">
      <c r="B179" s="10" t="s">
        <v>756</v>
      </c>
      <c r="C179" s="10" t="s">
        <v>757</v>
      </c>
      <c r="D179" s="10" t="s">
        <v>758</v>
      </c>
      <c r="E179" s="10" t="s">
        <v>52</v>
      </c>
      <c r="F179" s="88">
        <v>3</v>
      </c>
      <c r="G179" s="88">
        <v>1</v>
      </c>
      <c r="H179" s="88" t="s">
        <v>303</v>
      </c>
      <c r="I179" s="10" t="s">
        <v>151</v>
      </c>
    </row>
    <row r="180" spans="2:9" x14ac:dyDescent="0.3">
      <c r="B180" s="10" t="s">
        <v>759</v>
      </c>
      <c r="C180" s="10" t="s">
        <v>760</v>
      </c>
      <c r="D180" s="10" t="s">
        <v>761</v>
      </c>
      <c r="E180" s="10" t="s">
        <v>56</v>
      </c>
      <c r="F180" s="88">
        <v>3</v>
      </c>
      <c r="G180" s="88">
        <v>1</v>
      </c>
      <c r="H180" s="88" t="s">
        <v>449</v>
      </c>
      <c r="I180" s="10" t="s">
        <v>151</v>
      </c>
    </row>
    <row r="181" spans="2:9" x14ac:dyDescent="0.3">
      <c r="B181" s="10" t="s">
        <v>762</v>
      </c>
      <c r="C181" s="10" t="s">
        <v>763</v>
      </c>
      <c r="D181" s="10" t="s">
        <v>764</v>
      </c>
      <c r="E181" s="10" t="s">
        <v>52</v>
      </c>
      <c r="F181" s="88">
        <v>3</v>
      </c>
      <c r="G181" s="88">
        <v>1</v>
      </c>
      <c r="H181" s="88" t="s">
        <v>195</v>
      </c>
      <c r="I181" s="10" t="s">
        <v>151</v>
      </c>
    </row>
    <row r="182" spans="2:9" x14ac:dyDescent="0.3">
      <c r="B182" s="10" t="s">
        <v>765</v>
      </c>
      <c r="C182" s="10" t="s">
        <v>766</v>
      </c>
      <c r="D182" s="10" t="s">
        <v>767</v>
      </c>
      <c r="E182" s="10" t="s">
        <v>44</v>
      </c>
      <c r="F182" s="88">
        <v>3</v>
      </c>
      <c r="G182" s="88">
        <v>1</v>
      </c>
      <c r="H182" s="88" t="s">
        <v>460</v>
      </c>
      <c r="I182" s="10" t="s">
        <v>151</v>
      </c>
    </row>
    <row r="183" spans="2:9" x14ac:dyDescent="0.3">
      <c r="B183" s="10" t="s">
        <v>768</v>
      </c>
      <c r="C183" s="10" t="s">
        <v>769</v>
      </c>
      <c r="D183" s="10" t="s">
        <v>770</v>
      </c>
      <c r="E183" s="10" t="s">
        <v>56</v>
      </c>
      <c r="F183" s="88">
        <v>4</v>
      </c>
      <c r="G183" s="88">
        <v>1</v>
      </c>
      <c r="H183" s="88" t="s">
        <v>187</v>
      </c>
      <c r="I183" s="10" t="s">
        <v>151</v>
      </c>
    </row>
    <row r="184" spans="2:9" x14ac:dyDescent="0.3">
      <c r="B184" s="10" t="s">
        <v>771</v>
      </c>
      <c r="C184" s="10" t="s">
        <v>772</v>
      </c>
      <c r="D184" s="10" t="s">
        <v>773</v>
      </c>
      <c r="E184" s="10" t="s">
        <v>50</v>
      </c>
      <c r="F184" s="88">
        <v>3</v>
      </c>
      <c r="G184" s="88">
        <v>1</v>
      </c>
      <c r="H184" s="88" t="s">
        <v>237</v>
      </c>
      <c r="I184" s="10" t="s">
        <v>151</v>
      </c>
    </row>
    <row r="185" spans="2:9" x14ac:dyDescent="0.3">
      <c r="B185" s="10" t="s">
        <v>774</v>
      </c>
      <c r="C185" s="10" t="s">
        <v>775</v>
      </c>
      <c r="D185" s="10" t="s">
        <v>776</v>
      </c>
      <c r="E185" s="10" t="s">
        <v>24</v>
      </c>
      <c r="F185" s="88">
        <v>4</v>
      </c>
      <c r="G185" s="88">
        <v>1</v>
      </c>
      <c r="H185" s="88" t="s">
        <v>206</v>
      </c>
      <c r="I185" s="10" t="s">
        <v>149</v>
      </c>
    </row>
    <row r="186" spans="2:9" x14ac:dyDescent="0.3">
      <c r="B186" s="10" t="s">
        <v>777</v>
      </c>
      <c r="C186" s="10" t="s">
        <v>778</v>
      </c>
      <c r="D186" s="10" t="s">
        <v>779</v>
      </c>
      <c r="E186" s="10" t="s">
        <v>22</v>
      </c>
      <c r="F186" s="88">
        <v>4</v>
      </c>
      <c r="G186" s="88">
        <v>1</v>
      </c>
      <c r="H186" s="88" t="s">
        <v>284</v>
      </c>
      <c r="I186" s="10" t="s">
        <v>149</v>
      </c>
    </row>
    <row r="187" spans="2:9" x14ac:dyDescent="0.3">
      <c r="B187" s="10" t="s">
        <v>780</v>
      </c>
      <c r="C187" s="10" t="s">
        <v>781</v>
      </c>
      <c r="D187" s="10" t="s">
        <v>782</v>
      </c>
      <c r="E187" s="10" t="s">
        <v>24</v>
      </c>
      <c r="F187" s="88">
        <v>4</v>
      </c>
      <c r="G187" s="88">
        <v>1</v>
      </c>
      <c r="H187" s="88" t="s">
        <v>273</v>
      </c>
      <c r="I187" s="10" t="s">
        <v>149</v>
      </c>
    </row>
    <row r="188" spans="2:9" x14ac:dyDescent="0.3">
      <c r="B188" s="10" t="s">
        <v>783</v>
      </c>
      <c r="C188" s="10" t="s">
        <v>784</v>
      </c>
      <c r="D188" s="10" t="s">
        <v>785</v>
      </c>
      <c r="E188" s="10" t="s">
        <v>48</v>
      </c>
      <c r="F188" s="88">
        <v>4</v>
      </c>
      <c r="G188" s="88">
        <v>1</v>
      </c>
      <c r="H188" s="88" t="s">
        <v>237</v>
      </c>
      <c r="I188" s="10" t="s">
        <v>151</v>
      </c>
    </row>
    <row r="189" spans="2:9" x14ac:dyDescent="0.3">
      <c r="B189" s="10" t="s">
        <v>786</v>
      </c>
      <c r="C189" s="10" t="s">
        <v>787</v>
      </c>
      <c r="D189" s="10" t="s">
        <v>788</v>
      </c>
      <c r="E189" s="10" t="s">
        <v>48</v>
      </c>
      <c r="F189" s="88">
        <v>4</v>
      </c>
      <c r="G189" s="88">
        <v>2</v>
      </c>
      <c r="H189" s="88" t="s">
        <v>449</v>
      </c>
      <c r="I189" s="10" t="s">
        <v>151</v>
      </c>
    </row>
  </sheetData>
  <sheetProtection selectLockedCells="1"/>
  <mergeCells count="1">
    <mergeCell ref="B1:I1"/>
  </mergeCells>
  <conditionalFormatting sqref="B3:B189">
    <cfRule type="duplicateValues" dxfId="126" priority="23"/>
  </conditionalFormatting>
  <printOptions horizontalCentered="1"/>
  <pageMargins left="0" right="0" top="0" bottom="0.39370078740157483" header="0" footer="0"/>
  <pageSetup paperSize="9" scale="89" fitToHeight="4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2B496-1E32-40FF-BF15-41E7975920BD}">
  <sheetPr codeName="Feuil07">
    <tabColor rgb="FF0070C0"/>
    <pageSetUpPr fitToPage="1"/>
  </sheetPr>
  <dimension ref="B1:M502"/>
  <sheetViews>
    <sheetView showGridLines="0" workbookViewId="0">
      <selection activeCell="B2" sqref="B2"/>
    </sheetView>
  </sheetViews>
  <sheetFormatPr baseColWidth="10" defaultColWidth="11.25" defaultRowHeight="26.25" outlineLevelCol="1" x14ac:dyDescent="0.3"/>
  <cols>
    <col min="1" max="1" width="3.75" style="116" customWidth="1"/>
    <col min="2" max="2" width="18.75" style="116" customWidth="1"/>
    <col min="3" max="3" width="45.75" style="116" customWidth="1"/>
    <col min="4" max="4" width="40.75" style="116" customWidth="1"/>
    <col min="5" max="5" width="11.25" style="116" customWidth="1"/>
    <col min="6" max="8" width="8.75" style="116" customWidth="1"/>
    <col min="9" max="9" width="11.25" style="116" customWidth="1"/>
    <col min="10" max="10" width="3.75" style="116" customWidth="1"/>
    <col min="11" max="12" width="5.875" style="122" hidden="1" customWidth="1" outlineLevel="1"/>
    <col min="13" max="13" width="11.25" style="116" collapsed="1"/>
    <col min="14" max="16384" width="11.25" style="116"/>
  </cols>
  <sheetData>
    <row r="1" spans="2:13" x14ac:dyDescent="0.45">
      <c r="B1" s="139" t="str">
        <f ca="1">"Pusignan "&amp;YEAR(TODAY())&amp;" - Classement général"</f>
        <v>Pusignan 2023 - Classement général</v>
      </c>
      <c r="C1" s="139"/>
      <c r="D1" s="139"/>
      <c r="E1" s="139"/>
      <c r="F1" s="139"/>
      <c r="G1" s="139"/>
      <c r="H1" s="139"/>
      <c r="I1" s="139"/>
    </row>
    <row r="2" spans="2:13" x14ac:dyDescent="0.3">
      <c r="B2" s="117" t="s">
        <v>94</v>
      </c>
      <c r="C2" s="117" t="s">
        <v>92</v>
      </c>
      <c r="D2" s="117" t="s">
        <v>93</v>
      </c>
      <c r="E2" s="118" t="s">
        <v>95</v>
      </c>
      <c r="F2" s="118" t="s">
        <v>96</v>
      </c>
      <c r="G2" s="118" t="s">
        <v>97</v>
      </c>
      <c r="H2" s="118" t="s">
        <v>98</v>
      </c>
      <c r="I2" s="118" t="s">
        <v>126</v>
      </c>
      <c r="K2" s="123"/>
      <c r="L2" s="122">
        <f>IF(MAX(K:K)=0,2,MAX(K:K))</f>
        <v>213</v>
      </c>
    </row>
    <row r="3" spans="2:13" x14ac:dyDescent="0.3">
      <c r="B3" s="119" t="s">
        <v>4</v>
      </c>
      <c r="C3" s="117"/>
      <c r="D3" s="117"/>
      <c r="E3" s="120"/>
      <c r="F3" s="120"/>
      <c r="G3" s="120"/>
      <c r="H3" s="120"/>
      <c r="I3" s="120"/>
      <c r="K3" s="124" t="str">
        <f>IF(COUNTA(Classement_général[[#This Row],[Nom]:[Rang]])&gt;1,ROW(),"")</f>
        <v/>
      </c>
    </row>
    <row r="4" spans="2:13" x14ac:dyDescent="0.3">
      <c r="B4" s="119"/>
      <c r="C4" s="117" t="s">
        <v>428</v>
      </c>
      <c r="D4" s="117" t="s">
        <v>429</v>
      </c>
      <c r="E4" s="120"/>
      <c r="F4" s="120"/>
      <c r="G4" s="120"/>
      <c r="H4" s="120"/>
      <c r="I4" s="120">
        <v>1</v>
      </c>
      <c r="K4" s="124">
        <f>IF(COUNTA(Classement_général[[#This Row],[Nom]:[Rang]])&gt;1,ROW(),"")</f>
        <v>4</v>
      </c>
    </row>
    <row r="5" spans="2:13" x14ac:dyDescent="0.45">
      <c r="B5" s="119"/>
      <c r="C5" s="117" t="s">
        <v>657</v>
      </c>
      <c r="D5" s="117" t="s">
        <v>658</v>
      </c>
      <c r="E5" s="120"/>
      <c r="F5" s="120"/>
      <c r="G5" s="120"/>
      <c r="H5" s="120"/>
      <c r="I5" s="120">
        <v>2</v>
      </c>
      <c r="K5" s="124">
        <f>IF(COUNTA(Classement_général[[#This Row],[Nom]:[Rang]])&gt;1,ROW(),"")</f>
        <v>5</v>
      </c>
      <c r="M5" s="121"/>
    </row>
    <row r="6" spans="2:13" x14ac:dyDescent="0.3">
      <c r="B6" s="119" t="s">
        <v>6</v>
      </c>
      <c r="C6" s="117"/>
      <c r="D6" s="117"/>
      <c r="E6" s="120"/>
      <c r="F6" s="120"/>
      <c r="G6" s="120"/>
      <c r="H6" s="120"/>
      <c r="I6" s="120"/>
      <c r="K6" s="124" t="str">
        <f>IF(COUNTA(Classement_général[[#This Row],[Nom]:[Rang]])&gt;1,ROW(),"")</f>
        <v/>
      </c>
    </row>
    <row r="7" spans="2:13" x14ac:dyDescent="0.3">
      <c r="B7" s="119"/>
      <c r="C7" s="117" t="s">
        <v>434</v>
      </c>
      <c r="D7" s="117" t="s">
        <v>435</v>
      </c>
      <c r="E7" s="120"/>
      <c r="F7" s="120"/>
      <c r="G7" s="120"/>
      <c r="H7" s="120"/>
      <c r="I7" s="120">
        <v>1</v>
      </c>
      <c r="K7" s="124">
        <f>IF(COUNTA(Classement_général[[#This Row],[Nom]:[Rang]])&gt;1,ROW(),"")</f>
        <v>7</v>
      </c>
    </row>
    <row r="8" spans="2:13" x14ac:dyDescent="0.3">
      <c r="B8" s="119"/>
      <c r="C8" s="117" t="s">
        <v>747</v>
      </c>
      <c r="D8" s="117" t="s">
        <v>748</v>
      </c>
      <c r="E8" s="120"/>
      <c r="F8" s="120"/>
      <c r="G8" s="120"/>
      <c r="H8" s="120"/>
      <c r="I8" s="120">
        <v>2</v>
      </c>
      <c r="K8" s="124">
        <f>IF(COUNTA(Classement_général[[#This Row],[Nom]:[Rang]])&gt;1,ROW(),"")</f>
        <v>8</v>
      </c>
    </row>
    <row r="9" spans="2:13" x14ac:dyDescent="0.3">
      <c r="B9" s="119" t="s">
        <v>8</v>
      </c>
      <c r="C9" s="117"/>
      <c r="D9" s="117"/>
      <c r="E9" s="120"/>
      <c r="F9" s="120"/>
      <c r="G9" s="120"/>
      <c r="H9" s="120"/>
      <c r="I9" s="120"/>
      <c r="K9" s="124" t="str">
        <f>IF(COUNTA(Classement_général[[#This Row],[Nom]:[Rang]])&gt;1,ROW(),"")</f>
        <v/>
      </c>
    </row>
    <row r="10" spans="2:13" x14ac:dyDescent="0.3">
      <c r="B10" s="119"/>
      <c r="C10" s="117" t="s">
        <v>412</v>
      </c>
      <c r="D10" s="117" t="s">
        <v>413</v>
      </c>
      <c r="E10" s="120"/>
      <c r="F10" s="120"/>
      <c r="G10" s="120"/>
      <c r="H10" s="120"/>
      <c r="I10" s="120">
        <v>1</v>
      </c>
      <c r="K10" s="124">
        <f>IF(COUNTA(Classement_général[[#This Row],[Nom]:[Rang]])&gt;1,ROW(),"")</f>
        <v>10</v>
      </c>
    </row>
    <row r="11" spans="2:13" x14ac:dyDescent="0.3">
      <c r="B11" s="119"/>
      <c r="C11" s="117" t="s">
        <v>270</v>
      </c>
      <c r="D11" s="117" t="s">
        <v>271</v>
      </c>
      <c r="E11" s="120"/>
      <c r="F11" s="120"/>
      <c r="G11" s="120"/>
      <c r="H11" s="120"/>
      <c r="I11" s="120">
        <v>2</v>
      </c>
      <c r="K11" s="124">
        <f>IF(COUNTA(Classement_général[[#This Row],[Nom]:[Rang]])&gt;1,ROW(),"")</f>
        <v>11</v>
      </c>
    </row>
    <row r="12" spans="2:13" x14ac:dyDescent="0.3">
      <c r="B12" s="119"/>
      <c r="C12" s="117" t="s">
        <v>666</v>
      </c>
      <c r="D12" s="117" t="s">
        <v>667</v>
      </c>
      <c r="E12" s="120"/>
      <c r="F12" s="120"/>
      <c r="G12" s="120"/>
      <c r="H12" s="120"/>
      <c r="I12" s="120">
        <v>3</v>
      </c>
      <c r="K12" s="124">
        <f>IF(COUNTA(Classement_général[[#This Row],[Nom]:[Rang]])&gt;1,ROW(),"")</f>
        <v>12</v>
      </c>
    </row>
    <row r="13" spans="2:13" x14ac:dyDescent="0.3">
      <c r="B13" s="119"/>
      <c r="C13" s="117" t="s">
        <v>274</v>
      </c>
      <c r="D13" s="117" t="s">
        <v>275</v>
      </c>
      <c r="E13" s="120"/>
      <c r="F13" s="120"/>
      <c r="G13" s="120"/>
      <c r="H13" s="120"/>
      <c r="I13" s="120">
        <v>4</v>
      </c>
      <c r="K13" s="124">
        <f>IF(COUNTA(Classement_général[[#This Row],[Nom]:[Rang]])&gt;1,ROW(),"")</f>
        <v>13</v>
      </c>
    </row>
    <row r="14" spans="2:13" x14ac:dyDescent="0.3">
      <c r="B14" s="119" t="s">
        <v>10</v>
      </c>
      <c r="C14" s="117"/>
      <c r="D14" s="117"/>
      <c r="E14" s="120"/>
      <c r="F14" s="120"/>
      <c r="G14" s="120"/>
      <c r="H14" s="120"/>
      <c r="I14" s="120"/>
      <c r="K14" s="124" t="str">
        <f>IF(COUNTA(Classement_général[[#This Row],[Nom]:[Rang]])&gt;1,ROW(),"")</f>
        <v/>
      </c>
    </row>
    <row r="15" spans="2:13" x14ac:dyDescent="0.3">
      <c r="B15" s="119"/>
      <c r="C15" s="117" t="s">
        <v>549</v>
      </c>
      <c r="D15" s="117" t="s">
        <v>550</v>
      </c>
      <c r="E15" s="120"/>
      <c r="F15" s="120"/>
      <c r="G15" s="120"/>
      <c r="H15" s="120"/>
      <c r="I15" s="120">
        <v>1</v>
      </c>
      <c r="K15" s="124">
        <f>IF(COUNTA(Classement_général[[#This Row],[Nom]:[Rang]])&gt;1,ROW(),"")</f>
        <v>15</v>
      </c>
    </row>
    <row r="16" spans="2:13" x14ac:dyDescent="0.3">
      <c r="B16" s="119"/>
      <c r="C16" s="117" t="s">
        <v>603</v>
      </c>
      <c r="D16" s="117" t="s">
        <v>604</v>
      </c>
      <c r="E16" s="120"/>
      <c r="F16" s="120"/>
      <c r="G16" s="120"/>
      <c r="H16" s="120"/>
      <c r="I16" s="120">
        <v>2</v>
      </c>
      <c r="K16" s="124">
        <f>IF(COUNTA(Classement_général[[#This Row],[Nom]:[Rang]])&gt;1,ROW(),"")</f>
        <v>16</v>
      </c>
    </row>
    <row r="17" spans="2:11" x14ac:dyDescent="0.3">
      <c r="B17" s="119"/>
      <c r="C17" s="117" t="s">
        <v>281</v>
      </c>
      <c r="D17" s="117" t="s">
        <v>282</v>
      </c>
      <c r="E17" s="120"/>
      <c r="F17" s="120"/>
      <c r="G17" s="120"/>
      <c r="H17" s="120"/>
      <c r="I17" s="120">
        <v>3</v>
      </c>
      <c r="K17" s="124">
        <f>IF(COUNTA(Classement_général[[#This Row],[Nom]:[Rang]])&gt;1,ROW(),"")</f>
        <v>17</v>
      </c>
    </row>
    <row r="18" spans="2:11" x14ac:dyDescent="0.3">
      <c r="B18" s="119"/>
      <c r="C18" s="117" t="s">
        <v>278</v>
      </c>
      <c r="D18" s="117" t="s">
        <v>279</v>
      </c>
      <c r="E18" s="120"/>
      <c r="F18" s="120"/>
      <c r="G18" s="120"/>
      <c r="H18" s="120"/>
      <c r="I18" s="120">
        <v>4</v>
      </c>
      <c r="K18" s="124">
        <f>IF(COUNTA(Classement_général[[#This Row],[Nom]:[Rang]])&gt;1,ROW(),"")</f>
        <v>18</v>
      </c>
    </row>
    <row r="19" spans="2:11" x14ac:dyDescent="0.3">
      <c r="B19" s="119" t="s">
        <v>12</v>
      </c>
      <c r="C19" s="117"/>
      <c r="D19" s="117"/>
      <c r="E19" s="120"/>
      <c r="F19" s="120"/>
      <c r="G19" s="120"/>
      <c r="H19" s="120"/>
      <c r="I19" s="120"/>
      <c r="K19" s="124" t="str">
        <f>IF(COUNTA(Classement_général[[#This Row],[Nom]:[Rang]])&gt;1,ROW(),"")</f>
        <v/>
      </c>
    </row>
    <row r="20" spans="2:11" x14ac:dyDescent="0.3">
      <c r="B20" s="119"/>
      <c r="C20" s="117" t="s">
        <v>446</v>
      </c>
      <c r="D20" s="117" t="s">
        <v>447</v>
      </c>
      <c r="E20" s="120"/>
      <c r="F20" s="120"/>
      <c r="G20" s="120"/>
      <c r="H20" s="120"/>
      <c r="I20" s="120">
        <v>1</v>
      </c>
      <c r="K20" s="124">
        <f>IF(COUNTA(Classement_général[[#This Row],[Nom]:[Rang]])&gt;1,ROW(),"")</f>
        <v>20</v>
      </c>
    </row>
    <row r="21" spans="2:11" x14ac:dyDescent="0.3">
      <c r="B21" s="119"/>
      <c r="C21" s="117" t="s">
        <v>494</v>
      </c>
      <c r="D21" s="117" t="s">
        <v>495</v>
      </c>
      <c r="E21" s="120"/>
      <c r="F21" s="120"/>
      <c r="G21" s="120"/>
      <c r="H21" s="120"/>
      <c r="I21" s="120">
        <v>2</v>
      </c>
      <c r="K21" s="124">
        <f>IF(COUNTA(Classement_général[[#This Row],[Nom]:[Rang]])&gt;1,ROW(),"")</f>
        <v>21</v>
      </c>
    </row>
    <row r="22" spans="2:11" x14ac:dyDescent="0.3">
      <c r="B22" s="119"/>
      <c r="C22" s="117" t="s">
        <v>720</v>
      </c>
      <c r="D22" s="117" t="s">
        <v>721</v>
      </c>
      <c r="E22" s="120"/>
      <c r="F22" s="120"/>
      <c r="G22" s="120"/>
      <c r="H22" s="120"/>
      <c r="I22" s="120">
        <v>3</v>
      </c>
      <c r="K22" s="124">
        <f>IF(COUNTA(Classement_général[[#This Row],[Nom]:[Rang]])&gt;1,ROW(),"")</f>
        <v>22</v>
      </c>
    </row>
    <row r="23" spans="2:11" x14ac:dyDescent="0.3">
      <c r="B23" s="119"/>
      <c r="C23" s="117" t="s">
        <v>630</v>
      </c>
      <c r="D23" s="117" t="s">
        <v>631</v>
      </c>
      <c r="E23" s="120"/>
      <c r="F23" s="120"/>
      <c r="G23" s="120"/>
      <c r="H23" s="120"/>
      <c r="I23" s="120">
        <v>4</v>
      </c>
      <c r="K23" s="124">
        <f>IF(COUNTA(Classement_général[[#This Row],[Nom]:[Rang]])&gt;1,ROW(),"")</f>
        <v>23</v>
      </c>
    </row>
    <row r="24" spans="2:11" x14ac:dyDescent="0.3">
      <c r="B24" s="119"/>
      <c r="C24" s="117" t="s">
        <v>292</v>
      </c>
      <c r="D24" s="117" t="s">
        <v>293</v>
      </c>
      <c r="E24" s="120"/>
      <c r="F24" s="120"/>
      <c r="G24" s="120"/>
      <c r="H24" s="120"/>
      <c r="I24" s="120">
        <v>5</v>
      </c>
      <c r="K24" s="124">
        <f>IF(COUNTA(Classement_général[[#This Row],[Nom]:[Rang]])&gt;1,ROW(),"")</f>
        <v>24</v>
      </c>
    </row>
    <row r="25" spans="2:11" x14ac:dyDescent="0.3">
      <c r="B25" s="119"/>
      <c r="C25" s="117" t="s">
        <v>750</v>
      </c>
      <c r="D25" s="117" t="s">
        <v>751</v>
      </c>
      <c r="E25" s="120"/>
      <c r="F25" s="120"/>
      <c r="G25" s="120"/>
      <c r="H25" s="120"/>
      <c r="I25" s="120">
        <v>6</v>
      </c>
      <c r="K25" s="124">
        <f>IF(COUNTA(Classement_général[[#This Row],[Nom]:[Rang]])&gt;1,ROW(),"")</f>
        <v>25</v>
      </c>
    </row>
    <row r="26" spans="2:11" x14ac:dyDescent="0.3">
      <c r="B26" s="119"/>
      <c r="C26" s="117" t="s">
        <v>744</v>
      </c>
      <c r="D26" s="117" t="s">
        <v>745</v>
      </c>
      <c r="E26" s="120"/>
      <c r="F26" s="120"/>
      <c r="G26" s="120"/>
      <c r="H26" s="120"/>
      <c r="I26" s="120">
        <v>7</v>
      </c>
      <c r="K26" s="124">
        <f>IF(COUNTA(Classement_général[[#This Row],[Nom]:[Rang]])&gt;1,ROW(),"")</f>
        <v>26</v>
      </c>
    </row>
    <row r="27" spans="2:11" x14ac:dyDescent="0.3">
      <c r="B27" s="119"/>
      <c r="C27" s="117" t="s">
        <v>367</v>
      </c>
      <c r="D27" s="117" t="s">
        <v>368</v>
      </c>
      <c r="E27" s="120"/>
      <c r="F27" s="120"/>
      <c r="G27" s="120"/>
      <c r="H27" s="120"/>
      <c r="I27" s="120">
        <v>8</v>
      </c>
      <c r="K27" s="124">
        <f>IF(COUNTA(Classement_général[[#This Row],[Nom]:[Rang]])&gt;1,ROW(),"")</f>
        <v>27</v>
      </c>
    </row>
    <row r="28" spans="2:11" x14ac:dyDescent="0.3">
      <c r="B28" s="119"/>
      <c r="C28" s="117" t="s">
        <v>382</v>
      </c>
      <c r="D28" s="117" t="s">
        <v>383</v>
      </c>
      <c r="E28" s="120"/>
      <c r="F28" s="120"/>
      <c r="G28" s="120"/>
      <c r="H28" s="120"/>
      <c r="I28" s="120">
        <v>9</v>
      </c>
      <c r="K28" s="124">
        <f>IF(COUNTA(Classement_général[[#This Row],[Nom]:[Rang]])&gt;1,ROW(),"")</f>
        <v>28</v>
      </c>
    </row>
    <row r="29" spans="2:11" x14ac:dyDescent="0.3">
      <c r="B29" s="119" t="s">
        <v>14</v>
      </c>
      <c r="C29" s="117"/>
      <c r="D29" s="117"/>
      <c r="E29" s="120"/>
      <c r="F29" s="120"/>
      <c r="G29" s="120"/>
      <c r="H29" s="120"/>
      <c r="I29" s="120"/>
      <c r="K29" s="124" t="str">
        <f>IF(COUNTA(Classement_général[[#This Row],[Nom]:[Rang]])&gt;1,ROW(),"")</f>
        <v/>
      </c>
    </row>
    <row r="30" spans="2:11" x14ac:dyDescent="0.3">
      <c r="B30" s="119"/>
      <c r="C30" s="117" t="s">
        <v>515</v>
      </c>
      <c r="D30" s="117" t="s">
        <v>516</v>
      </c>
      <c r="E30" s="120"/>
      <c r="F30" s="120"/>
      <c r="G30" s="120"/>
      <c r="H30" s="120"/>
      <c r="I30" s="120">
        <v>1</v>
      </c>
      <c r="K30" s="124">
        <f>IF(COUNTA(Classement_général[[#This Row],[Nom]:[Rang]])&gt;1,ROW(),"")</f>
        <v>30</v>
      </c>
    </row>
    <row r="31" spans="2:11" x14ac:dyDescent="0.3">
      <c r="B31" s="119"/>
      <c r="C31" s="117" t="s">
        <v>618</v>
      </c>
      <c r="D31" s="117" t="s">
        <v>619</v>
      </c>
      <c r="E31" s="120"/>
      <c r="F31" s="120"/>
      <c r="G31" s="120"/>
      <c r="H31" s="120"/>
      <c r="I31" s="120">
        <v>2</v>
      </c>
      <c r="K31" s="124">
        <f>IF(COUNTA(Classement_général[[#This Row],[Nom]:[Rang]])&gt;1,ROW(),"")</f>
        <v>31</v>
      </c>
    </row>
    <row r="32" spans="2:11" x14ac:dyDescent="0.3">
      <c r="B32" s="119"/>
      <c r="C32" s="117" t="s">
        <v>200</v>
      </c>
      <c r="D32" s="117" t="s">
        <v>201</v>
      </c>
      <c r="E32" s="120"/>
      <c r="F32" s="120"/>
      <c r="G32" s="120"/>
      <c r="H32" s="120"/>
      <c r="I32" s="120">
        <v>3</v>
      </c>
      <c r="K32" s="124">
        <f>IF(COUNTA(Classement_général[[#This Row],[Nom]:[Rang]])&gt;1,ROW(),"")</f>
        <v>32</v>
      </c>
    </row>
    <row r="33" spans="2:11" x14ac:dyDescent="0.3">
      <c r="B33" s="119"/>
      <c r="C33" s="117" t="s">
        <v>196</v>
      </c>
      <c r="D33" s="117" t="s">
        <v>197</v>
      </c>
      <c r="E33" s="120"/>
      <c r="F33" s="120"/>
      <c r="G33" s="120"/>
      <c r="H33" s="120"/>
      <c r="I33" s="120">
        <v>4</v>
      </c>
      <c r="K33" s="124">
        <f>IF(COUNTA(Classement_général[[#This Row],[Nom]:[Rang]])&gt;1,ROW(),"")</f>
        <v>33</v>
      </c>
    </row>
    <row r="34" spans="2:11" x14ac:dyDescent="0.3">
      <c r="B34" s="119"/>
      <c r="C34" s="117" t="s">
        <v>741</v>
      </c>
      <c r="D34" s="117" t="s">
        <v>742</v>
      </c>
      <c r="E34" s="120"/>
      <c r="F34" s="120"/>
      <c r="G34" s="120"/>
      <c r="H34" s="120"/>
      <c r="I34" s="120">
        <v>5</v>
      </c>
      <c r="K34" s="124">
        <f>IF(COUNTA(Classement_général[[#This Row],[Nom]:[Rang]])&gt;1,ROW(),"")</f>
        <v>34</v>
      </c>
    </row>
    <row r="35" spans="2:11" x14ac:dyDescent="0.3">
      <c r="B35" s="119"/>
      <c r="C35" s="117" t="s">
        <v>753</v>
      </c>
      <c r="D35" s="117" t="s">
        <v>754</v>
      </c>
      <c r="E35" s="120"/>
      <c r="F35" s="120"/>
      <c r="G35" s="120"/>
      <c r="H35" s="120"/>
      <c r="I35" s="120">
        <v>6</v>
      </c>
      <c r="K35" s="124">
        <f>IF(COUNTA(Classement_général[[#This Row],[Nom]:[Rang]])&gt;1,ROW(),"")</f>
        <v>35</v>
      </c>
    </row>
    <row r="36" spans="2:11" x14ac:dyDescent="0.3">
      <c r="B36" s="119"/>
      <c r="C36" s="117" t="s">
        <v>203</v>
      </c>
      <c r="D36" s="117" t="s">
        <v>204</v>
      </c>
      <c r="E36" s="120"/>
      <c r="F36" s="120"/>
      <c r="G36" s="120"/>
      <c r="H36" s="120"/>
      <c r="I36" s="120">
        <v>7</v>
      </c>
      <c r="K36" s="124">
        <f>IF(COUNTA(Classement_général[[#This Row],[Nom]:[Rang]])&gt;1,ROW(),"")</f>
        <v>36</v>
      </c>
    </row>
    <row r="37" spans="2:11" x14ac:dyDescent="0.3">
      <c r="B37" s="119"/>
      <c r="C37" s="117" t="s">
        <v>518</v>
      </c>
      <c r="D37" s="117" t="s">
        <v>519</v>
      </c>
      <c r="E37" s="120"/>
      <c r="F37" s="120"/>
      <c r="G37" s="120"/>
      <c r="H37" s="120"/>
      <c r="I37" s="120">
        <v>8</v>
      </c>
      <c r="K37" s="124">
        <f>IF(COUNTA(Classement_général[[#This Row],[Nom]:[Rang]])&gt;1,ROW(),"")</f>
        <v>37</v>
      </c>
    </row>
    <row r="38" spans="2:11" x14ac:dyDescent="0.3">
      <c r="B38" s="119" t="s">
        <v>16</v>
      </c>
      <c r="C38" s="117"/>
      <c r="D38" s="117"/>
      <c r="E38" s="120"/>
      <c r="F38" s="120"/>
      <c r="G38" s="120"/>
      <c r="H38" s="120"/>
      <c r="I38" s="120"/>
      <c r="K38" s="124" t="str">
        <f>IF(COUNTA(Classement_général[[#This Row],[Nom]:[Rang]])&gt;1,ROW(),"")</f>
        <v/>
      </c>
    </row>
    <row r="39" spans="2:11" x14ac:dyDescent="0.3">
      <c r="B39" s="119"/>
      <c r="C39" s="117" t="s">
        <v>579</v>
      </c>
      <c r="D39" s="117" t="s">
        <v>580</v>
      </c>
      <c r="E39" s="120"/>
      <c r="F39" s="120"/>
      <c r="G39" s="120"/>
      <c r="H39" s="120"/>
      <c r="I39" s="120">
        <v>1</v>
      </c>
      <c r="K39" s="124">
        <f>IF(COUNTA(Classement_général[[#This Row],[Nom]:[Rang]])&gt;1,ROW(),"")</f>
        <v>39</v>
      </c>
    </row>
    <row r="40" spans="2:11" x14ac:dyDescent="0.3">
      <c r="B40" s="119"/>
      <c r="C40" s="117" t="s">
        <v>735</v>
      </c>
      <c r="D40" s="117" t="s">
        <v>736</v>
      </c>
      <c r="E40" s="120"/>
      <c r="F40" s="120"/>
      <c r="G40" s="120"/>
      <c r="H40" s="120"/>
      <c r="I40" s="120">
        <v>2</v>
      </c>
      <c r="K40" s="124">
        <f>IF(COUNTA(Classement_général[[#This Row],[Nom]:[Rang]])&gt;1,ROW(),"")</f>
        <v>40</v>
      </c>
    </row>
    <row r="41" spans="2:11" x14ac:dyDescent="0.3">
      <c r="B41" s="119"/>
      <c r="C41" s="117" t="s">
        <v>307</v>
      </c>
      <c r="D41" s="117" t="s">
        <v>308</v>
      </c>
      <c r="E41" s="120"/>
      <c r="F41" s="120"/>
      <c r="G41" s="120"/>
      <c r="H41" s="120"/>
      <c r="I41" s="120">
        <v>3</v>
      </c>
      <c r="K41" s="124">
        <f>IF(COUNTA(Classement_général[[#This Row],[Nom]:[Rang]])&gt;1,ROW(),"")</f>
        <v>41</v>
      </c>
    </row>
    <row r="42" spans="2:11" x14ac:dyDescent="0.3">
      <c r="B42" s="119" t="s">
        <v>18</v>
      </c>
      <c r="C42" s="117"/>
      <c r="D42" s="117"/>
      <c r="E42" s="120"/>
      <c r="F42" s="120"/>
      <c r="G42" s="120"/>
      <c r="H42" s="120"/>
      <c r="I42" s="120"/>
      <c r="K42" s="124" t="str">
        <f>IF(COUNTA(Classement_général[[#This Row],[Nom]:[Rang]])&gt;1,ROW(),"")</f>
        <v/>
      </c>
    </row>
    <row r="43" spans="2:11" x14ac:dyDescent="0.3">
      <c r="B43" s="119"/>
      <c r="C43" s="117" t="s">
        <v>660</v>
      </c>
      <c r="D43" s="117" t="s">
        <v>661</v>
      </c>
      <c r="E43" s="120"/>
      <c r="F43" s="120"/>
      <c r="G43" s="120"/>
      <c r="H43" s="120"/>
      <c r="I43" s="120">
        <v>1</v>
      </c>
      <c r="K43" s="124">
        <f>IF(COUNTA(Classement_général[[#This Row],[Nom]:[Rang]])&gt;1,ROW(),"")</f>
        <v>43</v>
      </c>
    </row>
    <row r="44" spans="2:11" x14ac:dyDescent="0.3">
      <c r="B44" s="119"/>
      <c r="C44" s="117" t="s">
        <v>506</v>
      </c>
      <c r="D44" s="117" t="s">
        <v>507</v>
      </c>
      <c r="E44" s="120"/>
      <c r="F44" s="120"/>
      <c r="G44" s="120"/>
      <c r="H44" s="120"/>
      <c r="I44" s="120">
        <v>2</v>
      </c>
      <c r="K44" s="124">
        <f>IF(COUNTA(Classement_général[[#This Row],[Nom]:[Rang]])&gt;1,ROW(),"")</f>
        <v>44</v>
      </c>
    </row>
    <row r="45" spans="2:11" x14ac:dyDescent="0.3">
      <c r="B45" s="119"/>
      <c r="C45" s="117" t="s">
        <v>690</v>
      </c>
      <c r="D45" s="117" t="s">
        <v>691</v>
      </c>
      <c r="E45" s="120"/>
      <c r="F45" s="120"/>
      <c r="G45" s="120"/>
      <c r="H45" s="120"/>
      <c r="I45" s="120">
        <v>3</v>
      </c>
      <c r="K45" s="124">
        <f>IF(COUNTA(Classement_général[[#This Row],[Nom]:[Rang]])&gt;1,ROW(),"")</f>
        <v>45</v>
      </c>
    </row>
    <row r="46" spans="2:11" x14ac:dyDescent="0.3">
      <c r="B46" s="119"/>
      <c r="C46" s="117" t="s">
        <v>636</v>
      </c>
      <c r="D46" s="117" t="s">
        <v>637</v>
      </c>
      <c r="E46" s="120"/>
      <c r="F46" s="120"/>
      <c r="G46" s="120"/>
      <c r="H46" s="120"/>
      <c r="I46" s="120">
        <v>4</v>
      </c>
      <c r="K46" s="124">
        <f>IF(COUNTA(Classement_général[[#This Row],[Nom]:[Rang]])&gt;1,ROW(),"")</f>
        <v>46</v>
      </c>
    </row>
    <row r="47" spans="2:11" x14ac:dyDescent="0.3">
      <c r="B47" s="119"/>
      <c r="C47" s="117" t="s">
        <v>648</v>
      </c>
      <c r="D47" s="117" t="s">
        <v>649</v>
      </c>
      <c r="E47" s="120"/>
      <c r="F47" s="120"/>
      <c r="G47" s="120"/>
      <c r="H47" s="120"/>
      <c r="I47" s="120">
        <v>5</v>
      </c>
      <c r="K47" s="124">
        <f>IF(COUNTA(Classement_général[[#This Row],[Nom]:[Rang]])&gt;1,ROW(),"")</f>
        <v>47</v>
      </c>
    </row>
    <row r="48" spans="2:11" x14ac:dyDescent="0.3">
      <c r="B48" s="119"/>
      <c r="C48" s="117" t="s">
        <v>418</v>
      </c>
      <c r="D48" s="117" t="s">
        <v>419</v>
      </c>
      <c r="E48" s="120"/>
      <c r="F48" s="120"/>
      <c r="G48" s="120"/>
      <c r="H48" s="120"/>
      <c r="I48" s="120">
        <v>6</v>
      </c>
      <c r="K48" s="124">
        <f>IF(COUNTA(Classement_général[[#This Row],[Nom]:[Rang]])&gt;1,ROW(),"")</f>
        <v>48</v>
      </c>
    </row>
    <row r="49" spans="2:11" x14ac:dyDescent="0.3">
      <c r="B49" s="119"/>
      <c r="C49" s="117" t="s">
        <v>633</v>
      </c>
      <c r="D49" s="117" t="s">
        <v>634</v>
      </c>
      <c r="E49" s="120"/>
      <c r="F49" s="120"/>
      <c r="G49" s="120"/>
      <c r="H49" s="120"/>
      <c r="I49" s="120">
        <v>7</v>
      </c>
      <c r="K49" s="124">
        <f>IF(COUNTA(Classement_général[[#This Row],[Nom]:[Rang]])&gt;1,ROW(),"")</f>
        <v>49</v>
      </c>
    </row>
    <row r="50" spans="2:11" x14ac:dyDescent="0.3">
      <c r="B50" s="119"/>
      <c r="C50" s="117" t="s">
        <v>537</v>
      </c>
      <c r="D50" s="117" t="s">
        <v>538</v>
      </c>
      <c r="E50" s="120"/>
      <c r="F50" s="120"/>
      <c r="G50" s="120"/>
      <c r="H50" s="120"/>
      <c r="I50" s="120">
        <v>8</v>
      </c>
      <c r="K50" s="124">
        <f>IF(COUNTA(Classement_général[[#This Row],[Nom]:[Rang]])&gt;1,ROW(),"")</f>
        <v>50</v>
      </c>
    </row>
    <row r="51" spans="2:11" x14ac:dyDescent="0.3">
      <c r="B51" s="119" t="s">
        <v>20</v>
      </c>
      <c r="C51" s="117"/>
      <c r="D51" s="117"/>
      <c r="E51" s="120"/>
      <c r="F51" s="120"/>
      <c r="G51" s="120"/>
      <c r="H51" s="120"/>
      <c r="I51" s="120"/>
      <c r="K51" s="124" t="str">
        <f>IF(COUNTA(Classement_général[[#This Row],[Nom]:[Rang]])&gt;1,ROW(),"")</f>
        <v/>
      </c>
    </row>
    <row r="52" spans="2:11" x14ac:dyDescent="0.3">
      <c r="B52" s="119"/>
      <c r="C52" s="117" t="s">
        <v>564</v>
      </c>
      <c r="D52" s="117" t="s">
        <v>565</v>
      </c>
      <c r="E52" s="120"/>
      <c r="F52" s="120"/>
      <c r="G52" s="120"/>
      <c r="H52" s="120"/>
      <c r="I52" s="120">
        <v>1</v>
      </c>
      <c r="K52" s="124">
        <f>IF(COUNTA(Classement_général[[#This Row],[Nom]:[Rang]])&gt;1,ROW(),"")</f>
        <v>52</v>
      </c>
    </row>
    <row r="53" spans="2:11" x14ac:dyDescent="0.3">
      <c r="B53" s="119"/>
      <c r="C53" s="117" t="s">
        <v>711</v>
      </c>
      <c r="D53" s="117" t="s">
        <v>712</v>
      </c>
      <c r="E53" s="120"/>
      <c r="F53" s="120"/>
      <c r="G53" s="120"/>
      <c r="H53" s="120"/>
      <c r="I53" s="120">
        <v>2</v>
      </c>
      <c r="K53" s="124">
        <f>IF(COUNTA(Classement_général[[#This Row],[Nom]:[Rang]])&gt;1,ROW(),"")</f>
        <v>53</v>
      </c>
    </row>
    <row r="54" spans="2:11" x14ac:dyDescent="0.3">
      <c r="B54" s="119"/>
      <c r="C54" s="117" t="s">
        <v>315</v>
      </c>
      <c r="D54" s="117" t="s">
        <v>316</v>
      </c>
      <c r="E54" s="120"/>
      <c r="F54" s="120"/>
      <c r="G54" s="120"/>
      <c r="H54" s="120"/>
      <c r="I54" s="120">
        <v>3</v>
      </c>
      <c r="K54" s="124">
        <f>IF(COUNTA(Classement_général[[#This Row],[Nom]:[Rang]])&gt;1,ROW(),"")</f>
        <v>54</v>
      </c>
    </row>
    <row r="55" spans="2:11" x14ac:dyDescent="0.3">
      <c r="B55" s="119"/>
      <c r="C55" s="117" t="s">
        <v>443</v>
      </c>
      <c r="D55" s="117" t="s">
        <v>444</v>
      </c>
      <c r="E55" s="120"/>
      <c r="F55" s="120"/>
      <c r="G55" s="120"/>
      <c r="H55" s="120"/>
      <c r="I55" s="120">
        <v>4</v>
      </c>
      <c r="K55" s="124">
        <f>IF(COUNTA(Classement_général[[#This Row],[Nom]:[Rang]])&gt;1,ROW(),"")</f>
        <v>55</v>
      </c>
    </row>
    <row r="56" spans="2:11" x14ac:dyDescent="0.3">
      <c r="B56" s="119"/>
      <c r="C56" s="117" t="s">
        <v>371</v>
      </c>
      <c r="D56" s="117" t="s">
        <v>372</v>
      </c>
      <c r="E56" s="120"/>
      <c r="F56" s="120"/>
      <c r="G56" s="120"/>
      <c r="H56" s="120"/>
      <c r="I56" s="120">
        <v>5</v>
      </c>
      <c r="K56" s="124">
        <f>IF(COUNTA(Classement_général[[#This Row],[Nom]:[Rang]])&gt;1,ROW(),"")</f>
        <v>56</v>
      </c>
    </row>
    <row r="57" spans="2:11" x14ac:dyDescent="0.3">
      <c r="B57" s="119"/>
      <c r="C57" s="117" t="s">
        <v>311</v>
      </c>
      <c r="D57" s="117" t="s">
        <v>312</v>
      </c>
      <c r="E57" s="120"/>
      <c r="F57" s="120"/>
      <c r="G57" s="120"/>
      <c r="H57" s="120"/>
      <c r="I57" s="120">
        <v>6</v>
      </c>
      <c r="K57" s="124">
        <f>IF(COUNTA(Classement_général[[#This Row],[Nom]:[Rang]])&gt;1,ROW(),"")</f>
        <v>57</v>
      </c>
    </row>
    <row r="58" spans="2:11" x14ac:dyDescent="0.3">
      <c r="B58" s="119"/>
      <c r="C58" s="117" t="s">
        <v>485</v>
      </c>
      <c r="D58" s="117" t="s">
        <v>486</v>
      </c>
      <c r="E58" s="120"/>
      <c r="F58" s="120"/>
      <c r="G58" s="120"/>
      <c r="H58" s="120"/>
      <c r="I58" s="120">
        <v>7</v>
      </c>
      <c r="K58" s="124">
        <f>IF(COUNTA(Classement_général[[#This Row],[Nom]:[Rang]])&gt;1,ROW(),"")</f>
        <v>58</v>
      </c>
    </row>
    <row r="59" spans="2:11" x14ac:dyDescent="0.3">
      <c r="B59" s="119" t="s">
        <v>22</v>
      </c>
      <c r="C59" s="117"/>
      <c r="D59" s="117"/>
      <c r="E59" s="120"/>
      <c r="F59" s="120"/>
      <c r="G59" s="120"/>
      <c r="H59" s="120"/>
      <c r="I59" s="120"/>
      <c r="K59" s="124" t="str">
        <f>IF(COUNTA(Classement_général[[#This Row],[Nom]:[Rang]])&gt;1,ROW(),"")</f>
        <v/>
      </c>
    </row>
    <row r="60" spans="2:11" x14ac:dyDescent="0.3">
      <c r="B60" s="119"/>
      <c r="C60" s="117" t="s">
        <v>296</v>
      </c>
      <c r="D60" s="117" t="s">
        <v>297</v>
      </c>
      <c r="E60" s="120"/>
      <c r="F60" s="120"/>
      <c r="G60" s="120"/>
      <c r="H60" s="120"/>
      <c r="I60" s="120">
        <v>1</v>
      </c>
      <c r="K60" s="124">
        <f>IF(COUNTA(Classement_général[[#This Row],[Nom]:[Rang]])&gt;1,ROW(),"")</f>
        <v>60</v>
      </c>
    </row>
    <row r="61" spans="2:11" x14ac:dyDescent="0.3">
      <c r="B61" s="119"/>
      <c r="C61" s="117" t="s">
        <v>576</v>
      </c>
      <c r="D61" s="117" t="s">
        <v>577</v>
      </c>
      <c r="E61" s="120"/>
      <c r="F61" s="120"/>
      <c r="G61" s="120"/>
      <c r="H61" s="120"/>
      <c r="I61" s="120">
        <v>2</v>
      </c>
      <c r="K61" s="124">
        <f>IF(COUNTA(Classement_général[[#This Row],[Nom]:[Rang]])&gt;1,ROW(),"")</f>
        <v>61</v>
      </c>
    </row>
    <row r="62" spans="2:11" x14ac:dyDescent="0.3">
      <c r="B62" s="119"/>
      <c r="C62" s="117" t="s">
        <v>356</v>
      </c>
      <c r="D62" s="117" t="s">
        <v>357</v>
      </c>
      <c r="E62" s="120"/>
      <c r="F62" s="120"/>
      <c r="G62" s="120"/>
      <c r="H62" s="120"/>
      <c r="I62" s="120">
        <v>3</v>
      </c>
      <c r="K62" s="124">
        <f>IF(COUNTA(Classement_général[[#This Row],[Nom]:[Rang]])&gt;1,ROW(),"")</f>
        <v>62</v>
      </c>
    </row>
    <row r="63" spans="2:11" x14ac:dyDescent="0.3">
      <c r="B63" s="119"/>
      <c r="C63" s="117" t="s">
        <v>470</v>
      </c>
      <c r="D63" s="117" t="s">
        <v>471</v>
      </c>
      <c r="E63" s="120"/>
      <c r="F63" s="120"/>
      <c r="G63" s="120"/>
      <c r="H63" s="120"/>
      <c r="I63" s="120">
        <v>4</v>
      </c>
      <c r="K63" s="124">
        <f>IF(COUNTA(Classement_général[[#This Row],[Nom]:[Rang]])&gt;1,ROW(),"")</f>
        <v>63</v>
      </c>
    </row>
    <row r="64" spans="2:11" x14ac:dyDescent="0.3">
      <c r="B64" s="119"/>
      <c r="C64" s="117" t="s">
        <v>732</v>
      </c>
      <c r="D64" s="117" t="s">
        <v>733</v>
      </c>
      <c r="E64" s="120"/>
      <c r="F64" s="120"/>
      <c r="G64" s="120"/>
      <c r="H64" s="120"/>
      <c r="I64" s="120">
        <v>5</v>
      </c>
      <c r="K64" s="124">
        <f>IF(COUNTA(Classement_général[[#This Row],[Nom]:[Rang]])&gt;1,ROW(),"")</f>
        <v>64</v>
      </c>
    </row>
    <row r="65" spans="2:11" x14ac:dyDescent="0.3">
      <c r="B65" s="119"/>
      <c r="C65" s="117" t="s">
        <v>360</v>
      </c>
      <c r="D65" s="117" t="s">
        <v>361</v>
      </c>
      <c r="E65" s="120"/>
      <c r="F65" s="120"/>
      <c r="G65" s="120"/>
      <c r="H65" s="120"/>
      <c r="I65" s="120">
        <v>6</v>
      </c>
      <c r="K65" s="124">
        <f>IF(COUNTA(Classement_général[[#This Row],[Nom]:[Rang]])&gt;1,ROW(),"")</f>
        <v>65</v>
      </c>
    </row>
    <row r="66" spans="2:11" x14ac:dyDescent="0.3">
      <c r="B66" s="119"/>
      <c r="C66" s="117" t="s">
        <v>624</v>
      </c>
      <c r="D66" s="117" t="s">
        <v>625</v>
      </c>
      <c r="E66" s="120"/>
      <c r="F66" s="120"/>
      <c r="G66" s="120"/>
      <c r="H66" s="120"/>
      <c r="I66" s="120">
        <v>7</v>
      </c>
      <c r="K66" s="124">
        <f>IF(COUNTA(Classement_général[[#This Row],[Nom]:[Rang]])&gt;1,ROW(),"")</f>
        <v>66</v>
      </c>
    </row>
    <row r="67" spans="2:11" x14ac:dyDescent="0.3">
      <c r="B67" s="119"/>
      <c r="C67" s="117" t="s">
        <v>777</v>
      </c>
      <c r="D67" s="117" t="s">
        <v>778</v>
      </c>
      <c r="E67" s="120"/>
      <c r="F67" s="120"/>
      <c r="G67" s="120"/>
      <c r="H67" s="120"/>
      <c r="I67" s="120">
        <v>8</v>
      </c>
      <c r="K67" s="124">
        <f>IF(COUNTA(Classement_général[[#This Row],[Nom]:[Rang]])&gt;1,ROW(),"")</f>
        <v>67</v>
      </c>
    </row>
    <row r="68" spans="2:11" x14ac:dyDescent="0.3">
      <c r="B68" s="119"/>
      <c r="C68" s="117" t="s">
        <v>304</v>
      </c>
      <c r="D68" s="117" t="s">
        <v>305</v>
      </c>
      <c r="E68" s="120"/>
      <c r="F68" s="120"/>
      <c r="G68" s="120"/>
      <c r="H68" s="120"/>
      <c r="I68" s="120">
        <v>9</v>
      </c>
      <c r="K68" s="124">
        <f>IF(COUNTA(Classement_général[[#This Row],[Nom]:[Rang]])&gt;1,ROW(),"")</f>
        <v>68</v>
      </c>
    </row>
    <row r="69" spans="2:11" x14ac:dyDescent="0.3">
      <c r="B69" s="119"/>
      <c r="C69" s="117" t="s">
        <v>591</v>
      </c>
      <c r="D69" s="117" t="s">
        <v>592</v>
      </c>
      <c r="E69" s="120"/>
      <c r="F69" s="120"/>
      <c r="G69" s="120"/>
      <c r="H69" s="120"/>
      <c r="I69" s="120">
        <v>10</v>
      </c>
      <c r="K69" s="124">
        <f>IF(COUNTA(Classement_général[[#This Row],[Nom]:[Rang]])&gt;1,ROW(),"")</f>
        <v>69</v>
      </c>
    </row>
    <row r="70" spans="2:11" x14ac:dyDescent="0.3">
      <c r="B70" s="119"/>
      <c r="C70" s="117" t="s">
        <v>621</v>
      </c>
      <c r="D70" s="117" t="s">
        <v>622</v>
      </c>
      <c r="E70" s="120"/>
      <c r="F70" s="120"/>
      <c r="G70" s="120"/>
      <c r="H70" s="120"/>
      <c r="I70" s="120">
        <v>11</v>
      </c>
      <c r="K70" s="124">
        <f>IF(COUNTA(Classement_général[[#This Row],[Nom]:[Rang]])&gt;1,ROW(),"")</f>
        <v>70</v>
      </c>
    </row>
    <row r="71" spans="2:11" x14ac:dyDescent="0.3">
      <c r="B71" s="119"/>
      <c r="C71" s="117" t="s">
        <v>687</v>
      </c>
      <c r="D71" s="117" t="s">
        <v>688</v>
      </c>
      <c r="E71" s="120"/>
      <c r="F71" s="120"/>
      <c r="G71" s="120"/>
      <c r="H71" s="120"/>
      <c r="I71" s="120">
        <v>12</v>
      </c>
      <c r="K71" s="124">
        <f>IF(COUNTA(Classement_général[[#This Row],[Nom]:[Rang]])&gt;1,ROW(),"")</f>
        <v>71</v>
      </c>
    </row>
    <row r="72" spans="2:11" x14ac:dyDescent="0.3">
      <c r="B72" s="119"/>
      <c r="C72" s="117" t="s">
        <v>300</v>
      </c>
      <c r="D72" s="117" t="s">
        <v>301</v>
      </c>
      <c r="E72" s="120"/>
      <c r="F72" s="120"/>
      <c r="G72" s="120"/>
      <c r="H72" s="120"/>
      <c r="I72" s="120">
        <v>13</v>
      </c>
      <c r="K72" s="124">
        <f>IF(COUNTA(Classement_général[[#This Row],[Nom]:[Rang]])&gt;1,ROW(),"")</f>
        <v>72</v>
      </c>
    </row>
    <row r="73" spans="2:11" x14ac:dyDescent="0.3">
      <c r="B73" s="119"/>
      <c r="C73" s="117" t="s">
        <v>500</v>
      </c>
      <c r="D73" s="117" t="s">
        <v>501</v>
      </c>
      <c r="E73" s="120"/>
      <c r="F73" s="120"/>
      <c r="G73" s="120"/>
      <c r="H73" s="120"/>
      <c r="I73" s="120">
        <v>14</v>
      </c>
      <c r="K73" s="124">
        <f>IF(COUNTA(Classement_général[[#This Row],[Nom]:[Rang]])&gt;1,ROW(),"")</f>
        <v>73</v>
      </c>
    </row>
    <row r="74" spans="2:11" x14ac:dyDescent="0.3">
      <c r="B74" s="119" t="s">
        <v>24</v>
      </c>
      <c r="C74" s="117"/>
      <c r="D74" s="117"/>
      <c r="E74" s="120"/>
      <c r="F74" s="120"/>
      <c r="G74" s="120"/>
      <c r="H74" s="120"/>
      <c r="I74" s="120"/>
      <c r="K74" s="124" t="str">
        <f>IF(COUNTA(Classement_général[[#This Row],[Nom]:[Rang]])&gt;1,ROW(),"")</f>
        <v/>
      </c>
    </row>
    <row r="75" spans="2:11" x14ac:dyDescent="0.3">
      <c r="B75" s="119"/>
      <c r="C75" s="117" t="s">
        <v>258</v>
      </c>
      <c r="D75" s="117" t="s">
        <v>259</v>
      </c>
      <c r="E75" s="120"/>
      <c r="F75" s="120"/>
      <c r="G75" s="120"/>
      <c r="H75" s="120"/>
      <c r="I75" s="120">
        <v>1</v>
      </c>
      <c r="K75" s="124">
        <f>IF(COUNTA(Classement_général[[#This Row],[Nom]:[Rang]])&gt;1,ROW(),"")</f>
        <v>75</v>
      </c>
    </row>
    <row r="76" spans="2:11" x14ac:dyDescent="0.3">
      <c r="B76" s="119"/>
      <c r="C76" s="117" t="s">
        <v>254</v>
      </c>
      <c r="D76" s="117" t="s">
        <v>255</v>
      </c>
      <c r="E76" s="120"/>
      <c r="F76" s="120"/>
      <c r="G76" s="120"/>
      <c r="H76" s="120"/>
      <c r="I76" s="120">
        <v>2</v>
      </c>
      <c r="K76" s="124">
        <f>IF(COUNTA(Classement_général[[#This Row],[Nom]:[Rang]])&gt;1,ROW(),"")</f>
        <v>76</v>
      </c>
    </row>
    <row r="77" spans="2:11" x14ac:dyDescent="0.3">
      <c r="B77" s="119"/>
      <c r="C77" s="117" t="s">
        <v>491</v>
      </c>
      <c r="D77" s="117" t="s">
        <v>492</v>
      </c>
      <c r="E77" s="120"/>
      <c r="F77" s="120"/>
      <c r="G77" s="120"/>
      <c r="H77" s="120"/>
      <c r="I77" s="120">
        <v>3</v>
      </c>
      <c r="K77" s="124">
        <f>IF(COUNTA(Classement_général[[#This Row],[Nom]:[Rang]])&gt;1,ROW(),"")</f>
        <v>77</v>
      </c>
    </row>
    <row r="78" spans="2:11" x14ac:dyDescent="0.3">
      <c r="B78" s="119"/>
      <c r="C78" s="117" t="s">
        <v>364</v>
      </c>
      <c r="D78" s="117" t="s">
        <v>365</v>
      </c>
      <c r="E78" s="120"/>
      <c r="F78" s="120"/>
      <c r="G78" s="120"/>
      <c r="H78" s="120"/>
      <c r="I78" s="120">
        <v>4</v>
      </c>
      <c r="K78" s="124">
        <f>IF(COUNTA(Classement_général[[#This Row],[Nom]:[Rang]])&gt;1,ROW(),"")</f>
        <v>78</v>
      </c>
    </row>
    <row r="79" spans="2:11" x14ac:dyDescent="0.3">
      <c r="B79" s="119"/>
      <c r="C79" s="117" t="s">
        <v>479</v>
      </c>
      <c r="D79" s="117" t="s">
        <v>480</v>
      </c>
      <c r="E79" s="120"/>
      <c r="F79" s="120"/>
      <c r="G79" s="120"/>
      <c r="H79" s="120"/>
      <c r="I79" s="120">
        <v>5</v>
      </c>
      <c r="K79" s="124">
        <f>IF(COUNTA(Classement_général[[#This Row],[Nom]:[Rang]])&gt;1,ROW(),"")</f>
        <v>79</v>
      </c>
    </row>
    <row r="80" spans="2:11" x14ac:dyDescent="0.3">
      <c r="B80" s="119"/>
      <c r="C80" s="117" t="s">
        <v>375</v>
      </c>
      <c r="D80" s="117" t="s">
        <v>376</v>
      </c>
      <c r="E80" s="120"/>
      <c r="F80" s="120"/>
      <c r="G80" s="120"/>
      <c r="H80" s="120"/>
      <c r="I80" s="120">
        <v>6</v>
      </c>
      <c r="K80" s="124">
        <f>IF(COUNTA(Classement_général[[#This Row],[Nom]:[Rang]])&gt;1,ROW(),"")</f>
        <v>80</v>
      </c>
    </row>
    <row r="81" spans="2:11" x14ac:dyDescent="0.3">
      <c r="B81" s="119"/>
      <c r="C81" s="117" t="s">
        <v>425</v>
      </c>
      <c r="D81" s="117" t="s">
        <v>426</v>
      </c>
      <c r="E81" s="120"/>
      <c r="F81" s="120"/>
      <c r="G81" s="120"/>
      <c r="H81" s="120"/>
      <c r="I81" s="120">
        <v>7</v>
      </c>
      <c r="K81" s="124">
        <f>IF(COUNTA(Classement_général[[#This Row],[Nom]:[Rang]])&gt;1,ROW(),"")</f>
        <v>81</v>
      </c>
    </row>
    <row r="82" spans="2:11" x14ac:dyDescent="0.3">
      <c r="B82" s="119"/>
      <c r="C82" s="117" t="s">
        <v>672</v>
      </c>
      <c r="D82" s="117" t="s">
        <v>673</v>
      </c>
      <c r="E82" s="120"/>
      <c r="F82" s="120"/>
      <c r="G82" s="120"/>
      <c r="H82" s="120"/>
      <c r="I82" s="120">
        <v>8</v>
      </c>
      <c r="K82" s="124">
        <f>IF(COUNTA(Classement_général[[#This Row],[Nom]:[Rang]])&gt;1,ROW(),"")</f>
        <v>82</v>
      </c>
    </row>
    <row r="83" spans="2:11" x14ac:dyDescent="0.3">
      <c r="B83" s="119"/>
      <c r="C83" s="117" t="s">
        <v>392</v>
      </c>
      <c r="D83" s="117" t="s">
        <v>393</v>
      </c>
      <c r="E83" s="120"/>
      <c r="F83" s="120"/>
      <c r="G83" s="120"/>
      <c r="H83" s="120"/>
      <c r="I83" s="120">
        <v>9</v>
      </c>
      <c r="K83" s="124">
        <f>IF(COUNTA(Classement_général[[#This Row],[Nom]:[Rang]])&gt;1,ROW(),"")</f>
        <v>83</v>
      </c>
    </row>
    <row r="84" spans="2:11" x14ac:dyDescent="0.3">
      <c r="B84" s="119"/>
      <c r="C84" s="117" t="s">
        <v>654</v>
      </c>
      <c r="D84" s="117" t="s">
        <v>655</v>
      </c>
      <c r="E84" s="120"/>
      <c r="F84" s="120"/>
      <c r="G84" s="120"/>
      <c r="H84" s="120"/>
      <c r="I84" s="120">
        <v>10</v>
      </c>
      <c r="K84" s="124">
        <f>IF(COUNTA(Classement_général[[#This Row],[Nom]:[Rang]])&gt;1,ROW(),"")</f>
        <v>84</v>
      </c>
    </row>
    <row r="85" spans="2:11" x14ac:dyDescent="0.3">
      <c r="B85" s="119"/>
      <c r="C85" s="117" t="s">
        <v>738</v>
      </c>
      <c r="D85" s="117" t="s">
        <v>739</v>
      </c>
      <c r="E85" s="120"/>
      <c r="F85" s="120"/>
      <c r="G85" s="120"/>
      <c r="H85" s="120"/>
      <c r="I85" s="120">
        <v>11</v>
      </c>
      <c r="K85" s="124">
        <f>IF(COUNTA(Classement_général[[#This Row],[Nom]:[Rang]])&gt;1,ROW(),"")</f>
        <v>85</v>
      </c>
    </row>
    <row r="86" spans="2:11" x14ac:dyDescent="0.3">
      <c r="B86" s="119"/>
      <c r="C86" s="117" t="s">
        <v>555</v>
      </c>
      <c r="D86" s="117" t="s">
        <v>556</v>
      </c>
      <c r="E86" s="120"/>
      <c r="F86" s="120"/>
      <c r="G86" s="120"/>
      <c r="H86" s="120"/>
      <c r="I86" s="120">
        <v>12</v>
      </c>
      <c r="K86" s="124">
        <f>IF(COUNTA(Classement_général[[#This Row],[Nom]:[Rang]])&gt;1,ROW(),"")</f>
        <v>86</v>
      </c>
    </row>
    <row r="87" spans="2:11" x14ac:dyDescent="0.3">
      <c r="B87" s="119"/>
      <c r="C87" s="117" t="s">
        <v>353</v>
      </c>
      <c r="D87" s="117" t="s">
        <v>354</v>
      </c>
      <c r="E87" s="120"/>
      <c r="F87" s="120"/>
      <c r="G87" s="120"/>
      <c r="H87" s="120"/>
      <c r="I87" s="120">
        <v>13</v>
      </c>
      <c r="K87" s="124">
        <f>IF(COUNTA(Classement_général[[#This Row],[Nom]:[Rang]])&gt;1,ROW(),"")</f>
        <v>87</v>
      </c>
    </row>
    <row r="88" spans="2:11" x14ac:dyDescent="0.3">
      <c r="B88" s="119"/>
      <c r="C88" s="117" t="s">
        <v>262</v>
      </c>
      <c r="D88" s="117" t="s">
        <v>263</v>
      </c>
      <c r="E88" s="120"/>
      <c r="F88" s="120"/>
      <c r="G88" s="120"/>
      <c r="H88" s="120"/>
      <c r="I88" s="120">
        <v>14</v>
      </c>
      <c r="K88" s="124">
        <f>IF(COUNTA(Classement_général[[#This Row],[Nom]:[Rang]])&gt;1,ROW(),"")</f>
        <v>88</v>
      </c>
    </row>
    <row r="89" spans="2:11" x14ac:dyDescent="0.3">
      <c r="B89" s="119"/>
      <c r="C89" s="117" t="s">
        <v>567</v>
      </c>
      <c r="D89" s="117" t="s">
        <v>568</v>
      </c>
      <c r="E89" s="120"/>
      <c r="F89" s="120"/>
      <c r="G89" s="120"/>
      <c r="H89" s="120"/>
      <c r="I89" s="120">
        <v>15</v>
      </c>
      <c r="K89" s="124">
        <f>IF(COUNTA(Classement_général[[#This Row],[Nom]:[Rang]])&gt;1,ROW(),"")</f>
        <v>89</v>
      </c>
    </row>
    <row r="90" spans="2:11" x14ac:dyDescent="0.3">
      <c r="B90" s="119"/>
      <c r="C90" s="117" t="s">
        <v>570</v>
      </c>
      <c r="D90" s="117" t="s">
        <v>571</v>
      </c>
      <c r="E90" s="120"/>
      <c r="F90" s="120"/>
      <c r="G90" s="120"/>
      <c r="H90" s="120"/>
      <c r="I90" s="120">
        <v>16</v>
      </c>
      <c r="K90" s="124">
        <f>IF(COUNTA(Classement_général[[#This Row],[Nom]:[Rang]])&gt;1,ROW(),"")</f>
        <v>90</v>
      </c>
    </row>
    <row r="91" spans="2:11" x14ac:dyDescent="0.3">
      <c r="B91" s="119"/>
      <c r="C91" s="117" t="s">
        <v>561</v>
      </c>
      <c r="D91" s="117" t="s">
        <v>562</v>
      </c>
      <c r="E91" s="120"/>
      <c r="F91" s="120"/>
      <c r="G91" s="120"/>
      <c r="H91" s="120"/>
      <c r="I91" s="120">
        <v>17</v>
      </c>
      <c r="K91" s="124">
        <f>IF(COUNTA(Classement_général[[#This Row],[Nom]:[Rang]])&gt;1,ROW(),"")</f>
        <v>91</v>
      </c>
    </row>
    <row r="92" spans="2:11" x14ac:dyDescent="0.3">
      <c r="B92" s="119"/>
      <c r="C92" s="117" t="s">
        <v>774</v>
      </c>
      <c r="D92" s="117" t="s">
        <v>775</v>
      </c>
      <c r="E92" s="120"/>
      <c r="F92" s="120"/>
      <c r="G92" s="120"/>
      <c r="H92" s="120"/>
      <c r="I92" s="120">
        <v>18</v>
      </c>
      <c r="K92" s="124">
        <f>IF(COUNTA(Classement_général[[#This Row],[Nom]:[Rang]])&gt;1,ROW(),"")</f>
        <v>92</v>
      </c>
    </row>
    <row r="93" spans="2:11" x14ac:dyDescent="0.3">
      <c r="B93" s="119"/>
      <c r="C93" s="117" t="s">
        <v>615</v>
      </c>
      <c r="D93" s="117" t="s">
        <v>616</v>
      </c>
      <c r="E93" s="120"/>
      <c r="F93" s="120"/>
      <c r="G93" s="120"/>
      <c r="H93" s="120"/>
      <c r="I93" s="120">
        <v>19</v>
      </c>
      <c r="K93" s="124">
        <f>IF(COUNTA(Classement_général[[#This Row],[Nom]:[Rang]])&gt;1,ROW(),"")</f>
        <v>93</v>
      </c>
    </row>
    <row r="94" spans="2:11" x14ac:dyDescent="0.3">
      <c r="B94" s="119"/>
      <c r="C94" s="117" t="s">
        <v>600</v>
      </c>
      <c r="D94" s="117" t="s">
        <v>601</v>
      </c>
      <c r="E94" s="120"/>
      <c r="F94" s="120"/>
      <c r="G94" s="120"/>
      <c r="H94" s="120"/>
      <c r="I94" s="120">
        <v>20</v>
      </c>
      <c r="K94" s="124">
        <f>IF(COUNTA(Classement_général[[#This Row],[Nom]:[Rang]])&gt;1,ROW(),"")</f>
        <v>94</v>
      </c>
    </row>
    <row r="95" spans="2:11" x14ac:dyDescent="0.3">
      <c r="B95" s="119"/>
      <c r="C95" s="117" t="s">
        <v>246</v>
      </c>
      <c r="D95" s="117" t="s">
        <v>247</v>
      </c>
      <c r="E95" s="120"/>
      <c r="F95" s="120"/>
      <c r="G95" s="120"/>
      <c r="H95" s="120"/>
      <c r="I95" s="120">
        <v>21</v>
      </c>
      <c r="K95" s="124">
        <f>IF(COUNTA(Classement_général[[#This Row],[Nom]:[Rang]])&gt;1,ROW(),"")</f>
        <v>95</v>
      </c>
    </row>
    <row r="96" spans="2:11" x14ac:dyDescent="0.3">
      <c r="B96" s="119"/>
      <c r="C96" s="117" t="s">
        <v>585</v>
      </c>
      <c r="D96" s="117" t="s">
        <v>586</v>
      </c>
      <c r="E96" s="120"/>
      <c r="F96" s="120"/>
      <c r="G96" s="120"/>
      <c r="H96" s="120"/>
      <c r="I96" s="120">
        <v>22</v>
      </c>
      <c r="K96" s="124">
        <f>IF(COUNTA(Classement_général[[#This Row],[Nom]:[Rang]])&gt;1,ROW(),"")</f>
        <v>96</v>
      </c>
    </row>
    <row r="97" spans="2:11" x14ac:dyDescent="0.3">
      <c r="B97" s="119"/>
      <c r="C97" s="117" t="s">
        <v>693</v>
      </c>
      <c r="D97" s="117" t="s">
        <v>694</v>
      </c>
      <c r="E97" s="120"/>
      <c r="F97" s="120"/>
      <c r="G97" s="120"/>
      <c r="H97" s="120"/>
      <c r="I97" s="120">
        <v>23</v>
      </c>
      <c r="K97" s="124">
        <f>IF(COUNTA(Classement_général[[#This Row],[Nom]:[Rang]])&gt;1,ROW(),"")</f>
        <v>97</v>
      </c>
    </row>
    <row r="98" spans="2:11" x14ac:dyDescent="0.3">
      <c r="B98" s="119"/>
      <c r="C98" s="117" t="s">
        <v>558</v>
      </c>
      <c r="D98" s="117" t="s">
        <v>559</v>
      </c>
      <c r="E98" s="120"/>
      <c r="F98" s="120"/>
      <c r="G98" s="120"/>
      <c r="H98" s="120"/>
      <c r="I98" s="120">
        <v>24</v>
      </c>
      <c r="K98" s="124">
        <f>IF(COUNTA(Classement_général[[#This Row],[Nom]:[Rang]])&gt;1,ROW(),"")</f>
        <v>98</v>
      </c>
    </row>
    <row r="99" spans="2:11" x14ac:dyDescent="0.3">
      <c r="B99" s="119"/>
      <c r="C99" s="117" t="s">
        <v>522</v>
      </c>
      <c r="D99" s="117" t="s">
        <v>523</v>
      </c>
      <c r="E99" s="120"/>
      <c r="F99" s="120"/>
      <c r="G99" s="120"/>
      <c r="H99" s="120"/>
      <c r="I99" s="120">
        <v>25</v>
      </c>
      <c r="K99" s="124">
        <f>IF(COUNTA(Classement_général[[#This Row],[Nom]:[Rang]])&gt;1,ROW(),"")</f>
        <v>99</v>
      </c>
    </row>
    <row r="100" spans="2:11" x14ac:dyDescent="0.3">
      <c r="B100" s="119"/>
      <c r="C100" s="117" t="s">
        <v>645</v>
      </c>
      <c r="D100" s="117" t="s">
        <v>646</v>
      </c>
      <c r="E100" s="120"/>
      <c r="F100" s="120"/>
      <c r="G100" s="120"/>
      <c r="H100" s="120"/>
      <c r="I100" s="120">
        <v>26</v>
      </c>
      <c r="K100" s="124">
        <f>IF(COUNTA(Classement_général[[#This Row],[Nom]:[Rang]])&gt;1,ROW(),"")</f>
        <v>100</v>
      </c>
    </row>
    <row r="101" spans="2:11" x14ac:dyDescent="0.3">
      <c r="B101" s="119"/>
      <c r="C101" s="117" t="s">
        <v>573</v>
      </c>
      <c r="D101" s="117" t="s">
        <v>574</v>
      </c>
      <c r="E101" s="120"/>
      <c r="F101" s="120"/>
      <c r="G101" s="120"/>
      <c r="H101" s="120"/>
      <c r="I101" s="120">
        <v>27</v>
      </c>
      <c r="K101" s="124">
        <f>IF(COUNTA(Classement_général[[#This Row],[Nom]:[Rang]])&gt;1,ROW(),"")</f>
        <v>101</v>
      </c>
    </row>
    <row r="102" spans="2:11" x14ac:dyDescent="0.3">
      <c r="B102" s="119"/>
      <c r="C102" s="117" t="s">
        <v>627</v>
      </c>
      <c r="D102" s="117" t="s">
        <v>628</v>
      </c>
      <c r="E102" s="120"/>
      <c r="F102" s="120"/>
      <c r="G102" s="120"/>
      <c r="H102" s="120"/>
      <c r="I102" s="120">
        <v>28</v>
      </c>
      <c r="K102" s="124">
        <f>IF(COUNTA(Classement_général[[#This Row],[Nom]:[Rang]])&gt;1,ROW(),"")</f>
        <v>102</v>
      </c>
    </row>
    <row r="103" spans="2:11" x14ac:dyDescent="0.3">
      <c r="B103" s="119"/>
      <c r="C103" s="117" t="s">
        <v>606</v>
      </c>
      <c r="D103" s="117" t="s">
        <v>607</v>
      </c>
      <c r="E103" s="120"/>
      <c r="F103" s="120"/>
      <c r="G103" s="120"/>
      <c r="H103" s="120"/>
      <c r="I103" s="120">
        <v>29</v>
      </c>
      <c r="K103" s="124">
        <f>IF(COUNTA(Classement_général[[#This Row],[Nom]:[Rang]])&gt;1,ROW(),"")</f>
        <v>103</v>
      </c>
    </row>
    <row r="104" spans="2:11" x14ac:dyDescent="0.3">
      <c r="B104" s="119"/>
      <c r="C104" s="117" t="s">
        <v>266</v>
      </c>
      <c r="D104" s="117" t="s">
        <v>267</v>
      </c>
      <c r="E104" s="120"/>
      <c r="F104" s="120"/>
      <c r="G104" s="120"/>
      <c r="H104" s="120"/>
      <c r="I104" s="120">
        <v>30</v>
      </c>
      <c r="K104" s="124">
        <f>IF(COUNTA(Classement_général[[#This Row],[Nom]:[Rang]])&gt;1,ROW(),"")</f>
        <v>104</v>
      </c>
    </row>
    <row r="105" spans="2:11" x14ac:dyDescent="0.3">
      <c r="B105" s="119"/>
      <c r="C105" s="117" t="s">
        <v>543</v>
      </c>
      <c r="D105" s="117" t="s">
        <v>544</v>
      </c>
      <c r="E105" s="120"/>
      <c r="F105" s="120"/>
      <c r="G105" s="120"/>
      <c r="H105" s="120"/>
      <c r="I105" s="120">
        <v>31</v>
      </c>
      <c r="K105" s="124">
        <f>IF(COUNTA(Classement_général[[#This Row],[Nom]:[Rang]])&gt;1,ROW(),"")</f>
        <v>105</v>
      </c>
    </row>
    <row r="106" spans="2:11" x14ac:dyDescent="0.3">
      <c r="B106" s="119"/>
      <c r="C106" s="117" t="s">
        <v>250</v>
      </c>
      <c r="D106" s="117" t="s">
        <v>251</v>
      </c>
      <c r="E106" s="120"/>
      <c r="F106" s="120"/>
      <c r="G106" s="120"/>
      <c r="H106" s="120"/>
      <c r="I106" s="120">
        <v>32</v>
      </c>
      <c r="K106" s="124">
        <f>IF(COUNTA(Classement_général[[#This Row],[Nom]:[Rang]])&gt;1,ROW(),"")</f>
        <v>106</v>
      </c>
    </row>
    <row r="107" spans="2:11" x14ac:dyDescent="0.3">
      <c r="B107" s="119"/>
      <c r="C107" s="117" t="s">
        <v>534</v>
      </c>
      <c r="D107" s="117" t="s">
        <v>535</v>
      </c>
      <c r="E107" s="120"/>
      <c r="F107" s="120"/>
      <c r="G107" s="120"/>
      <c r="H107" s="120"/>
      <c r="I107" s="120">
        <v>33</v>
      </c>
      <c r="K107" s="124">
        <f>IF(COUNTA(Classement_général[[#This Row],[Nom]:[Rang]])&gt;1,ROW(),"")</f>
        <v>107</v>
      </c>
    </row>
    <row r="108" spans="2:11" x14ac:dyDescent="0.3">
      <c r="B108" s="119"/>
      <c r="C108" s="117" t="s">
        <v>780</v>
      </c>
      <c r="D108" s="117" t="s">
        <v>781</v>
      </c>
      <c r="E108" s="120"/>
      <c r="F108" s="120"/>
      <c r="G108" s="120"/>
      <c r="H108" s="120"/>
      <c r="I108" s="120">
        <v>34</v>
      </c>
      <c r="K108" s="124">
        <f>IF(COUNTA(Classement_général[[#This Row],[Nom]:[Rang]])&gt;1,ROW(),"")</f>
        <v>108</v>
      </c>
    </row>
    <row r="109" spans="2:11" x14ac:dyDescent="0.3">
      <c r="B109" s="119" t="s">
        <v>26</v>
      </c>
      <c r="C109" s="117"/>
      <c r="D109" s="117"/>
      <c r="E109" s="120"/>
      <c r="F109" s="120"/>
      <c r="G109" s="120"/>
      <c r="H109" s="120"/>
      <c r="I109" s="120"/>
      <c r="K109" s="124" t="str">
        <f>IF(COUNTA(Classement_général[[#This Row],[Nom]:[Rang]])&gt;1,ROW(),"")</f>
        <v/>
      </c>
    </row>
    <row r="110" spans="2:11" x14ac:dyDescent="0.3">
      <c r="B110" s="119"/>
      <c r="C110" s="117" t="s">
        <v>378</v>
      </c>
      <c r="D110" s="117" t="s">
        <v>379</v>
      </c>
      <c r="E110" s="120"/>
      <c r="F110" s="120"/>
      <c r="G110" s="120"/>
      <c r="H110" s="120"/>
      <c r="I110" s="120">
        <v>1</v>
      </c>
      <c r="K110" s="124">
        <f>IF(COUNTA(Classement_général[[#This Row],[Nom]:[Rang]])&gt;1,ROW(),"")</f>
        <v>110</v>
      </c>
    </row>
    <row r="111" spans="2:11" x14ac:dyDescent="0.3">
      <c r="B111" s="119"/>
      <c r="C111" s="117" t="s">
        <v>288</v>
      </c>
      <c r="D111" s="117" t="s">
        <v>289</v>
      </c>
      <c r="E111" s="120"/>
      <c r="F111" s="120"/>
      <c r="G111" s="120"/>
      <c r="H111" s="120"/>
      <c r="I111" s="120">
        <v>2</v>
      </c>
      <c r="K111" s="124">
        <f>IF(COUNTA(Classement_général[[#This Row],[Nom]:[Rang]])&gt;1,ROW(),"")</f>
        <v>111</v>
      </c>
    </row>
    <row r="112" spans="2:11" x14ac:dyDescent="0.3">
      <c r="B112" s="119"/>
      <c r="C112" s="117" t="s">
        <v>285</v>
      </c>
      <c r="D112" s="117" t="s">
        <v>286</v>
      </c>
      <c r="E112" s="120"/>
      <c r="F112" s="120"/>
      <c r="G112" s="120"/>
      <c r="H112" s="120"/>
      <c r="I112" s="120">
        <v>3</v>
      </c>
      <c r="K112" s="124">
        <f>IF(COUNTA(Classement_général[[#This Row],[Nom]:[Rang]])&gt;1,ROW(),"")</f>
        <v>112</v>
      </c>
    </row>
    <row r="113" spans="2:11" x14ac:dyDescent="0.3">
      <c r="B113" s="119"/>
      <c r="C113" s="117" t="s">
        <v>409</v>
      </c>
      <c r="D113" s="117" t="s">
        <v>410</v>
      </c>
      <c r="E113" s="120"/>
      <c r="F113" s="120"/>
      <c r="G113" s="120"/>
      <c r="H113" s="120"/>
      <c r="I113" s="120">
        <v>4</v>
      </c>
      <c r="K113" s="124">
        <f>IF(COUNTA(Classement_général[[#This Row],[Nom]:[Rang]])&gt;1,ROW(),"")</f>
        <v>113</v>
      </c>
    </row>
    <row r="114" spans="2:11" x14ac:dyDescent="0.3">
      <c r="B114" s="119" t="s">
        <v>28</v>
      </c>
      <c r="C114" s="117"/>
      <c r="D114" s="117"/>
      <c r="E114" s="120"/>
      <c r="F114" s="120"/>
      <c r="G114" s="120"/>
      <c r="H114" s="120"/>
      <c r="I114" s="120"/>
      <c r="K114" s="124" t="str">
        <f>IF(COUNTA(Classement_général[[#This Row],[Nom]:[Rang]])&gt;1,ROW(),"")</f>
        <v/>
      </c>
    </row>
    <row r="115" spans="2:11" x14ac:dyDescent="0.3">
      <c r="B115" s="119"/>
      <c r="C115" s="117" t="s">
        <v>476</v>
      </c>
      <c r="D115" s="117" t="s">
        <v>477</v>
      </c>
      <c r="E115" s="120"/>
      <c r="F115" s="120"/>
      <c r="G115" s="120"/>
      <c r="H115" s="120"/>
      <c r="I115" s="120">
        <v>1</v>
      </c>
      <c r="K115" s="124">
        <f>IF(COUNTA(Classement_général[[#This Row],[Nom]:[Rang]])&gt;1,ROW(),"")</f>
        <v>115</v>
      </c>
    </row>
    <row r="116" spans="2:11" x14ac:dyDescent="0.3">
      <c r="B116" s="119"/>
      <c r="C116" s="117" t="s">
        <v>552</v>
      </c>
      <c r="D116" s="117" t="s">
        <v>553</v>
      </c>
      <c r="E116" s="120"/>
      <c r="F116" s="120"/>
      <c r="G116" s="120"/>
      <c r="H116" s="120"/>
      <c r="I116" s="120">
        <v>2</v>
      </c>
      <c r="K116" s="124">
        <f>IF(COUNTA(Classement_général[[#This Row],[Nom]:[Rang]])&gt;1,ROW(),"")</f>
        <v>116</v>
      </c>
    </row>
    <row r="117" spans="2:11" x14ac:dyDescent="0.3">
      <c r="B117" s="119"/>
      <c r="C117" s="117" t="s">
        <v>222</v>
      </c>
      <c r="D117" s="117" t="s">
        <v>223</v>
      </c>
      <c r="E117" s="120"/>
      <c r="F117" s="120"/>
      <c r="G117" s="120"/>
      <c r="H117" s="120"/>
      <c r="I117" s="120">
        <v>3</v>
      </c>
      <c r="K117" s="124">
        <f>IF(COUNTA(Classement_général[[#This Row],[Nom]:[Rang]])&gt;1,ROW(),"")</f>
        <v>117</v>
      </c>
    </row>
    <row r="118" spans="2:11" x14ac:dyDescent="0.3">
      <c r="B118" s="119"/>
      <c r="C118" s="117" t="s">
        <v>230</v>
      </c>
      <c r="D118" s="117" t="s">
        <v>231</v>
      </c>
      <c r="E118" s="120"/>
      <c r="F118" s="120"/>
      <c r="G118" s="120"/>
      <c r="H118" s="120"/>
      <c r="I118" s="120">
        <v>4</v>
      </c>
      <c r="K118" s="124">
        <f>IF(COUNTA(Classement_général[[#This Row],[Nom]:[Rang]])&gt;1,ROW(),"")</f>
        <v>118</v>
      </c>
    </row>
    <row r="119" spans="2:11" x14ac:dyDescent="0.3">
      <c r="B119" s="119"/>
      <c r="C119" s="117" t="s">
        <v>699</v>
      </c>
      <c r="D119" s="117" t="s">
        <v>700</v>
      </c>
      <c r="E119" s="120"/>
      <c r="F119" s="120"/>
      <c r="G119" s="120"/>
      <c r="H119" s="120"/>
      <c r="I119" s="120">
        <v>5</v>
      </c>
      <c r="K119" s="124">
        <f>IF(COUNTA(Classement_général[[#This Row],[Nom]:[Rang]])&gt;1,ROW(),"")</f>
        <v>119</v>
      </c>
    </row>
    <row r="120" spans="2:11" x14ac:dyDescent="0.3">
      <c r="B120" s="119"/>
      <c r="C120" s="117" t="s">
        <v>525</v>
      </c>
      <c r="D120" s="117" t="s">
        <v>526</v>
      </c>
      <c r="E120" s="120"/>
      <c r="F120" s="120"/>
      <c r="G120" s="120"/>
      <c r="H120" s="120"/>
      <c r="I120" s="120">
        <v>6</v>
      </c>
      <c r="K120" s="124">
        <f>IF(COUNTA(Classement_général[[#This Row],[Nom]:[Rang]])&gt;1,ROW(),"")</f>
        <v>120</v>
      </c>
    </row>
    <row r="121" spans="2:11" x14ac:dyDescent="0.3">
      <c r="B121" s="119"/>
      <c r="C121" s="117" t="s">
        <v>218</v>
      </c>
      <c r="D121" s="117" t="s">
        <v>219</v>
      </c>
      <c r="E121" s="120"/>
      <c r="F121" s="120"/>
      <c r="G121" s="120"/>
      <c r="H121" s="120"/>
      <c r="I121" s="120">
        <v>7</v>
      </c>
      <c r="K121" s="124">
        <f>IF(COUNTA(Classement_général[[#This Row],[Nom]:[Rang]])&gt;1,ROW(),"")</f>
        <v>121</v>
      </c>
    </row>
    <row r="122" spans="2:11" x14ac:dyDescent="0.3">
      <c r="B122" s="119"/>
      <c r="C122" s="117" t="s">
        <v>588</v>
      </c>
      <c r="D122" s="117" t="s">
        <v>589</v>
      </c>
      <c r="E122" s="120"/>
      <c r="F122" s="120"/>
      <c r="G122" s="120"/>
      <c r="H122" s="120"/>
      <c r="I122" s="120">
        <v>8</v>
      </c>
      <c r="K122" s="124">
        <f>IF(COUNTA(Classement_général[[#This Row],[Nom]:[Rang]])&gt;1,ROW(),"")</f>
        <v>122</v>
      </c>
    </row>
    <row r="123" spans="2:11" x14ac:dyDescent="0.3">
      <c r="B123" s="119"/>
      <c r="C123" s="117" t="s">
        <v>210</v>
      </c>
      <c r="D123" s="117" t="s">
        <v>211</v>
      </c>
      <c r="E123" s="120"/>
      <c r="F123" s="120"/>
      <c r="G123" s="120"/>
      <c r="H123" s="120"/>
      <c r="I123" s="120">
        <v>9</v>
      </c>
      <c r="K123" s="124">
        <f>IF(COUNTA(Classement_général[[#This Row],[Nom]:[Rang]])&gt;1,ROW(),"")</f>
        <v>123</v>
      </c>
    </row>
    <row r="124" spans="2:11" x14ac:dyDescent="0.3">
      <c r="B124" s="119"/>
      <c r="C124" s="117" t="s">
        <v>582</v>
      </c>
      <c r="D124" s="117" t="s">
        <v>583</v>
      </c>
      <c r="E124" s="120"/>
      <c r="F124" s="120"/>
      <c r="G124" s="120"/>
      <c r="H124" s="120"/>
      <c r="I124" s="120">
        <v>10</v>
      </c>
      <c r="K124" s="124">
        <f>IF(COUNTA(Classement_général[[#This Row],[Nom]:[Rang]])&gt;1,ROW(),"")</f>
        <v>124</v>
      </c>
    </row>
    <row r="125" spans="2:11" x14ac:dyDescent="0.3">
      <c r="B125" s="119"/>
      <c r="C125" s="117" t="s">
        <v>226</v>
      </c>
      <c r="D125" s="117" t="s">
        <v>227</v>
      </c>
      <c r="E125" s="120"/>
      <c r="F125" s="120"/>
      <c r="G125" s="120"/>
      <c r="H125" s="120"/>
      <c r="I125" s="120">
        <v>11</v>
      </c>
      <c r="K125" s="124">
        <f>IF(COUNTA(Classement_général[[#This Row],[Nom]:[Rang]])&gt;1,ROW(),"")</f>
        <v>125</v>
      </c>
    </row>
    <row r="126" spans="2:11" x14ac:dyDescent="0.3">
      <c r="B126" s="119"/>
      <c r="C126" s="117" t="s">
        <v>214</v>
      </c>
      <c r="D126" s="117" t="s">
        <v>215</v>
      </c>
      <c r="E126" s="120"/>
      <c r="F126" s="120"/>
      <c r="G126" s="120"/>
      <c r="H126" s="120"/>
      <c r="I126" s="120">
        <v>12</v>
      </c>
      <c r="K126" s="124">
        <f>IF(COUNTA(Classement_général[[#This Row],[Nom]:[Rang]])&gt;1,ROW(),"")</f>
        <v>126</v>
      </c>
    </row>
    <row r="127" spans="2:11" x14ac:dyDescent="0.3">
      <c r="B127" s="119"/>
      <c r="C127" s="117" t="s">
        <v>594</v>
      </c>
      <c r="D127" s="117" t="s">
        <v>595</v>
      </c>
      <c r="E127" s="120"/>
      <c r="F127" s="120"/>
      <c r="G127" s="120"/>
      <c r="H127" s="120"/>
      <c r="I127" s="120">
        <v>13</v>
      </c>
      <c r="K127" s="124">
        <f>IF(COUNTA(Classement_général[[#This Row],[Nom]:[Rang]])&gt;1,ROW(),"")</f>
        <v>127</v>
      </c>
    </row>
    <row r="128" spans="2:11" x14ac:dyDescent="0.3">
      <c r="B128" s="119"/>
      <c r="C128" s="117" t="s">
        <v>717</v>
      </c>
      <c r="D128" s="117" t="s">
        <v>718</v>
      </c>
      <c r="E128" s="120"/>
      <c r="F128" s="120"/>
      <c r="G128" s="120"/>
      <c r="H128" s="120"/>
      <c r="I128" s="120">
        <v>14</v>
      </c>
      <c r="K128" s="124">
        <f>IF(COUNTA(Classement_général[[#This Row],[Nom]:[Rang]])&gt;1,ROW(),"")</f>
        <v>128</v>
      </c>
    </row>
    <row r="129" spans="2:11" x14ac:dyDescent="0.3">
      <c r="B129" s="119"/>
      <c r="C129" s="117" t="s">
        <v>399</v>
      </c>
      <c r="D129" s="117" t="s">
        <v>400</v>
      </c>
      <c r="E129" s="120"/>
      <c r="F129" s="120"/>
      <c r="G129" s="120"/>
      <c r="H129" s="120"/>
      <c r="I129" s="120">
        <v>15</v>
      </c>
      <c r="K129" s="124">
        <f>IF(COUNTA(Classement_général[[#This Row],[Nom]:[Rang]])&gt;1,ROW(),"")</f>
        <v>129</v>
      </c>
    </row>
    <row r="130" spans="2:11" x14ac:dyDescent="0.3">
      <c r="B130" s="119"/>
      <c r="C130" s="117" t="s">
        <v>234</v>
      </c>
      <c r="D130" s="117" t="s">
        <v>235</v>
      </c>
      <c r="E130" s="120"/>
      <c r="F130" s="120"/>
      <c r="G130" s="120"/>
      <c r="H130" s="120"/>
      <c r="I130" s="120">
        <v>16</v>
      </c>
      <c r="K130" s="124">
        <f>IF(COUNTA(Classement_général[[#This Row],[Nom]:[Rang]])&gt;1,ROW(),"")</f>
        <v>130</v>
      </c>
    </row>
    <row r="131" spans="2:11" x14ac:dyDescent="0.3">
      <c r="B131" s="119"/>
      <c r="C131" s="117" t="s">
        <v>238</v>
      </c>
      <c r="D131" s="117" t="s">
        <v>239</v>
      </c>
      <c r="E131" s="120"/>
      <c r="F131" s="120"/>
      <c r="G131" s="120"/>
      <c r="H131" s="120"/>
      <c r="I131" s="120">
        <v>17</v>
      </c>
      <c r="K131" s="124">
        <f>IF(COUNTA(Classement_général[[#This Row],[Nom]:[Rang]])&gt;1,ROW(),"")</f>
        <v>131</v>
      </c>
    </row>
    <row r="132" spans="2:11" x14ac:dyDescent="0.3">
      <c r="B132" s="119"/>
      <c r="C132" s="117" t="s">
        <v>242</v>
      </c>
      <c r="D132" s="117" t="s">
        <v>243</v>
      </c>
      <c r="E132" s="120"/>
      <c r="F132" s="120"/>
      <c r="G132" s="120"/>
      <c r="H132" s="120"/>
      <c r="I132" s="120">
        <v>18</v>
      </c>
      <c r="K132" s="124">
        <f>IF(COUNTA(Classement_général[[#This Row],[Nom]:[Rang]])&gt;1,ROW(),"")</f>
        <v>132</v>
      </c>
    </row>
    <row r="133" spans="2:11" x14ac:dyDescent="0.3">
      <c r="B133" s="119"/>
      <c r="C133" s="117" t="s">
        <v>497</v>
      </c>
      <c r="D133" s="117" t="s">
        <v>498</v>
      </c>
      <c r="E133" s="120"/>
      <c r="F133" s="120"/>
      <c r="G133" s="120"/>
      <c r="H133" s="120"/>
      <c r="I133" s="120">
        <v>19</v>
      </c>
      <c r="K133" s="124">
        <f>IF(COUNTA(Classement_général[[#This Row],[Nom]:[Rang]])&gt;1,ROW(),"")</f>
        <v>133</v>
      </c>
    </row>
    <row r="134" spans="2:11" x14ac:dyDescent="0.3">
      <c r="B134" s="119"/>
      <c r="C134" s="117" t="s">
        <v>406</v>
      </c>
      <c r="D134" s="117" t="s">
        <v>407</v>
      </c>
      <c r="E134" s="120"/>
      <c r="F134" s="120"/>
      <c r="G134" s="120"/>
      <c r="H134" s="120"/>
      <c r="I134" s="120">
        <v>20</v>
      </c>
      <c r="K134" s="124">
        <f>IF(COUNTA(Classement_général[[#This Row],[Nom]:[Rang]])&gt;1,ROW(),"")</f>
        <v>134</v>
      </c>
    </row>
    <row r="135" spans="2:11" x14ac:dyDescent="0.3">
      <c r="B135" s="119"/>
      <c r="C135" s="117" t="s">
        <v>349</v>
      </c>
      <c r="D135" s="117" t="s">
        <v>350</v>
      </c>
      <c r="E135" s="120"/>
      <c r="F135" s="120"/>
      <c r="G135" s="120"/>
      <c r="H135" s="120"/>
      <c r="I135" s="120">
        <v>21</v>
      </c>
      <c r="K135" s="124">
        <f>IF(COUNTA(Classement_général[[#This Row],[Nom]:[Rang]])&gt;1,ROW(),"")</f>
        <v>135</v>
      </c>
    </row>
    <row r="136" spans="2:11" x14ac:dyDescent="0.3">
      <c r="B136" s="119"/>
      <c r="C136" s="117" t="s">
        <v>540</v>
      </c>
      <c r="D136" s="117" t="s">
        <v>541</v>
      </c>
      <c r="E136" s="120"/>
      <c r="F136" s="120"/>
      <c r="G136" s="120"/>
      <c r="H136" s="120"/>
      <c r="I136" s="120">
        <v>22</v>
      </c>
      <c r="K136" s="124">
        <f>IF(COUNTA(Classement_général[[#This Row],[Nom]:[Rang]])&gt;1,ROW(),"")</f>
        <v>136</v>
      </c>
    </row>
    <row r="137" spans="2:11" x14ac:dyDescent="0.3">
      <c r="B137" s="119"/>
      <c r="C137" s="117" t="s">
        <v>678</v>
      </c>
      <c r="D137" s="117" t="s">
        <v>679</v>
      </c>
      <c r="E137" s="120"/>
      <c r="F137" s="120"/>
      <c r="G137" s="120"/>
      <c r="H137" s="120"/>
      <c r="I137" s="120">
        <v>23</v>
      </c>
      <c r="K137" s="124">
        <f>IF(COUNTA(Classement_général[[#This Row],[Nom]:[Rang]])&gt;1,ROW(),"")</f>
        <v>137</v>
      </c>
    </row>
    <row r="138" spans="2:11" x14ac:dyDescent="0.3">
      <c r="B138" s="119"/>
      <c r="C138" s="117" t="s">
        <v>708</v>
      </c>
      <c r="D138" s="117" t="s">
        <v>709</v>
      </c>
      <c r="E138" s="120"/>
      <c r="F138" s="120"/>
      <c r="G138" s="120"/>
      <c r="H138" s="120"/>
      <c r="I138" s="120">
        <v>24</v>
      </c>
      <c r="K138" s="124">
        <f>IF(COUNTA(Classement_général[[#This Row],[Nom]:[Rang]])&gt;1,ROW(),"")</f>
        <v>138</v>
      </c>
    </row>
    <row r="139" spans="2:11" x14ac:dyDescent="0.3">
      <c r="B139" s="119"/>
      <c r="C139" s="117" t="s">
        <v>207</v>
      </c>
      <c r="D139" s="117" t="s">
        <v>208</v>
      </c>
      <c r="E139" s="120"/>
      <c r="F139" s="120"/>
      <c r="G139" s="120"/>
      <c r="H139" s="120"/>
      <c r="I139" s="120">
        <v>25</v>
      </c>
      <c r="K139" s="124">
        <f>IF(COUNTA(Classement_général[[#This Row],[Nom]:[Rang]])&gt;1,ROW(),"")</f>
        <v>139</v>
      </c>
    </row>
    <row r="140" spans="2:11" x14ac:dyDescent="0.3">
      <c r="B140" s="119"/>
      <c r="C140" s="117" t="s">
        <v>681</v>
      </c>
      <c r="D140" s="117" t="s">
        <v>682</v>
      </c>
      <c r="E140" s="120"/>
      <c r="F140" s="120"/>
      <c r="G140" s="120"/>
      <c r="H140" s="120"/>
      <c r="I140" s="120">
        <v>26</v>
      </c>
      <c r="K140" s="124">
        <f>IF(COUNTA(Classement_général[[#This Row],[Nom]:[Rang]])&gt;1,ROW(),"")</f>
        <v>140</v>
      </c>
    </row>
    <row r="141" spans="2:11" x14ac:dyDescent="0.3">
      <c r="B141" s="119"/>
      <c r="C141" s="117" t="s">
        <v>482</v>
      </c>
      <c r="D141" s="117" t="s">
        <v>483</v>
      </c>
      <c r="E141" s="120"/>
      <c r="F141" s="120"/>
      <c r="G141" s="120"/>
      <c r="H141" s="120"/>
      <c r="I141" s="120">
        <v>27</v>
      </c>
      <c r="K141" s="124">
        <f>IF(COUNTA(Classement_général[[#This Row],[Nom]:[Rang]])&gt;1,ROW(),"")</f>
        <v>141</v>
      </c>
    </row>
    <row r="142" spans="2:11" x14ac:dyDescent="0.3">
      <c r="B142" s="119"/>
      <c r="C142" s="117" t="s">
        <v>714</v>
      </c>
      <c r="D142" s="117" t="s">
        <v>715</v>
      </c>
      <c r="E142" s="120"/>
      <c r="F142" s="120"/>
      <c r="G142" s="120"/>
      <c r="H142" s="120"/>
      <c r="I142" s="120">
        <v>28</v>
      </c>
      <c r="K142" s="124">
        <f>IF(COUNTA(Classement_général[[#This Row],[Nom]:[Rang]])&gt;1,ROW(),"")</f>
        <v>142</v>
      </c>
    </row>
    <row r="143" spans="2:11" x14ac:dyDescent="0.3">
      <c r="B143" s="119"/>
      <c r="C143" s="117" t="s">
        <v>702</v>
      </c>
      <c r="D143" s="117" t="s">
        <v>703</v>
      </c>
      <c r="E143" s="120"/>
      <c r="F143" s="120"/>
      <c r="G143" s="120"/>
      <c r="H143" s="120"/>
      <c r="I143" s="120">
        <v>29</v>
      </c>
      <c r="K143" s="124">
        <f>IF(COUNTA(Classement_général[[#This Row],[Nom]:[Rang]])&gt;1,ROW(),"")</f>
        <v>143</v>
      </c>
    </row>
    <row r="144" spans="2:11" x14ac:dyDescent="0.3">
      <c r="B144" s="119" t="s">
        <v>38</v>
      </c>
      <c r="C144" s="117"/>
      <c r="D144" s="117"/>
      <c r="E144" s="120"/>
      <c r="F144" s="120"/>
      <c r="G144" s="120"/>
      <c r="H144" s="120"/>
      <c r="I144" s="120"/>
      <c r="K144" s="124" t="str">
        <f>IF(COUNTA(Classement_général[[#This Row],[Nom]:[Rang]])&gt;1,ROW(),"")</f>
        <v/>
      </c>
    </row>
    <row r="145" spans="2:11" x14ac:dyDescent="0.3">
      <c r="B145" s="119"/>
      <c r="C145" s="117" t="s">
        <v>323</v>
      </c>
      <c r="D145" s="117" t="s">
        <v>324</v>
      </c>
      <c r="E145" s="120"/>
      <c r="F145" s="120"/>
      <c r="G145" s="120"/>
      <c r="H145" s="120"/>
      <c r="I145" s="120">
        <v>1</v>
      </c>
      <c r="K145" s="124">
        <f>IF(COUNTA(Classement_général[[#This Row],[Nom]:[Rang]])&gt;1,ROW(),"")</f>
        <v>145</v>
      </c>
    </row>
    <row r="146" spans="2:11" x14ac:dyDescent="0.3">
      <c r="B146" s="119" t="s">
        <v>40</v>
      </c>
      <c r="C146" s="117"/>
      <c r="D146" s="117"/>
      <c r="E146" s="120"/>
      <c r="F146" s="120"/>
      <c r="G146" s="120"/>
      <c r="H146" s="120"/>
      <c r="I146" s="120"/>
      <c r="K146" s="124" t="str">
        <f>IF(COUNTA(Classement_général[[#This Row],[Nom]:[Rang]])&gt;1,ROW(),"")</f>
        <v/>
      </c>
    </row>
    <row r="147" spans="2:11" x14ac:dyDescent="0.3">
      <c r="B147" s="119"/>
      <c r="C147" s="117" t="s">
        <v>402</v>
      </c>
      <c r="D147" s="117" t="s">
        <v>403</v>
      </c>
      <c r="E147" s="120"/>
      <c r="F147" s="120"/>
      <c r="G147" s="120"/>
      <c r="H147" s="120"/>
      <c r="I147" s="120">
        <v>1</v>
      </c>
      <c r="K147" s="124">
        <f>IF(COUNTA(Classement_général[[#This Row],[Nom]:[Rang]])&gt;1,ROW(),"")</f>
        <v>147</v>
      </c>
    </row>
    <row r="148" spans="2:11" x14ac:dyDescent="0.3">
      <c r="B148" s="119" t="s">
        <v>42</v>
      </c>
      <c r="C148" s="117"/>
      <c r="D148" s="117"/>
      <c r="E148" s="120"/>
      <c r="F148" s="120"/>
      <c r="G148" s="120"/>
      <c r="H148" s="120"/>
      <c r="I148" s="120"/>
      <c r="K148" s="124" t="str">
        <f>IF(COUNTA(Classement_général[[#This Row],[Nom]:[Rang]])&gt;1,ROW(),"")</f>
        <v/>
      </c>
    </row>
    <row r="149" spans="2:11" x14ac:dyDescent="0.3">
      <c r="B149" s="119"/>
      <c r="C149" s="117" t="s">
        <v>684</v>
      </c>
      <c r="D149" s="117" t="s">
        <v>685</v>
      </c>
      <c r="E149" s="120"/>
      <c r="F149" s="120"/>
      <c r="G149" s="120"/>
      <c r="H149" s="120"/>
      <c r="I149" s="120">
        <v>1</v>
      </c>
      <c r="K149" s="124">
        <f>IF(COUNTA(Classement_général[[#This Row],[Nom]:[Rang]])&gt;1,ROW(),"")</f>
        <v>149</v>
      </c>
    </row>
    <row r="150" spans="2:11" x14ac:dyDescent="0.3">
      <c r="B150" s="119" t="s">
        <v>44</v>
      </c>
      <c r="C150" s="117"/>
      <c r="D150" s="117"/>
      <c r="E150" s="120"/>
      <c r="F150" s="120"/>
      <c r="G150" s="120"/>
      <c r="H150" s="120"/>
      <c r="I150" s="120"/>
      <c r="K150" s="124" t="str">
        <f>IF(COUNTA(Classement_général[[#This Row],[Nom]:[Rang]])&gt;1,ROW(),"")</f>
        <v/>
      </c>
    </row>
    <row r="151" spans="2:11" x14ac:dyDescent="0.3">
      <c r="B151" s="119"/>
      <c r="C151" s="117" t="s">
        <v>639</v>
      </c>
      <c r="D151" s="117" t="s">
        <v>640</v>
      </c>
      <c r="E151" s="120"/>
      <c r="F151" s="120"/>
      <c r="G151" s="120"/>
      <c r="H151" s="120"/>
      <c r="I151" s="120">
        <v>1</v>
      </c>
      <c r="K151" s="124">
        <f>IF(COUNTA(Classement_général[[#This Row],[Nom]:[Rang]])&gt;1,ROW(),"")</f>
        <v>151</v>
      </c>
    </row>
    <row r="152" spans="2:11" x14ac:dyDescent="0.3">
      <c r="B152" s="119"/>
      <c r="C152" s="117" t="s">
        <v>765</v>
      </c>
      <c r="D152" s="117" t="s">
        <v>766</v>
      </c>
      <c r="E152" s="120"/>
      <c r="F152" s="120"/>
      <c r="G152" s="120"/>
      <c r="H152" s="120"/>
      <c r="I152" s="120">
        <v>2</v>
      </c>
      <c r="K152" s="124">
        <f>IF(COUNTA(Classement_général[[#This Row],[Nom]:[Rang]])&gt;1,ROW(),"")</f>
        <v>152</v>
      </c>
    </row>
    <row r="153" spans="2:11" x14ac:dyDescent="0.3">
      <c r="B153" s="119" t="s">
        <v>46</v>
      </c>
      <c r="C153" s="117"/>
      <c r="D153" s="117"/>
      <c r="E153" s="120"/>
      <c r="F153" s="120"/>
      <c r="G153" s="120"/>
      <c r="H153" s="120"/>
      <c r="I153" s="120"/>
      <c r="K153" s="124" t="str">
        <f>IF(COUNTA(Classement_général[[#This Row],[Nom]:[Rang]])&gt;1,ROW(),"")</f>
        <v/>
      </c>
    </row>
    <row r="154" spans="2:11" x14ac:dyDescent="0.3">
      <c r="B154" s="119"/>
      <c r="C154" s="117" t="s">
        <v>669</v>
      </c>
      <c r="D154" s="117" t="s">
        <v>670</v>
      </c>
      <c r="E154" s="120"/>
      <c r="F154" s="120"/>
      <c r="G154" s="120"/>
      <c r="H154" s="120"/>
      <c r="I154" s="120">
        <v>1</v>
      </c>
      <c r="K154" s="124">
        <f>IF(COUNTA(Classement_général[[#This Row],[Nom]:[Rang]])&gt;1,ROW(),"")</f>
        <v>154</v>
      </c>
    </row>
    <row r="155" spans="2:11" x14ac:dyDescent="0.3">
      <c r="B155" s="119" t="s">
        <v>48</v>
      </c>
      <c r="C155" s="117"/>
      <c r="D155" s="117"/>
      <c r="E155" s="120"/>
      <c r="F155" s="120"/>
      <c r="G155" s="120"/>
      <c r="H155" s="120"/>
      <c r="I155" s="120"/>
      <c r="K155" s="124" t="str">
        <f>IF(COUNTA(Classement_général[[#This Row],[Nom]:[Rang]])&gt;1,ROW(),"")</f>
        <v/>
      </c>
    </row>
    <row r="156" spans="2:11" x14ac:dyDescent="0.3">
      <c r="B156" s="119"/>
      <c r="C156" s="117" t="s">
        <v>437</v>
      </c>
      <c r="D156" s="117" t="s">
        <v>438</v>
      </c>
      <c r="E156" s="120"/>
      <c r="F156" s="120"/>
      <c r="G156" s="120"/>
      <c r="H156" s="120"/>
      <c r="I156" s="120">
        <v>1</v>
      </c>
      <c r="K156" s="124">
        <f>IF(COUNTA(Classement_général[[#This Row],[Nom]:[Rang]])&gt;1,ROW(),"")</f>
        <v>156</v>
      </c>
    </row>
    <row r="157" spans="2:11" x14ac:dyDescent="0.3">
      <c r="B157" s="119"/>
      <c r="C157" s="117" t="s">
        <v>338</v>
      </c>
      <c r="D157" s="117" t="s">
        <v>339</v>
      </c>
      <c r="E157" s="120"/>
      <c r="F157" s="120"/>
      <c r="G157" s="120"/>
      <c r="H157" s="120"/>
      <c r="I157" s="120">
        <v>2</v>
      </c>
      <c r="K157" s="124">
        <f>IF(COUNTA(Classement_général[[#This Row],[Nom]:[Rang]])&gt;1,ROW(),"")</f>
        <v>157</v>
      </c>
    </row>
    <row r="158" spans="2:11" x14ac:dyDescent="0.3">
      <c r="B158" s="119"/>
      <c r="C158" s="117" t="s">
        <v>609</v>
      </c>
      <c r="D158" s="117" t="s">
        <v>610</v>
      </c>
      <c r="E158" s="120"/>
      <c r="F158" s="120"/>
      <c r="G158" s="120"/>
      <c r="H158" s="120"/>
      <c r="I158" s="120">
        <v>3</v>
      </c>
      <c r="K158" s="124">
        <f>IF(COUNTA(Classement_général[[#This Row],[Nom]:[Rang]])&gt;1,ROW(),"")</f>
        <v>158</v>
      </c>
    </row>
    <row r="159" spans="2:11" x14ac:dyDescent="0.3">
      <c r="B159" s="119"/>
      <c r="C159" s="117" t="s">
        <v>503</v>
      </c>
      <c r="D159" s="117" t="s">
        <v>504</v>
      </c>
      <c r="E159" s="120"/>
      <c r="F159" s="120"/>
      <c r="G159" s="120"/>
      <c r="H159" s="120"/>
      <c r="I159" s="120">
        <v>4</v>
      </c>
      <c r="K159" s="124">
        <f>IF(COUNTA(Classement_général[[#This Row],[Nom]:[Rang]])&gt;1,ROW(),"")</f>
        <v>159</v>
      </c>
    </row>
    <row r="160" spans="2:11" x14ac:dyDescent="0.3">
      <c r="B160" s="119"/>
      <c r="C160" s="117" t="s">
        <v>783</v>
      </c>
      <c r="D160" s="117" t="s">
        <v>784</v>
      </c>
      <c r="E160" s="120"/>
      <c r="F160" s="120"/>
      <c r="G160" s="120"/>
      <c r="H160" s="120"/>
      <c r="I160" s="120">
        <v>5</v>
      </c>
      <c r="K160" s="124">
        <f>IF(COUNTA(Classement_général[[#This Row],[Nom]:[Rang]])&gt;1,ROW(),"")</f>
        <v>160</v>
      </c>
    </row>
    <row r="161" spans="2:11" x14ac:dyDescent="0.3">
      <c r="B161" s="119"/>
      <c r="C161" s="117" t="s">
        <v>461</v>
      </c>
      <c r="D161" s="117" t="s">
        <v>462</v>
      </c>
      <c r="E161" s="120"/>
      <c r="F161" s="120"/>
      <c r="G161" s="120"/>
      <c r="H161" s="120"/>
      <c r="I161" s="120">
        <v>6</v>
      </c>
      <c r="K161" s="124">
        <f>IF(COUNTA(Classement_général[[#This Row],[Nom]:[Rang]])&gt;1,ROW(),"")</f>
        <v>161</v>
      </c>
    </row>
    <row r="162" spans="2:11" x14ac:dyDescent="0.3">
      <c r="B162" s="119"/>
      <c r="C162" s="117" t="s">
        <v>395</v>
      </c>
      <c r="D162" s="117" t="s">
        <v>396</v>
      </c>
      <c r="E162" s="120"/>
      <c r="F162" s="120"/>
      <c r="G162" s="120"/>
      <c r="H162" s="120"/>
      <c r="I162" s="120">
        <v>7</v>
      </c>
      <c r="K162" s="124">
        <f>IF(COUNTA(Classement_général[[#This Row],[Nom]:[Rang]])&gt;1,ROW(),"")</f>
        <v>162</v>
      </c>
    </row>
    <row r="163" spans="2:11" x14ac:dyDescent="0.3">
      <c r="B163" s="119"/>
      <c r="C163" s="117" t="s">
        <v>334</v>
      </c>
      <c r="D163" s="117" t="s">
        <v>335</v>
      </c>
      <c r="E163" s="120"/>
      <c r="F163" s="120"/>
      <c r="G163" s="120"/>
      <c r="H163" s="120"/>
      <c r="I163" s="120">
        <v>8</v>
      </c>
      <c r="K163" s="124">
        <f>IF(COUNTA(Classement_général[[#This Row],[Nom]:[Rang]])&gt;1,ROW(),"")</f>
        <v>163</v>
      </c>
    </row>
    <row r="164" spans="2:11" x14ac:dyDescent="0.3">
      <c r="B164" s="119"/>
      <c r="C164" s="117" t="s">
        <v>467</v>
      </c>
      <c r="D164" s="117" t="s">
        <v>468</v>
      </c>
      <c r="E164" s="120"/>
      <c r="F164" s="120"/>
      <c r="G164" s="120"/>
      <c r="H164" s="120"/>
      <c r="I164" s="120">
        <v>9</v>
      </c>
      <c r="K164" s="124">
        <f>IF(COUNTA(Classement_général[[#This Row],[Nom]:[Rang]])&gt;1,ROW(),"")</f>
        <v>164</v>
      </c>
    </row>
    <row r="165" spans="2:11" x14ac:dyDescent="0.3">
      <c r="B165" s="119"/>
      <c r="C165" s="117" t="s">
        <v>464</v>
      </c>
      <c r="D165" s="117" t="s">
        <v>465</v>
      </c>
      <c r="E165" s="120"/>
      <c r="F165" s="120"/>
      <c r="G165" s="120"/>
      <c r="H165" s="120"/>
      <c r="I165" s="120">
        <v>10</v>
      </c>
      <c r="K165" s="124">
        <f>IF(COUNTA(Classement_général[[#This Row],[Nom]:[Rang]])&gt;1,ROW(),"")</f>
        <v>165</v>
      </c>
    </row>
    <row r="166" spans="2:11" x14ac:dyDescent="0.3">
      <c r="B166" s="119" t="s">
        <v>50</v>
      </c>
      <c r="C166" s="117"/>
      <c r="D166" s="117"/>
      <c r="E166" s="120"/>
      <c r="F166" s="120"/>
      <c r="G166" s="120"/>
      <c r="H166" s="120"/>
      <c r="I166" s="120"/>
      <c r="K166" s="124" t="str">
        <f>IF(COUNTA(Classement_général[[#This Row],[Nom]:[Rang]])&gt;1,ROW(),"")</f>
        <v/>
      </c>
    </row>
    <row r="167" spans="2:11" x14ac:dyDescent="0.3">
      <c r="B167" s="119"/>
      <c r="C167" s="117" t="s">
        <v>612</v>
      </c>
      <c r="D167" s="117" t="s">
        <v>613</v>
      </c>
      <c r="E167" s="120"/>
      <c r="F167" s="120"/>
      <c r="G167" s="120"/>
      <c r="H167" s="120"/>
      <c r="I167" s="120">
        <v>1</v>
      </c>
      <c r="K167" s="124">
        <f>IF(COUNTA(Classement_général[[#This Row],[Nom]:[Rang]])&gt;1,ROW(),"")</f>
        <v>167</v>
      </c>
    </row>
    <row r="168" spans="2:11" x14ac:dyDescent="0.3">
      <c r="B168" s="119"/>
      <c r="C168" s="117" t="s">
        <v>342</v>
      </c>
      <c r="D168" s="117" t="s">
        <v>343</v>
      </c>
      <c r="E168" s="120"/>
      <c r="F168" s="120"/>
      <c r="G168" s="120"/>
      <c r="H168" s="120"/>
      <c r="I168" s="120">
        <v>2</v>
      </c>
      <c r="K168" s="124">
        <f>IF(COUNTA(Classement_général[[#This Row],[Nom]:[Rang]])&gt;1,ROW(),"")</f>
        <v>168</v>
      </c>
    </row>
    <row r="169" spans="2:11" x14ac:dyDescent="0.3">
      <c r="B169" s="119"/>
      <c r="C169" s="117" t="s">
        <v>431</v>
      </c>
      <c r="D169" s="117" t="s">
        <v>432</v>
      </c>
      <c r="E169" s="120"/>
      <c r="F169" s="120"/>
      <c r="G169" s="120"/>
      <c r="H169" s="120"/>
      <c r="I169" s="120">
        <v>3</v>
      </c>
      <c r="K169" s="124">
        <f>IF(COUNTA(Classement_général[[#This Row],[Nom]:[Rang]])&gt;1,ROW(),"")</f>
        <v>169</v>
      </c>
    </row>
    <row r="170" spans="2:11" x14ac:dyDescent="0.3">
      <c r="B170" s="119"/>
      <c r="C170" s="117" t="s">
        <v>771</v>
      </c>
      <c r="D170" s="117" t="s">
        <v>772</v>
      </c>
      <c r="E170" s="120"/>
      <c r="F170" s="120"/>
      <c r="G170" s="120"/>
      <c r="H170" s="120"/>
      <c r="I170" s="120">
        <v>4</v>
      </c>
      <c r="K170" s="124">
        <f>IF(COUNTA(Classement_général[[#This Row],[Nom]:[Rang]])&gt;1,ROW(),"")</f>
        <v>170</v>
      </c>
    </row>
    <row r="171" spans="2:11" x14ac:dyDescent="0.3">
      <c r="B171" s="119" t="s">
        <v>52</v>
      </c>
      <c r="C171" s="117"/>
      <c r="D171" s="117"/>
      <c r="E171" s="120"/>
      <c r="F171" s="120"/>
      <c r="G171" s="120"/>
      <c r="H171" s="120"/>
      <c r="I171" s="120"/>
      <c r="K171" s="124" t="str">
        <f>IF(COUNTA(Classement_général[[#This Row],[Nom]:[Rang]])&gt;1,ROW(),"")</f>
        <v/>
      </c>
    </row>
    <row r="172" spans="2:11" x14ac:dyDescent="0.3">
      <c r="B172" s="119"/>
      <c r="C172" s="117" t="s">
        <v>422</v>
      </c>
      <c r="D172" s="117" t="s">
        <v>423</v>
      </c>
      <c r="E172" s="120"/>
      <c r="F172" s="120"/>
      <c r="G172" s="120"/>
      <c r="H172" s="120"/>
      <c r="I172" s="120">
        <v>1</v>
      </c>
      <c r="K172" s="124">
        <f>IF(COUNTA(Classement_général[[#This Row],[Nom]:[Rang]])&gt;1,ROW(),"")</f>
        <v>172</v>
      </c>
    </row>
    <row r="173" spans="2:11" x14ac:dyDescent="0.3">
      <c r="B173" s="119"/>
      <c r="C173" s="117" t="s">
        <v>415</v>
      </c>
      <c r="D173" s="117" t="s">
        <v>416</v>
      </c>
      <c r="E173" s="120"/>
      <c r="F173" s="120"/>
      <c r="G173" s="120"/>
      <c r="H173" s="120"/>
      <c r="I173" s="120">
        <v>2</v>
      </c>
      <c r="K173" s="124">
        <f>IF(COUNTA(Classement_général[[#This Row],[Nom]:[Rang]])&gt;1,ROW(),"")</f>
        <v>173</v>
      </c>
    </row>
    <row r="174" spans="2:11" x14ac:dyDescent="0.3">
      <c r="B174" s="119"/>
      <c r="C174" s="117" t="s">
        <v>762</v>
      </c>
      <c r="D174" s="117" t="s">
        <v>763</v>
      </c>
      <c r="E174" s="120"/>
      <c r="F174" s="120"/>
      <c r="G174" s="120"/>
      <c r="H174" s="120"/>
      <c r="I174" s="120">
        <v>3</v>
      </c>
      <c r="K174" s="124">
        <f>IF(COUNTA(Classement_général[[#This Row],[Nom]:[Rang]])&gt;1,ROW(),"")</f>
        <v>174</v>
      </c>
    </row>
    <row r="175" spans="2:11" x14ac:dyDescent="0.3">
      <c r="B175" s="119"/>
      <c r="C175" s="117" t="s">
        <v>180</v>
      </c>
      <c r="D175" s="117" t="s">
        <v>181</v>
      </c>
      <c r="E175" s="120"/>
      <c r="F175" s="120"/>
      <c r="G175" s="120"/>
      <c r="H175" s="120"/>
      <c r="I175" s="120">
        <v>4</v>
      </c>
      <c r="K175" s="124">
        <f>IF(COUNTA(Classement_général[[#This Row],[Nom]:[Rang]])&gt;1,ROW(),"")</f>
        <v>175</v>
      </c>
    </row>
    <row r="176" spans="2:11" x14ac:dyDescent="0.3">
      <c r="B176" s="119"/>
      <c r="C176" s="117" t="s">
        <v>188</v>
      </c>
      <c r="D176" s="117" t="s">
        <v>189</v>
      </c>
      <c r="E176" s="120"/>
      <c r="F176" s="120"/>
      <c r="G176" s="120"/>
      <c r="H176" s="120"/>
      <c r="I176" s="120">
        <v>5</v>
      </c>
      <c r="K176" s="124">
        <f>IF(COUNTA(Classement_général[[#This Row],[Nom]:[Rang]])&gt;1,ROW(),"")</f>
        <v>176</v>
      </c>
    </row>
    <row r="177" spans="2:11" x14ac:dyDescent="0.3">
      <c r="B177" s="119"/>
      <c r="C177" s="117" t="s">
        <v>184</v>
      </c>
      <c r="D177" s="117" t="s">
        <v>185</v>
      </c>
      <c r="E177" s="120"/>
      <c r="F177" s="120"/>
      <c r="G177" s="120"/>
      <c r="H177" s="120"/>
      <c r="I177" s="120">
        <v>6</v>
      </c>
      <c r="K177" s="124">
        <f>IF(COUNTA(Classement_général[[#This Row],[Nom]:[Rang]])&gt;1,ROW(),"")</f>
        <v>177</v>
      </c>
    </row>
    <row r="178" spans="2:11" x14ac:dyDescent="0.3">
      <c r="B178" s="119"/>
      <c r="C178" s="117" t="s">
        <v>457</v>
      </c>
      <c r="D178" s="117" t="s">
        <v>458</v>
      </c>
      <c r="E178" s="120"/>
      <c r="F178" s="120"/>
      <c r="G178" s="120"/>
      <c r="H178" s="120"/>
      <c r="I178" s="120">
        <v>7</v>
      </c>
      <c r="K178" s="124">
        <f>IF(COUNTA(Classement_général[[#This Row],[Nom]:[Rang]])&gt;1,ROW(),"")</f>
        <v>178</v>
      </c>
    </row>
    <row r="179" spans="2:11" x14ac:dyDescent="0.3">
      <c r="B179" s="119"/>
      <c r="C179" s="117" t="s">
        <v>192</v>
      </c>
      <c r="D179" s="117" t="s">
        <v>193</v>
      </c>
      <c r="E179" s="120"/>
      <c r="F179" s="120"/>
      <c r="G179" s="120"/>
      <c r="H179" s="120"/>
      <c r="I179" s="120">
        <v>8</v>
      </c>
      <c r="K179" s="124">
        <f>IF(COUNTA(Classement_général[[#This Row],[Nom]:[Rang]])&gt;1,ROW(),"")</f>
        <v>179</v>
      </c>
    </row>
    <row r="180" spans="2:11" x14ac:dyDescent="0.3">
      <c r="B180" s="119"/>
      <c r="C180" s="117" t="s">
        <v>488</v>
      </c>
      <c r="D180" s="117" t="s">
        <v>489</v>
      </c>
      <c r="E180" s="120"/>
      <c r="F180" s="120"/>
      <c r="G180" s="120"/>
      <c r="H180" s="120"/>
      <c r="I180" s="120">
        <v>9</v>
      </c>
      <c r="K180" s="124">
        <f>IF(COUNTA(Classement_général[[#This Row],[Nom]:[Rang]])&gt;1,ROW(),"")</f>
        <v>180</v>
      </c>
    </row>
    <row r="181" spans="2:11" x14ac:dyDescent="0.3">
      <c r="B181" s="119"/>
      <c r="C181" s="117" t="s">
        <v>176</v>
      </c>
      <c r="D181" s="117" t="s">
        <v>177</v>
      </c>
      <c r="E181" s="120"/>
      <c r="F181" s="120"/>
      <c r="G181" s="120"/>
      <c r="H181" s="120"/>
      <c r="I181" s="120">
        <v>10</v>
      </c>
      <c r="K181" s="124">
        <f>IF(COUNTA(Classement_général[[#This Row],[Nom]:[Rang]])&gt;1,ROW(),"")</f>
        <v>181</v>
      </c>
    </row>
    <row r="182" spans="2:11" x14ac:dyDescent="0.3">
      <c r="B182" s="119"/>
      <c r="C182" s="117" t="s">
        <v>473</v>
      </c>
      <c r="D182" s="117" t="s">
        <v>474</v>
      </c>
      <c r="E182" s="120"/>
      <c r="F182" s="120"/>
      <c r="G182" s="120"/>
      <c r="H182" s="120"/>
      <c r="I182" s="120">
        <v>11</v>
      </c>
      <c r="K182" s="124">
        <f>IF(COUNTA(Classement_général[[#This Row],[Nom]:[Rang]])&gt;1,ROW(),"")</f>
        <v>182</v>
      </c>
    </row>
    <row r="183" spans="2:11" x14ac:dyDescent="0.3">
      <c r="B183" s="119"/>
      <c r="C183" s="117" t="s">
        <v>756</v>
      </c>
      <c r="D183" s="117" t="s">
        <v>757</v>
      </c>
      <c r="E183" s="120"/>
      <c r="F183" s="120"/>
      <c r="G183" s="120"/>
      <c r="H183" s="120"/>
      <c r="I183" s="120">
        <v>12</v>
      </c>
      <c r="K183" s="124">
        <f>IF(COUNTA(Classement_général[[#This Row],[Nom]:[Rang]])&gt;1,ROW(),"")</f>
        <v>183</v>
      </c>
    </row>
    <row r="184" spans="2:11" x14ac:dyDescent="0.3">
      <c r="B184" s="119" t="s">
        <v>56</v>
      </c>
      <c r="C184" s="117"/>
      <c r="D184" s="117"/>
      <c r="E184" s="120"/>
      <c r="F184" s="120"/>
      <c r="G184" s="120"/>
      <c r="H184" s="120"/>
      <c r="I184" s="120"/>
      <c r="K184" s="124" t="str">
        <f>IF(COUNTA(Classement_général[[#This Row],[Nom]:[Rang]])&gt;1,ROW(),"")</f>
        <v/>
      </c>
    </row>
    <row r="185" spans="2:11" x14ac:dyDescent="0.3">
      <c r="B185" s="119"/>
      <c r="C185" s="117" t="s">
        <v>450</v>
      </c>
      <c r="D185" s="117" t="s">
        <v>451</v>
      </c>
      <c r="E185" s="120"/>
      <c r="F185" s="120"/>
      <c r="G185" s="120"/>
      <c r="H185" s="120"/>
      <c r="I185" s="120">
        <v>1</v>
      </c>
      <c r="K185" s="124">
        <f>IF(COUNTA(Classement_général[[#This Row],[Nom]:[Rang]])&gt;1,ROW(),"")</f>
        <v>185</v>
      </c>
    </row>
    <row r="186" spans="2:11" x14ac:dyDescent="0.3">
      <c r="B186" s="119"/>
      <c r="C186" s="117" t="s">
        <v>642</v>
      </c>
      <c r="D186" s="117" t="s">
        <v>643</v>
      </c>
      <c r="E186" s="120"/>
      <c r="F186" s="120"/>
      <c r="G186" s="120"/>
      <c r="H186" s="120"/>
      <c r="I186" s="120">
        <v>2</v>
      </c>
      <c r="K186" s="124">
        <f>IF(COUNTA(Classement_général[[#This Row],[Nom]:[Rang]])&gt;1,ROW(),"")</f>
        <v>186</v>
      </c>
    </row>
    <row r="187" spans="2:11" x14ac:dyDescent="0.3">
      <c r="B187" s="119"/>
      <c r="C187" s="117" t="s">
        <v>759</v>
      </c>
      <c r="D187" s="117" t="s">
        <v>760</v>
      </c>
      <c r="E187" s="120"/>
      <c r="F187" s="120"/>
      <c r="G187" s="120"/>
      <c r="H187" s="120"/>
      <c r="I187" s="120">
        <v>3</v>
      </c>
      <c r="K187" s="124">
        <f>IF(COUNTA(Classement_général[[#This Row],[Nom]:[Rang]])&gt;1,ROW(),"")</f>
        <v>187</v>
      </c>
    </row>
    <row r="188" spans="2:11" x14ac:dyDescent="0.3">
      <c r="B188" s="119"/>
      <c r="C188" s="117" t="s">
        <v>663</v>
      </c>
      <c r="D188" s="117" t="s">
        <v>664</v>
      </c>
      <c r="E188" s="120"/>
      <c r="F188" s="120"/>
      <c r="G188" s="120"/>
      <c r="H188" s="120"/>
      <c r="I188" s="120">
        <v>4</v>
      </c>
      <c r="K188" s="124">
        <f>IF(COUNTA(Classement_général[[#This Row],[Nom]:[Rang]])&gt;1,ROW(),"")</f>
        <v>188</v>
      </c>
    </row>
    <row r="189" spans="2:11" x14ac:dyDescent="0.3">
      <c r="B189" s="119"/>
      <c r="C189" s="117" t="s">
        <v>651</v>
      </c>
      <c r="D189" s="117" t="s">
        <v>652</v>
      </c>
      <c r="E189" s="120"/>
      <c r="F189" s="120"/>
      <c r="G189" s="120"/>
      <c r="H189" s="120"/>
      <c r="I189" s="120">
        <v>5</v>
      </c>
      <c r="K189" s="124">
        <f>IF(COUNTA(Classement_général[[#This Row],[Nom]:[Rang]])&gt;1,ROW(),"")</f>
        <v>189</v>
      </c>
    </row>
    <row r="190" spans="2:11" x14ac:dyDescent="0.3">
      <c r="B190" s="119"/>
      <c r="C190" s="117" t="s">
        <v>768</v>
      </c>
      <c r="D190" s="117" t="s">
        <v>769</v>
      </c>
      <c r="E190" s="120"/>
      <c r="F190" s="120"/>
      <c r="G190" s="120"/>
      <c r="H190" s="120"/>
      <c r="I190" s="120">
        <v>6</v>
      </c>
      <c r="K190" s="124">
        <f>IF(COUNTA(Classement_général[[#This Row],[Nom]:[Rang]])&gt;1,ROW(),"")</f>
        <v>190</v>
      </c>
    </row>
    <row r="191" spans="2:11" x14ac:dyDescent="0.3">
      <c r="B191" s="119"/>
      <c r="C191" s="117" t="s">
        <v>440</v>
      </c>
      <c r="D191" s="117" t="s">
        <v>441</v>
      </c>
      <c r="E191" s="120"/>
      <c r="F191" s="120"/>
      <c r="G191" s="120"/>
      <c r="H191" s="120"/>
      <c r="I191" s="120">
        <v>7</v>
      </c>
      <c r="K191" s="124">
        <f>IF(COUNTA(Classement_général[[#This Row],[Nom]:[Rang]])&gt;1,ROW(),"")</f>
        <v>191</v>
      </c>
    </row>
    <row r="192" spans="2:11" x14ac:dyDescent="0.3">
      <c r="B192" s="119" t="s">
        <v>66</v>
      </c>
      <c r="C192" s="117"/>
      <c r="D192" s="117"/>
      <c r="E192" s="120"/>
      <c r="F192" s="120"/>
      <c r="G192" s="120"/>
      <c r="H192" s="120"/>
      <c r="I192" s="120"/>
      <c r="K192" s="124" t="str">
        <f>IF(COUNTA(Classement_général[[#This Row],[Nom]:[Rang]])&gt;1,ROW(),"")</f>
        <v/>
      </c>
    </row>
    <row r="193" spans="2:11" x14ac:dyDescent="0.3">
      <c r="B193" s="119"/>
      <c r="C193" s="117" t="s">
        <v>319</v>
      </c>
      <c r="D193" s="117" t="s">
        <v>320</v>
      </c>
      <c r="E193" s="120"/>
      <c r="F193" s="120"/>
      <c r="G193" s="120"/>
      <c r="H193" s="120"/>
      <c r="I193" s="120">
        <v>1</v>
      </c>
      <c r="K193" s="124">
        <f>IF(COUNTA(Classement_général[[#This Row],[Nom]:[Rang]])&gt;1,ROW(),"")</f>
        <v>193</v>
      </c>
    </row>
    <row r="194" spans="2:11" x14ac:dyDescent="0.3">
      <c r="B194" s="119" t="s">
        <v>74</v>
      </c>
      <c r="C194" s="117"/>
      <c r="D194" s="117"/>
      <c r="E194" s="120"/>
      <c r="F194" s="120"/>
      <c r="G194" s="120"/>
      <c r="H194" s="120"/>
      <c r="I194" s="120"/>
      <c r="K194" s="124" t="str">
        <f>IF(COUNTA(Classement_général[[#This Row],[Nom]:[Rang]])&gt;1,ROW(),"")</f>
        <v/>
      </c>
    </row>
    <row r="195" spans="2:11" x14ac:dyDescent="0.3">
      <c r="B195" s="119"/>
      <c r="C195" s="117" t="s">
        <v>528</v>
      </c>
      <c r="D195" s="117" t="s">
        <v>529</v>
      </c>
      <c r="E195" s="120"/>
      <c r="F195" s="120"/>
      <c r="G195" s="120"/>
      <c r="H195" s="120"/>
      <c r="I195" s="120">
        <v>1</v>
      </c>
      <c r="K195" s="124">
        <f>IF(COUNTA(Classement_général[[#This Row],[Nom]:[Rang]])&gt;1,ROW(),"")</f>
        <v>195</v>
      </c>
    </row>
    <row r="196" spans="2:11" x14ac:dyDescent="0.3">
      <c r="B196" s="119"/>
      <c r="C196" s="117" t="s">
        <v>454</v>
      </c>
      <c r="D196" s="117" t="s">
        <v>455</v>
      </c>
      <c r="E196" s="120"/>
      <c r="F196" s="120"/>
      <c r="G196" s="120"/>
      <c r="H196" s="120"/>
      <c r="I196" s="120">
        <v>2</v>
      </c>
      <c r="K196" s="124">
        <f>IF(COUNTA(Classement_général[[#This Row],[Nom]:[Rang]])&gt;1,ROW(),"")</f>
        <v>196</v>
      </c>
    </row>
    <row r="197" spans="2:11" x14ac:dyDescent="0.3">
      <c r="B197" s="119"/>
      <c r="C197" s="117" t="s">
        <v>326</v>
      </c>
      <c r="D197" s="117" t="s">
        <v>327</v>
      </c>
      <c r="E197" s="120"/>
      <c r="F197" s="120"/>
      <c r="G197" s="120"/>
      <c r="H197" s="120"/>
      <c r="I197" s="120">
        <v>3</v>
      </c>
      <c r="K197" s="124">
        <f>IF(COUNTA(Classement_général[[#This Row],[Nom]:[Rang]])&gt;1,ROW(),"")</f>
        <v>197</v>
      </c>
    </row>
    <row r="198" spans="2:11" x14ac:dyDescent="0.3">
      <c r="B198" s="119"/>
      <c r="C198" s="117" t="s">
        <v>330</v>
      </c>
      <c r="D198" s="117" t="s">
        <v>331</v>
      </c>
      <c r="E198" s="120"/>
      <c r="F198" s="120"/>
      <c r="G198" s="120"/>
      <c r="H198" s="120"/>
      <c r="I198" s="120">
        <v>4</v>
      </c>
      <c r="K198" s="124">
        <f>IF(COUNTA(Classement_général[[#This Row],[Nom]:[Rang]])&gt;1,ROW(),"")</f>
        <v>198</v>
      </c>
    </row>
    <row r="199" spans="2:11" x14ac:dyDescent="0.3">
      <c r="B199" s="119" t="s">
        <v>76</v>
      </c>
      <c r="C199" s="117"/>
      <c r="D199" s="117"/>
      <c r="E199" s="120"/>
      <c r="F199" s="120"/>
      <c r="G199" s="120"/>
      <c r="H199" s="120"/>
      <c r="I199" s="120"/>
      <c r="K199" s="124" t="str">
        <f>IF(COUNTA(Classement_général[[#This Row],[Nom]:[Rang]])&gt;1,ROW(),"")</f>
        <v/>
      </c>
    </row>
    <row r="200" spans="2:11" x14ac:dyDescent="0.3">
      <c r="B200" s="119"/>
      <c r="C200" s="117" t="s">
        <v>597</v>
      </c>
      <c r="D200" s="117" t="s">
        <v>598</v>
      </c>
      <c r="E200" s="120"/>
      <c r="F200" s="120"/>
      <c r="G200" s="120"/>
      <c r="H200" s="120"/>
      <c r="I200" s="120">
        <v>1</v>
      </c>
      <c r="K200" s="124">
        <f>IF(COUNTA(Classement_général[[#This Row],[Nom]:[Rang]])&gt;1,ROW(),"")</f>
        <v>200</v>
      </c>
    </row>
    <row r="201" spans="2:11" x14ac:dyDescent="0.3">
      <c r="B201" s="119"/>
      <c r="C201" s="117" t="s">
        <v>675</v>
      </c>
      <c r="D201" s="117" t="s">
        <v>676</v>
      </c>
      <c r="E201" s="120"/>
      <c r="F201" s="120"/>
      <c r="G201" s="120"/>
      <c r="H201" s="120"/>
      <c r="I201" s="120">
        <v>2</v>
      </c>
      <c r="K201" s="124">
        <f>IF(COUNTA(Classement_général[[#This Row],[Nom]:[Rang]])&gt;1,ROW(),"")</f>
        <v>201</v>
      </c>
    </row>
    <row r="202" spans="2:11" x14ac:dyDescent="0.3">
      <c r="B202" s="119"/>
      <c r="C202" s="117" t="s">
        <v>696</v>
      </c>
      <c r="D202" s="117" t="s">
        <v>697</v>
      </c>
      <c r="E202" s="120"/>
      <c r="F202" s="120"/>
      <c r="G202" s="120"/>
      <c r="H202" s="120"/>
      <c r="I202" s="120">
        <v>3</v>
      </c>
      <c r="K202" s="124">
        <f>IF(COUNTA(Classement_général[[#This Row],[Nom]:[Rang]])&gt;1,ROW(),"")</f>
        <v>202</v>
      </c>
    </row>
    <row r="203" spans="2:11" x14ac:dyDescent="0.3">
      <c r="B203" s="119"/>
      <c r="C203" s="117" t="s">
        <v>346</v>
      </c>
      <c r="D203" s="117" t="s">
        <v>347</v>
      </c>
      <c r="E203" s="120"/>
      <c r="F203" s="120"/>
      <c r="G203" s="120"/>
      <c r="H203" s="120"/>
      <c r="I203" s="120">
        <v>4</v>
      </c>
      <c r="K203" s="124">
        <f>IF(COUNTA(Classement_général[[#This Row],[Nom]:[Rang]])&gt;1,ROW(),"")</f>
        <v>203</v>
      </c>
    </row>
    <row r="204" spans="2:11" x14ac:dyDescent="0.3">
      <c r="B204" s="119"/>
      <c r="C204" s="117" t="s">
        <v>726</v>
      </c>
      <c r="D204" s="117" t="s">
        <v>727</v>
      </c>
      <c r="E204" s="120"/>
      <c r="F204" s="120"/>
      <c r="G204" s="120"/>
      <c r="H204" s="120"/>
      <c r="I204" s="120">
        <v>5</v>
      </c>
      <c r="K204" s="124">
        <f>IF(COUNTA(Classement_général[[#This Row],[Nom]:[Rang]])&gt;1,ROW(),"")</f>
        <v>204</v>
      </c>
    </row>
    <row r="205" spans="2:11" x14ac:dyDescent="0.3">
      <c r="B205" s="119"/>
      <c r="C205" s="117" t="s">
        <v>531</v>
      </c>
      <c r="D205" s="117" t="s">
        <v>532</v>
      </c>
      <c r="E205" s="120"/>
      <c r="F205" s="120"/>
      <c r="G205" s="120"/>
      <c r="H205" s="120"/>
      <c r="I205" s="120">
        <v>6</v>
      </c>
      <c r="K205" s="124">
        <f>IF(COUNTA(Classement_général[[#This Row],[Nom]:[Rang]])&gt;1,ROW(),"")</f>
        <v>205</v>
      </c>
    </row>
    <row r="206" spans="2:11" x14ac:dyDescent="0.3">
      <c r="B206" s="119"/>
      <c r="C206" s="117" t="s">
        <v>546</v>
      </c>
      <c r="D206" s="117" t="s">
        <v>547</v>
      </c>
      <c r="E206" s="120"/>
      <c r="F206" s="120"/>
      <c r="G206" s="120"/>
      <c r="H206" s="120"/>
      <c r="I206" s="120">
        <v>7</v>
      </c>
      <c r="K206" s="124">
        <f>IF(COUNTA(Classement_général[[#This Row],[Nom]:[Rang]])&gt;1,ROW(),"")</f>
        <v>206</v>
      </c>
    </row>
    <row r="207" spans="2:11" x14ac:dyDescent="0.3">
      <c r="B207" s="119"/>
      <c r="C207" s="117" t="s">
        <v>512</v>
      </c>
      <c r="D207" s="117" t="s">
        <v>513</v>
      </c>
      <c r="E207" s="120"/>
      <c r="F207" s="120"/>
      <c r="G207" s="120"/>
      <c r="H207" s="120"/>
      <c r="I207" s="120">
        <v>8</v>
      </c>
      <c r="K207" s="124">
        <f>IF(COUNTA(Classement_général[[#This Row],[Nom]:[Rang]])&gt;1,ROW(),"")</f>
        <v>207</v>
      </c>
    </row>
    <row r="208" spans="2:11" x14ac:dyDescent="0.3">
      <c r="B208" s="119"/>
      <c r="C208" s="117" t="s">
        <v>389</v>
      </c>
      <c r="D208" s="117" t="s">
        <v>390</v>
      </c>
      <c r="E208" s="120"/>
      <c r="F208" s="120"/>
      <c r="G208" s="120"/>
      <c r="H208" s="120"/>
      <c r="I208" s="120">
        <v>9</v>
      </c>
      <c r="K208" s="124">
        <f>IF(COUNTA(Classement_général[[#This Row],[Nom]:[Rang]])&gt;1,ROW(),"")</f>
        <v>208</v>
      </c>
    </row>
    <row r="209" spans="2:11" x14ac:dyDescent="0.3">
      <c r="B209" s="119"/>
      <c r="C209" s="117" t="s">
        <v>723</v>
      </c>
      <c r="D209" s="117" t="s">
        <v>724</v>
      </c>
      <c r="E209" s="120"/>
      <c r="F209" s="120"/>
      <c r="G209" s="120"/>
      <c r="H209" s="120"/>
      <c r="I209" s="120">
        <v>10</v>
      </c>
      <c r="K209" s="124">
        <f>IF(COUNTA(Classement_général[[#This Row],[Nom]:[Rang]])&gt;1,ROW(),"")</f>
        <v>209</v>
      </c>
    </row>
    <row r="210" spans="2:11" x14ac:dyDescent="0.3">
      <c r="B210" s="119"/>
      <c r="C210" s="117" t="s">
        <v>386</v>
      </c>
      <c r="D210" s="117" t="s">
        <v>387</v>
      </c>
      <c r="E210" s="120"/>
      <c r="F210" s="120"/>
      <c r="G210" s="120"/>
      <c r="H210" s="120"/>
      <c r="I210" s="120">
        <v>11</v>
      </c>
      <c r="K210" s="124">
        <f>IF(COUNTA(Classement_général[[#This Row],[Nom]:[Rang]])&gt;1,ROW(),"")</f>
        <v>210</v>
      </c>
    </row>
    <row r="211" spans="2:11" x14ac:dyDescent="0.3">
      <c r="B211" s="119"/>
      <c r="C211" s="117" t="s">
        <v>509</v>
      </c>
      <c r="D211" s="117" t="s">
        <v>510</v>
      </c>
      <c r="E211" s="120"/>
      <c r="F211" s="120"/>
      <c r="G211" s="120"/>
      <c r="H211" s="120"/>
      <c r="I211" s="120">
        <v>12</v>
      </c>
      <c r="K211" s="124">
        <f>IF(COUNTA(Classement_général[[#This Row],[Nom]:[Rang]])&gt;1,ROW(),"")</f>
        <v>211</v>
      </c>
    </row>
    <row r="212" spans="2:11" x14ac:dyDescent="0.3">
      <c r="B212" s="119"/>
      <c r="C212" s="117" t="s">
        <v>705</v>
      </c>
      <c r="D212" s="117" t="s">
        <v>706</v>
      </c>
      <c r="E212" s="120"/>
      <c r="F212" s="120"/>
      <c r="G212" s="120"/>
      <c r="H212" s="120"/>
      <c r="I212" s="120">
        <v>13</v>
      </c>
      <c r="K212" s="124">
        <f>IF(COUNTA(Classement_général[[#This Row],[Nom]:[Rang]])&gt;1,ROW(),"")</f>
        <v>212</v>
      </c>
    </row>
    <row r="213" spans="2:11" x14ac:dyDescent="0.3">
      <c r="B213" s="119"/>
      <c r="C213" s="117" t="s">
        <v>729</v>
      </c>
      <c r="D213" s="117" t="s">
        <v>730</v>
      </c>
      <c r="E213" s="120"/>
      <c r="F213" s="120"/>
      <c r="G213" s="120"/>
      <c r="H213" s="120"/>
      <c r="I213" s="120">
        <v>14</v>
      </c>
      <c r="K213" s="124">
        <f>IF(COUNTA(Classement_général[[#This Row],[Nom]:[Rang]])&gt;1,ROW(),"")</f>
        <v>213</v>
      </c>
    </row>
    <row r="214" spans="2:11" x14ac:dyDescent="0.3">
      <c r="K214" s="124" t="str">
        <f>IF(COUNTA(Classement_général[[#This Row],[Nom]:[Rang]])&gt;1,ROW(),"")</f>
        <v/>
      </c>
    </row>
    <row r="215" spans="2:11" x14ac:dyDescent="0.3">
      <c r="K215" s="124" t="str">
        <f>IF(COUNTA(Classement_général[[#This Row],[Nom]:[Rang]])&gt;1,ROW(),"")</f>
        <v/>
      </c>
    </row>
    <row r="216" spans="2:11" x14ac:dyDescent="0.3">
      <c r="K216" s="124" t="str">
        <f>IF(COUNTA(Classement_général[[#This Row],[Nom]:[Rang]])&gt;1,ROW(),"")</f>
        <v/>
      </c>
    </row>
    <row r="217" spans="2:11" x14ac:dyDescent="0.3">
      <c r="K217" s="124" t="str">
        <f>IF(COUNTA(Classement_général[[#This Row],[Nom]:[Rang]])&gt;1,ROW(),"")</f>
        <v/>
      </c>
    </row>
    <row r="218" spans="2:11" x14ac:dyDescent="0.3">
      <c r="K218" s="124" t="str">
        <f>IF(COUNTA(Classement_général[[#This Row],[Nom]:[Rang]])&gt;1,ROW(),"")</f>
        <v/>
      </c>
    </row>
    <row r="219" spans="2:11" x14ac:dyDescent="0.3">
      <c r="K219" s="124" t="str">
        <f>IF(COUNTA(Classement_général[[#This Row],[Nom]:[Rang]])&gt;1,ROW(),"")</f>
        <v/>
      </c>
    </row>
    <row r="220" spans="2:11" x14ac:dyDescent="0.3">
      <c r="K220" s="124" t="str">
        <f>IF(COUNTA(Classement_général[[#This Row],[Nom]:[Rang]])&gt;1,ROW(),"")</f>
        <v/>
      </c>
    </row>
    <row r="221" spans="2:11" x14ac:dyDescent="0.3">
      <c r="K221" s="124" t="str">
        <f>IF(COUNTA(Classement_général[[#This Row],[Nom]:[Rang]])&gt;1,ROW(),"")</f>
        <v/>
      </c>
    </row>
    <row r="222" spans="2:11" x14ac:dyDescent="0.3">
      <c r="K222" s="124" t="str">
        <f>IF(COUNTA(Classement_général[[#This Row],[Nom]:[Rang]])&gt;1,ROW(),"")</f>
        <v/>
      </c>
    </row>
    <row r="223" spans="2:11" x14ac:dyDescent="0.3">
      <c r="K223" s="124" t="str">
        <f>IF(COUNTA(Classement_général[[#This Row],[Nom]:[Rang]])&gt;1,ROW(),"")</f>
        <v/>
      </c>
    </row>
    <row r="224" spans="2:11" x14ac:dyDescent="0.3">
      <c r="K224" s="124" t="str">
        <f>IF(COUNTA(Classement_général[[#This Row],[Nom]:[Rang]])&gt;1,ROW(),"")</f>
        <v/>
      </c>
    </row>
    <row r="225" spans="11:11" x14ac:dyDescent="0.3">
      <c r="K225" s="124" t="str">
        <f>IF(COUNTA(Classement_général[[#This Row],[Nom]:[Rang]])&gt;1,ROW(),"")</f>
        <v/>
      </c>
    </row>
    <row r="226" spans="11:11" x14ac:dyDescent="0.3">
      <c r="K226" s="124" t="str">
        <f>IF(COUNTA(Classement_général[[#This Row],[Nom]:[Rang]])&gt;1,ROW(),"")</f>
        <v/>
      </c>
    </row>
    <row r="227" spans="11:11" x14ac:dyDescent="0.3">
      <c r="K227" s="124" t="str">
        <f>IF(COUNTA(Classement_général[[#This Row],[Nom]:[Rang]])&gt;1,ROW(),"")</f>
        <v/>
      </c>
    </row>
    <row r="228" spans="11:11" x14ac:dyDescent="0.3">
      <c r="K228" s="124" t="str">
        <f>IF(COUNTA(Classement_général[[#This Row],[Nom]:[Rang]])&gt;1,ROW(),"")</f>
        <v/>
      </c>
    </row>
    <row r="229" spans="11:11" x14ac:dyDescent="0.3">
      <c r="K229" s="124" t="str">
        <f>IF(COUNTA(Classement_général[[#This Row],[Nom]:[Rang]])&gt;1,ROW(),"")</f>
        <v/>
      </c>
    </row>
    <row r="230" spans="11:11" x14ac:dyDescent="0.3">
      <c r="K230" s="124" t="str">
        <f>IF(COUNTA(Classement_général[[#This Row],[Nom]:[Rang]])&gt;1,ROW(),"")</f>
        <v/>
      </c>
    </row>
    <row r="231" spans="11:11" x14ac:dyDescent="0.3">
      <c r="K231" s="124" t="str">
        <f>IF(COUNTA(Classement_général[[#This Row],[Nom]:[Rang]])&gt;1,ROW(),"")</f>
        <v/>
      </c>
    </row>
    <row r="232" spans="11:11" x14ac:dyDescent="0.3">
      <c r="K232" s="124" t="str">
        <f>IF(COUNTA(Classement_général[[#This Row],[Nom]:[Rang]])&gt;1,ROW(),"")</f>
        <v/>
      </c>
    </row>
    <row r="233" spans="11:11" x14ac:dyDescent="0.3">
      <c r="K233" s="124" t="str">
        <f>IF(COUNTA(Classement_général[[#This Row],[Nom]:[Rang]])&gt;1,ROW(),"")</f>
        <v/>
      </c>
    </row>
    <row r="234" spans="11:11" x14ac:dyDescent="0.3">
      <c r="K234" s="124" t="str">
        <f>IF(COUNTA(Classement_général[[#This Row],[Nom]:[Rang]])&gt;1,ROW(),"")</f>
        <v/>
      </c>
    </row>
    <row r="235" spans="11:11" x14ac:dyDescent="0.3">
      <c r="K235" s="124" t="str">
        <f>IF(COUNTA(Classement_général[[#This Row],[Nom]:[Rang]])&gt;1,ROW(),"")</f>
        <v/>
      </c>
    </row>
    <row r="236" spans="11:11" x14ac:dyDescent="0.3">
      <c r="K236" s="124" t="str">
        <f>IF(COUNTA(Classement_général[[#This Row],[Nom]:[Rang]])&gt;1,ROW(),"")</f>
        <v/>
      </c>
    </row>
    <row r="237" spans="11:11" x14ac:dyDescent="0.3">
      <c r="K237" s="124" t="str">
        <f>IF(COUNTA(Classement_général[[#This Row],[Nom]:[Rang]])&gt;1,ROW(),"")</f>
        <v/>
      </c>
    </row>
    <row r="238" spans="11:11" x14ac:dyDescent="0.3">
      <c r="K238" s="124" t="str">
        <f>IF(COUNTA(Classement_général[[#This Row],[Nom]:[Rang]])&gt;1,ROW(),"")</f>
        <v/>
      </c>
    </row>
    <row r="239" spans="11:11" x14ac:dyDescent="0.3">
      <c r="K239" s="124" t="str">
        <f>IF(COUNTA(Classement_général[[#This Row],[Nom]:[Rang]])&gt;1,ROW(),"")</f>
        <v/>
      </c>
    </row>
    <row r="240" spans="11:11" x14ac:dyDescent="0.3">
      <c r="K240" s="124" t="str">
        <f>IF(COUNTA(Classement_général[[#This Row],[Nom]:[Rang]])&gt;1,ROW(),"")</f>
        <v/>
      </c>
    </row>
    <row r="241" spans="11:11" x14ac:dyDescent="0.3">
      <c r="K241" s="124" t="str">
        <f>IF(COUNTA(Classement_général[[#This Row],[Nom]:[Rang]])&gt;1,ROW(),"")</f>
        <v/>
      </c>
    </row>
    <row r="242" spans="11:11" x14ac:dyDescent="0.3">
      <c r="K242" s="124" t="str">
        <f>IF(COUNTA(Classement_général[[#This Row],[Nom]:[Rang]])&gt;1,ROW(),"")</f>
        <v/>
      </c>
    </row>
    <row r="243" spans="11:11" x14ac:dyDescent="0.3">
      <c r="K243" s="124" t="str">
        <f>IF(COUNTA(Classement_général[[#This Row],[Nom]:[Rang]])&gt;1,ROW(),"")</f>
        <v/>
      </c>
    </row>
    <row r="244" spans="11:11" x14ac:dyDescent="0.3">
      <c r="K244" s="124" t="str">
        <f>IF(COUNTA(Classement_général[[#This Row],[Nom]:[Rang]])&gt;1,ROW(),"")</f>
        <v/>
      </c>
    </row>
    <row r="245" spans="11:11" x14ac:dyDescent="0.3">
      <c r="K245" s="124" t="str">
        <f>IF(COUNTA(Classement_général[[#This Row],[Nom]:[Rang]])&gt;1,ROW(),"")</f>
        <v/>
      </c>
    </row>
    <row r="246" spans="11:11" x14ac:dyDescent="0.3">
      <c r="K246" s="124" t="str">
        <f>IF(COUNTA(Classement_général[[#This Row],[Nom]:[Rang]])&gt;1,ROW(),"")</f>
        <v/>
      </c>
    </row>
    <row r="247" spans="11:11" x14ac:dyDescent="0.3">
      <c r="K247" s="124" t="str">
        <f>IF(COUNTA(Classement_général[[#This Row],[Nom]:[Rang]])&gt;1,ROW(),"")</f>
        <v/>
      </c>
    </row>
    <row r="248" spans="11:11" x14ac:dyDescent="0.3">
      <c r="K248" s="124" t="str">
        <f>IF(COUNTA(Classement_général[[#This Row],[Nom]:[Rang]])&gt;1,ROW(),"")</f>
        <v/>
      </c>
    </row>
    <row r="249" spans="11:11" x14ac:dyDescent="0.3">
      <c r="K249" s="124" t="str">
        <f>IF(COUNTA(Classement_général[[#This Row],[Nom]:[Rang]])&gt;1,ROW(),"")</f>
        <v/>
      </c>
    </row>
    <row r="250" spans="11:11" x14ac:dyDescent="0.3">
      <c r="K250" s="124" t="str">
        <f>IF(COUNTA(Classement_général[[#This Row],[Nom]:[Rang]])&gt;1,ROW(),"")</f>
        <v/>
      </c>
    </row>
    <row r="251" spans="11:11" x14ac:dyDescent="0.3">
      <c r="K251" s="124" t="str">
        <f>IF(COUNTA(Classement_général[[#This Row],[Nom]:[Rang]])&gt;1,ROW(),"")</f>
        <v/>
      </c>
    </row>
    <row r="252" spans="11:11" x14ac:dyDescent="0.3">
      <c r="K252" s="124" t="str">
        <f>IF(COUNTA(Classement_général[[#This Row],[Nom]:[Rang]])&gt;1,ROW(),"")</f>
        <v/>
      </c>
    </row>
    <row r="253" spans="11:11" x14ac:dyDescent="0.3">
      <c r="K253" s="124" t="str">
        <f>IF(COUNTA(Classement_général[[#This Row],[Nom]:[Rang]])&gt;1,ROW(),"")</f>
        <v/>
      </c>
    </row>
    <row r="254" spans="11:11" x14ac:dyDescent="0.3">
      <c r="K254" s="124" t="str">
        <f>IF(COUNTA(Classement_général[[#This Row],[Nom]:[Rang]])&gt;1,ROW(),"")</f>
        <v/>
      </c>
    </row>
    <row r="255" spans="11:11" x14ac:dyDescent="0.3">
      <c r="K255" s="124" t="str">
        <f>IF(COUNTA(Classement_général[[#This Row],[Nom]:[Rang]])&gt;1,ROW(),"")</f>
        <v/>
      </c>
    </row>
    <row r="256" spans="11:11" x14ac:dyDescent="0.3">
      <c r="K256" s="124" t="str">
        <f>IF(COUNTA(Classement_général[[#This Row],[Nom]:[Rang]])&gt;1,ROW(),"")</f>
        <v/>
      </c>
    </row>
    <row r="257" spans="11:11" x14ac:dyDescent="0.3">
      <c r="K257" s="124" t="str">
        <f>IF(COUNTA(Classement_général[[#This Row],[Nom]:[Rang]])&gt;1,ROW(),"")</f>
        <v/>
      </c>
    </row>
    <row r="258" spans="11:11" x14ac:dyDescent="0.3">
      <c r="K258" s="124" t="str">
        <f>IF(COUNTA(Classement_général[[#This Row],[Nom]:[Rang]])&gt;1,ROW(),"")</f>
        <v/>
      </c>
    </row>
    <row r="259" spans="11:11" x14ac:dyDescent="0.3">
      <c r="K259" s="124" t="str">
        <f>IF(COUNTA(Classement_général[[#This Row],[Nom]:[Rang]])&gt;1,ROW(),"")</f>
        <v/>
      </c>
    </row>
    <row r="260" spans="11:11" x14ac:dyDescent="0.3">
      <c r="K260" s="124" t="str">
        <f>IF(COUNTA(Classement_général[[#This Row],[Nom]:[Rang]])&gt;1,ROW(),"")</f>
        <v/>
      </c>
    </row>
    <row r="261" spans="11:11" x14ac:dyDescent="0.3">
      <c r="K261" s="124" t="str">
        <f>IF(COUNTA(Classement_général[[#This Row],[Nom]:[Rang]])&gt;1,ROW(),"")</f>
        <v/>
      </c>
    </row>
    <row r="262" spans="11:11" x14ac:dyDescent="0.3">
      <c r="K262" s="124" t="str">
        <f>IF(COUNTA(Classement_général[[#This Row],[Nom]:[Rang]])&gt;1,ROW(),"")</f>
        <v/>
      </c>
    </row>
    <row r="263" spans="11:11" x14ac:dyDescent="0.3">
      <c r="K263" s="124" t="str">
        <f>IF(COUNTA(Classement_général[[#This Row],[Nom]:[Rang]])&gt;1,ROW(),"")</f>
        <v/>
      </c>
    </row>
    <row r="264" spans="11:11" x14ac:dyDescent="0.3">
      <c r="K264" s="124" t="str">
        <f>IF(COUNTA(Classement_général[[#This Row],[Nom]:[Rang]])&gt;1,ROW(),"")</f>
        <v/>
      </c>
    </row>
    <row r="265" spans="11:11" x14ac:dyDescent="0.3">
      <c r="K265" s="124" t="str">
        <f>IF(COUNTA(Classement_général[[#This Row],[Nom]:[Rang]])&gt;1,ROW(),"")</f>
        <v/>
      </c>
    </row>
    <row r="266" spans="11:11" x14ac:dyDescent="0.3">
      <c r="K266" s="124" t="str">
        <f>IF(COUNTA(Classement_général[[#This Row],[Nom]:[Rang]])&gt;1,ROW(),"")</f>
        <v/>
      </c>
    </row>
    <row r="267" spans="11:11" x14ac:dyDescent="0.3">
      <c r="K267" s="124" t="str">
        <f>IF(COUNTA(Classement_général[[#This Row],[Nom]:[Rang]])&gt;1,ROW(),"")</f>
        <v/>
      </c>
    </row>
    <row r="268" spans="11:11" x14ac:dyDescent="0.3">
      <c r="K268" s="124" t="str">
        <f>IF(COUNTA(Classement_général[[#This Row],[Nom]:[Rang]])&gt;1,ROW(),"")</f>
        <v/>
      </c>
    </row>
    <row r="269" spans="11:11" x14ac:dyDescent="0.3">
      <c r="K269" s="124" t="str">
        <f>IF(COUNTA(Classement_général[[#This Row],[Nom]:[Rang]])&gt;1,ROW(),"")</f>
        <v/>
      </c>
    </row>
    <row r="270" spans="11:11" x14ac:dyDescent="0.3">
      <c r="K270" s="124" t="str">
        <f>IF(COUNTA(Classement_général[[#This Row],[Nom]:[Rang]])&gt;1,ROW(),"")</f>
        <v/>
      </c>
    </row>
    <row r="271" spans="11:11" x14ac:dyDescent="0.3">
      <c r="K271" s="124" t="str">
        <f>IF(COUNTA(Classement_général[[#This Row],[Nom]:[Rang]])&gt;1,ROW(),"")</f>
        <v/>
      </c>
    </row>
    <row r="272" spans="11:11" x14ac:dyDescent="0.3">
      <c r="K272" s="124" t="str">
        <f>IF(COUNTA(Classement_général[[#This Row],[Nom]:[Rang]])&gt;1,ROW(),"")</f>
        <v/>
      </c>
    </row>
    <row r="273" spans="11:11" x14ac:dyDescent="0.3">
      <c r="K273" s="124" t="str">
        <f>IF(COUNTA(Classement_général[[#This Row],[Nom]:[Rang]])&gt;1,ROW(),"")</f>
        <v/>
      </c>
    </row>
    <row r="274" spans="11:11" x14ac:dyDescent="0.3">
      <c r="K274" s="124" t="str">
        <f>IF(COUNTA(Classement_général[[#This Row],[Nom]:[Rang]])&gt;1,ROW(),"")</f>
        <v/>
      </c>
    </row>
    <row r="275" spans="11:11" x14ac:dyDescent="0.3">
      <c r="K275" s="124" t="str">
        <f>IF(COUNTA(Classement_général[[#This Row],[Nom]:[Rang]])&gt;1,ROW(),"")</f>
        <v/>
      </c>
    </row>
    <row r="276" spans="11:11" x14ac:dyDescent="0.3">
      <c r="K276" s="124" t="str">
        <f>IF(COUNTA(Classement_général[[#This Row],[Nom]:[Rang]])&gt;1,ROW(),"")</f>
        <v/>
      </c>
    </row>
    <row r="277" spans="11:11" x14ac:dyDescent="0.3">
      <c r="K277" s="124" t="str">
        <f>IF(COUNTA(Classement_général[[#This Row],[Nom]:[Rang]])&gt;1,ROW(),"")</f>
        <v/>
      </c>
    </row>
    <row r="278" spans="11:11" x14ac:dyDescent="0.3">
      <c r="K278" s="124" t="str">
        <f>IF(COUNTA(Classement_général[[#This Row],[Nom]:[Rang]])&gt;1,ROW(),"")</f>
        <v/>
      </c>
    </row>
    <row r="279" spans="11:11" x14ac:dyDescent="0.3">
      <c r="K279" s="124" t="str">
        <f>IF(COUNTA(Classement_général[[#This Row],[Nom]:[Rang]])&gt;1,ROW(),"")</f>
        <v/>
      </c>
    </row>
    <row r="280" spans="11:11" x14ac:dyDescent="0.3">
      <c r="K280" s="124" t="str">
        <f>IF(COUNTA(Classement_général[[#This Row],[Nom]:[Rang]])&gt;1,ROW(),"")</f>
        <v/>
      </c>
    </row>
    <row r="281" spans="11:11" x14ac:dyDescent="0.3">
      <c r="K281" s="124" t="str">
        <f>IF(COUNTA(Classement_général[[#This Row],[Nom]:[Rang]])&gt;1,ROW(),"")</f>
        <v/>
      </c>
    </row>
    <row r="282" spans="11:11" x14ac:dyDescent="0.3">
      <c r="K282" s="124" t="str">
        <f>IF(COUNTA(Classement_général[[#This Row],[Nom]:[Rang]])&gt;1,ROW(),"")</f>
        <v/>
      </c>
    </row>
    <row r="283" spans="11:11" x14ac:dyDescent="0.3">
      <c r="K283" s="124" t="str">
        <f>IF(COUNTA(Classement_général[[#This Row],[Nom]:[Rang]])&gt;1,ROW(),"")</f>
        <v/>
      </c>
    </row>
    <row r="284" spans="11:11" x14ac:dyDescent="0.3">
      <c r="K284" s="124" t="str">
        <f>IF(COUNTA(Classement_général[[#This Row],[Nom]:[Rang]])&gt;1,ROW(),"")</f>
        <v/>
      </c>
    </row>
    <row r="285" spans="11:11" x14ac:dyDescent="0.3">
      <c r="K285" s="124" t="str">
        <f>IF(COUNTA(Classement_général[[#This Row],[Nom]:[Rang]])&gt;1,ROW(),"")</f>
        <v/>
      </c>
    </row>
    <row r="286" spans="11:11" x14ac:dyDescent="0.3">
      <c r="K286" s="124" t="str">
        <f>IF(COUNTA(Classement_général[[#This Row],[Nom]:[Rang]])&gt;1,ROW(),"")</f>
        <v/>
      </c>
    </row>
    <row r="287" spans="11:11" x14ac:dyDescent="0.3">
      <c r="K287" s="124" t="str">
        <f>IF(COUNTA(Classement_général[[#This Row],[Nom]:[Rang]])&gt;1,ROW(),"")</f>
        <v/>
      </c>
    </row>
    <row r="288" spans="11:11" x14ac:dyDescent="0.3">
      <c r="K288" s="124" t="str">
        <f>IF(COUNTA(Classement_général[[#This Row],[Nom]:[Rang]])&gt;1,ROW(),"")</f>
        <v/>
      </c>
    </row>
    <row r="289" spans="11:11" x14ac:dyDescent="0.3">
      <c r="K289" s="124" t="str">
        <f>IF(COUNTA(Classement_général[[#This Row],[Nom]:[Rang]])&gt;1,ROW(),"")</f>
        <v/>
      </c>
    </row>
    <row r="290" spans="11:11" x14ac:dyDescent="0.3">
      <c r="K290" s="124" t="str">
        <f>IF(COUNTA(Classement_général[[#This Row],[Nom]:[Rang]])&gt;1,ROW(),"")</f>
        <v/>
      </c>
    </row>
    <row r="291" spans="11:11" x14ac:dyDescent="0.3">
      <c r="K291" s="124" t="str">
        <f>IF(COUNTA(Classement_général[[#This Row],[Nom]:[Rang]])&gt;1,ROW(),"")</f>
        <v/>
      </c>
    </row>
    <row r="292" spans="11:11" x14ac:dyDescent="0.3">
      <c r="K292" s="124" t="str">
        <f>IF(COUNTA(Classement_général[[#This Row],[Nom]:[Rang]])&gt;1,ROW(),"")</f>
        <v/>
      </c>
    </row>
    <row r="293" spans="11:11" x14ac:dyDescent="0.3">
      <c r="K293" s="124" t="str">
        <f>IF(COUNTA(Classement_général[[#This Row],[Nom]:[Rang]])&gt;1,ROW(),"")</f>
        <v/>
      </c>
    </row>
    <row r="294" spans="11:11" x14ac:dyDescent="0.3">
      <c r="K294" s="124" t="str">
        <f>IF(COUNTA(Classement_général[[#This Row],[Nom]:[Rang]])&gt;1,ROW(),"")</f>
        <v/>
      </c>
    </row>
    <row r="295" spans="11:11" x14ac:dyDescent="0.3">
      <c r="K295" s="124" t="str">
        <f>IF(COUNTA(Classement_général[[#This Row],[Nom]:[Rang]])&gt;1,ROW(),"")</f>
        <v/>
      </c>
    </row>
    <row r="296" spans="11:11" x14ac:dyDescent="0.3">
      <c r="K296" s="124" t="str">
        <f>IF(COUNTA(Classement_général[[#This Row],[Nom]:[Rang]])&gt;1,ROW(),"")</f>
        <v/>
      </c>
    </row>
    <row r="297" spans="11:11" x14ac:dyDescent="0.3">
      <c r="K297" s="124" t="str">
        <f>IF(COUNTA(Classement_général[[#This Row],[Nom]:[Rang]])&gt;1,ROW(),"")</f>
        <v/>
      </c>
    </row>
    <row r="298" spans="11:11" x14ac:dyDescent="0.3">
      <c r="K298" s="124" t="str">
        <f>IF(COUNTA(Classement_général[[#This Row],[Nom]:[Rang]])&gt;1,ROW(),"")</f>
        <v/>
      </c>
    </row>
    <row r="299" spans="11:11" x14ac:dyDescent="0.3">
      <c r="K299" s="124" t="str">
        <f>IF(COUNTA(Classement_général[[#This Row],[Nom]:[Rang]])&gt;1,ROW(),"")</f>
        <v/>
      </c>
    </row>
    <row r="300" spans="11:11" x14ac:dyDescent="0.3">
      <c r="K300" s="124" t="str">
        <f>IF(COUNTA(Classement_général[[#This Row],[Nom]:[Rang]])&gt;1,ROW(),"")</f>
        <v/>
      </c>
    </row>
    <row r="301" spans="11:11" x14ac:dyDescent="0.3">
      <c r="K301" s="124" t="str">
        <f>IF(COUNTA(Classement_général[[#This Row],[Nom]:[Rang]])&gt;1,ROW(),"")</f>
        <v/>
      </c>
    </row>
    <row r="302" spans="11:11" x14ac:dyDescent="0.3">
      <c r="K302" s="124" t="str">
        <f>IF(COUNTA(Classement_général[[#This Row],[Nom]:[Rang]])&gt;1,ROW(),"")</f>
        <v/>
      </c>
    </row>
    <row r="303" spans="11:11" x14ac:dyDescent="0.3">
      <c r="K303" s="124" t="str">
        <f>IF(COUNTA(Classement_général[[#This Row],[Nom]:[Rang]])&gt;1,ROW(),"")</f>
        <v/>
      </c>
    </row>
    <row r="304" spans="11:11" x14ac:dyDescent="0.3">
      <c r="K304" s="124" t="str">
        <f>IF(COUNTA(Classement_général[[#This Row],[Nom]:[Rang]])&gt;1,ROW(),"")</f>
        <v/>
      </c>
    </row>
    <row r="305" spans="11:11" x14ac:dyDescent="0.3">
      <c r="K305" s="124" t="str">
        <f>IF(COUNTA(Classement_général[[#This Row],[Nom]:[Rang]])&gt;1,ROW(),"")</f>
        <v/>
      </c>
    </row>
    <row r="306" spans="11:11" x14ac:dyDescent="0.3">
      <c r="K306" s="124" t="str">
        <f>IF(COUNTA(Classement_général[[#This Row],[Nom]:[Rang]])&gt;1,ROW(),"")</f>
        <v/>
      </c>
    </row>
    <row r="307" spans="11:11" x14ac:dyDescent="0.3">
      <c r="K307" s="124" t="str">
        <f>IF(COUNTA(Classement_général[[#This Row],[Nom]:[Rang]])&gt;1,ROW(),"")</f>
        <v/>
      </c>
    </row>
    <row r="308" spans="11:11" x14ac:dyDescent="0.3">
      <c r="K308" s="124" t="str">
        <f>IF(COUNTA(Classement_général[[#This Row],[Nom]:[Rang]])&gt;1,ROW(),"")</f>
        <v/>
      </c>
    </row>
    <row r="309" spans="11:11" x14ac:dyDescent="0.3">
      <c r="K309" s="124" t="str">
        <f>IF(COUNTA(Classement_général[[#This Row],[Nom]:[Rang]])&gt;1,ROW(),"")</f>
        <v/>
      </c>
    </row>
    <row r="310" spans="11:11" x14ac:dyDescent="0.3">
      <c r="K310" s="124" t="str">
        <f>IF(COUNTA(Classement_général[[#This Row],[Nom]:[Rang]])&gt;1,ROW(),"")</f>
        <v/>
      </c>
    </row>
    <row r="311" spans="11:11" x14ac:dyDescent="0.3">
      <c r="K311" s="124" t="str">
        <f>IF(COUNTA(Classement_général[[#This Row],[Nom]:[Rang]])&gt;1,ROW(),"")</f>
        <v/>
      </c>
    </row>
    <row r="312" spans="11:11" x14ac:dyDescent="0.3">
      <c r="K312" s="124" t="str">
        <f>IF(COUNTA(Classement_général[[#This Row],[Nom]:[Rang]])&gt;1,ROW(),"")</f>
        <v/>
      </c>
    </row>
    <row r="313" spans="11:11" x14ac:dyDescent="0.3">
      <c r="K313" s="124" t="str">
        <f>IF(COUNTA(Classement_général[[#This Row],[Nom]:[Rang]])&gt;1,ROW(),"")</f>
        <v/>
      </c>
    </row>
    <row r="314" spans="11:11" x14ac:dyDescent="0.3">
      <c r="K314" s="124" t="str">
        <f>IF(COUNTA(Classement_général[[#This Row],[Nom]:[Rang]])&gt;1,ROW(),"")</f>
        <v/>
      </c>
    </row>
    <row r="315" spans="11:11" x14ac:dyDescent="0.3">
      <c r="K315" s="124" t="str">
        <f>IF(COUNTA(Classement_général[[#This Row],[Nom]:[Rang]])&gt;1,ROW(),"")</f>
        <v/>
      </c>
    </row>
    <row r="316" spans="11:11" x14ac:dyDescent="0.3">
      <c r="K316" s="124" t="str">
        <f>IF(COUNTA(Classement_général[[#This Row],[Nom]:[Rang]])&gt;1,ROW(),"")</f>
        <v/>
      </c>
    </row>
    <row r="317" spans="11:11" x14ac:dyDescent="0.3">
      <c r="K317" s="124" t="str">
        <f>IF(COUNTA(Classement_général[[#This Row],[Nom]:[Rang]])&gt;1,ROW(),"")</f>
        <v/>
      </c>
    </row>
    <row r="318" spans="11:11" x14ac:dyDescent="0.3">
      <c r="K318" s="124" t="str">
        <f>IF(COUNTA(Classement_général[[#This Row],[Nom]:[Rang]])&gt;1,ROW(),"")</f>
        <v/>
      </c>
    </row>
    <row r="319" spans="11:11" x14ac:dyDescent="0.3">
      <c r="K319" s="124" t="str">
        <f>IF(COUNTA(Classement_général[[#This Row],[Nom]:[Rang]])&gt;1,ROW(),"")</f>
        <v/>
      </c>
    </row>
    <row r="320" spans="11:11" x14ac:dyDescent="0.3">
      <c r="K320" s="124" t="str">
        <f>IF(COUNTA(Classement_général[[#This Row],[Nom]:[Rang]])&gt;1,ROW(),"")</f>
        <v/>
      </c>
    </row>
    <row r="321" spans="11:11" x14ac:dyDescent="0.3">
      <c r="K321" s="124" t="str">
        <f>IF(COUNTA(Classement_général[[#This Row],[Nom]:[Rang]])&gt;1,ROW(),"")</f>
        <v/>
      </c>
    </row>
    <row r="322" spans="11:11" x14ac:dyDescent="0.3">
      <c r="K322" s="124" t="str">
        <f>IF(COUNTA(Classement_général[[#This Row],[Nom]:[Rang]])&gt;1,ROW(),"")</f>
        <v/>
      </c>
    </row>
    <row r="323" spans="11:11" x14ac:dyDescent="0.3">
      <c r="K323" s="124" t="str">
        <f>IF(COUNTA(Classement_général[[#This Row],[Nom]:[Rang]])&gt;1,ROW(),"")</f>
        <v/>
      </c>
    </row>
    <row r="324" spans="11:11" x14ac:dyDescent="0.3">
      <c r="K324" s="124" t="str">
        <f>IF(COUNTA(Classement_général[[#This Row],[Nom]:[Rang]])&gt;1,ROW(),"")</f>
        <v/>
      </c>
    </row>
    <row r="325" spans="11:11" x14ac:dyDescent="0.3">
      <c r="K325" s="124" t="str">
        <f>IF(COUNTA(Classement_général[[#This Row],[Nom]:[Rang]])&gt;1,ROW(),"")</f>
        <v/>
      </c>
    </row>
    <row r="326" spans="11:11" x14ac:dyDescent="0.3">
      <c r="K326" s="124" t="str">
        <f>IF(COUNTA(Classement_général[[#This Row],[Nom]:[Rang]])&gt;1,ROW(),"")</f>
        <v/>
      </c>
    </row>
    <row r="327" spans="11:11" x14ac:dyDescent="0.3">
      <c r="K327" s="124" t="str">
        <f>IF(COUNTA(Classement_général[[#This Row],[Nom]:[Rang]])&gt;1,ROW(),"")</f>
        <v/>
      </c>
    </row>
    <row r="328" spans="11:11" x14ac:dyDescent="0.3">
      <c r="K328" s="124" t="str">
        <f>IF(COUNTA(Classement_général[[#This Row],[Nom]:[Rang]])&gt;1,ROW(),"")</f>
        <v/>
      </c>
    </row>
    <row r="329" spans="11:11" x14ac:dyDescent="0.3">
      <c r="K329" s="124" t="str">
        <f>IF(COUNTA(Classement_général[[#This Row],[Nom]:[Rang]])&gt;1,ROW(),"")</f>
        <v/>
      </c>
    </row>
    <row r="330" spans="11:11" x14ac:dyDescent="0.3">
      <c r="K330" s="124" t="str">
        <f>IF(COUNTA(Classement_général[[#This Row],[Nom]:[Rang]])&gt;1,ROW(),"")</f>
        <v/>
      </c>
    </row>
    <row r="331" spans="11:11" x14ac:dyDescent="0.3">
      <c r="K331" s="124" t="str">
        <f>IF(COUNTA(Classement_général[[#This Row],[Nom]:[Rang]])&gt;1,ROW(),"")</f>
        <v/>
      </c>
    </row>
    <row r="332" spans="11:11" x14ac:dyDescent="0.3">
      <c r="K332" s="124" t="str">
        <f>IF(COUNTA(Classement_général[[#This Row],[Nom]:[Rang]])&gt;1,ROW(),"")</f>
        <v/>
      </c>
    </row>
    <row r="333" spans="11:11" x14ac:dyDescent="0.3">
      <c r="K333" s="124" t="str">
        <f>IF(COUNTA(Classement_général[[#This Row],[Nom]:[Rang]])&gt;1,ROW(),"")</f>
        <v/>
      </c>
    </row>
    <row r="334" spans="11:11" x14ac:dyDescent="0.3">
      <c r="K334" s="124" t="str">
        <f>IF(COUNTA(Classement_général[[#This Row],[Nom]:[Rang]])&gt;1,ROW(),"")</f>
        <v/>
      </c>
    </row>
    <row r="335" spans="11:11" x14ac:dyDescent="0.3">
      <c r="K335" s="124" t="str">
        <f>IF(COUNTA(Classement_général[[#This Row],[Nom]:[Rang]])&gt;1,ROW(),"")</f>
        <v/>
      </c>
    </row>
    <row r="336" spans="11:11" x14ac:dyDescent="0.3">
      <c r="K336" s="124" t="str">
        <f>IF(COUNTA(Classement_général[[#This Row],[Nom]:[Rang]])&gt;1,ROW(),"")</f>
        <v/>
      </c>
    </row>
    <row r="337" spans="11:11" x14ac:dyDescent="0.3">
      <c r="K337" s="124" t="str">
        <f>IF(COUNTA(Classement_général[[#This Row],[Nom]:[Rang]])&gt;1,ROW(),"")</f>
        <v/>
      </c>
    </row>
    <row r="338" spans="11:11" x14ac:dyDescent="0.3">
      <c r="K338" s="124" t="str">
        <f>IF(COUNTA(Classement_général[[#This Row],[Nom]:[Rang]])&gt;1,ROW(),"")</f>
        <v/>
      </c>
    </row>
    <row r="339" spans="11:11" x14ac:dyDescent="0.3">
      <c r="K339" s="124" t="str">
        <f>IF(COUNTA(Classement_général[[#This Row],[Nom]:[Rang]])&gt;1,ROW(),"")</f>
        <v/>
      </c>
    </row>
    <row r="340" spans="11:11" x14ac:dyDescent="0.3">
      <c r="K340" s="124" t="str">
        <f>IF(COUNTA(Classement_général[[#This Row],[Nom]:[Rang]])&gt;1,ROW(),"")</f>
        <v/>
      </c>
    </row>
    <row r="341" spans="11:11" x14ac:dyDescent="0.3">
      <c r="K341" s="124" t="str">
        <f>IF(COUNTA(Classement_général[[#This Row],[Nom]:[Rang]])&gt;1,ROW(),"")</f>
        <v/>
      </c>
    </row>
    <row r="342" spans="11:11" x14ac:dyDescent="0.3">
      <c r="K342" s="124" t="str">
        <f>IF(COUNTA(Classement_général[[#This Row],[Nom]:[Rang]])&gt;1,ROW(),"")</f>
        <v/>
      </c>
    </row>
    <row r="343" spans="11:11" x14ac:dyDescent="0.3">
      <c r="K343" s="124" t="str">
        <f>IF(COUNTA(Classement_général[[#This Row],[Nom]:[Rang]])&gt;1,ROW(),"")</f>
        <v/>
      </c>
    </row>
    <row r="344" spans="11:11" x14ac:dyDescent="0.3">
      <c r="K344" s="124" t="str">
        <f>IF(COUNTA(Classement_général[[#This Row],[Nom]:[Rang]])&gt;1,ROW(),"")</f>
        <v/>
      </c>
    </row>
    <row r="345" spans="11:11" x14ac:dyDescent="0.3">
      <c r="K345" s="124" t="str">
        <f>IF(COUNTA(Classement_général[[#This Row],[Nom]:[Rang]])&gt;1,ROW(),"")</f>
        <v/>
      </c>
    </row>
    <row r="346" spans="11:11" x14ac:dyDescent="0.3">
      <c r="K346" s="124" t="str">
        <f>IF(COUNTA(Classement_général[[#This Row],[Nom]:[Rang]])&gt;1,ROW(),"")</f>
        <v/>
      </c>
    </row>
    <row r="347" spans="11:11" x14ac:dyDescent="0.3">
      <c r="K347" s="124" t="str">
        <f>IF(COUNTA(Classement_général[[#This Row],[Nom]:[Rang]])&gt;1,ROW(),"")</f>
        <v/>
      </c>
    </row>
    <row r="348" spans="11:11" x14ac:dyDescent="0.3">
      <c r="K348" s="124" t="str">
        <f>IF(COUNTA(Classement_général[[#This Row],[Nom]:[Rang]])&gt;1,ROW(),"")</f>
        <v/>
      </c>
    </row>
    <row r="349" spans="11:11" x14ac:dyDescent="0.3">
      <c r="K349" s="124" t="str">
        <f>IF(COUNTA(Classement_général[[#This Row],[Nom]:[Rang]])&gt;1,ROW(),"")</f>
        <v/>
      </c>
    </row>
    <row r="350" spans="11:11" x14ac:dyDescent="0.3">
      <c r="K350" s="124" t="str">
        <f>IF(COUNTA(Classement_général[[#This Row],[Nom]:[Rang]])&gt;1,ROW(),"")</f>
        <v/>
      </c>
    </row>
    <row r="351" spans="11:11" x14ac:dyDescent="0.3">
      <c r="K351" s="124" t="str">
        <f>IF(COUNTA(Classement_général[[#This Row],[Nom]:[Rang]])&gt;1,ROW(),"")</f>
        <v/>
      </c>
    </row>
    <row r="352" spans="11:11" x14ac:dyDescent="0.3">
      <c r="K352" s="124" t="str">
        <f>IF(COUNTA(Classement_général[[#This Row],[Nom]:[Rang]])&gt;1,ROW(),"")</f>
        <v/>
      </c>
    </row>
    <row r="353" spans="11:11" x14ac:dyDescent="0.3">
      <c r="K353" s="124" t="str">
        <f>IF(COUNTA(Classement_général[[#This Row],[Nom]:[Rang]])&gt;1,ROW(),"")</f>
        <v/>
      </c>
    </row>
    <row r="354" spans="11:11" x14ac:dyDescent="0.3">
      <c r="K354" s="124" t="str">
        <f>IF(COUNTA(Classement_général[[#This Row],[Nom]:[Rang]])&gt;1,ROW(),"")</f>
        <v/>
      </c>
    </row>
    <row r="355" spans="11:11" x14ac:dyDescent="0.3">
      <c r="K355" s="124" t="str">
        <f>IF(COUNTA(Classement_général[[#This Row],[Nom]:[Rang]])&gt;1,ROW(),"")</f>
        <v/>
      </c>
    </row>
    <row r="356" spans="11:11" x14ac:dyDescent="0.3">
      <c r="K356" s="124" t="str">
        <f>IF(COUNTA(Classement_général[[#This Row],[Nom]:[Rang]])&gt;1,ROW(),"")</f>
        <v/>
      </c>
    </row>
    <row r="357" spans="11:11" x14ac:dyDescent="0.3">
      <c r="K357" s="124" t="str">
        <f>IF(COUNTA(Classement_général[[#This Row],[Nom]:[Rang]])&gt;1,ROW(),"")</f>
        <v/>
      </c>
    </row>
    <row r="358" spans="11:11" x14ac:dyDescent="0.3">
      <c r="K358" s="124" t="str">
        <f>IF(COUNTA(Classement_général[[#This Row],[Nom]:[Rang]])&gt;1,ROW(),"")</f>
        <v/>
      </c>
    </row>
    <row r="359" spans="11:11" x14ac:dyDescent="0.3">
      <c r="K359" s="124" t="str">
        <f>IF(COUNTA(Classement_général[[#This Row],[Nom]:[Rang]])&gt;1,ROW(),"")</f>
        <v/>
      </c>
    </row>
    <row r="360" spans="11:11" x14ac:dyDescent="0.3">
      <c r="K360" s="124" t="str">
        <f>IF(COUNTA(Classement_général[[#This Row],[Nom]:[Rang]])&gt;1,ROW(),"")</f>
        <v/>
      </c>
    </row>
    <row r="361" spans="11:11" x14ac:dyDescent="0.3">
      <c r="K361" s="124" t="str">
        <f>IF(COUNTA(Classement_général[[#This Row],[Nom]:[Rang]])&gt;1,ROW(),"")</f>
        <v/>
      </c>
    </row>
    <row r="362" spans="11:11" x14ac:dyDescent="0.3">
      <c r="K362" s="124" t="str">
        <f>IF(COUNTA(Classement_général[[#This Row],[Nom]:[Rang]])&gt;1,ROW(),"")</f>
        <v/>
      </c>
    </row>
    <row r="363" spans="11:11" x14ac:dyDescent="0.3">
      <c r="K363" s="124" t="str">
        <f>IF(COUNTA(Classement_général[[#This Row],[Nom]:[Rang]])&gt;1,ROW(),"")</f>
        <v/>
      </c>
    </row>
    <row r="364" spans="11:11" x14ac:dyDescent="0.3">
      <c r="K364" s="124" t="str">
        <f>IF(COUNTA(Classement_général[[#This Row],[Nom]:[Rang]])&gt;1,ROW(),"")</f>
        <v/>
      </c>
    </row>
    <row r="365" spans="11:11" x14ac:dyDescent="0.3">
      <c r="K365" s="124" t="str">
        <f>IF(COUNTA(Classement_général[[#This Row],[Nom]:[Rang]])&gt;1,ROW(),"")</f>
        <v/>
      </c>
    </row>
    <row r="366" spans="11:11" x14ac:dyDescent="0.3">
      <c r="K366" s="124" t="str">
        <f>IF(COUNTA(Classement_général[[#This Row],[Nom]:[Rang]])&gt;1,ROW(),"")</f>
        <v/>
      </c>
    </row>
    <row r="367" spans="11:11" x14ac:dyDescent="0.3">
      <c r="K367" s="124" t="str">
        <f>IF(COUNTA(Classement_général[[#This Row],[Nom]:[Rang]])&gt;1,ROW(),"")</f>
        <v/>
      </c>
    </row>
    <row r="368" spans="11:11" x14ac:dyDescent="0.3">
      <c r="K368" s="124" t="str">
        <f>IF(COUNTA(Classement_général[[#This Row],[Nom]:[Rang]])&gt;1,ROW(),"")</f>
        <v/>
      </c>
    </row>
    <row r="369" spans="11:11" x14ac:dyDescent="0.3">
      <c r="K369" s="124" t="str">
        <f>IF(COUNTA(Classement_général[[#This Row],[Nom]:[Rang]])&gt;1,ROW(),"")</f>
        <v/>
      </c>
    </row>
    <row r="370" spans="11:11" x14ac:dyDescent="0.3">
      <c r="K370" s="124" t="str">
        <f>IF(COUNTA(Classement_général[[#This Row],[Nom]:[Rang]])&gt;1,ROW(),"")</f>
        <v/>
      </c>
    </row>
    <row r="371" spans="11:11" x14ac:dyDescent="0.3">
      <c r="K371" s="124" t="str">
        <f>IF(COUNTA(Classement_général[[#This Row],[Nom]:[Rang]])&gt;1,ROW(),"")</f>
        <v/>
      </c>
    </row>
    <row r="372" spans="11:11" x14ac:dyDescent="0.3">
      <c r="K372" s="124" t="str">
        <f>IF(COUNTA(Classement_général[[#This Row],[Nom]:[Rang]])&gt;1,ROW(),"")</f>
        <v/>
      </c>
    </row>
    <row r="373" spans="11:11" x14ac:dyDescent="0.3">
      <c r="K373" s="124" t="str">
        <f>IF(COUNTA(Classement_général[[#This Row],[Nom]:[Rang]])&gt;1,ROW(),"")</f>
        <v/>
      </c>
    </row>
    <row r="374" spans="11:11" x14ac:dyDescent="0.3">
      <c r="K374" s="124" t="str">
        <f>IF(COUNTA(Classement_général[[#This Row],[Nom]:[Rang]])&gt;1,ROW(),"")</f>
        <v/>
      </c>
    </row>
    <row r="375" spans="11:11" x14ac:dyDescent="0.3">
      <c r="K375" s="124" t="str">
        <f>IF(COUNTA(Classement_général[[#This Row],[Nom]:[Rang]])&gt;1,ROW(),"")</f>
        <v/>
      </c>
    </row>
    <row r="376" spans="11:11" x14ac:dyDescent="0.3">
      <c r="K376" s="124" t="str">
        <f>IF(COUNTA(Classement_général[[#This Row],[Nom]:[Rang]])&gt;1,ROW(),"")</f>
        <v/>
      </c>
    </row>
    <row r="377" spans="11:11" x14ac:dyDescent="0.3">
      <c r="K377" s="124" t="str">
        <f>IF(COUNTA(Classement_général[[#This Row],[Nom]:[Rang]])&gt;1,ROW(),"")</f>
        <v/>
      </c>
    </row>
    <row r="378" spans="11:11" x14ac:dyDescent="0.3">
      <c r="K378" s="124" t="str">
        <f>IF(COUNTA(Classement_général[[#This Row],[Nom]:[Rang]])&gt;1,ROW(),"")</f>
        <v/>
      </c>
    </row>
    <row r="379" spans="11:11" x14ac:dyDescent="0.3">
      <c r="K379" s="124" t="str">
        <f>IF(COUNTA(Classement_général[[#This Row],[Nom]:[Rang]])&gt;1,ROW(),"")</f>
        <v/>
      </c>
    </row>
    <row r="380" spans="11:11" x14ac:dyDescent="0.3">
      <c r="K380" s="124" t="str">
        <f>IF(COUNTA(Classement_général[[#This Row],[Nom]:[Rang]])&gt;1,ROW(),"")</f>
        <v/>
      </c>
    </row>
    <row r="381" spans="11:11" x14ac:dyDescent="0.3">
      <c r="K381" s="124" t="str">
        <f>IF(COUNTA(Classement_général[[#This Row],[Nom]:[Rang]])&gt;1,ROW(),"")</f>
        <v/>
      </c>
    </row>
    <row r="382" spans="11:11" x14ac:dyDescent="0.3">
      <c r="K382" s="124" t="str">
        <f>IF(COUNTA(Classement_général[[#This Row],[Nom]:[Rang]])&gt;1,ROW(),"")</f>
        <v/>
      </c>
    </row>
    <row r="383" spans="11:11" x14ac:dyDescent="0.3">
      <c r="K383" s="124" t="str">
        <f>IF(COUNTA(Classement_général[[#This Row],[Nom]:[Rang]])&gt;1,ROW(),"")</f>
        <v/>
      </c>
    </row>
    <row r="384" spans="11:11" x14ac:dyDescent="0.3">
      <c r="K384" s="124" t="str">
        <f>IF(COUNTA(Classement_général[[#This Row],[Nom]:[Rang]])&gt;1,ROW(),"")</f>
        <v/>
      </c>
    </row>
    <row r="385" spans="11:11" x14ac:dyDescent="0.3">
      <c r="K385" s="124" t="str">
        <f>IF(COUNTA(Classement_général[[#This Row],[Nom]:[Rang]])&gt;1,ROW(),"")</f>
        <v/>
      </c>
    </row>
    <row r="386" spans="11:11" x14ac:dyDescent="0.3">
      <c r="K386" s="124" t="str">
        <f>IF(COUNTA(Classement_général[[#This Row],[Nom]:[Rang]])&gt;1,ROW(),"")</f>
        <v/>
      </c>
    </row>
    <row r="387" spans="11:11" x14ac:dyDescent="0.3">
      <c r="K387" s="124" t="str">
        <f>IF(COUNTA(Classement_général[[#This Row],[Nom]:[Rang]])&gt;1,ROW(),"")</f>
        <v/>
      </c>
    </row>
    <row r="388" spans="11:11" x14ac:dyDescent="0.3">
      <c r="K388" s="124" t="str">
        <f>IF(COUNTA(Classement_général[[#This Row],[Nom]:[Rang]])&gt;1,ROW(),"")</f>
        <v/>
      </c>
    </row>
    <row r="389" spans="11:11" x14ac:dyDescent="0.3">
      <c r="K389" s="124" t="str">
        <f>IF(COUNTA(Classement_général[[#This Row],[Nom]:[Rang]])&gt;1,ROW(),"")</f>
        <v/>
      </c>
    </row>
    <row r="390" spans="11:11" x14ac:dyDescent="0.3">
      <c r="K390" s="124" t="str">
        <f>IF(COUNTA(Classement_général[[#This Row],[Nom]:[Rang]])&gt;1,ROW(),"")</f>
        <v/>
      </c>
    </row>
    <row r="391" spans="11:11" x14ac:dyDescent="0.3">
      <c r="K391" s="124" t="str">
        <f>IF(COUNTA(Classement_général[[#This Row],[Nom]:[Rang]])&gt;1,ROW(),"")</f>
        <v/>
      </c>
    </row>
    <row r="392" spans="11:11" x14ac:dyDescent="0.3">
      <c r="K392" s="124" t="str">
        <f>IF(COUNTA(Classement_général[[#This Row],[Nom]:[Rang]])&gt;1,ROW(),"")</f>
        <v/>
      </c>
    </row>
    <row r="393" spans="11:11" x14ac:dyDescent="0.3">
      <c r="K393" s="124" t="str">
        <f>IF(COUNTA(Classement_général[[#This Row],[Nom]:[Rang]])&gt;1,ROW(),"")</f>
        <v/>
      </c>
    </row>
    <row r="394" spans="11:11" x14ac:dyDescent="0.3">
      <c r="K394" s="124" t="str">
        <f>IF(COUNTA(Classement_général[[#This Row],[Nom]:[Rang]])&gt;1,ROW(),"")</f>
        <v/>
      </c>
    </row>
    <row r="395" spans="11:11" x14ac:dyDescent="0.3">
      <c r="K395" s="124" t="str">
        <f>IF(COUNTA(Classement_général[[#This Row],[Nom]:[Rang]])&gt;1,ROW(),"")</f>
        <v/>
      </c>
    </row>
    <row r="396" spans="11:11" x14ac:dyDescent="0.3">
      <c r="K396" s="124" t="str">
        <f>IF(COUNTA(Classement_général[[#This Row],[Nom]:[Rang]])&gt;1,ROW(),"")</f>
        <v/>
      </c>
    </row>
    <row r="397" spans="11:11" x14ac:dyDescent="0.3">
      <c r="K397" s="124" t="str">
        <f>IF(COUNTA(Classement_général[[#This Row],[Nom]:[Rang]])&gt;1,ROW(),"")</f>
        <v/>
      </c>
    </row>
    <row r="398" spans="11:11" x14ac:dyDescent="0.3">
      <c r="K398" s="124" t="str">
        <f>IF(COUNTA(Classement_général[[#This Row],[Nom]:[Rang]])&gt;1,ROW(),"")</f>
        <v/>
      </c>
    </row>
    <row r="399" spans="11:11" x14ac:dyDescent="0.3">
      <c r="K399" s="124" t="str">
        <f>IF(COUNTA(Classement_général[[#This Row],[Nom]:[Rang]])&gt;1,ROW(),"")</f>
        <v/>
      </c>
    </row>
    <row r="400" spans="11:11" x14ac:dyDescent="0.3">
      <c r="K400" s="124" t="str">
        <f>IF(COUNTA(Classement_général[[#This Row],[Nom]:[Rang]])&gt;1,ROW(),"")</f>
        <v/>
      </c>
    </row>
    <row r="401" spans="11:11" x14ac:dyDescent="0.3">
      <c r="K401" s="124" t="str">
        <f>IF(COUNTA(Classement_général[[#This Row],[Nom]:[Rang]])&gt;1,ROW(),"")</f>
        <v/>
      </c>
    </row>
    <row r="402" spans="11:11" x14ac:dyDescent="0.3">
      <c r="K402" s="124" t="str">
        <f>IF(COUNTA(Classement_général[[#This Row],[Nom]:[Rang]])&gt;1,ROW(),"")</f>
        <v/>
      </c>
    </row>
    <row r="403" spans="11:11" x14ac:dyDescent="0.3">
      <c r="K403" s="124" t="str">
        <f>IF(COUNTA(Classement_général[[#This Row],[Nom]:[Rang]])&gt;1,ROW(),"")</f>
        <v/>
      </c>
    </row>
    <row r="404" spans="11:11" x14ac:dyDescent="0.3">
      <c r="K404" s="124" t="str">
        <f>IF(COUNTA(Classement_général[[#This Row],[Nom]:[Rang]])&gt;1,ROW(),"")</f>
        <v/>
      </c>
    </row>
    <row r="405" spans="11:11" x14ac:dyDescent="0.3">
      <c r="K405" s="124" t="str">
        <f>IF(COUNTA(Classement_général[[#This Row],[Nom]:[Rang]])&gt;1,ROW(),"")</f>
        <v/>
      </c>
    </row>
    <row r="406" spans="11:11" x14ac:dyDescent="0.3">
      <c r="K406" s="124" t="str">
        <f>IF(COUNTA(Classement_général[[#This Row],[Nom]:[Rang]])&gt;1,ROW(),"")</f>
        <v/>
      </c>
    </row>
    <row r="407" spans="11:11" x14ac:dyDescent="0.3">
      <c r="K407" s="124" t="str">
        <f>IF(COUNTA(Classement_général[[#This Row],[Nom]:[Rang]])&gt;1,ROW(),"")</f>
        <v/>
      </c>
    </row>
    <row r="408" spans="11:11" x14ac:dyDescent="0.3">
      <c r="K408" s="124" t="str">
        <f>IF(COUNTA(Classement_général[[#This Row],[Nom]:[Rang]])&gt;1,ROW(),"")</f>
        <v/>
      </c>
    </row>
    <row r="409" spans="11:11" x14ac:dyDescent="0.3">
      <c r="K409" s="124" t="str">
        <f>IF(COUNTA(Classement_général[[#This Row],[Nom]:[Rang]])&gt;1,ROW(),"")</f>
        <v/>
      </c>
    </row>
    <row r="410" spans="11:11" x14ac:dyDescent="0.3">
      <c r="K410" s="124" t="str">
        <f>IF(COUNTA(Classement_général[[#This Row],[Nom]:[Rang]])&gt;1,ROW(),"")</f>
        <v/>
      </c>
    </row>
    <row r="411" spans="11:11" x14ac:dyDescent="0.3">
      <c r="K411" s="124" t="str">
        <f>IF(COUNTA(Classement_général[[#This Row],[Nom]:[Rang]])&gt;1,ROW(),"")</f>
        <v/>
      </c>
    </row>
    <row r="412" spans="11:11" x14ac:dyDescent="0.3">
      <c r="K412" s="124" t="str">
        <f>IF(COUNTA(Classement_général[[#This Row],[Nom]:[Rang]])&gt;1,ROW(),"")</f>
        <v/>
      </c>
    </row>
    <row r="413" spans="11:11" x14ac:dyDescent="0.3">
      <c r="K413" s="124" t="str">
        <f>IF(COUNTA(Classement_général[[#This Row],[Nom]:[Rang]])&gt;1,ROW(),"")</f>
        <v/>
      </c>
    </row>
    <row r="414" spans="11:11" x14ac:dyDescent="0.3">
      <c r="K414" s="124" t="str">
        <f>IF(COUNTA(Classement_général[[#This Row],[Nom]:[Rang]])&gt;1,ROW(),"")</f>
        <v/>
      </c>
    </row>
    <row r="415" spans="11:11" x14ac:dyDescent="0.3">
      <c r="K415" s="124" t="str">
        <f>IF(COUNTA(Classement_général[[#This Row],[Nom]:[Rang]])&gt;1,ROW(),"")</f>
        <v/>
      </c>
    </row>
    <row r="416" spans="11:11" x14ac:dyDescent="0.3">
      <c r="K416" s="124" t="str">
        <f>IF(COUNTA(Classement_général[[#This Row],[Nom]:[Rang]])&gt;1,ROW(),"")</f>
        <v/>
      </c>
    </row>
    <row r="417" spans="11:11" x14ac:dyDescent="0.3">
      <c r="K417" s="124" t="str">
        <f>IF(COUNTA(Classement_général[[#This Row],[Nom]:[Rang]])&gt;1,ROW(),"")</f>
        <v/>
      </c>
    </row>
    <row r="418" spans="11:11" x14ac:dyDescent="0.3">
      <c r="K418" s="124" t="str">
        <f>IF(COUNTA(Classement_général[[#This Row],[Nom]:[Rang]])&gt;1,ROW(),"")</f>
        <v/>
      </c>
    </row>
    <row r="419" spans="11:11" x14ac:dyDescent="0.3">
      <c r="K419" s="124" t="str">
        <f>IF(COUNTA(Classement_général[[#This Row],[Nom]:[Rang]])&gt;1,ROW(),"")</f>
        <v/>
      </c>
    </row>
    <row r="420" spans="11:11" x14ac:dyDescent="0.3">
      <c r="K420" s="124" t="str">
        <f>IF(COUNTA(Classement_général[[#This Row],[Nom]:[Rang]])&gt;1,ROW(),"")</f>
        <v/>
      </c>
    </row>
    <row r="421" spans="11:11" x14ac:dyDescent="0.3">
      <c r="K421" s="124" t="str">
        <f>IF(COUNTA(Classement_général[[#This Row],[Nom]:[Rang]])&gt;1,ROW(),"")</f>
        <v/>
      </c>
    </row>
    <row r="422" spans="11:11" x14ac:dyDescent="0.3">
      <c r="K422" s="124" t="str">
        <f>IF(COUNTA(Classement_général[[#This Row],[Nom]:[Rang]])&gt;1,ROW(),"")</f>
        <v/>
      </c>
    </row>
    <row r="423" spans="11:11" x14ac:dyDescent="0.3">
      <c r="K423" s="124" t="str">
        <f>IF(COUNTA(Classement_général[[#This Row],[Nom]:[Rang]])&gt;1,ROW(),"")</f>
        <v/>
      </c>
    </row>
    <row r="424" spans="11:11" x14ac:dyDescent="0.3">
      <c r="K424" s="124" t="str">
        <f>IF(COUNTA(Classement_général[[#This Row],[Nom]:[Rang]])&gt;1,ROW(),"")</f>
        <v/>
      </c>
    </row>
    <row r="425" spans="11:11" x14ac:dyDescent="0.3">
      <c r="K425" s="124" t="str">
        <f>IF(COUNTA(Classement_général[[#This Row],[Nom]:[Rang]])&gt;1,ROW(),"")</f>
        <v/>
      </c>
    </row>
    <row r="426" spans="11:11" x14ac:dyDescent="0.3">
      <c r="K426" s="124" t="str">
        <f>IF(COUNTA(Classement_général[[#This Row],[Nom]:[Rang]])&gt;1,ROW(),"")</f>
        <v/>
      </c>
    </row>
    <row r="427" spans="11:11" x14ac:dyDescent="0.3">
      <c r="K427" s="124" t="str">
        <f>IF(COUNTA(Classement_général[[#This Row],[Nom]:[Rang]])&gt;1,ROW(),"")</f>
        <v/>
      </c>
    </row>
    <row r="428" spans="11:11" x14ac:dyDescent="0.3">
      <c r="K428" s="124" t="str">
        <f>IF(COUNTA(Classement_général[[#This Row],[Nom]:[Rang]])&gt;1,ROW(),"")</f>
        <v/>
      </c>
    </row>
    <row r="429" spans="11:11" x14ac:dyDescent="0.3">
      <c r="K429" s="124" t="str">
        <f>IF(COUNTA(Classement_général[[#This Row],[Nom]:[Rang]])&gt;1,ROW(),"")</f>
        <v/>
      </c>
    </row>
    <row r="430" spans="11:11" x14ac:dyDescent="0.3">
      <c r="K430" s="124" t="str">
        <f>IF(COUNTA(Classement_général[[#This Row],[Nom]:[Rang]])&gt;1,ROW(),"")</f>
        <v/>
      </c>
    </row>
    <row r="431" spans="11:11" x14ac:dyDescent="0.3">
      <c r="K431" s="124" t="str">
        <f>IF(COUNTA(Classement_général[[#This Row],[Nom]:[Rang]])&gt;1,ROW(),"")</f>
        <v/>
      </c>
    </row>
    <row r="432" spans="11:11" x14ac:dyDescent="0.3">
      <c r="K432" s="124" t="str">
        <f>IF(COUNTA(Classement_général[[#This Row],[Nom]:[Rang]])&gt;1,ROW(),"")</f>
        <v/>
      </c>
    </row>
    <row r="433" spans="11:11" x14ac:dyDescent="0.3">
      <c r="K433" s="124" t="str">
        <f>IF(COUNTA(Classement_général[[#This Row],[Nom]:[Rang]])&gt;1,ROW(),"")</f>
        <v/>
      </c>
    </row>
    <row r="434" spans="11:11" x14ac:dyDescent="0.3">
      <c r="K434" s="124" t="str">
        <f>IF(COUNTA(Classement_général[[#This Row],[Nom]:[Rang]])&gt;1,ROW(),"")</f>
        <v/>
      </c>
    </row>
    <row r="435" spans="11:11" x14ac:dyDescent="0.3">
      <c r="K435" s="124" t="str">
        <f>IF(COUNTA(Classement_général[[#This Row],[Nom]:[Rang]])&gt;1,ROW(),"")</f>
        <v/>
      </c>
    </row>
    <row r="436" spans="11:11" x14ac:dyDescent="0.3">
      <c r="K436" s="124" t="str">
        <f>IF(COUNTA(Classement_général[[#This Row],[Nom]:[Rang]])&gt;1,ROW(),"")</f>
        <v/>
      </c>
    </row>
    <row r="437" spans="11:11" x14ac:dyDescent="0.3">
      <c r="K437" s="124" t="str">
        <f>IF(COUNTA(Classement_général[[#This Row],[Nom]:[Rang]])&gt;1,ROW(),"")</f>
        <v/>
      </c>
    </row>
    <row r="438" spans="11:11" x14ac:dyDescent="0.3">
      <c r="K438" s="124" t="str">
        <f>IF(COUNTA(Classement_général[[#This Row],[Nom]:[Rang]])&gt;1,ROW(),"")</f>
        <v/>
      </c>
    </row>
    <row r="439" spans="11:11" x14ac:dyDescent="0.3">
      <c r="K439" s="124" t="str">
        <f>IF(COUNTA(Classement_général[[#This Row],[Nom]:[Rang]])&gt;1,ROW(),"")</f>
        <v/>
      </c>
    </row>
    <row r="440" spans="11:11" x14ac:dyDescent="0.3">
      <c r="K440" s="124" t="str">
        <f>IF(COUNTA(Classement_général[[#This Row],[Nom]:[Rang]])&gt;1,ROW(),"")</f>
        <v/>
      </c>
    </row>
    <row r="441" spans="11:11" x14ac:dyDescent="0.3">
      <c r="K441" s="124" t="str">
        <f>IF(COUNTA(Classement_général[[#This Row],[Nom]:[Rang]])&gt;1,ROW(),"")</f>
        <v/>
      </c>
    </row>
    <row r="442" spans="11:11" x14ac:dyDescent="0.3">
      <c r="K442" s="124" t="str">
        <f>IF(COUNTA(Classement_général[[#This Row],[Nom]:[Rang]])&gt;1,ROW(),"")</f>
        <v/>
      </c>
    </row>
    <row r="443" spans="11:11" x14ac:dyDescent="0.3">
      <c r="K443" s="124" t="str">
        <f>IF(COUNTA(Classement_général[[#This Row],[Nom]:[Rang]])&gt;1,ROW(),"")</f>
        <v/>
      </c>
    </row>
    <row r="444" spans="11:11" x14ac:dyDescent="0.3">
      <c r="K444" s="124" t="str">
        <f>IF(COUNTA(Classement_général[[#This Row],[Nom]:[Rang]])&gt;1,ROW(),"")</f>
        <v/>
      </c>
    </row>
    <row r="445" spans="11:11" x14ac:dyDescent="0.3">
      <c r="K445" s="124" t="str">
        <f>IF(COUNTA(Classement_général[[#This Row],[Nom]:[Rang]])&gt;1,ROW(),"")</f>
        <v/>
      </c>
    </row>
    <row r="446" spans="11:11" x14ac:dyDescent="0.3">
      <c r="K446" s="124" t="str">
        <f>IF(COUNTA(Classement_général[[#This Row],[Nom]:[Rang]])&gt;1,ROW(),"")</f>
        <v/>
      </c>
    </row>
    <row r="447" spans="11:11" x14ac:dyDescent="0.3">
      <c r="K447" s="124" t="str">
        <f>IF(COUNTA(Classement_général[[#This Row],[Nom]:[Rang]])&gt;1,ROW(),"")</f>
        <v/>
      </c>
    </row>
    <row r="448" spans="11:11" x14ac:dyDescent="0.3">
      <c r="K448" s="124" t="str">
        <f>IF(COUNTA(Classement_général[[#This Row],[Nom]:[Rang]])&gt;1,ROW(),"")</f>
        <v/>
      </c>
    </row>
    <row r="449" spans="11:11" x14ac:dyDescent="0.3">
      <c r="K449" s="124" t="str">
        <f>IF(COUNTA(Classement_général[[#This Row],[Nom]:[Rang]])&gt;1,ROW(),"")</f>
        <v/>
      </c>
    </row>
    <row r="450" spans="11:11" x14ac:dyDescent="0.3">
      <c r="K450" s="124" t="str">
        <f>IF(COUNTA(Classement_général[[#This Row],[Nom]:[Rang]])&gt;1,ROW(),"")</f>
        <v/>
      </c>
    </row>
    <row r="451" spans="11:11" x14ac:dyDescent="0.3">
      <c r="K451" s="124" t="str">
        <f>IF(COUNTA(Classement_général[[#This Row],[Nom]:[Rang]])&gt;1,ROW(),"")</f>
        <v/>
      </c>
    </row>
    <row r="452" spans="11:11" x14ac:dyDescent="0.3">
      <c r="K452" s="124" t="str">
        <f>IF(COUNTA(Classement_général[[#This Row],[Nom]:[Rang]])&gt;1,ROW(),"")</f>
        <v/>
      </c>
    </row>
    <row r="453" spans="11:11" x14ac:dyDescent="0.3">
      <c r="K453" s="124" t="str">
        <f>IF(COUNTA(Classement_général[[#This Row],[Nom]:[Rang]])&gt;1,ROW(),"")</f>
        <v/>
      </c>
    </row>
    <row r="454" spans="11:11" x14ac:dyDescent="0.3">
      <c r="K454" s="124" t="str">
        <f>IF(COUNTA(Classement_général[[#This Row],[Nom]:[Rang]])&gt;1,ROW(),"")</f>
        <v/>
      </c>
    </row>
    <row r="455" spans="11:11" x14ac:dyDescent="0.3">
      <c r="K455" s="124" t="str">
        <f>IF(COUNTA(Classement_général[[#This Row],[Nom]:[Rang]])&gt;1,ROW(),"")</f>
        <v/>
      </c>
    </row>
    <row r="456" spans="11:11" x14ac:dyDescent="0.3">
      <c r="K456" s="124" t="str">
        <f>IF(COUNTA(Classement_général[[#This Row],[Nom]:[Rang]])&gt;1,ROW(),"")</f>
        <v/>
      </c>
    </row>
    <row r="457" spans="11:11" x14ac:dyDescent="0.3">
      <c r="K457" s="124" t="str">
        <f>IF(COUNTA(Classement_général[[#This Row],[Nom]:[Rang]])&gt;1,ROW(),"")</f>
        <v/>
      </c>
    </row>
    <row r="458" spans="11:11" x14ac:dyDescent="0.3">
      <c r="K458" s="124" t="str">
        <f>IF(COUNTA(Classement_général[[#This Row],[Nom]:[Rang]])&gt;1,ROW(),"")</f>
        <v/>
      </c>
    </row>
    <row r="459" spans="11:11" x14ac:dyDescent="0.3">
      <c r="K459" s="124" t="str">
        <f>IF(COUNTA(Classement_général[[#This Row],[Nom]:[Rang]])&gt;1,ROW(),"")</f>
        <v/>
      </c>
    </row>
    <row r="460" spans="11:11" x14ac:dyDescent="0.3">
      <c r="K460" s="124" t="str">
        <f>IF(COUNTA(Classement_général[[#This Row],[Nom]:[Rang]])&gt;1,ROW(),"")</f>
        <v/>
      </c>
    </row>
    <row r="461" spans="11:11" x14ac:dyDescent="0.3">
      <c r="K461" s="124" t="str">
        <f>IF(COUNTA(Classement_général[[#This Row],[Nom]:[Rang]])&gt;1,ROW(),"")</f>
        <v/>
      </c>
    </row>
    <row r="462" spans="11:11" x14ac:dyDescent="0.3">
      <c r="K462" s="124" t="str">
        <f>IF(COUNTA(Classement_général[[#This Row],[Nom]:[Rang]])&gt;1,ROW(),"")</f>
        <v/>
      </c>
    </row>
    <row r="463" spans="11:11" x14ac:dyDescent="0.3">
      <c r="K463" s="124" t="str">
        <f>IF(COUNTA(Classement_général[[#This Row],[Nom]:[Rang]])&gt;1,ROW(),"")</f>
        <v/>
      </c>
    </row>
    <row r="464" spans="11:11" x14ac:dyDescent="0.3">
      <c r="K464" s="124" t="str">
        <f>IF(COUNTA(Classement_général[[#This Row],[Nom]:[Rang]])&gt;1,ROW(),"")</f>
        <v/>
      </c>
    </row>
    <row r="465" spans="11:11" x14ac:dyDescent="0.3">
      <c r="K465" s="124" t="str">
        <f>IF(COUNTA(Classement_général[[#This Row],[Nom]:[Rang]])&gt;1,ROW(),"")</f>
        <v/>
      </c>
    </row>
    <row r="466" spans="11:11" x14ac:dyDescent="0.3">
      <c r="K466" s="124" t="str">
        <f>IF(COUNTA(Classement_général[[#This Row],[Nom]:[Rang]])&gt;1,ROW(),"")</f>
        <v/>
      </c>
    </row>
    <row r="467" spans="11:11" x14ac:dyDescent="0.3">
      <c r="K467" s="124" t="str">
        <f>IF(COUNTA(Classement_général[[#This Row],[Nom]:[Rang]])&gt;1,ROW(),"")</f>
        <v/>
      </c>
    </row>
    <row r="468" spans="11:11" x14ac:dyDescent="0.3">
      <c r="K468" s="124" t="str">
        <f>IF(COUNTA(Classement_général[[#This Row],[Nom]:[Rang]])&gt;1,ROW(),"")</f>
        <v/>
      </c>
    </row>
    <row r="469" spans="11:11" x14ac:dyDescent="0.3">
      <c r="K469" s="124" t="str">
        <f>IF(COUNTA(Classement_général[[#This Row],[Nom]:[Rang]])&gt;1,ROW(),"")</f>
        <v/>
      </c>
    </row>
    <row r="470" spans="11:11" x14ac:dyDescent="0.3">
      <c r="K470" s="124" t="str">
        <f>IF(COUNTA(Classement_général[[#This Row],[Nom]:[Rang]])&gt;1,ROW(),"")</f>
        <v/>
      </c>
    </row>
    <row r="471" spans="11:11" x14ac:dyDescent="0.3">
      <c r="K471" s="124" t="str">
        <f>IF(COUNTA(Classement_général[[#This Row],[Nom]:[Rang]])&gt;1,ROW(),"")</f>
        <v/>
      </c>
    </row>
    <row r="472" spans="11:11" x14ac:dyDescent="0.3">
      <c r="K472" s="124" t="str">
        <f>IF(COUNTA(Classement_général[[#This Row],[Nom]:[Rang]])&gt;1,ROW(),"")</f>
        <v/>
      </c>
    </row>
    <row r="473" spans="11:11" x14ac:dyDescent="0.3">
      <c r="K473" s="124" t="str">
        <f>IF(COUNTA(Classement_général[[#This Row],[Nom]:[Rang]])&gt;1,ROW(),"")</f>
        <v/>
      </c>
    </row>
    <row r="474" spans="11:11" x14ac:dyDescent="0.3">
      <c r="K474" s="124" t="str">
        <f>IF(COUNTA(Classement_général[[#This Row],[Nom]:[Rang]])&gt;1,ROW(),"")</f>
        <v/>
      </c>
    </row>
    <row r="475" spans="11:11" x14ac:dyDescent="0.3">
      <c r="K475" s="124" t="str">
        <f>IF(COUNTA(Classement_général[[#This Row],[Nom]:[Rang]])&gt;1,ROW(),"")</f>
        <v/>
      </c>
    </row>
    <row r="476" spans="11:11" x14ac:dyDescent="0.3">
      <c r="K476" s="124" t="str">
        <f>IF(COUNTA(Classement_général[[#This Row],[Nom]:[Rang]])&gt;1,ROW(),"")</f>
        <v/>
      </c>
    </row>
    <row r="477" spans="11:11" x14ac:dyDescent="0.3">
      <c r="K477" s="124" t="str">
        <f>IF(COUNTA(Classement_général[[#This Row],[Nom]:[Rang]])&gt;1,ROW(),"")</f>
        <v/>
      </c>
    </row>
    <row r="478" spans="11:11" x14ac:dyDescent="0.3">
      <c r="K478" s="124" t="str">
        <f>IF(COUNTA(Classement_général[[#This Row],[Nom]:[Rang]])&gt;1,ROW(),"")</f>
        <v/>
      </c>
    </row>
    <row r="479" spans="11:11" x14ac:dyDescent="0.3">
      <c r="K479" s="124" t="str">
        <f>IF(COUNTA(Classement_général[[#This Row],[Nom]:[Rang]])&gt;1,ROW(),"")</f>
        <v/>
      </c>
    </row>
    <row r="480" spans="11:11" x14ac:dyDescent="0.3">
      <c r="K480" s="124" t="str">
        <f>IF(COUNTA(Classement_général[[#This Row],[Nom]:[Rang]])&gt;1,ROW(),"")</f>
        <v/>
      </c>
    </row>
    <row r="481" spans="11:11" x14ac:dyDescent="0.3">
      <c r="K481" s="124" t="str">
        <f>IF(COUNTA(Classement_général[[#This Row],[Nom]:[Rang]])&gt;1,ROW(),"")</f>
        <v/>
      </c>
    </row>
    <row r="482" spans="11:11" x14ac:dyDescent="0.3">
      <c r="K482" s="124" t="str">
        <f>IF(COUNTA(Classement_général[[#This Row],[Nom]:[Rang]])&gt;1,ROW(),"")</f>
        <v/>
      </c>
    </row>
    <row r="483" spans="11:11" x14ac:dyDescent="0.3">
      <c r="K483" s="124" t="str">
        <f>IF(COUNTA(Classement_général[[#This Row],[Nom]:[Rang]])&gt;1,ROW(),"")</f>
        <v/>
      </c>
    </row>
    <row r="484" spans="11:11" x14ac:dyDescent="0.3">
      <c r="K484" s="124" t="str">
        <f>IF(COUNTA(Classement_général[[#This Row],[Nom]:[Rang]])&gt;1,ROW(),"")</f>
        <v/>
      </c>
    </row>
    <row r="485" spans="11:11" x14ac:dyDescent="0.3">
      <c r="K485" s="124" t="str">
        <f>IF(COUNTA(Classement_général[[#This Row],[Nom]:[Rang]])&gt;1,ROW(),"")</f>
        <v/>
      </c>
    </row>
    <row r="486" spans="11:11" x14ac:dyDescent="0.3">
      <c r="K486" s="124" t="str">
        <f>IF(COUNTA(Classement_général[[#This Row],[Nom]:[Rang]])&gt;1,ROW(),"")</f>
        <v/>
      </c>
    </row>
    <row r="487" spans="11:11" x14ac:dyDescent="0.3">
      <c r="K487" s="124" t="str">
        <f>IF(COUNTA(Classement_général[[#This Row],[Nom]:[Rang]])&gt;1,ROW(),"")</f>
        <v/>
      </c>
    </row>
    <row r="488" spans="11:11" x14ac:dyDescent="0.3">
      <c r="K488" s="124" t="str">
        <f>IF(COUNTA(Classement_général[[#This Row],[Nom]:[Rang]])&gt;1,ROW(),"")</f>
        <v/>
      </c>
    </row>
    <row r="489" spans="11:11" x14ac:dyDescent="0.3">
      <c r="K489" s="124" t="str">
        <f>IF(COUNTA(Classement_général[[#This Row],[Nom]:[Rang]])&gt;1,ROW(),"")</f>
        <v/>
      </c>
    </row>
    <row r="490" spans="11:11" x14ac:dyDescent="0.3">
      <c r="K490" s="124" t="str">
        <f>IF(COUNTA(Classement_général[[#This Row],[Nom]:[Rang]])&gt;1,ROW(),"")</f>
        <v/>
      </c>
    </row>
    <row r="491" spans="11:11" x14ac:dyDescent="0.3">
      <c r="K491" s="124" t="str">
        <f>IF(COUNTA(Classement_général[[#This Row],[Nom]:[Rang]])&gt;1,ROW(),"")</f>
        <v/>
      </c>
    </row>
    <row r="492" spans="11:11" x14ac:dyDescent="0.3">
      <c r="K492" s="124" t="str">
        <f>IF(COUNTA(Classement_général[[#This Row],[Nom]:[Rang]])&gt;1,ROW(),"")</f>
        <v/>
      </c>
    </row>
    <row r="493" spans="11:11" x14ac:dyDescent="0.3">
      <c r="K493" s="124" t="str">
        <f>IF(COUNTA(Classement_général[[#This Row],[Nom]:[Rang]])&gt;1,ROW(),"")</f>
        <v/>
      </c>
    </row>
    <row r="494" spans="11:11" x14ac:dyDescent="0.3">
      <c r="K494" s="124" t="str">
        <f>IF(COUNTA(Classement_général[[#This Row],[Nom]:[Rang]])&gt;1,ROW(),"")</f>
        <v/>
      </c>
    </row>
    <row r="495" spans="11:11" x14ac:dyDescent="0.3">
      <c r="K495" s="124" t="str">
        <f>IF(COUNTA(Classement_général[[#This Row],[Nom]:[Rang]])&gt;1,ROW(),"")</f>
        <v/>
      </c>
    </row>
    <row r="496" spans="11:11" x14ac:dyDescent="0.3">
      <c r="K496" s="124" t="str">
        <f>IF(COUNTA(Classement_général[[#This Row],[Nom]:[Rang]])&gt;1,ROW(),"")</f>
        <v/>
      </c>
    </row>
    <row r="497" spans="11:11" x14ac:dyDescent="0.3">
      <c r="K497" s="124" t="str">
        <f>IF(COUNTA(Classement_général[[#This Row],[Nom]:[Rang]])&gt;1,ROW(),"")</f>
        <v/>
      </c>
    </row>
    <row r="498" spans="11:11" x14ac:dyDescent="0.3">
      <c r="K498" s="124" t="str">
        <f>IF(COUNTA(Classement_général[[#This Row],[Nom]:[Rang]])&gt;1,ROW(),"")</f>
        <v/>
      </c>
    </row>
    <row r="499" spans="11:11" x14ac:dyDescent="0.3">
      <c r="K499" s="124" t="str">
        <f>IF(COUNTA(Classement_général[[#This Row],[Nom]:[Rang]])&gt;1,ROW(),"")</f>
        <v/>
      </c>
    </row>
    <row r="500" spans="11:11" x14ac:dyDescent="0.3">
      <c r="K500" s="124" t="str">
        <f>IF(COUNTA(Classement_général[[#This Row],[Nom]:[Rang]])&gt;1,ROW(),"")</f>
        <v/>
      </c>
    </row>
    <row r="501" spans="11:11" x14ac:dyDescent="0.3">
      <c r="K501" s="124" t="str">
        <f>IF(COUNTA(Classement_général[[#This Row],[Nom]:[Rang]])&gt;1,ROW(),"")</f>
        <v/>
      </c>
    </row>
    <row r="502" spans="11:11" x14ac:dyDescent="0.3">
      <c r="K502" s="124" t="str">
        <f>IF(COUNTA(Classement_général[[#This Row],[Nom]:[Rang]])&gt;1,ROW(),"")</f>
        <v/>
      </c>
    </row>
  </sheetData>
  <sheetProtection selectLockedCells="1"/>
  <mergeCells count="1">
    <mergeCell ref="B1:I1"/>
  </mergeCells>
  <printOptions horizontalCentered="1"/>
  <pageMargins left="0" right="0" top="0.39370078740157483" bottom="0.39370078740157483" header="0" footer="0"/>
  <pageSetup paperSize="9" scale="62" fitToHeight="10" orientation="portrait" horizontalDpi="4294967293" verticalDpi="0" r:id="rId1"/>
  <headerFooter>
    <oddFooter>&amp;L&amp;D &amp;T&amp;R&amp;P/&amp;N</odd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EED76-960C-481A-BE9D-EFC3137AD7BA}">
  <sheetPr codeName="Feuil03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25" defaultRowHeight="16.5" outlineLevelCol="1" x14ac:dyDescent="0.3"/>
  <cols>
    <col min="1" max="1" width="2.75" style="27" customWidth="1"/>
    <col min="2" max="2" width="6.25" style="75" hidden="1" customWidth="1" outlineLevel="1"/>
    <col min="3" max="3" width="9.875" style="75" hidden="1" customWidth="1" outlineLevel="1"/>
    <col min="4" max="4" width="7.75" style="27" hidden="1" customWidth="1" outlineLevel="1"/>
    <col min="5" max="5" width="6.75" style="27" customWidth="1" collapsed="1"/>
    <col min="6" max="6" width="6.75" style="27" customWidth="1"/>
    <col min="7" max="7" width="30.75" style="27" customWidth="1"/>
    <col min="8" max="8" width="25.75" style="28" customWidth="1"/>
    <col min="9" max="9" width="10.75" style="28" customWidth="1"/>
    <col min="10" max="10" width="7.75" style="28" customWidth="1"/>
    <col min="11" max="13" width="6.75" style="28" customWidth="1"/>
    <col min="14" max="15" width="7.75" style="27" customWidth="1"/>
    <col min="16" max="16" width="6.75" style="27" customWidth="1"/>
    <col min="17" max="16384" width="10.25" style="27"/>
  </cols>
  <sheetData>
    <row r="1" spans="2:16" ht="18" thickBot="1" x14ac:dyDescent="0.35">
      <c r="B1" s="25" t="str">
        <f>RIGHT(E1,1)</f>
        <v>1</v>
      </c>
      <c r="C1" s="125"/>
      <c r="D1" s="26"/>
      <c r="E1" s="140" t="s">
        <v>116</v>
      </c>
      <c r="F1" s="140"/>
      <c r="G1" s="141" t="str">
        <f ca="1">"Pusignan "&amp;YEAR(TODAY())&amp;" - "&amp;E1</f>
        <v>Pusignan 2023 - Départ 1</v>
      </c>
      <c r="H1" s="141"/>
      <c r="I1" s="141"/>
      <c r="J1" s="141"/>
      <c r="K1" s="141"/>
      <c r="L1" s="141"/>
      <c r="M1" s="141"/>
      <c r="N1" s="141"/>
      <c r="O1" s="141"/>
      <c r="P1" s="141"/>
    </row>
    <row r="2" spans="2:16" ht="17.25" thickBot="1" x14ac:dyDescent="0.35">
      <c r="B2" s="29" t="s">
        <v>120</v>
      </c>
      <c r="C2" s="126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3">
      <c r="B3" s="33">
        <f t="array" ref="B3">IFERROR(INDEX(Liste_participants[N°Tir],MATCH($B$1&amp;Depart1[[#This Row],[N° Cible]]&amp;Depart1[[#This Row],[Place]],Liste_participants[Départ]&amp;Liste_participants[Cible],0)),"")</f>
        <v>1</v>
      </c>
      <c r="C3" s="127" t="str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Depart1[[#This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PYIOEZICGLM MPPXT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HTIUDGZX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JFCL</v>
      </c>
      <c r="J3" s="39"/>
      <c r="K3" s="18"/>
      <c r="L3" s="18"/>
      <c r="M3" s="18"/>
      <c r="N3" s="18"/>
      <c r="O3" s="19"/>
      <c r="P3" s="40">
        <f>IFERROR(INDEX(T_Categories[Codes],MATCH(Depart1[[#This Row],[Catégorie]],T_Categories[Catégories],0)),"")</f>
        <v>8</v>
      </c>
    </row>
    <row r="4" spans="2:16" x14ac:dyDescent="0.3">
      <c r="B4" s="33">
        <f t="array" ref="B4">IFERROR(INDEX(Liste_participants[N°Tir],MATCH($B$1&amp;Depart1[[#This Row],[N° Cible]]&amp;Depart1[[#This Row],[Place]],Liste_participants[Départ]&amp;Liste_participants[Cible],0)),"")</f>
        <v>1</v>
      </c>
      <c r="C4" s="127" t="str">
        <f t="array" ref="C4">IFERROR(INDEX(Liste_participants[Blason],MATCH($B$1&amp;Depart1[[#This Row],[N° Cible]]&amp;Depart1[[#This Row],[Place]],Liste_participants[Départ]&amp;Liste_participants[Cible],0)),"")</f>
        <v>40_cm</v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>ZTHUCPQ USQCMQ</v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>TBJESYY</v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>S2HCL</v>
      </c>
      <c r="J4" s="47"/>
      <c r="K4" s="20"/>
      <c r="L4" s="20"/>
      <c r="M4" s="20"/>
      <c r="N4" s="20"/>
      <c r="O4" s="21"/>
      <c r="P4" s="48">
        <f>IFERROR(INDEX(T_Categories[Codes],MATCH(Depart1[[#This Row],[Catégorie]],T_Categories[Catégories],0)),"")</f>
        <v>13</v>
      </c>
    </row>
    <row r="5" spans="2:16" x14ac:dyDescent="0.3">
      <c r="B5" s="33">
        <f t="array" ref="B5">IFERROR(INDEX(Liste_participants[N°Tir],MATCH($B$1&amp;Depart1[[#This Row],[N° Cible]]&amp;Depart1[[#This Row],[Place]],Liste_participants[Départ]&amp;Liste_participants[Cible],0)),"")</f>
        <v>1</v>
      </c>
      <c r="C5" s="127" t="str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XPYFRO EEZLPWHYVR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GXCANEVV NX JFUXU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S3FCL</v>
      </c>
      <c r="J5" s="47"/>
      <c r="K5" s="20"/>
      <c r="L5" s="20"/>
      <c r="M5" s="20"/>
      <c r="N5" s="20"/>
      <c r="O5" s="21"/>
      <c r="P5" s="48">
        <f>IFERROR(INDEX(T_Categories[Codes],MATCH(Depart1[[#This Row],[Catégorie]],T_Categories[Catégories],0)),"")</f>
        <v>14</v>
      </c>
    </row>
    <row r="6" spans="2:16" ht="17.25" thickBot="1" x14ac:dyDescent="0.35">
      <c r="B6" s="33">
        <f t="array" ref="B6">IFERROR(INDEX(Liste_participants[N°Tir],MATCH($B$1&amp;Depart1[[#This Row],[N° Cible]]&amp;Depart1[[#This Row],[Place]],Liste_participants[Départ]&amp;Liste_participants[Cible],0)),"")</f>
        <v>1</v>
      </c>
      <c r="C6" s="127" t="str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PTXRQVP PETOVNR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GWCZXUPQ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S2FCL</v>
      </c>
      <c r="J6" s="53"/>
      <c r="K6" s="22"/>
      <c r="L6" s="22"/>
      <c r="M6" s="22"/>
      <c r="N6" s="22"/>
      <c r="O6" s="23"/>
      <c r="P6" s="54">
        <f>IFERROR(INDEX(T_Categories[Codes],MATCH(Depart1[[#This Row],[Catégorie]],T_Categories[Catégories],0)),"")</f>
        <v>12</v>
      </c>
    </row>
    <row r="7" spans="2:16" x14ac:dyDescent="0.3">
      <c r="B7" s="33">
        <f t="array" ref="B7">IFERROR(INDEX(Liste_participants[N°Tir],MATCH($B$1&amp;Depart1[[#This Row],[N° Cible]]&amp;Depart1[[#This Row],[Place]],Liste_participants[Départ]&amp;Liste_participants[Cible],0)),"")</f>
        <v>1</v>
      </c>
      <c r="C7" s="127" t="str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Depart1[[#This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MIKVLE ABCLYK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OHEXN IHNPP-GMAJTF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CFCL</v>
      </c>
      <c r="J7" s="59"/>
      <c r="K7" s="16"/>
      <c r="L7" s="16"/>
      <c r="M7" s="16"/>
      <c r="N7" s="16"/>
      <c r="O7" s="17"/>
      <c r="P7" s="60">
        <f>IFERROR(INDEX(T_Categories[Codes],MATCH(Depart1[[#This Row],[Catégorie]],T_Categories[Catégories],0)),"")</f>
        <v>6</v>
      </c>
    </row>
    <row r="8" spans="2:16" x14ac:dyDescent="0.3">
      <c r="B8" s="33">
        <f t="array" ref="B8">IFERROR(INDEX(Liste_participants[N°Tir],MATCH($B$1&amp;Depart1[[#This Row],[N° Cible]]&amp;Depart1[[#This Row],[Place]],Liste_participants[Départ]&amp;Liste_participants[Cible],0)),"")</f>
        <v>1</v>
      </c>
      <c r="C8" s="127" t="str">
        <f t="array" ref="C8">IFERROR(INDEX(Liste_participants[Blason],MATCH($B$1&amp;Depart1[[#This Row],[N° Cible]]&amp;Depart1[[#This Row],[Place]],Liste_participants[Départ]&amp;Liste_participants[Cible],0)),"")</f>
        <v>40_cm</v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>DYUQYL ZCZARH</v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>YATMZHHQN PVS XLECK</v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>JHCL</v>
      </c>
      <c r="J8" s="65"/>
      <c r="K8" s="12"/>
      <c r="L8" s="12"/>
      <c r="M8" s="12"/>
      <c r="N8" s="12"/>
      <c r="O8" s="13"/>
      <c r="P8" s="66">
        <f>IFERROR(INDEX(T_Categories[Codes],MATCH(Depart1[[#This Row],[Catégorie]],T_Categories[Catégories],0)),"")</f>
        <v>9</v>
      </c>
    </row>
    <row r="9" spans="2:16" x14ac:dyDescent="0.3">
      <c r="B9" s="33">
        <f t="array" ref="B9">IFERROR(INDEX(Liste_participants[N°Tir],MATCH($B$1&amp;Depart1[[#This Row],[N° Cible]]&amp;Depart1[[#This Row],[Place]],Liste_participants[Départ]&amp;Liste_participants[Cible],0)),"")</f>
        <v>1</v>
      </c>
      <c r="C9" s="127" t="str">
        <f t="array" ref="C9">IFERROR(INDEX(Liste_participants[Blason],MATCH($B$1&amp;Depart1[[#This Row],[N° Cible]]&amp;Depart1[[#This Row],[Place]],Liste_participants[Départ]&amp;Liste_participants[Cible],0)),"")</f>
        <v>40_cm</v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>TRHREG UIMXK</v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>POJXYDS</v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>S3FCL</v>
      </c>
      <c r="J9" s="65"/>
      <c r="K9" s="12"/>
      <c r="L9" s="12"/>
      <c r="M9" s="12"/>
      <c r="N9" s="12"/>
      <c r="O9" s="13"/>
      <c r="P9" s="66">
        <f>IFERROR(INDEX(T_Categories[Codes],MATCH(Depart1[[#This Row],[Catégorie]],T_Categories[Catégories],0)),"")</f>
        <v>14</v>
      </c>
    </row>
    <row r="10" spans="2:16" ht="17.25" thickBot="1" x14ac:dyDescent="0.35">
      <c r="B10" s="33">
        <f t="array" ref="B10">IFERROR(INDEX(Liste_participants[N°Tir],MATCH($B$1&amp;Depart1[[#This Row],[N° Cible]]&amp;Depart1[[#This Row],[Place]],Liste_participants[Départ]&amp;Liste_participants[Cible],0)),"")</f>
        <v>1</v>
      </c>
      <c r="C10" s="127" t="str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GZQXPCV LUCLIW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BWGJ 1XTK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S3HCL</v>
      </c>
      <c r="J10" s="71"/>
      <c r="K10" s="14"/>
      <c r="L10" s="14"/>
      <c r="M10" s="14"/>
      <c r="N10" s="14"/>
      <c r="O10" s="15"/>
      <c r="P10" s="72">
        <f>IFERROR(INDEX(T_Categories[Codes],MATCH(Depart1[[#This Row],[Catégorie]],T_Categories[Catégories],0)),"")</f>
        <v>15</v>
      </c>
    </row>
    <row r="11" spans="2:16" x14ac:dyDescent="0.3">
      <c r="B11" s="33">
        <f t="array" ref="B11">IFERROR(INDEX(Liste_participants[N°Tir],MATCH($B$1&amp;Depart1[[#This Row],[N° Cible]]&amp;Depart1[[#This Row],[Place]],Liste_participants[Départ]&amp;Liste_participants[Cible],0)),"")</f>
        <v>1</v>
      </c>
      <c r="C11" s="127" t="str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Depart1[[#This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YWVHWAN CRZOUTIW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BM CMWDII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S2HCL</v>
      </c>
      <c r="J11" s="39"/>
      <c r="K11" s="18"/>
      <c r="L11" s="18"/>
      <c r="M11" s="18"/>
      <c r="N11" s="18"/>
      <c r="O11" s="19"/>
      <c r="P11" s="40">
        <f>IFERROR(INDEX(T_Categories[Codes],MATCH(Depart1[[#This Row],[Catégorie]],T_Categories[Catégories],0)),"")</f>
        <v>13</v>
      </c>
    </row>
    <row r="12" spans="2:16" x14ac:dyDescent="0.3">
      <c r="B12" s="33">
        <f t="array" ref="B12">IFERROR(INDEX(Liste_participants[N°Tir],MATCH($B$1&amp;Depart1[[#This Row],[N° Cible]]&amp;Depart1[[#This Row],[Place]],Liste_participants[Départ]&amp;Liste_participants[Cible],0)),"")</f>
        <v>1</v>
      </c>
      <c r="C12" s="127" t="str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NODUNL SFYKFN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YAVCWIXV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S3HCL</v>
      </c>
      <c r="J12" s="47"/>
      <c r="K12" s="20"/>
      <c r="L12" s="20"/>
      <c r="M12" s="20"/>
      <c r="N12" s="20"/>
      <c r="O12" s="21"/>
      <c r="P12" s="48">
        <f>IFERROR(INDEX(T_Categories[Codes],MATCH(Depart1[[#This Row],[Catégorie]],T_Categories[Catégories],0)),"")</f>
        <v>15</v>
      </c>
    </row>
    <row r="13" spans="2:16" x14ac:dyDescent="0.3">
      <c r="B13" s="33">
        <f t="array" ref="B13">IFERROR(INDEX(Liste_participants[N°Tir],MATCH($B$1&amp;Depart1[[#This Row],[N° Cible]]&amp;Depart1[[#This Row],[Place]],Liste_participants[Départ]&amp;Liste_participants[Cible],0)),"")</f>
        <v>1</v>
      </c>
      <c r="C13" s="127" t="str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DWYDZS VZIZUBIB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BBKIW UWOKT-CCKRTS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S1FBB</v>
      </c>
      <c r="J13" s="47"/>
      <c r="K13" s="20"/>
      <c r="L13" s="20"/>
      <c r="M13" s="20"/>
      <c r="N13" s="20"/>
      <c r="O13" s="21"/>
      <c r="P13" s="48">
        <f>IFERROR(INDEX(T_Categories[Codes],MATCH(Depart1[[#This Row],[Catégorie]],T_Categories[Catégories],0)),"")</f>
        <v>38</v>
      </c>
    </row>
    <row r="14" spans="2:16" ht="17.25" thickBot="1" x14ac:dyDescent="0.35">
      <c r="B14" s="33">
        <f t="array" ref="B14">IFERROR(INDEX(Liste_participants[N°Tir],MATCH($B$1&amp;Depart1[[#This Row],[N° Cible]]&amp;Depart1[[#This Row],[Place]],Liste_participants[Départ]&amp;Liste_participants[Cible],0)),"")</f>
        <v>1</v>
      </c>
      <c r="C14" s="127" t="str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ADNHSSSV HNELMLFT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UQXXAPXWICKII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S3HCL</v>
      </c>
      <c r="J14" s="53"/>
      <c r="K14" s="22"/>
      <c r="L14" s="22"/>
      <c r="M14" s="22"/>
      <c r="N14" s="22"/>
      <c r="O14" s="23"/>
      <c r="P14" s="54">
        <f>IFERROR(INDEX(T_Categories[Codes],MATCH(Depart1[[#This Row],[Catégorie]],T_Categories[Catégories],0)),"")</f>
        <v>15</v>
      </c>
    </row>
    <row r="15" spans="2:16" x14ac:dyDescent="0.3">
      <c r="B15" s="33">
        <f t="array" ref="B15">IFERROR(INDEX(Liste_participants[N°Tir],MATCH($B$1&amp;Depart1[[#This Row],[N° Cible]]&amp;Depart1[[#This Row],[Place]],Liste_participants[Départ]&amp;Liste_participants[Cible],0)),"")</f>
        <v>1</v>
      </c>
      <c r="C15" s="127" t="str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Depart1[[#This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CNNJVY YXUJXU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PLTJIE CTX GTP HGRB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S3HCL</v>
      </c>
      <c r="J15" s="59"/>
      <c r="K15" s="16"/>
      <c r="L15" s="16"/>
      <c r="M15" s="16"/>
      <c r="N15" s="16"/>
      <c r="O15" s="17"/>
      <c r="P15" s="60">
        <f>IFERROR(INDEX(T_Categories[Codes],MATCH(Depart1[[#This Row],[Catégorie]],T_Categories[Catégories],0)),"")</f>
        <v>15</v>
      </c>
    </row>
    <row r="16" spans="2:16" x14ac:dyDescent="0.3">
      <c r="B16" s="33">
        <f t="array" ref="B16">IFERROR(INDEX(Liste_participants[N°Tir],MATCH($B$1&amp;Depart1[[#This Row],[N° Cible]]&amp;Depart1[[#This Row],[Place]],Liste_participants[Départ]&amp;Liste_participants[Cible],0)),"")</f>
        <v>1</v>
      </c>
      <c r="C16" s="127" t="str">
        <f t="array" ref="C16">IFERROR(INDEX(Liste_participants[Blason],MATCH($B$1&amp;Depart1[[#This Row],[N° Cible]]&amp;Depart1[[#This Row],[Place]],Liste_participants[Départ]&amp;Liste_participants[Cible],0)),"")</f>
        <v>40_cm</v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>RYWDVEGD HQHYHUM</v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>OYPRPMWVNEJOC</v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>S2HCL</v>
      </c>
      <c r="J16" s="65"/>
      <c r="K16" s="12"/>
      <c r="L16" s="12"/>
      <c r="M16" s="12"/>
      <c r="N16" s="12"/>
      <c r="O16" s="13"/>
      <c r="P16" s="66">
        <f>IFERROR(INDEX(T_Categories[Codes],MATCH(Depart1[[#This Row],[Catégorie]],T_Categories[Catégories],0)),"")</f>
        <v>13</v>
      </c>
    </row>
    <row r="17" spans="2:16" x14ac:dyDescent="0.3">
      <c r="B17" s="33">
        <f t="array" ref="B17">IFERROR(INDEX(Liste_participants[N°Tir],MATCH($B$1&amp;Depart1[[#This Row],[N° Cible]]&amp;Depart1[[#This Row],[Place]],Liste_participants[Départ]&amp;Liste_participants[Cible],0)),"")</f>
        <v>1</v>
      </c>
      <c r="C17" s="127" t="str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ZXRHFL GXQZCW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UMJYIB XRL GGH PCGS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S3HCL</v>
      </c>
      <c r="J17" s="65"/>
      <c r="K17" s="12"/>
      <c r="L17" s="12"/>
      <c r="M17" s="12"/>
      <c r="N17" s="12"/>
      <c r="O17" s="13"/>
      <c r="P17" s="66">
        <f>IFERROR(INDEX(T_Categories[Codes],MATCH(Depart1[[#This Row],[Catégorie]],T_Categories[Catégories],0)),"")</f>
        <v>15</v>
      </c>
    </row>
    <row r="18" spans="2:16" ht="17.25" thickBot="1" x14ac:dyDescent="0.35">
      <c r="B18" s="33">
        <f t="array" ref="B18">IFERROR(INDEX(Liste_participants[N°Tir],MATCH($B$1&amp;Depart1[[#This Row],[N° Cible]]&amp;Depart1[[#This Row],[Place]],Liste_participants[Départ]&amp;Liste_participants[Cible],0)),"")</f>
        <v>1</v>
      </c>
      <c r="C18" s="127" t="str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PUGRWT UEDPAUC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KYJUAURR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S1HCL</v>
      </c>
      <c r="J18" s="71"/>
      <c r="K18" s="14"/>
      <c r="L18" s="14"/>
      <c r="M18" s="14"/>
      <c r="N18" s="14"/>
      <c r="O18" s="15"/>
      <c r="P18" s="72">
        <f>IFERROR(INDEX(T_Categories[Codes],MATCH(Depart1[[#This Row],[Catégorie]],T_Categories[Catégories],0)),"")</f>
        <v>11</v>
      </c>
    </row>
    <row r="19" spans="2:16" x14ac:dyDescent="0.3">
      <c r="B19" s="33">
        <f t="array" ref="B19">IFERROR(INDEX(Liste_participants[N°Tir],MATCH($B$1&amp;Depart1[[#This Row],[N° Cible]]&amp;Depart1[[#This Row],[Place]],Liste_participants[Départ]&amp;Liste_participants[Cible],0)),"")</f>
        <v>1</v>
      </c>
      <c r="C19" s="127" t="str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Depart1[[#This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YCLOQRZS-SBPAK MZFOALMN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MVGYYLLZ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S1HBB</v>
      </c>
      <c r="J19" s="39"/>
      <c r="K19" s="18"/>
      <c r="L19" s="18"/>
      <c r="M19" s="18"/>
      <c r="N19" s="18"/>
      <c r="O19" s="19"/>
      <c r="P19" s="40">
        <f>IFERROR(INDEX(T_Categories[Codes],MATCH(Depart1[[#This Row],[Catégorie]],T_Categories[Catégories],0)),"")</f>
        <v>39</v>
      </c>
    </row>
    <row r="20" spans="2:16" x14ac:dyDescent="0.3">
      <c r="B20" s="33">
        <f t="array" ref="B20">IFERROR(INDEX(Liste_participants[N°Tir],MATCH($B$1&amp;Depart1[[#This Row],[N° Cible]]&amp;Depart1[[#This Row],[Place]],Liste_participants[Départ]&amp;Liste_participants[Cible],0)),"")</f>
        <v>1</v>
      </c>
      <c r="C20" s="127" t="str">
        <f t="array" ref="C20">IFERROR(INDEX(Liste_participants[Blason],MATCH($B$1&amp;Depart1[[#This Row],[N° Cible]]&amp;Depart1[[#This Row],[Place]],Liste_participants[Départ]&amp;Liste_participants[Cible],0)),"")</f>
        <v>60_cm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ZQCCBV FLHM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NLBHKOEB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MHCL</v>
      </c>
      <c r="J20" s="47"/>
      <c r="K20" s="20"/>
      <c r="L20" s="20"/>
      <c r="M20" s="20"/>
      <c r="N20" s="20"/>
      <c r="O20" s="21"/>
      <c r="P20" s="48">
        <f>IFERROR(INDEX(T_Categories[Codes],MATCH(Depart1[[#This Row],[Catégorie]],T_Categories[Catégories],0)),"")</f>
        <v>5</v>
      </c>
    </row>
    <row r="21" spans="2:16" x14ac:dyDescent="0.3">
      <c r="B21" s="33">
        <f t="array" ref="B21">IFERROR(INDEX(Liste_participants[N°Tir],MATCH($B$1&amp;Depart1[[#This Row],[N° Cible]]&amp;Depart1[[#This Row],[Place]],Liste_participants[Départ]&amp;Liste_participants[Cible],0)),"")</f>
        <v>1</v>
      </c>
      <c r="C21" s="127" t="str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MUJGFR UZFUGW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RFBYJZJF VKNAAAG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CFCL</v>
      </c>
      <c r="J21" s="47"/>
      <c r="K21" s="20"/>
      <c r="L21" s="20"/>
      <c r="M21" s="20"/>
      <c r="N21" s="20"/>
      <c r="O21" s="21"/>
      <c r="P21" s="48">
        <f>IFERROR(INDEX(T_Categories[Codes],MATCH(Depart1[[#This Row],[Catégorie]],T_Categories[Catégories],0)),"")</f>
        <v>6</v>
      </c>
    </row>
    <row r="22" spans="2:16" ht="17.25" thickBot="1" x14ac:dyDescent="0.35">
      <c r="B22" s="33">
        <f t="array" ref="B22">IFERROR(INDEX(Liste_participants[N°Tir],MATCH($B$1&amp;Depart1[[#This Row],[N° Cible]]&amp;Depart1[[#This Row],[Place]],Liste_participants[Départ]&amp;Liste_participants[Cible],0)),"")</f>
        <v>1</v>
      </c>
      <c r="C22" s="127" t="str">
        <f t="array" ref="C22">IFERROR(INDEX(Liste_participants[Blason],MATCH($B$1&amp;Depart1[[#This Row],[N° Cible]]&amp;Depart1[[#This Row],[Place]],Liste_participants[Départ]&amp;Liste_participants[Cible],0)),"")</f>
        <v>60_cm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LQXUZVYJ IOBJXRP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AODCDHDI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MHCL</v>
      </c>
      <c r="J22" s="53"/>
      <c r="K22" s="22"/>
      <c r="L22" s="22"/>
      <c r="M22" s="22"/>
      <c r="N22" s="22"/>
      <c r="O22" s="23"/>
      <c r="P22" s="54">
        <f>IFERROR(INDEX(T_Categories[Codes],MATCH(Depart1[[#This Row],[Catégorie]],T_Categories[Catégories],0)),"")</f>
        <v>5</v>
      </c>
    </row>
    <row r="23" spans="2:16" x14ac:dyDescent="0.3">
      <c r="B23" s="33">
        <f t="array" ref="B23">IFERROR(INDEX(Liste_participants[N°Tir],MATCH($B$1&amp;Depart1[[#This Row],[N° Cible]]&amp;Depart1[[#This Row],[Place]],Liste_participants[Départ]&amp;Liste_participants[Cible],0)),"")</f>
        <v>1</v>
      </c>
      <c r="C23" s="127" t="str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Depart1[[#This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RHIEVN EBJKIIQ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BSAPIZBK OAYECPF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S2FCL</v>
      </c>
      <c r="J23" s="59"/>
      <c r="K23" s="16"/>
      <c r="L23" s="16"/>
      <c r="M23" s="16"/>
      <c r="N23" s="16"/>
      <c r="O23" s="17"/>
      <c r="P23" s="60">
        <f>IFERROR(INDEX(T_Categories[Codes],MATCH(Depart1[[#This Row],[Catégorie]],T_Categories[Catégories],0)),"")</f>
        <v>12</v>
      </c>
    </row>
    <row r="24" spans="2:16" x14ac:dyDescent="0.3">
      <c r="B24" s="33">
        <f t="array" ref="B24">IFERROR(INDEX(Liste_participants[N°Tir],MATCH($B$1&amp;Depart1[[#This Row],[N° Cible]]&amp;Depart1[[#This Row],[Place]],Liste_participants[Départ]&amp;Liste_participants[Cible],0)),"")</f>
        <v>1</v>
      </c>
      <c r="C24" s="127" t="str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KSAQYWH FCEKS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TJYSTWOQ YKROWHA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CHCL</v>
      </c>
      <c r="J24" s="65"/>
      <c r="K24" s="12"/>
      <c r="L24" s="12"/>
      <c r="M24" s="12"/>
      <c r="N24" s="12"/>
      <c r="O24" s="13"/>
      <c r="P24" s="66">
        <f>IFERROR(INDEX(T_Categories[Codes],MATCH(Depart1[[#This Row],[Catégorie]],T_Categories[Catégories],0)),"")</f>
        <v>7</v>
      </c>
    </row>
    <row r="25" spans="2:16" x14ac:dyDescent="0.3">
      <c r="B25" s="33">
        <f t="array" ref="B25">IFERROR(INDEX(Liste_participants[N°Tir],MATCH($B$1&amp;Depart1[[#This Row],[N° Cible]]&amp;Depart1[[#This Row],[Place]],Liste_participants[Départ]&amp;Liste_participants[Cible],0)),"")</f>
        <v>1</v>
      </c>
      <c r="C25" s="127" t="str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QYZWZIS AEFBKDED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AXZVGNJS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JFCL</v>
      </c>
      <c r="J25" s="65"/>
      <c r="K25" s="12"/>
      <c r="L25" s="12"/>
      <c r="M25" s="12"/>
      <c r="N25" s="12"/>
      <c r="O25" s="13"/>
      <c r="P25" s="66">
        <f>IFERROR(INDEX(T_Categories[Codes],MATCH(Depart1[[#This Row],[Catégorie]],T_Categories[Catégories],0)),"")</f>
        <v>8</v>
      </c>
    </row>
    <row r="26" spans="2:16" ht="17.25" thickBot="1" x14ac:dyDescent="0.35">
      <c r="B26" s="33" t="str">
        <f t="array" ref="B26">IFERROR(INDEX(Liste_participants[N°Tir],MATCH($B$1&amp;Depart1[[#This Row],[N° Cible]]&amp;Depart1[[#This Row],[Place]],Liste_participants[Départ]&amp;Liste_participants[Cible],0)),"")</f>
        <v/>
      </c>
      <c r="C26" s="127" t="str">
        <f t="array" ref="C26">IFERROR(INDEX(Liste_participants[Blason],MATCH($B$1&amp;Depart1[[#This Row],[N° Cible]]&amp;Depart1[[#This Row],[Place]],Liste_participants[Départ]&amp;Liste_participants[Cible],0)),"")</f>
        <v/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/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/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/>
      </c>
      <c r="J26" s="71"/>
      <c r="K26" s="14"/>
      <c r="L26" s="14"/>
      <c r="M26" s="14"/>
      <c r="N26" s="14"/>
      <c r="O26" s="15"/>
      <c r="P26" s="72" t="str">
        <f>IFERROR(INDEX(T_Categories[Codes],MATCH(Depart1[[#This Row],[Catégorie]],T_Categories[Catégories],0)),"")</f>
        <v/>
      </c>
    </row>
    <row r="27" spans="2:16" x14ac:dyDescent="0.3">
      <c r="B27" s="33">
        <f t="array" ref="B27">IFERROR(INDEX(Liste_participants[N°Tir],MATCH($B$1&amp;Depart1[[#This Row],[N° Cible]]&amp;Depart1[[#This Row],[Place]],Liste_participants[Départ]&amp;Liste_participants[Cible],0)),"")</f>
        <v>1</v>
      </c>
      <c r="C27" s="127" t="str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Depart1[[#This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JNPANN TFHVX-KMQJ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K&amp;#732;JVRP W&amp;#323;RZEKC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S1FBB</v>
      </c>
      <c r="J27" s="39"/>
      <c r="K27" s="18"/>
      <c r="L27" s="18"/>
      <c r="M27" s="18"/>
      <c r="N27" s="18"/>
      <c r="O27" s="19"/>
      <c r="P27" s="40">
        <f>IFERROR(INDEX(T_Categories[Codes],MATCH(Depart1[[#This Row],[Catégorie]],T_Categories[Catégories],0)),"")</f>
        <v>38</v>
      </c>
    </row>
    <row r="28" spans="2:16" x14ac:dyDescent="0.3">
      <c r="B28" s="33">
        <f t="array" ref="B28">IFERROR(INDEX(Liste_participants[N°Tir],MATCH($B$1&amp;Depart1[[#This Row],[N° Cible]]&amp;Depart1[[#This Row],[Place]],Liste_participants[Départ]&amp;Liste_participants[Cible],0)),"")</f>
        <v>1</v>
      </c>
      <c r="C28" s="127" t="str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UKBZYI KZIJQA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MQYYQIIF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S2HCL</v>
      </c>
      <c r="J28" s="47"/>
      <c r="K28" s="20"/>
      <c r="L28" s="20"/>
      <c r="M28" s="20"/>
      <c r="N28" s="20"/>
      <c r="O28" s="21"/>
      <c r="P28" s="48">
        <f>IFERROR(INDEX(T_Categories[Codes],MATCH(Depart1[[#This Row],[Catégorie]],T_Categories[Catégories],0)),"")</f>
        <v>13</v>
      </c>
    </row>
    <row r="29" spans="2:16" x14ac:dyDescent="0.3">
      <c r="B29" s="33">
        <f t="array" ref="B29">IFERROR(INDEX(Liste_participants[N°Tir],MATCH($B$1&amp;Depart1[[#This Row],[N° Cible]]&amp;Depart1[[#This Row],[Place]],Liste_participants[Départ]&amp;Liste_participants[Cible],0)),"")</f>
        <v>1</v>
      </c>
      <c r="C29" s="127" t="str">
        <f t="array" ref="C29">IFERROR(INDEX(Liste_participants[Blason],MATCH($B$1&amp;Depart1[[#This Row],[N° Cible]]&amp;Depart1[[#This Row],[Place]],Liste_participants[Départ]&amp;Liste_participants[Cible],0)),"")</f>
        <v>40_cm</v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>EDMBUP VGFZNYV</v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>NCQWQFPE</v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>S2FCL</v>
      </c>
      <c r="J29" s="47"/>
      <c r="K29" s="20"/>
      <c r="L29" s="20"/>
      <c r="M29" s="20"/>
      <c r="N29" s="20"/>
      <c r="O29" s="21"/>
      <c r="P29" s="48">
        <f>IFERROR(INDEX(T_Categories[Codes],MATCH(Depart1[[#This Row],[Catégorie]],T_Categories[Catégories],0)),"")</f>
        <v>12</v>
      </c>
    </row>
    <row r="30" spans="2:16" ht="17.25" thickBot="1" x14ac:dyDescent="0.35">
      <c r="B30" s="33">
        <f t="array" ref="B30">IFERROR(INDEX(Liste_participants[N°Tir],MATCH($B$1&amp;Depart1[[#This Row],[N° Cible]]&amp;Depart1[[#This Row],[Place]],Liste_participants[Départ]&amp;Liste_participants[Cible],0)),"")</f>
        <v>1</v>
      </c>
      <c r="C30" s="127" t="str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RXZDJXDL IRXE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TNEUGCNR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CHCL</v>
      </c>
      <c r="J30" s="53"/>
      <c r="K30" s="22"/>
      <c r="L30" s="22"/>
      <c r="M30" s="22"/>
      <c r="N30" s="22"/>
      <c r="O30" s="23"/>
      <c r="P30" s="54">
        <f>IFERROR(INDEX(T_Categories[Codes],MATCH(Depart1[[#This Row],[Catégorie]],T_Categories[Catégories],0)),"")</f>
        <v>7</v>
      </c>
    </row>
    <row r="31" spans="2:16" x14ac:dyDescent="0.3">
      <c r="B31" s="33">
        <f t="array" ref="B31">IFERROR(INDEX(Liste_participants[N°Tir],MATCH($B$1&amp;Depart1[[#This Row],[N° Cible]]&amp;Depart1[[#This Row],[Place]],Liste_participants[Départ]&amp;Liste_participants[Cible],0)),"")</f>
        <v>1</v>
      </c>
      <c r="C31" s="127" t="str">
        <f t="array" ref="C31">IFERROR(INDEX(Liste_participants[Blason],MATCH($B$1&amp;Depart1[[#This Row],[N° Cible]]&amp;Depart1[[#This Row],[Place]],Liste_participants[Départ]&amp;Liste_participants[Cible],0)),"")</f>
        <v>40_cm</v>
      </c>
      <c r="D31" s="42" t="str">
        <f>Depart1[[#This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>MMQSXWTF GJWMPRBU</v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>GSWIIJBR</v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>S1HCL</v>
      </c>
      <c r="J31" s="59"/>
      <c r="K31" s="16"/>
      <c r="L31" s="16"/>
      <c r="M31" s="16"/>
      <c r="N31" s="16"/>
      <c r="O31" s="17"/>
      <c r="P31" s="60">
        <f>IFERROR(INDEX(T_Categories[Codes],MATCH(Depart1[[#This Row],[Catégorie]],T_Categories[Catégories],0)),"")</f>
        <v>11</v>
      </c>
    </row>
    <row r="32" spans="2:16" x14ac:dyDescent="0.3">
      <c r="B32" s="33" t="str">
        <f t="array" ref="B32">IFERROR(INDEX(Liste_participants[N°Tir],MATCH($B$1&amp;Depart1[[#This Row],[N° Cible]]&amp;Depart1[[#This Row],[Place]],Liste_participants[Départ]&amp;Liste_participants[Cible],0)),"")</f>
        <v/>
      </c>
      <c r="C32" s="127" t="str">
        <f t="array" ref="C32">IFERROR(INDEX(Liste_participants[Blason],MATCH($B$1&amp;Depart1[[#This Row],[N° Cible]]&amp;Depart1[[#This Row],[Place]],Liste_participants[Départ]&amp;Liste_participants[Cible],0)),"")</f>
        <v/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/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/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/>
      </c>
      <c r="J32" s="65"/>
      <c r="K32" s="12"/>
      <c r="L32" s="12"/>
      <c r="M32" s="12"/>
      <c r="N32" s="12"/>
      <c r="O32" s="13"/>
      <c r="P32" s="66" t="str">
        <f>IFERROR(INDEX(T_Categories[Codes],MATCH(Depart1[[#This Row],[Catégorie]],T_Categories[Catégories],0)),"")</f>
        <v/>
      </c>
    </row>
    <row r="33" spans="2:16" x14ac:dyDescent="0.3">
      <c r="B33" s="33">
        <f t="array" ref="B33">IFERROR(INDEX(Liste_participants[N°Tir],MATCH($B$1&amp;Depart1[[#This Row],[N° Cible]]&amp;Depart1[[#This Row],[Place]],Liste_participants[Départ]&amp;Liste_participants[Cible],0)),"")</f>
        <v>1</v>
      </c>
      <c r="C33" s="127" t="str">
        <f t="array" ref="C33">IFERROR(INDEX(Liste_participants[Blason],MATCH($B$1&amp;Depart1[[#This Row],[N° Cible]]&amp;Depart1[[#This Row],[Place]],Liste_participants[Départ]&amp;Liste_participants[Cible],0)),"")</f>
        <v>40_cm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VN RWVA MDRDODUAA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WRROJE SPN NQG YUKN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S3FCL</v>
      </c>
      <c r="J33" s="65"/>
      <c r="K33" s="12"/>
      <c r="L33" s="12"/>
      <c r="M33" s="12"/>
      <c r="N33" s="12"/>
      <c r="O33" s="13"/>
      <c r="P33" s="66">
        <f>IFERROR(INDEX(T_Categories[Codes],MATCH(Depart1[[#This Row],[Catégorie]],T_Categories[Catégories],0)),"")</f>
        <v>14</v>
      </c>
    </row>
    <row r="34" spans="2:16" ht="17.25" thickBot="1" x14ac:dyDescent="0.35">
      <c r="B34" s="33">
        <f t="array" ref="B34">IFERROR(INDEX(Liste_participants[N°Tir],MATCH($B$1&amp;Depart1[[#This Row],[N° Cible]]&amp;Depart1[[#This Row],[Place]],Liste_participants[Départ]&amp;Liste_participants[Cible],0)),"")</f>
        <v>1</v>
      </c>
      <c r="C34" s="127" t="str">
        <f t="array" ref="C34">IFERROR(INDEX(Liste_participants[Blason],MATCH($B$1&amp;Depart1[[#This Row],[N° Cible]]&amp;Depart1[[#This Row],[Place]],Liste_participants[Départ]&amp;Liste_participants[Cible],0)),"")</f>
        <v>40_cm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TMHXERY LZFVVT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XGWEUHN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S1HBB</v>
      </c>
      <c r="J34" s="71"/>
      <c r="K34" s="14"/>
      <c r="L34" s="14"/>
      <c r="M34" s="14"/>
      <c r="N34" s="14"/>
      <c r="O34" s="15"/>
      <c r="P34" s="72">
        <f>IFERROR(INDEX(T_Categories[Codes],MATCH(Depart1[[#This Row],[Catégorie]],T_Categories[Catégories],0)),"")</f>
        <v>39</v>
      </c>
    </row>
    <row r="35" spans="2:16" x14ac:dyDescent="0.3">
      <c r="B35" s="33">
        <f t="array" ref="B35">IFERROR(INDEX(Liste_participants[N°Tir],MATCH($B$1&amp;Depart1[[#This Row],[N° Cible]]&amp;Depart1[[#This Row],[Place]],Liste_participants[Départ]&amp;Liste_participants[Cible],0)),"")</f>
        <v>1</v>
      </c>
      <c r="C35" s="127" t="str">
        <f t="array" ref="C35">IFERROR(INDEX(Liste_participants[Blason],MATCH($B$1&amp;Depart1[[#This Row],[N° Cible]]&amp;Depart1[[#This Row],[Place]],Liste_participants[Départ]&amp;Liste_participants[Cible],0)),"")</f>
        <v>40_cm</v>
      </c>
      <c r="D35" s="42" t="str">
        <f>Depart1[[#This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>GDVMFOH TRMTYLLCB</v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>UYGUYFZN</v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>S2HCL</v>
      </c>
      <c r="J35" s="39"/>
      <c r="K35" s="18"/>
      <c r="L35" s="18"/>
      <c r="M35" s="18"/>
      <c r="N35" s="18"/>
      <c r="O35" s="19"/>
      <c r="P35" s="40">
        <f>IFERROR(INDEX(T_Categories[Codes],MATCH(Depart1[[#This Row],[Catégorie]],T_Categories[Catégories],0)),"")</f>
        <v>13</v>
      </c>
    </row>
    <row r="36" spans="2:16" x14ac:dyDescent="0.3">
      <c r="B36" s="33">
        <f t="array" ref="B36">IFERROR(INDEX(Liste_participants[N°Tir],MATCH($B$1&amp;Depart1[[#This Row],[N° Cible]]&amp;Depart1[[#This Row],[Place]],Liste_participants[Départ]&amp;Liste_participants[Cible],0)),"")</f>
        <v>1</v>
      </c>
      <c r="C36" s="127" t="str">
        <f t="array" ref="C36">IFERROR(INDEX(Liste_participants[Blason],MATCH($B$1&amp;Depart1[[#This Row],[N° Cible]]&amp;Depart1[[#This Row],[Place]],Liste_participants[Départ]&amp;Liste_participants[Cible],0)),"")</f>
        <v>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MZVFNE UBFHWKYUX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TZVNPLMI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S3HCL</v>
      </c>
      <c r="J36" s="47"/>
      <c r="K36" s="20"/>
      <c r="L36" s="20"/>
      <c r="M36" s="20"/>
      <c r="N36" s="20"/>
      <c r="O36" s="21"/>
      <c r="P36" s="48">
        <f>IFERROR(INDEX(T_Categories[Codes],MATCH(Depart1[[#This Row],[Catégorie]],T_Categories[Catégories],0)),"")</f>
        <v>15</v>
      </c>
    </row>
    <row r="37" spans="2:16" x14ac:dyDescent="0.3">
      <c r="B37" s="33">
        <f t="array" ref="B37">IFERROR(INDEX(Liste_participants[N°Tir],MATCH($B$1&amp;Depart1[[#This Row],[N° Cible]]&amp;Depart1[[#This Row],[Place]],Liste_participants[Départ]&amp;Liste_participants[Cible],0)),"")</f>
        <v>1</v>
      </c>
      <c r="C37" s="127" t="str">
        <f t="array" ref="C37">IFERROR(INDEX(Liste_participants[Blason],MATCH($B$1&amp;Depart1[[#This Row],[N° Cible]]&amp;Depart1[[#This Row],[Place]],Liste_participants[Départ]&amp;Liste_participants[Cible],0)),"")</f>
        <v>40_cm</v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>YWVVGHUMD EUHF DIHKRX</v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>IY OUXWKQ</v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>S3HCL</v>
      </c>
      <c r="J37" s="47"/>
      <c r="K37" s="20"/>
      <c r="L37" s="20"/>
      <c r="M37" s="20"/>
      <c r="N37" s="20"/>
      <c r="O37" s="21"/>
      <c r="P37" s="48">
        <f>IFERROR(INDEX(T_Categories[Codes],MATCH(Depart1[[#This Row],[Catégorie]],T_Categories[Catégories],0)),"")</f>
        <v>15</v>
      </c>
    </row>
    <row r="38" spans="2:16" ht="17.25" thickBot="1" x14ac:dyDescent="0.35">
      <c r="B38" s="33">
        <f t="array" ref="B38">IFERROR(INDEX(Liste_participants[N°Tir],MATCH($B$1&amp;Depart1[[#This Row],[N° Cible]]&amp;Depart1[[#This Row],[Place]],Liste_participants[Départ]&amp;Liste_participants[Cible],0)),"")</f>
        <v>1</v>
      </c>
      <c r="C38" s="127" t="str">
        <f t="array" ref="C38">IFERROR(INDEX(Liste_participants[Blason],MATCH($B$1&amp;Depart1[[#This Row],[N° Cible]]&amp;Depart1[[#This Row],[Place]],Liste_participants[Départ]&amp;Liste_participants[Cible],0)),"")</f>
        <v>40_cm</v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>HHPAKZP XJBRTSF OFYDAQ</v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>PR PJSKYV</v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>S3FCL</v>
      </c>
      <c r="J38" s="53"/>
      <c r="K38" s="22"/>
      <c r="L38" s="22"/>
      <c r="M38" s="22"/>
      <c r="N38" s="22"/>
      <c r="O38" s="23"/>
      <c r="P38" s="54">
        <f>IFERROR(INDEX(T_Categories[Codes],MATCH(Depart1[[#This Row],[Catégorie]],T_Categories[Catégories],0)),"")</f>
        <v>14</v>
      </c>
    </row>
    <row r="39" spans="2:16" x14ac:dyDescent="0.3">
      <c r="B39" s="33">
        <f t="array" ref="B39">IFERROR(INDEX(Liste_participants[N°Tir],MATCH($B$1&amp;Depart1[[#This Row],[N° Cible]]&amp;Depart1[[#This Row],[Place]],Liste_participants[Départ]&amp;Liste_participants[Cible],0)),"")</f>
        <v>1</v>
      </c>
      <c r="C39" s="127" t="str">
        <f t="array" ref="C39">IFERROR(INDEX(Liste_participants[Blason],MATCH($B$1&amp;Depart1[[#This Row],[N° Cible]]&amp;Depart1[[#This Row],[Place]],Liste_participants[Départ]&amp;Liste_participants[Cible],0)),"")</f>
        <v>40_cm</v>
      </c>
      <c r="D39" s="42">
        <f>Depart1[[#This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>GQYOD HUKAYCR</v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>ZEAYEJBQ</v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>S2FCL</v>
      </c>
      <c r="J39" s="59"/>
      <c r="K39" s="16"/>
      <c r="L39" s="16"/>
      <c r="M39" s="16"/>
      <c r="N39" s="16"/>
      <c r="O39" s="17"/>
      <c r="P39" s="60">
        <f>IFERROR(INDEX(T_Categories[Codes],MATCH(Depart1[[#This Row],[Catégorie]],T_Categories[Catégories],0)),"")</f>
        <v>12</v>
      </c>
    </row>
    <row r="40" spans="2:16" x14ac:dyDescent="0.3">
      <c r="B40" s="33">
        <f t="array" ref="B40">IFERROR(INDEX(Liste_participants[N°Tir],MATCH($B$1&amp;Depart1[[#This Row],[N° Cible]]&amp;Depart1[[#This Row],[Place]],Liste_participants[Départ]&amp;Liste_participants[Cible],0)),"")</f>
        <v>1</v>
      </c>
      <c r="C40" s="127" t="str">
        <f t="array" ref="C40">IFERROR(INDEX(Liste_participants[Blason],MATCH($B$1&amp;Depart1[[#This Row],[N° Cible]]&amp;Depart1[[#This Row],[Place]],Liste_participants[Départ]&amp;Liste_participants[Cible],0)),"")</f>
        <v>40_cm</v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>CEJYRU YILV</v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>NZYIBETI SLMOUPU</v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>S1FCL</v>
      </c>
      <c r="J40" s="65"/>
      <c r="K40" s="12"/>
      <c r="L40" s="12"/>
      <c r="M40" s="12"/>
      <c r="N40" s="12"/>
      <c r="O40" s="13"/>
      <c r="P40" s="66">
        <f>IFERROR(INDEX(T_Categories[Codes],MATCH(Depart1[[#This Row],[Catégorie]],T_Categories[Catégories],0)),"")</f>
        <v>10</v>
      </c>
    </row>
    <row r="41" spans="2:16" x14ac:dyDescent="0.3">
      <c r="B41" s="33">
        <f t="array" ref="B41">IFERROR(INDEX(Liste_participants[N°Tir],MATCH($B$1&amp;Depart1[[#This Row],[N° Cible]]&amp;Depart1[[#This Row],[Place]],Liste_participants[Départ]&amp;Liste_participants[Cible],0)),"")</f>
        <v>1</v>
      </c>
      <c r="C41" s="127" t="str">
        <f t="array" ref="C41">IFERROR(INDEX(Liste_participants[Blason],MATCH($B$1&amp;Depart1[[#This Row],[N° Cible]]&amp;Depart1[[#This Row],[Place]],Liste_participants[Départ]&amp;Liste_participants[Cible],0)),"")</f>
        <v>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FBVMQY FYLGAEWM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NPMWHGCJ DM UFJOO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S3HCL</v>
      </c>
      <c r="J41" s="65"/>
      <c r="K41" s="12"/>
      <c r="L41" s="12"/>
      <c r="M41" s="12"/>
      <c r="N41" s="12"/>
      <c r="O41" s="13"/>
      <c r="P41" s="66">
        <f>IFERROR(INDEX(T_Categories[Codes],MATCH(Depart1[[#This Row],[Catégorie]],T_Categories[Catégories],0)),"")</f>
        <v>15</v>
      </c>
    </row>
    <row r="42" spans="2:16" ht="17.25" thickBot="1" x14ac:dyDescent="0.35">
      <c r="B42" s="33">
        <f t="array" ref="B42">IFERROR(INDEX(Liste_participants[N°Tir],MATCH($B$1&amp;Depart1[[#This Row],[N° Cible]]&amp;Depart1[[#This Row],[Place]],Liste_participants[Départ]&amp;Liste_participants[Cible],0)),"")</f>
        <v>1</v>
      </c>
      <c r="C42" s="127" t="str">
        <f t="array" ref="C42">IFERROR(INDEX(Liste_participants[Blason],MATCH($B$1&amp;Depart1[[#This Row],[N° Cible]]&amp;Depart1[[#This Row],[Place]],Liste_participants[Départ]&amp;Liste_participants[Cible],0)),"")</f>
        <v>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XKDCULO WXOQSJH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MZOMZWFE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S2HCL</v>
      </c>
      <c r="J42" s="71"/>
      <c r="K42" s="14"/>
      <c r="L42" s="14"/>
      <c r="M42" s="14"/>
      <c r="N42" s="14"/>
      <c r="O42" s="15"/>
      <c r="P42" s="72">
        <f>IFERROR(INDEX(T_Categories[Codes],MATCH(Depart1[[#This Row],[Catégorie]],T_Categories[Catégories],0)),"")</f>
        <v>13</v>
      </c>
    </row>
    <row r="43" spans="2:16" x14ac:dyDescent="0.3">
      <c r="B43" s="33">
        <f t="array" ref="B43">IFERROR(INDEX(Liste_participants[N°Tir],MATCH($B$1&amp;Depart1[[#This Row],[N° Cible]]&amp;Depart1[[#This Row],[Place]],Liste_participants[Départ]&amp;Liste_participants[Cible],0)),"")</f>
        <v>1</v>
      </c>
      <c r="C43" s="127" t="str">
        <f t="array" ref="C43">IFERROR(INDEX(Liste_participants[Blason],MATCH($B$1&amp;Depart1[[#This Row],[N° Cible]]&amp;Depart1[[#This Row],[Place]],Liste_participants[Départ]&amp;Liste_participants[Cible],0)),"")</f>
        <v>60_cm</v>
      </c>
      <c r="D43" s="42">
        <f>Depart1[[#This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>UYEYZGT JKVSK</v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>LLLBMHPQ</v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>BHCL</v>
      </c>
      <c r="J43" s="39"/>
      <c r="K43" s="18"/>
      <c r="L43" s="18"/>
      <c r="M43" s="18"/>
      <c r="N43" s="18"/>
      <c r="O43" s="19"/>
      <c r="P43" s="40">
        <f>IFERROR(INDEX(T_Categories[Codes],MATCH(Depart1[[#This Row],[Catégorie]],T_Categories[Catégories],0)),"")</f>
        <v>3</v>
      </c>
    </row>
    <row r="44" spans="2:16" x14ac:dyDescent="0.3">
      <c r="B44" s="33">
        <f t="array" ref="B44">IFERROR(INDEX(Liste_participants[N°Tir],MATCH($B$1&amp;Depart1[[#This Row],[N° Cible]]&amp;Depart1[[#This Row],[Place]],Liste_participants[Départ]&amp;Liste_participants[Cible],0)),"")</f>
        <v>1</v>
      </c>
      <c r="C44" s="127" t="str">
        <f t="array" ref="C44">IFERROR(INDEX(Liste_participants[Blason],MATCH($B$1&amp;Depart1[[#This Row],[N° Cible]]&amp;Depart1[[#This Row],[Place]],Liste_participants[Départ]&amp;Liste_participants[Cible],0)),"")</f>
        <v>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PSJCTD NXOPXNNC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VCPPLSHQ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S2HCL</v>
      </c>
      <c r="J44" s="47"/>
      <c r="K44" s="20"/>
      <c r="L44" s="20"/>
      <c r="M44" s="20"/>
      <c r="N44" s="20"/>
      <c r="O44" s="21"/>
      <c r="P44" s="48">
        <f>IFERROR(INDEX(T_Categories[Codes],MATCH(Depart1[[#This Row],[Catégorie]],T_Categories[Catégories],0)),"")</f>
        <v>13</v>
      </c>
    </row>
    <row r="45" spans="2:16" x14ac:dyDescent="0.3">
      <c r="B45" s="33">
        <f t="array" ref="B45">IFERROR(INDEX(Liste_participants[N°Tir],MATCH($B$1&amp;Depart1[[#This Row],[N° Cible]]&amp;Depart1[[#This Row],[Place]],Liste_participants[Départ]&amp;Liste_participants[Cible],0)),"")</f>
        <v>1</v>
      </c>
      <c r="C45" s="127" t="str">
        <f t="array" ref="C45">IFERROR(INDEX(Liste_participants[Blason],MATCH($B$1&amp;Depart1[[#This Row],[N° Cible]]&amp;Depart1[[#This Row],[Place]],Liste_participants[Départ]&amp;Liste_participants[Cible],0)),"")</f>
        <v>60_cm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BWMAXDQP NTIDG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IOUICWES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MFCL</v>
      </c>
      <c r="J45" s="47"/>
      <c r="K45" s="20"/>
      <c r="L45" s="20"/>
      <c r="M45" s="20"/>
      <c r="N45" s="20"/>
      <c r="O45" s="21"/>
      <c r="P45" s="48">
        <f>IFERROR(INDEX(T_Categories[Codes],MATCH(Depart1[[#This Row],[Catégorie]],T_Categories[Catégories],0)),"")</f>
        <v>4</v>
      </c>
    </row>
    <row r="46" spans="2:16" ht="17.25" thickBot="1" x14ac:dyDescent="0.35">
      <c r="B46" s="33">
        <f t="array" ref="B46">IFERROR(INDEX(Liste_participants[N°Tir],MATCH($B$1&amp;Depart1[[#This Row],[N° Cible]]&amp;Depart1[[#This Row],[Place]],Liste_participants[Départ]&amp;Liste_participants[Cible],0)),"")</f>
        <v>1</v>
      </c>
      <c r="C46" s="127" t="str">
        <f t="array" ref="C46">IFERROR(INDEX(Liste_participants[Blason],MATCH($B$1&amp;Depart1[[#This Row],[N° Cible]]&amp;Depart1[[#This Row],[Place]],Liste_participants[Départ]&amp;Liste_participants[Cible],0)),"")</f>
        <v>TSP_40_cm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XVWCKHG SYETHX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JGELYHZQWSBA CNQ SAGSQPYO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S3HCO</v>
      </c>
      <c r="J46" s="53"/>
      <c r="K46" s="22"/>
      <c r="L46" s="22"/>
      <c r="M46" s="22"/>
      <c r="N46" s="22"/>
      <c r="O46" s="23"/>
      <c r="P46" s="54">
        <f>IFERROR(INDEX(T_Categories[Codes],MATCH(Depart1[[#This Row],[Catégorie]],T_Categories[Catégories],0)),"")</f>
        <v>29</v>
      </c>
    </row>
    <row r="47" spans="2:16" x14ac:dyDescent="0.3">
      <c r="B47" s="33">
        <f t="array" ref="B47">IFERROR(INDEX(Liste_participants[N°Tir],MATCH($B$1&amp;Depart1[[#This Row],[N° Cible]]&amp;Depart1[[#This Row],[Place]],Liste_participants[Départ]&amp;Liste_participants[Cible],0)),"")</f>
        <v>1</v>
      </c>
      <c r="C47" s="127" t="str">
        <f t="array" ref="C47">IFERROR(INDEX(Liste_participants[Blason],MATCH($B$1&amp;Depart1[[#This Row],[N° Cible]]&amp;Depart1[[#This Row],[Place]],Liste_participants[Départ]&amp;Liste_participants[Cible],0)),"")</f>
        <v>TSC_40_cm</v>
      </c>
      <c r="D47" s="42">
        <f>Depart1[[#This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IQJZF VXTB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LLLSOWBK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CHCL</v>
      </c>
      <c r="J47" s="59"/>
      <c r="K47" s="16"/>
      <c r="L47" s="16"/>
      <c r="M47" s="16"/>
      <c r="N47" s="16"/>
      <c r="O47" s="17"/>
      <c r="P47" s="60">
        <f>IFERROR(INDEX(T_Categories[Codes],MATCH(Depart1[[#This Row],[Catégorie]],T_Categories[Catégories],0)),"")</f>
        <v>7</v>
      </c>
    </row>
    <row r="48" spans="2:16" x14ac:dyDescent="0.3">
      <c r="B48" s="33">
        <f t="array" ref="B48">IFERROR(INDEX(Liste_participants[N°Tir],MATCH($B$1&amp;Depart1[[#This Row],[N° Cible]]&amp;Depart1[[#This Row],[Place]],Liste_participants[Départ]&amp;Liste_participants[Cible],0)),"")</f>
        <v>1</v>
      </c>
      <c r="C48" s="127" t="str">
        <f t="array" ref="C48">IFERROR(INDEX(Liste_participants[Blason],MATCH($B$1&amp;Depart1[[#This Row],[N° Cible]]&amp;Depart1[[#This Row],[Place]],Liste_participants[Départ]&amp;Liste_participants[Cible],0)),"")</f>
        <v>TSP_40_cm</v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>KWJNRA-PVNZJ SCXI</v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>XTXHTLHQIZIHN</v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>S2HCO</v>
      </c>
      <c r="J48" s="65"/>
      <c r="K48" s="12"/>
      <c r="L48" s="12"/>
      <c r="M48" s="12"/>
      <c r="N48" s="12"/>
      <c r="O48" s="13"/>
      <c r="P48" s="66">
        <f>IFERROR(INDEX(T_Categories[Codes],MATCH(Depart1[[#This Row],[Catégorie]],T_Categories[Catégories],0)),"")</f>
        <v>27</v>
      </c>
    </row>
    <row r="49" spans="2:16" x14ac:dyDescent="0.3">
      <c r="B49" s="33">
        <f t="array" ref="B49">IFERROR(INDEX(Liste_participants[N°Tir],MATCH($B$1&amp;Depart1[[#This Row],[N° Cible]]&amp;Depart1[[#This Row],[Place]],Liste_participants[Départ]&amp;Liste_participants[Cible],0)),"")</f>
        <v>1</v>
      </c>
      <c r="C49" s="127" t="str">
        <f t="array" ref="C49">IFERROR(INDEX(Liste_participants[Blason],MATCH($B$1&amp;Depart1[[#This Row],[N° Cible]]&amp;Depart1[[#This Row],[Place]],Liste_participants[Départ]&amp;Liste_participants[Cible],0)),"")</f>
        <v>TSP_40_cm</v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>HKMR OG</v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>ROFGODX</v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>S2HCO</v>
      </c>
      <c r="J49" s="65"/>
      <c r="K49" s="12"/>
      <c r="L49" s="12"/>
      <c r="M49" s="12"/>
      <c r="N49" s="12"/>
      <c r="O49" s="13"/>
      <c r="P49" s="66">
        <f>IFERROR(INDEX(T_Categories[Codes],MATCH(Depart1[[#This Row],[Catégorie]],T_Categories[Catégories],0)),"")</f>
        <v>27</v>
      </c>
    </row>
    <row r="50" spans="2:16" ht="17.25" thickBot="1" x14ac:dyDescent="0.35">
      <c r="B50" s="33">
        <f t="array" ref="B50">IFERROR(INDEX(Liste_participants[N°Tir],MATCH($B$1&amp;Depart1[[#This Row],[N° Cible]]&amp;Depart1[[#This Row],[Place]],Liste_participants[Départ]&amp;Liste_participants[Cible],0)),"")</f>
        <v>1</v>
      </c>
      <c r="C50" s="127" t="str">
        <f t="array" ref="C50">IFERROR(INDEX(Liste_participants[Blason],MATCH($B$1&amp;Depart1[[#This Row],[N° Cible]]&amp;Depart1[[#This Row],[Place]],Liste_participants[Départ]&amp;Liste_participants[Cible],0)),"")</f>
        <v>TSP_40_cm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JFPWVLJ ZTHGDDW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OZOURZPN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S1HCO</v>
      </c>
      <c r="J50" s="71"/>
      <c r="K50" s="14"/>
      <c r="L50" s="14"/>
      <c r="M50" s="14"/>
      <c r="N50" s="14"/>
      <c r="O50" s="15"/>
      <c r="P50" s="72">
        <f>IFERROR(INDEX(T_Categories[Codes],MATCH(Depart1[[#This Row],[Catégorie]],T_Categories[Catégories],0)),"")</f>
        <v>25</v>
      </c>
    </row>
    <row r="51" spans="2:16" x14ac:dyDescent="0.3">
      <c r="B51" s="33">
        <f t="array" ref="B51">IFERROR(INDEX(Liste_participants[N°Tir],MATCH($B$1&amp;Depart1[[#This Row],[N° Cible]]&amp;Depart1[[#This Row],[Place]],Liste_participants[Départ]&amp;Liste_participants[Cible],0)),"")</f>
        <v>1</v>
      </c>
      <c r="C51" s="127" t="str">
        <f t="array" ref="C51">IFERROR(INDEX(Liste_participants[Blason],MATCH($B$1&amp;Depart1[[#This Row],[N° Cible]]&amp;Depart1[[#This Row],[Place]],Liste_participants[Départ]&amp;Liste_participants[Cible],0)),"")</f>
        <v>TSP_40_cm</v>
      </c>
      <c r="D51" s="42">
        <f>Depart1[[#This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>HBOXFJV MUXCLAL</v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>OMZJAAFQ</v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>S1HCO</v>
      </c>
      <c r="J51" s="39"/>
      <c r="K51" s="18"/>
      <c r="L51" s="18"/>
      <c r="M51" s="18"/>
      <c r="N51" s="18"/>
      <c r="O51" s="19"/>
      <c r="P51" s="40">
        <f>IFERROR(INDEX(T_Categories[Codes],MATCH(Depart1[[#This Row],[Catégorie]],T_Categories[Catégories],0)),"")</f>
        <v>25</v>
      </c>
    </row>
    <row r="52" spans="2:16" x14ac:dyDescent="0.3">
      <c r="B52" s="33">
        <f t="array" ref="B52">IFERROR(INDEX(Liste_participants[N°Tir],MATCH($B$1&amp;Depart1[[#This Row],[N° Cible]]&amp;Depart1[[#This Row],[Place]],Liste_participants[Départ]&amp;Liste_participants[Cible],0)),"")</f>
        <v>1</v>
      </c>
      <c r="C52" s="127" t="str">
        <f t="array" ref="C52">IFERROR(INDEX(Liste_participants[Blason],MATCH($B$1&amp;Depart1[[#This Row],[N° Cible]]&amp;Depart1[[#This Row],[Place]],Liste_participants[Départ]&amp;Liste_participants[Cible],0)),"")</f>
        <v>TSP_40_cm</v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>JLECNIH OVOIHZY</v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>IRZXFNBZ</v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>S2HCO</v>
      </c>
      <c r="J52" s="47"/>
      <c r="K52" s="20"/>
      <c r="L52" s="20"/>
      <c r="M52" s="20"/>
      <c r="N52" s="20"/>
      <c r="O52" s="21"/>
      <c r="P52" s="48">
        <f>IFERROR(INDEX(T_Categories[Codes],MATCH(Depart1[[#This Row],[Catégorie]],T_Categories[Catégories],0)),"")</f>
        <v>27</v>
      </c>
    </row>
    <row r="53" spans="2:16" x14ac:dyDescent="0.3">
      <c r="B53" s="33">
        <f t="array" ref="B53">IFERROR(INDEX(Liste_participants[N°Tir],MATCH($B$1&amp;Depart1[[#This Row],[N° Cible]]&amp;Depart1[[#This Row],[Place]],Liste_participants[Départ]&amp;Liste_participants[Cible],0)),"")</f>
        <v>1</v>
      </c>
      <c r="C53" s="127" t="str">
        <f t="array" ref="C53">IFERROR(INDEX(Liste_participants[Blason],MATCH($B$1&amp;Depart1[[#This Row],[N° Cible]]&amp;Depart1[[#This Row],[Place]],Liste_participants[Départ]&amp;Liste_participants[Cible],0)),"")</f>
        <v>TSC_40_cm</v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>OWDREZR FYADHV</v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>BLOVYALT</v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>S3HCL</v>
      </c>
      <c r="J53" s="47"/>
      <c r="K53" s="20"/>
      <c r="L53" s="20"/>
      <c r="M53" s="20"/>
      <c r="N53" s="20"/>
      <c r="O53" s="21"/>
      <c r="P53" s="48">
        <f>IFERROR(INDEX(T_Categories[Codes],MATCH(Depart1[[#This Row],[Catégorie]],T_Categories[Catégories],0)),"")</f>
        <v>15</v>
      </c>
    </row>
    <row r="54" spans="2:16" ht="17.25" thickBot="1" x14ac:dyDescent="0.35">
      <c r="B54" s="33">
        <f t="array" ref="B54">IFERROR(INDEX(Liste_participants[N°Tir],MATCH($B$1&amp;Depart1[[#This Row],[N° Cible]]&amp;Depart1[[#This Row],[Place]],Liste_participants[Départ]&amp;Liste_participants[Cible],0)),"")</f>
        <v>1</v>
      </c>
      <c r="C54" s="127" t="str">
        <f t="array" ref="C54">IFERROR(INDEX(Liste_participants[Blason],MATCH($B$1&amp;Depart1[[#This Row],[N° Cible]]&amp;Depart1[[#This Row],[Place]],Liste_participants[Départ]&amp;Liste_participants[Cible],0)),"")</f>
        <v>TSC_40_cm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EUIWIX GLOWNH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FTWCNGNP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S2HCL</v>
      </c>
      <c r="J54" s="53"/>
      <c r="K54" s="22"/>
      <c r="L54" s="22"/>
      <c r="M54" s="22"/>
      <c r="N54" s="22"/>
      <c r="O54" s="23"/>
      <c r="P54" s="54">
        <f>IFERROR(INDEX(T_Categories[Codes],MATCH(Depart1[[#This Row],[Catégorie]],T_Categories[Catégories],0)),"")</f>
        <v>13</v>
      </c>
    </row>
    <row r="56" spans="2:16" x14ac:dyDescent="0.3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EE219-4DAA-4573-A32D-FF0E36B58AD7}">
  <sheetPr codeName="Feuil04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25" defaultRowHeight="16.5" outlineLevelCol="1" x14ac:dyDescent="0.3"/>
  <cols>
    <col min="1" max="1" width="2.75" style="27" customWidth="1"/>
    <col min="2" max="2" width="6.25" style="75" hidden="1" customWidth="1" outlineLevel="1"/>
    <col min="3" max="3" width="9.75" style="75" hidden="1" customWidth="1" outlineLevel="1"/>
    <col min="4" max="4" width="7.75" style="27" hidden="1" customWidth="1" outlineLevel="1"/>
    <col min="5" max="5" width="6.75" style="27" customWidth="1" collapsed="1"/>
    <col min="6" max="6" width="6.75" style="27" customWidth="1"/>
    <col min="7" max="7" width="30.75" style="27" customWidth="1"/>
    <col min="8" max="8" width="25.75" style="28" customWidth="1"/>
    <col min="9" max="9" width="10.75" style="28" customWidth="1"/>
    <col min="10" max="10" width="7.75" style="28" customWidth="1"/>
    <col min="11" max="13" width="6.75" style="28" customWidth="1"/>
    <col min="14" max="15" width="7.75" style="27" customWidth="1"/>
    <col min="16" max="16" width="6.75" style="27" customWidth="1"/>
    <col min="17" max="16384" width="10.25" style="27"/>
  </cols>
  <sheetData>
    <row r="1" spans="2:16" ht="18" thickBot="1" x14ac:dyDescent="0.35">
      <c r="B1" s="25" t="str">
        <f>RIGHT(E1,1)</f>
        <v>2</v>
      </c>
      <c r="C1" s="125"/>
      <c r="D1" s="26"/>
      <c r="E1" s="140" t="s">
        <v>124</v>
      </c>
      <c r="F1" s="140"/>
      <c r="G1" s="142" t="str">
        <f ca="1">"Pusignan "&amp;YEAR(TODAY())&amp;" - "&amp;E1</f>
        <v>Pusignan 2023 - Départ 2</v>
      </c>
      <c r="H1" s="142"/>
      <c r="I1" s="142"/>
      <c r="J1" s="142"/>
      <c r="K1" s="142"/>
      <c r="L1" s="142"/>
      <c r="M1" s="142"/>
      <c r="N1" s="142"/>
      <c r="O1" s="142"/>
      <c r="P1" s="142"/>
    </row>
    <row r="2" spans="2:16" ht="17.25" thickBot="1" x14ac:dyDescent="0.35">
      <c r="B2" s="29" t="s">
        <v>120</v>
      </c>
      <c r="C2" s="126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3">
      <c r="B3" s="33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7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Depart2[[#This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SFKTZ BTIWZ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KCAXUAHFJ FHPFUY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JFCL</v>
      </c>
      <c r="J3" s="39"/>
      <c r="K3" s="18"/>
      <c r="L3" s="18"/>
      <c r="M3" s="18"/>
      <c r="N3" s="18"/>
      <c r="O3" s="19"/>
      <c r="P3" s="40">
        <f>IFERROR(INDEX(T_Categories[Codes],MATCH(Depart2[[#This Row],[Catégorie]],T_Categories[Catégories],0)),"")</f>
        <v>8</v>
      </c>
    </row>
    <row r="4" spans="2:16" x14ac:dyDescent="0.3">
      <c r="B4" s="41" cm="1">
        <f t="array" ref="B4">IFERROR(INDEX(Liste_participants[N°Tir],MATCH($B$1&amp;Depart1[[#This Row],[N° Cible]]&amp;Depart1[[#This Row],[Place]],Liste_participants[Départ]&amp;Liste_participants[Cible],0)),"")</f>
        <v>1</v>
      </c>
      <c r="C4" s="128" t="str" cm="1">
        <f t="array" ref="C4">IFERROR(INDEX(Liste_participants[Blason],MATCH($B$1&amp;Depart1[[#This Row],[N° Cible]]&amp;Depart1[[#This Row],[Place]],Liste_participants[Départ]&amp;Liste_participants[Cible],0)),"")</f>
        <v>40_cm</v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>XOBBFDK BPQSMK</v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>XXHXQBU</v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>S1HCL</v>
      </c>
      <c r="J4" s="47"/>
      <c r="K4" s="20"/>
      <c r="L4" s="20"/>
      <c r="M4" s="20"/>
      <c r="N4" s="20"/>
      <c r="O4" s="21"/>
      <c r="P4" s="48">
        <f>IFERROR(INDEX(T_Categories[Codes],MATCH(Depart2[[#This Row],[Catégorie]],T_Categories[Catégories],0)),"")</f>
        <v>11</v>
      </c>
    </row>
    <row r="5" spans="2:16" x14ac:dyDescent="0.3">
      <c r="B5" s="41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8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ZAMYP ZQXAKUX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WZMWWOAZR HNPPZV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S2HCL</v>
      </c>
      <c r="J5" s="47"/>
      <c r="K5" s="20"/>
      <c r="L5" s="20"/>
      <c r="M5" s="20"/>
      <c r="N5" s="20"/>
      <c r="O5" s="21"/>
      <c r="P5" s="48">
        <f>IFERROR(INDEX(T_Categories[Codes],MATCH(Depart2[[#This Row],[Catégorie]],T_Categories[Catégories],0)),"")</f>
        <v>13</v>
      </c>
    </row>
    <row r="6" spans="2:16" ht="17.25" thickBot="1" x14ac:dyDescent="0.35">
      <c r="B6" s="41" cm="1">
        <f t="array" ref="B6">IFERROR(INDEX(Liste_participants[N°Tir],MATCH($B$1&amp;Depart1[[#This Row],[N° Cible]]&amp;Depart1[[#This Row],[Place]],Liste_participants[Départ]&amp;Liste_participants[Cible],0)),"")</f>
        <v>1</v>
      </c>
      <c r="C6" s="128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QBEFON TNJZO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QBKB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S2HCL</v>
      </c>
      <c r="J6" s="53"/>
      <c r="K6" s="22"/>
      <c r="L6" s="22"/>
      <c r="M6" s="22"/>
      <c r="N6" s="22"/>
      <c r="O6" s="23"/>
      <c r="P6" s="54">
        <f>IFERROR(INDEX(T_Categories[Codes],MATCH(Depart2[[#This Row],[Catégorie]],T_Categories[Catégories],0)),"")</f>
        <v>13</v>
      </c>
    </row>
    <row r="7" spans="2:16" x14ac:dyDescent="0.3">
      <c r="B7" s="41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8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Depart2[[#This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WDSXTUZ CJRHU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HDILYXJCK BYCQHQ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S3HCL</v>
      </c>
      <c r="J7" s="59"/>
      <c r="K7" s="16"/>
      <c r="L7" s="16"/>
      <c r="M7" s="16"/>
      <c r="N7" s="16"/>
      <c r="O7" s="17"/>
      <c r="P7" s="60">
        <f>IFERROR(INDEX(T_Categories[Codes],MATCH(Depart2[[#This Row],[Catégorie]],T_Categories[Catégories],0)),"")</f>
        <v>15</v>
      </c>
    </row>
    <row r="8" spans="2:16" x14ac:dyDescent="0.3">
      <c r="B8" s="41" cm="1">
        <f t="array" ref="B8">IFERROR(INDEX(Liste_participants[N°Tir],MATCH($B$1&amp;Depart1[[#This Row],[N° Cible]]&amp;Depart1[[#This Row],[Place]],Liste_participants[Départ]&amp;Liste_participants[Cible],0)),"")</f>
        <v>1</v>
      </c>
      <c r="C8" s="128" t="str" cm="1">
        <f t="array" ref="C8">IFERROR(INDEX(Liste_participants[Blason],MATCH($B$1&amp;Depart1[[#This Row],[N° Cible]]&amp;Depart1[[#This Row],[Place]],Liste_participants[Départ]&amp;Liste_participants[Cible],0)),"")</f>
        <v>40_cm</v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>UQXSRHYD TVCSPHC</v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>FZDQFSP</v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>S2FCL</v>
      </c>
      <c r="J8" s="65"/>
      <c r="K8" s="12"/>
      <c r="L8" s="12"/>
      <c r="M8" s="12"/>
      <c r="N8" s="12"/>
      <c r="O8" s="13"/>
      <c r="P8" s="66">
        <f>IFERROR(INDEX(T_Categories[Codes],MATCH(Depart2[[#This Row],[Catégorie]],T_Categories[Catégories],0)),"")</f>
        <v>12</v>
      </c>
    </row>
    <row r="9" spans="2:16" x14ac:dyDescent="0.3">
      <c r="B9" s="41" cm="1">
        <f t="array" ref="B9">IFERROR(INDEX(Liste_participants[N°Tir],MATCH($B$1&amp;Depart1[[#This Row],[N° Cible]]&amp;Depart1[[#This Row],[Place]],Liste_participants[Départ]&amp;Liste_participants[Cible],0)),"")</f>
        <v>1</v>
      </c>
      <c r="C9" s="128" t="str" cm="1">
        <f t="array" ref="C9">IFERROR(INDEX(Liste_participants[Blason],MATCH($B$1&amp;Depart1[[#This Row],[N° Cible]]&amp;Depart1[[#This Row],[Place]],Liste_participants[Départ]&amp;Liste_participants[Cible],0)),"")</f>
        <v>40_cm</v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>BWCOQD UKMZFHUXD</v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>SJWDNHRJV ZVGVOX</v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>S1FCL</v>
      </c>
      <c r="J9" s="65"/>
      <c r="K9" s="12"/>
      <c r="L9" s="12"/>
      <c r="M9" s="12"/>
      <c r="N9" s="12"/>
      <c r="O9" s="13"/>
      <c r="P9" s="66">
        <f>IFERROR(INDEX(T_Categories[Codes],MATCH(Depart2[[#This Row],[Catégorie]],T_Categories[Catégories],0)),"")</f>
        <v>10</v>
      </c>
    </row>
    <row r="10" spans="2:16" ht="17.25" thickBot="1" x14ac:dyDescent="0.35">
      <c r="B10" s="41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8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MULOBZZIOEG OYCRANQ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K.D. YUBOAO RBMV JVN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S1HBB</v>
      </c>
      <c r="J10" s="71"/>
      <c r="K10" s="14"/>
      <c r="L10" s="14"/>
      <c r="M10" s="14"/>
      <c r="N10" s="14"/>
      <c r="O10" s="15"/>
      <c r="P10" s="72">
        <f>IFERROR(INDEX(T_Categories[Codes],MATCH(Depart2[[#This Row],[Catégorie]],T_Categories[Catégories],0)),"")</f>
        <v>39</v>
      </c>
    </row>
    <row r="11" spans="2:16" x14ac:dyDescent="0.3">
      <c r="B11" s="41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8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Depart2[[#This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QDCTDF XAFXPPB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BUDOOQUTH MJIWFX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JFCL</v>
      </c>
      <c r="J11" s="39"/>
      <c r="K11" s="18"/>
      <c r="L11" s="18"/>
      <c r="M11" s="18"/>
      <c r="N11" s="18"/>
      <c r="O11" s="19"/>
      <c r="P11" s="40">
        <f>IFERROR(INDEX(T_Categories[Codes],MATCH(Depart2[[#This Row],[Catégorie]],T_Categories[Catégories],0)),"")</f>
        <v>8</v>
      </c>
    </row>
    <row r="12" spans="2:16" x14ac:dyDescent="0.3">
      <c r="B12" s="41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8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NRVBV BYIHLYN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ABMFFPX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S2HCL</v>
      </c>
      <c r="J12" s="47"/>
      <c r="K12" s="20"/>
      <c r="L12" s="20"/>
      <c r="M12" s="20"/>
      <c r="N12" s="20"/>
      <c r="O12" s="21"/>
      <c r="P12" s="48">
        <f>IFERROR(INDEX(T_Categories[Codes],MATCH(Depart2[[#This Row],[Catégorie]],T_Categories[Catégories],0)),"")</f>
        <v>13</v>
      </c>
    </row>
    <row r="13" spans="2:16" x14ac:dyDescent="0.3">
      <c r="B13" s="41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8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WZKUN VOVRMGI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IEKNHKSF WA PQMXS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S3HCL</v>
      </c>
      <c r="J13" s="47"/>
      <c r="K13" s="20"/>
      <c r="L13" s="20"/>
      <c r="M13" s="20"/>
      <c r="N13" s="20"/>
      <c r="O13" s="21"/>
      <c r="P13" s="48">
        <f>IFERROR(INDEX(T_Categories[Codes],MATCH(Depart2[[#This Row],[Catégorie]],T_Categories[Catégories],0)),"")</f>
        <v>15</v>
      </c>
    </row>
    <row r="14" spans="2:16" ht="17.25" thickBot="1" x14ac:dyDescent="0.35">
      <c r="B14" s="41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8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BCBJKRE CSTJQK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DBVUWNQ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S1FBB</v>
      </c>
      <c r="J14" s="53"/>
      <c r="K14" s="22"/>
      <c r="L14" s="22"/>
      <c r="M14" s="22"/>
      <c r="N14" s="22"/>
      <c r="O14" s="23"/>
      <c r="P14" s="54">
        <f>IFERROR(INDEX(T_Categories[Codes],MATCH(Depart2[[#This Row],[Catégorie]],T_Categories[Catégories],0)),"")</f>
        <v>38</v>
      </c>
    </row>
    <row r="15" spans="2:16" x14ac:dyDescent="0.3">
      <c r="B15" s="41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8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Depart2[[#This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HGQWFS BIBGDYC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XLYWYFEJY MMPSPN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S2HCL</v>
      </c>
      <c r="J15" s="59"/>
      <c r="K15" s="16"/>
      <c r="L15" s="16"/>
      <c r="M15" s="16"/>
      <c r="N15" s="16"/>
      <c r="O15" s="17"/>
      <c r="P15" s="60">
        <f>IFERROR(INDEX(T_Categories[Codes],MATCH(Depart2[[#This Row],[Catégorie]],T_Categories[Catégories],0)),"")</f>
        <v>13</v>
      </c>
    </row>
    <row r="16" spans="2:16" x14ac:dyDescent="0.3">
      <c r="B16" s="41" t="str" cm="1">
        <f t="array" ref="B16">IFERROR(INDEX(Liste_participants[N°Tir],MATCH($B$1&amp;Depart1[[#This Row],[N° Cible]]&amp;Depart1[[#This Row],[Place]],Liste_participants[Départ]&amp;Liste_participants[Cible],0)),"")</f>
        <v/>
      </c>
      <c r="C16" s="128" t="str" cm="1">
        <f t="array" ref="C16">IFERROR(INDEX(Liste_participants[Blason],MATCH($B$1&amp;Depart1[[#This Row],[N° Cible]]&amp;Depart1[[#This Row],[Place]],Liste_participants[Départ]&amp;Liste_participants[Cible],0)),"")</f>
        <v/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/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/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/>
      </c>
      <c r="J16" s="65"/>
      <c r="K16" s="12"/>
      <c r="L16" s="12"/>
      <c r="M16" s="12"/>
      <c r="N16" s="12"/>
      <c r="O16" s="13"/>
      <c r="P16" s="66" t="str">
        <f>IFERROR(INDEX(T_Categories[Codes],MATCH(Depart2[[#This Row],[Catégorie]],T_Categories[Catégories],0)),"")</f>
        <v/>
      </c>
    </row>
    <row r="17" spans="2:16" x14ac:dyDescent="0.3">
      <c r="B17" s="41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8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BAWPFMIB AQDDE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RFDBKYV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S2HCL</v>
      </c>
      <c r="J17" s="65"/>
      <c r="K17" s="12"/>
      <c r="L17" s="12"/>
      <c r="M17" s="12"/>
      <c r="N17" s="12"/>
      <c r="O17" s="13"/>
      <c r="P17" s="66">
        <f>IFERROR(INDEX(T_Categories[Codes],MATCH(Depart2[[#This Row],[Catégorie]],T_Categories[Catégories],0)),"")</f>
        <v>13</v>
      </c>
    </row>
    <row r="18" spans="2:16" ht="17.25" thickBot="1" x14ac:dyDescent="0.35">
      <c r="B18" s="41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8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ZMKFTI BVQJHAJ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LHRBDQQNG GZLPCU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S1HBB</v>
      </c>
      <c r="J18" s="71"/>
      <c r="K18" s="14"/>
      <c r="L18" s="14"/>
      <c r="M18" s="14"/>
      <c r="N18" s="14"/>
      <c r="O18" s="15"/>
      <c r="P18" s="72">
        <f>IFERROR(INDEX(T_Categories[Codes],MATCH(Depart2[[#This Row],[Catégorie]],T_Categories[Catégories],0)),"")</f>
        <v>39</v>
      </c>
    </row>
    <row r="19" spans="2:16" x14ac:dyDescent="0.3">
      <c r="B19" s="41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8" t="str" cm="1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Depart2[[#This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FZPJK YMPYV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MSTKSUCGA IXNAIV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S3HCL</v>
      </c>
      <c r="J19" s="39"/>
      <c r="K19" s="18"/>
      <c r="L19" s="18"/>
      <c r="M19" s="18"/>
      <c r="N19" s="18"/>
      <c r="O19" s="19"/>
      <c r="P19" s="40">
        <f>IFERROR(INDEX(T_Categories[Codes],MATCH(Depart2[[#This Row],[Catégorie]],T_Categories[Catégories],0)),"")</f>
        <v>15</v>
      </c>
    </row>
    <row r="20" spans="2:16" x14ac:dyDescent="0.3">
      <c r="B20" s="41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8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XAWYMK YALKVI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OHBKGZRNE HCOMUR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S2HCL</v>
      </c>
      <c r="J20" s="47"/>
      <c r="K20" s="20"/>
      <c r="L20" s="20"/>
      <c r="M20" s="20"/>
      <c r="N20" s="20"/>
      <c r="O20" s="21"/>
      <c r="P20" s="48">
        <f>IFERROR(INDEX(T_Categories[Codes],MATCH(Depart2[[#This Row],[Catégorie]],T_Categories[Catégories],0)),"")</f>
        <v>13</v>
      </c>
    </row>
    <row r="21" spans="2:16" x14ac:dyDescent="0.3">
      <c r="B21" s="41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8" t="str" cm="1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QOPISPH ESBCPZZ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HGQLISS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S2HCL</v>
      </c>
      <c r="J21" s="47"/>
      <c r="K21" s="20"/>
      <c r="L21" s="20"/>
      <c r="M21" s="20"/>
      <c r="N21" s="20"/>
      <c r="O21" s="21"/>
      <c r="P21" s="48">
        <f>IFERROR(INDEX(T_Categories[Codes],MATCH(Depart2[[#This Row],[Catégorie]],T_Categories[Catégories],0)),"")</f>
        <v>13</v>
      </c>
    </row>
    <row r="22" spans="2:16" ht="17.25" thickBot="1" x14ac:dyDescent="0.35">
      <c r="B22" s="41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8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IFUILD QZSHYIZHSR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JPXTAY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S1HCL</v>
      </c>
      <c r="J22" s="53"/>
      <c r="K22" s="22"/>
      <c r="L22" s="22"/>
      <c r="M22" s="22"/>
      <c r="N22" s="22"/>
      <c r="O22" s="23"/>
      <c r="P22" s="54">
        <f>IFERROR(INDEX(T_Categories[Codes],MATCH(Depart2[[#This Row],[Catégorie]],T_Categories[Catégories],0)),"")</f>
        <v>11</v>
      </c>
    </row>
    <row r="23" spans="2:16" x14ac:dyDescent="0.3">
      <c r="B23" s="41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8" t="str" cm="1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Depart2[[#This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RQZPFA KEONFJRT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UYOTUV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S2HCL</v>
      </c>
      <c r="J23" s="59"/>
      <c r="K23" s="16"/>
      <c r="L23" s="16"/>
      <c r="M23" s="16"/>
      <c r="N23" s="16"/>
      <c r="O23" s="17"/>
      <c r="P23" s="60">
        <f>IFERROR(INDEX(T_Categories[Codes],MATCH(Depart2[[#This Row],[Catégorie]],T_Categories[Catégories],0)),"")</f>
        <v>13</v>
      </c>
    </row>
    <row r="24" spans="2:16" x14ac:dyDescent="0.3">
      <c r="B24" s="41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8" t="str" cm="1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MTEVQG HRMOMG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XLTARBPYE JPCFQH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S2FCL</v>
      </c>
      <c r="J24" s="65"/>
      <c r="K24" s="12"/>
      <c r="L24" s="12"/>
      <c r="M24" s="12"/>
      <c r="N24" s="12"/>
      <c r="O24" s="13"/>
      <c r="P24" s="66">
        <f>IFERROR(INDEX(T_Categories[Codes],MATCH(Depart2[[#This Row],[Catégorie]],T_Categories[Catégories],0)),"")</f>
        <v>12</v>
      </c>
    </row>
    <row r="25" spans="2:16" x14ac:dyDescent="0.3">
      <c r="B25" s="41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8" t="str" cm="1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NQKJVG FYRNAFC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PQUKZRRFY VGARWN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S2HCL</v>
      </c>
      <c r="J25" s="65"/>
      <c r="K25" s="12"/>
      <c r="L25" s="12"/>
      <c r="M25" s="12"/>
      <c r="N25" s="12"/>
      <c r="O25" s="13"/>
      <c r="P25" s="66">
        <f>IFERROR(INDEX(T_Categories[Codes],MATCH(Depart2[[#This Row],[Catégorie]],T_Categories[Catégories],0)),"")</f>
        <v>13</v>
      </c>
    </row>
    <row r="26" spans="2:16" ht="17.25" thickBot="1" x14ac:dyDescent="0.35">
      <c r="B26" s="41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8" t="str" cm="1">
        <f t="array" ref="C26">IFERROR(INDEX(Liste_participants[Blason],MATCH($B$1&amp;Depart1[[#This Row],[N° Cible]]&amp;Depart1[[#This Row],[Place]],Liste_participants[Départ]&amp;Liste_participants[Cible],0)),"")</f>
        <v>40_cm</v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>UKCNDYSR XQQMWQFOU</v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>X.G. YQEJTQ XHPU GWQ</v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>S3HCL</v>
      </c>
      <c r="J26" s="71"/>
      <c r="K26" s="14"/>
      <c r="L26" s="14"/>
      <c r="M26" s="14"/>
      <c r="N26" s="14"/>
      <c r="O26" s="15"/>
      <c r="P26" s="72">
        <f>IFERROR(INDEX(T_Categories[Codes],MATCH(Depart2[[#This Row],[Catégorie]],T_Categories[Catégories],0)),"")</f>
        <v>15</v>
      </c>
    </row>
    <row r="27" spans="2:16" x14ac:dyDescent="0.3">
      <c r="B27" s="41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8" t="str" cm="1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Depart2[[#This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ZRCGSWOD SHTDW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DUQDKURQK NOKPUU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S2HCL</v>
      </c>
      <c r="J27" s="39"/>
      <c r="K27" s="18"/>
      <c r="L27" s="18"/>
      <c r="M27" s="18"/>
      <c r="N27" s="18"/>
      <c r="O27" s="19"/>
      <c r="P27" s="40">
        <f>IFERROR(INDEX(T_Categories[Codes],MATCH(Depart2[[#This Row],[Catégorie]],T_Categories[Catégories],0)),"")</f>
        <v>13</v>
      </c>
    </row>
    <row r="28" spans="2:16" x14ac:dyDescent="0.3">
      <c r="B28" s="41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8" t="str" cm="1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WHLERN PWEHJFN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U.T. PRCGHC RPRF STD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S3HCL</v>
      </c>
      <c r="J28" s="47"/>
      <c r="K28" s="20"/>
      <c r="L28" s="20"/>
      <c r="M28" s="20"/>
      <c r="N28" s="20"/>
      <c r="O28" s="21"/>
      <c r="P28" s="48">
        <f>IFERROR(INDEX(T_Categories[Codes],MATCH(Depart2[[#This Row],[Catégorie]],T_Categories[Catégories],0)),"")</f>
        <v>15</v>
      </c>
    </row>
    <row r="29" spans="2:16" x14ac:dyDescent="0.3">
      <c r="B29" s="41" cm="1">
        <f t="array" ref="B29">IFERROR(INDEX(Liste_participants[N°Tir],MATCH($B$1&amp;Depart1[[#This Row],[N° Cible]]&amp;Depart1[[#This Row],[Place]],Liste_participants[Départ]&amp;Liste_participants[Cible],0)),"")</f>
        <v>1</v>
      </c>
      <c r="C29" s="128" t="str" cm="1">
        <f t="array" ref="C29">IFERROR(INDEX(Liste_participants[Blason],MATCH($B$1&amp;Depart1[[#This Row],[N° Cible]]&amp;Depart1[[#This Row],[Place]],Liste_participants[Départ]&amp;Liste_participants[Cible],0)),"")</f>
        <v>40_cm</v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>UFQUK DDZQBIGM</v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>RDIPK KBERNNI</v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>S2FCL</v>
      </c>
      <c r="J29" s="47"/>
      <c r="K29" s="20"/>
      <c r="L29" s="20"/>
      <c r="M29" s="20"/>
      <c r="N29" s="20"/>
      <c r="O29" s="21"/>
      <c r="P29" s="48">
        <f>IFERROR(INDEX(T_Categories[Codes],MATCH(Depart2[[#This Row],[Catégorie]],T_Categories[Catégories],0)),"")</f>
        <v>12</v>
      </c>
    </row>
    <row r="30" spans="2:16" ht="17.25" thickBot="1" x14ac:dyDescent="0.35">
      <c r="B30" s="41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8" t="str" cm="1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RNCMA NII-ICZHLI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CVOKEMXRL KYEZGZ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S3HCL</v>
      </c>
      <c r="J30" s="53"/>
      <c r="K30" s="22"/>
      <c r="L30" s="22"/>
      <c r="M30" s="22"/>
      <c r="N30" s="22"/>
      <c r="O30" s="23"/>
      <c r="P30" s="54">
        <f>IFERROR(INDEX(T_Categories[Codes],MATCH(Depart2[[#This Row],[Catégorie]],T_Categories[Catégories],0)),"")</f>
        <v>15</v>
      </c>
    </row>
    <row r="31" spans="2:16" x14ac:dyDescent="0.3">
      <c r="B31" s="41" cm="1">
        <f t="array" ref="B31">IFERROR(INDEX(Liste_participants[N°Tir],MATCH($B$1&amp;Depart1[[#This Row],[N° Cible]]&amp;Depart1[[#This Row],[Place]],Liste_participants[Départ]&amp;Liste_participants[Cible],0)),"")</f>
        <v>1</v>
      </c>
      <c r="C31" s="128" t="str" cm="1">
        <f t="array" ref="C31">IFERROR(INDEX(Liste_participants[Blason],MATCH($B$1&amp;Depart1[[#This Row],[N° Cible]]&amp;Depart1[[#This Row],[Place]],Liste_participants[Départ]&amp;Liste_participants[Cible],0)),"")</f>
        <v>40_cm</v>
      </c>
      <c r="D31" s="42" t="str">
        <f>Depart2[[#This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>YMGWRVZYP NOKGBNYP</v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>JUIXP XVWKOVJ</v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>S2HCL</v>
      </c>
      <c r="J31" s="59"/>
      <c r="K31" s="16"/>
      <c r="L31" s="16"/>
      <c r="M31" s="16"/>
      <c r="N31" s="16"/>
      <c r="O31" s="17"/>
      <c r="P31" s="60">
        <f>IFERROR(INDEX(T_Categories[Codes],MATCH(Depart2[[#This Row],[Catégorie]],T_Categories[Catégories],0)),"")</f>
        <v>13</v>
      </c>
    </row>
    <row r="32" spans="2:16" x14ac:dyDescent="0.3">
      <c r="B32" s="41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8" t="str" cm="1">
        <f t="array" ref="C32">IFERROR(INDEX(Liste_participants[Blason],MATCH($B$1&amp;Depart1[[#This Row],[N° Cible]]&amp;Depart1[[#This Row],[Place]],Liste_participants[Départ]&amp;Liste_participants[Cible],0)),"")</f>
        <v>TSC_40_cm</v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>IQSWHRFY RNF</v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>WVSG 1XMK</v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>S1FCL</v>
      </c>
      <c r="J32" s="65"/>
      <c r="K32" s="12"/>
      <c r="L32" s="12"/>
      <c r="M32" s="12"/>
      <c r="N32" s="12"/>
      <c r="O32" s="13"/>
      <c r="P32" s="66">
        <f>IFERROR(INDEX(T_Categories[Codes],MATCH(Depart2[[#This Row],[Catégorie]],T_Categories[Catégories],0)),"")</f>
        <v>10</v>
      </c>
    </row>
    <row r="33" spans="2:16" x14ac:dyDescent="0.3">
      <c r="B33" s="41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8" t="str" cm="1">
        <f t="array" ref="C33">IFERROR(INDEX(Liste_participants[Blason],MATCH($B$1&amp;Depart1[[#This Row],[N° Cible]]&amp;Depart1[[#This Row],[Place]],Liste_participants[Départ]&amp;Liste_participants[Cible],0)),"")</f>
        <v>40_cm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UFYFKS KLEZH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SEUO 0MUJ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S2HCL</v>
      </c>
      <c r="J33" s="65"/>
      <c r="K33" s="12"/>
      <c r="L33" s="12"/>
      <c r="M33" s="12"/>
      <c r="N33" s="12"/>
      <c r="O33" s="13"/>
      <c r="P33" s="66">
        <f>IFERROR(INDEX(T_Categories[Codes],MATCH(Depart2[[#This Row],[Catégorie]],T_Categories[Catégories],0)),"")</f>
        <v>13</v>
      </c>
    </row>
    <row r="34" spans="2:16" ht="17.25" thickBot="1" x14ac:dyDescent="0.35">
      <c r="B34" s="41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8" t="str" cm="1">
        <f t="array" ref="C34">IFERROR(INDEX(Liste_participants[Blason],MATCH($B$1&amp;Depart1[[#This Row],[N° Cible]]&amp;Depart1[[#This Row],[Place]],Liste_participants[Départ]&amp;Liste_participants[Cible],0)),"")</f>
        <v>TSP_40_cm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UEQULMBN HPFJN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XFJRQJNGM SXMEZD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S1HCO</v>
      </c>
      <c r="J34" s="71"/>
      <c r="K34" s="14"/>
      <c r="L34" s="14"/>
      <c r="M34" s="14"/>
      <c r="N34" s="14"/>
      <c r="O34" s="15"/>
      <c r="P34" s="72">
        <f>IFERROR(INDEX(T_Categories[Codes],MATCH(Depart2[[#This Row],[Catégorie]],T_Categories[Catégories],0)),"")</f>
        <v>25</v>
      </c>
    </row>
    <row r="35" spans="2:16" ht="33" x14ac:dyDescent="0.3">
      <c r="B35" s="41" cm="1">
        <f t="array" ref="B35">IFERROR(INDEX(Liste_participants[N°Tir],MATCH($B$1&amp;Depart1[[#This Row],[N° Cible]]&amp;Depart1[[#This Row],[Place]],Liste_participants[Départ]&amp;Liste_participants[Cible],0)),"")</f>
        <v>1</v>
      </c>
      <c r="C35" s="128" t="str" cm="1">
        <f t="array" ref="C35">IFERROR(INDEX(Liste_participants[Blason],MATCH($B$1&amp;Depart1[[#This Row],[N° Cible]]&amp;Depart1[[#This Row],[Place]],Liste_participants[Départ]&amp;Liste_participants[Cible],0)),"")</f>
        <v>40_cm</v>
      </c>
      <c r="D35" s="42" t="str">
        <f>Depart2[[#This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>OKSMVOWX FILMOPTMA VYFSWB</v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>PRLPAWYO</v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>S1HBB</v>
      </c>
      <c r="J35" s="39"/>
      <c r="K35" s="18"/>
      <c r="L35" s="18"/>
      <c r="M35" s="18"/>
      <c r="N35" s="18"/>
      <c r="O35" s="19"/>
      <c r="P35" s="40">
        <f>IFERROR(INDEX(T_Categories[Codes],MATCH(Depart2[[#This Row],[Catégorie]],T_Categories[Catégories],0)),"")</f>
        <v>39</v>
      </c>
    </row>
    <row r="36" spans="2:16" x14ac:dyDescent="0.3">
      <c r="B36" s="41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8" t="str" cm="1">
        <f t="array" ref="C36">IFERROR(INDEX(Liste_participants[Blason],MATCH($B$1&amp;Depart1[[#This Row],[N° Cible]]&amp;Depart1[[#This Row],[Place]],Liste_participants[Départ]&amp;Liste_participants[Cible],0)),"")</f>
        <v>TSC_40_cm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SWGWWRC ABLUSOOI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BKADLPQ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S2HCL</v>
      </c>
      <c r="J36" s="47"/>
      <c r="K36" s="20"/>
      <c r="L36" s="20"/>
      <c r="M36" s="20"/>
      <c r="N36" s="20"/>
      <c r="O36" s="21"/>
      <c r="P36" s="48">
        <f>IFERROR(INDEX(T_Categories[Codes],MATCH(Depart2[[#This Row],[Catégorie]],T_Categories[Catégories],0)),"")</f>
        <v>13</v>
      </c>
    </row>
    <row r="37" spans="2:16" x14ac:dyDescent="0.3">
      <c r="B37" s="41" cm="1">
        <f t="array" ref="B37">IFERROR(INDEX(Liste_participants[N°Tir],MATCH($B$1&amp;Depart1[[#This Row],[N° Cible]]&amp;Depart1[[#This Row],[Place]],Liste_participants[Départ]&amp;Liste_participants[Cible],0)),"")</f>
        <v>1</v>
      </c>
      <c r="C37" s="128" t="str" cm="1">
        <f t="array" ref="C37">IFERROR(INDEX(Liste_participants[Blason],MATCH($B$1&amp;Depart1[[#This Row],[N° Cible]]&amp;Depart1[[#This Row],[Place]],Liste_participants[Départ]&amp;Liste_participants[Cible],0)),"")</f>
        <v>40_cm</v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>IHCPUPLD QMOP-KPPLFP</v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>UJKYOUSMXYKUJ</v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>S2FCL</v>
      </c>
      <c r="J37" s="47"/>
      <c r="K37" s="20"/>
      <c r="L37" s="20"/>
      <c r="M37" s="20"/>
      <c r="N37" s="20"/>
      <c r="O37" s="21"/>
      <c r="P37" s="48">
        <f>IFERROR(INDEX(T_Categories[Codes],MATCH(Depart2[[#This Row],[Catégorie]],T_Categories[Catégories],0)),"")</f>
        <v>12</v>
      </c>
    </row>
    <row r="38" spans="2:16" ht="17.25" thickBot="1" x14ac:dyDescent="0.35">
      <c r="B38" s="41" cm="1">
        <f t="array" ref="B38">IFERROR(INDEX(Liste_participants[N°Tir],MATCH($B$1&amp;Depart1[[#This Row],[N° Cible]]&amp;Depart1[[#This Row],[Place]],Liste_participants[Départ]&amp;Liste_participants[Cible],0)),"")</f>
        <v>1</v>
      </c>
      <c r="C38" s="128" t="str" cm="1">
        <f t="array" ref="C38">IFERROR(INDEX(Liste_participants[Blason],MATCH($B$1&amp;Depart1[[#This Row],[N° Cible]]&amp;Depart1[[#This Row],[Place]],Liste_participants[Départ]&amp;Liste_participants[Cible],0)),"")</f>
        <v>TSP_40_cm</v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>ITCJY RAUWWNPSNJ</v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>CWQEGLE</v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>S2HCO</v>
      </c>
      <c r="J38" s="53"/>
      <c r="K38" s="22"/>
      <c r="L38" s="22"/>
      <c r="M38" s="22"/>
      <c r="N38" s="22"/>
      <c r="O38" s="23"/>
      <c r="P38" s="54">
        <f>IFERROR(INDEX(T_Categories[Codes],MATCH(Depart2[[#This Row],[Catégorie]],T_Categories[Catégories],0)),"")</f>
        <v>27</v>
      </c>
    </row>
    <row r="39" spans="2:16" x14ac:dyDescent="0.3">
      <c r="B39" s="41" cm="1">
        <f t="array" ref="B39">IFERROR(INDEX(Liste_participants[N°Tir],MATCH($B$1&amp;Depart1[[#This Row],[N° Cible]]&amp;Depart1[[#This Row],[Place]],Liste_participants[Départ]&amp;Liste_participants[Cible],0)),"")</f>
        <v>1</v>
      </c>
      <c r="C39" s="128" t="str" cm="1">
        <f t="array" ref="C39">IFERROR(INDEX(Liste_participants[Blason],MATCH($B$1&amp;Depart1[[#This Row],[N° Cible]]&amp;Depart1[[#This Row],[Place]],Liste_participants[Départ]&amp;Liste_participants[Cible],0)),"")</f>
        <v>TSP_40_cm</v>
      </c>
      <c r="D39" s="42">
        <f>Depart2[[#This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>FQLXIHPWV PCMWRCM</v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>DUIHICLXG TUGLFT</v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>S1HCO</v>
      </c>
      <c r="J39" s="59"/>
      <c r="K39" s="16"/>
      <c r="L39" s="16"/>
      <c r="M39" s="16"/>
      <c r="N39" s="16"/>
      <c r="O39" s="17"/>
      <c r="P39" s="60">
        <f>IFERROR(INDEX(T_Categories[Codes],MATCH(Depart2[[#This Row],[Catégorie]],T_Categories[Catégories],0)),"")</f>
        <v>25</v>
      </c>
    </row>
    <row r="40" spans="2:16" x14ac:dyDescent="0.3">
      <c r="B40" s="41" cm="1">
        <f t="array" ref="B40">IFERROR(INDEX(Liste_participants[N°Tir],MATCH($B$1&amp;Depart1[[#This Row],[N° Cible]]&amp;Depart1[[#This Row],[Place]],Liste_participants[Départ]&amp;Liste_participants[Cible],0)),"")</f>
        <v>1</v>
      </c>
      <c r="C40" s="128" t="str" cm="1">
        <f t="array" ref="C40">IFERROR(INDEX(Liste_participants[Blason],MATCH($B$1&amp;Depart1[[#This Row],[N° Cible]]&amp;Depart1[[#This Row],[Place]],Liste_participants[Départ]&amp;Liste_participants[Cible],0)),"")</f>
        <v>TSP_40_cm</v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>ALRHJIZ UFBE</v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>VGNY 9GLB</v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>S1HCO</v>
      </c>
      <c r="J40" s="65"/>
      <c r="K40" s="12"/>
      <c r="L40" s="12"/>
      <c r="M40" s="12"/>
      <c r="N40" s="12"/>
      <c r="O40" s="13"/>
      <c r="P40" s="66">
        <f>IFERROR(INDEX(T_Categories[Codes],MATCH(Depart2[[#This Row],[Catégorie]],T_Categories[Catégories],0)),"")</f>
        <v>25</v>
      </c>
    </row>
    <row r="41" spans="2:16" x14ac:dyDescent="0.3">
      <c r="B41" s="41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8" t="str" cm="1">
        <f t="array" ref="C41">IFERROR(INDEX(Liste_participants[Blason],MATCH($B$1&amp;Depart1[[#This Row],[N° Cible]]&amp;Depart1[[#This Row],[Place]],Liste_participants[Départ]&amp;Liste_participants[Cible],0)),"")</f>
        <v>TSC_40_cm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NHGIEK OFFRWXX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OVDV 6HRV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S1FCL</v>
      </c>
      <c r="J41" s="65"/>
      <c r="K41" s="12"/>
      <c r="L41" s="12"/>
      <c r="M41" s="12"/>
      <c r="N41" s="12"/>
      <c r="O41" s="13"/>
      <c r="P41" s="66">
        <f>IFERROR(INDEX(T_Categories[Codes],MATCH(Depart2[[#This Row],[Catégorie]],T_Categories[Catégories],0)),"")</f>
        <v>10</v>
      </c>
    </row>
    <row r="42" spans="2:16" ht="17.25" thickBot="1" x14ac:dyDescent="0.35">
      <c r="B42" s="41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8" t="str" cm="1">
        <f t="array" ref="C42">IFERROR(INDEX(Liste_participants[Blason],MATCH($B$1&amp;Depart1[[#This Row],[N° Cible]]&amp;Depart1[[#This Row],[Place]],Liste_participants[Départ]&amp;Liste_participants[Cible],0)),"")</f>
        <v>TSP_40_cm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FQMJHCUO GCOB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HLWGXIV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JHCO</v>
      </c>
      <c r="J42" s="71"/>
      <c r="K42" s="14"/>
      <c r="L42" s="14"/>
      <c r="M42" s="14"/>
      <c r="N42" s="14"/>
      <c r="O42" s="15"/>
      <c r="P42" s="72">
        <f>IFERROR(INDEX(T_Categories[Codes],MATCH(Depart2[[#This Row],[Catégorie]],T_Categories[Catégories],0)),"")</f>
        <v>23</v>
      </c>
    </row>
    <row r="43" spans="2:16" x14ac:dyDescent="0.3">
      <c r="B43" s="41" cm="1">
        <f t="array" ref="B43">IFERROR(INDEX(Liste_participants[N°Tir],MATCH($B$1&amp;Depart1[[#This Row],[N° Cible]]&amp;Depart1[[#This Row],[Place]],Liste_participants[Départ]&amp;Liste_participants[Cible],0)),"")</f>
        <v>1</v>
      </c>
      <c r="C43" s="128" t="str" cm="1">
        <f t="array" ref="C43">IFERROR(INDEX(Liste_participants[Blason],MATCH($B$1&amp;Depart1[[#This Row],[N° Cible]]&amp;Depart1[[#This Row],[Place]],Liste_participants[Départ]&amp;Liste_participants[Cible],0)),"")</f>
        <v>TSP_40_cm</v>
      </c>
      <c r="D43" s="42">
        <f>Depart2[[#This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>BJIZJWAHK HHUOQLG</v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>VNGQKMJPF UKBNLD</v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>S1HCO</v>
      </c>
      <c r="J43" s="39"/>
      <c r="K43" s="18"/>
      <c r="L43" s="18"/>
      <c r="M43" s="18"/>
      <c r="N43" s="18"/>
      <c r="O43" s="19"/>
      <c r="P43" s="40">
        <f>IFERROR(INDEX(T_Categories[Codes],MATCH(Depart2[[#This Row],[Catégorie]],T_Categories[Catégories],0)),"")</f>
        <v>25</v>
      </c>
    </row>
    <row r="44" spans="2:16" x14ac:dyDescent="0.3">
      <c r="B44" s="41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8" t="str" cm="1">
        <f t="array" ref="C44">IFERROR(INDEX(Liste_participants[Blason],MATCH($B$1&amp;Depart1[[#This Row],[N° Cible]]&amp;Depart1[[#This Row],[Place]],Liste_participants[Départ]&amp;Liste_participants[Cible],0)),"")</f>
        <v>TSP_40_cm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WOAQFFTOP PBFFSNJ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DFDI 7AVH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S2HCO</v>
      </c>
      <c r="J44" s="47"/>
      <c r="K44" s="20"/>
      <c r="L44" s="20"/>
      <c r="M44" s="20"/>
      <c r="N44" s="20"/>
      <c r="O44" s="21"/>
      <c r="P44" s="48">
        <f>IFERROR(INDEX(T_Categories[Codes],MATCH(Depart2[[#This Row],[Catégorie]],T_Categories[Catégories],0)),"")</f>
        <v>27</v>
      </c>
    </row>
    <row r="45" spans="2:16" x14ac:dyDescent="0.3">
      <c r="B45" s="41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8" t="str" cm="1">
        <f t="array" ref="C45">IFERROR(INDEX(Liste_participants[Blason],MATCH($B$1&amp;Depart1[[#This Row],[N° Cible]]&amp;Depart1[[#This Row],[Place]],Liste_participants[Départ]&amp;Liste_participants[Cible],0)),"")</f>
        <v>TSP_40_cm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FVNOBZBY RWSDWV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BARWOAOCC HELRSQ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S2HCO</v>
      </c>
      <c r="J45" s="47"/>
      <c r="K45" s="20"/>
      <c r="L45" s="20"/>
      <c r="M45" s="20"/>
      <c r="N45" s="20"/>
      <c r="O45" s="21"/>
      <c r="P45" s="48">
        <f>IFERROR(INDEX(T_Categories[Codes],MATCH(Depart2[[#This Row],[Catégorie]],T_Categories[Catégories],0)),"")</f>
        <v>27</v>
      </c>
    </row>
    <row r="46" spans="2:16" ht="17.25" thickBot="1" x14ac:dyDescent="0.35">
      <c r="B46" s="41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8" t="str" cm="1">
        <f t="array" ref="C46">IFERROR(INDEX(Liste_participants[Blason],MATCH($B$1&amp;Depart1[[#This Row],[N° Cible]]&amp;Depart1[[#This Row],[Place]],Liste_participants[Départ]&amp;Liste_participants[Cible],0)),"")</f>
        <v>TSC_40_cm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IYRSGFR ZAUYND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IAFPFMHG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S3HCL</v>
      </c>
      <c r="J46" s="53"/>
      <c r="K46" s="22"/>
      <c r="L46" s="22"/>
      <c r="M46" s="22"/>
      <c r="N46" s="22"/>
      <c r="O46" s="23"/>
      <c r="P46" s="54">
        <f>IFERROR(INDEX(T_Categories[Codes],MATCH(Depart2[[#This Row],[Catégorie]],T_Categories[Catégories],0)),"")</f>
        <v>15</v>
      </c>
    </row>
    <row r="47" spans="2:16" x14ac:dyDescent="0.3">
      <c r="B47" s="41" cm="1">
        <f t="array" ref="B47">IFERROR(INDEX(Liste_participants[N°Tir],MATCH($B$1&amp;Depart1[[#This Row],[N° Cible]]&amp;Depart1[[#This Row],[Place]],Liste_participants[Départ]&amp;Liste_participants[Cible],0)),"")</f>
        <v>1</v>
      </c>
      <c r="C47" s="128" t="str" cm="1">
        <f t="array" ref="C47">IFERROR(INDEX(Liste_participants[Blason],MATCH($B$1&amp;Depart1[[#This Row],[N° Cible]]&amp;Depart1[[#This Row],[Place]],Liste_participants[Départ]&amp;Liste_participants[Cible],0)),"")</f>
        <v>TSP_40_cm</v>
      </c>
      <c r="D47" s="42">
        <f>Depart2[[#This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QSRGN OZNZLR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JERMSECPN YICDZW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S3HCO</v>
      </c>
      <c r="J47" s="59"/>
      <c r="K47" s="16"/>
      <c r="L47" s="16"/>
      <c r="M47" s="16"/>
      <c r="N47" s="16"/>
      <c r="O47" s="17"/>
      <c r="P47" s="60">
        <f>IFERROR(INDEX(T_Categories[Codes],MATCH(Depart2[[#This Row],[Catégorie]],T_Categories[Catégories],0)),"")</f>
        <v>29</v>
      </c>
    </row>
    <row r="48" spans="2:16" x14ac:dyDescent="0.3">
      <c r="B48" s="41" cm="1">
        <f t="array" ref="B48">IFERROR(INDEX(Liste_participants[N°Tir],MATCH($B$1&amp;Depart1[[#This Row],[N° Cible]]&amp;Depart1[[#This Row],[Place]],Liste_participants[Départ]&amp;Liste_participants[Cible],0)),"")</f>
        <v>1</v>
      </c>
      <c r="C48" s="128" t="str" cm="1">
        <f t="array" ref="C48">IFERROR(INDEX(Liste_participants[Blason],MATCH($B$1&amp;Depart1[[#This Row],[N° Cible]]&amp;Depart1[[#This Row],[Place]],Liste_participants[Départ]&amp;Liste_participants[Cible],0)),"")</f>
        <v>TSP_40_cm</v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>RFJDOEHE RQTVILZG</v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>MRTTMJQXE ZKV WXZDH</v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>CFCO</v>
      </c>
      <c r="J48" s="65"/>
      <c r="K48" s="12"/>
      <c r="L48" s="12"/>
      <c r="M48" s="12"/>
      <c r="N48" s="12"/>
      <c r="O48" s="13"/>
      <c r="P48" s="66">
        <f>IFERROR(INDEX(T_Categories[Codes],MATCH(Depart2[[#This Row],[Catégorie]],T_Categories[Catégories],0)),"")</f>
        <v>20</v>
      </c>
    </row>
    <row r="49" spans="2:16" x14ac:dyDescent="0.3">
      <c r="B49" s="41" cm="1">
        <f t="array" ref="B49">IFERROR(INDEX(Liste_participants[N°Tir],MATCH($B$1&amp;Depart1[[#This Row],[N° Cible]]&amp;Depart1[[#This Row],[Place]],Liste_participants[Départ]&amp;Liste_participants[Cible],0)),"")</f>
        <v>1</v>
      </c>
      <c r="C49" s="128" t="str" cm="1">
        <f t="array" ref="C49">IFERROR(INDEX(Liste_participants[Blason],MATCH($B$1&amp;Depart1[[#This Row],[N° Cible]]&amp;Depart1[[#This Row],[Place]],Liste_participants[Départ]&amp;Liste_participants[Cible],0)),"")</f>
        <v>TSC_40_cm</v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>POXZLH FABNT</v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>UTBU 6NMN</v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>S1FCL</v>
      </c>
      <c r="J49" s="65"/>
      <c r="K49" s="12"/>
      <c r="L49" s="12"/>
      <c r="M49" s="12"/>
      <c r="N49" s="12"/>
      <c r="O49" s="13"/>
      <c r="P49" s="66">
        <f>IFERROR(INDEX(T_Categories[Codes],MATCH(Depart2[[#This Row],[Catégorie]],T_Categories[Catégories],0)),"")</f>
        <v>10</v>
      </c>
    </row>
    <row r="50" spans="2:16" ht="17.25" thickBot="1" x14ac:dyDescent="0.35">
      <c r="B50" s="41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8" t="str" cm="1">
        <f t="array" ref="C50">IFERROR(INDEX(Liste_participants[Blason],MATCH($B$1&amp;Depart1[[#This Row],[N° Cible]]&amp;Depart1[[#This Row],[Place]],Liste_participants[Départ]&amp;Liste_participants[Cible],0)),"")</f>
        <v>TSP_40_cm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EWIXASSTQ AKVG OUMNWY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CMFUXKJUD OIOEBZ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S3HCO</v>
      </c>
      <c r="J50" s="71"/>
      <c r="K50" s="14"/>
      <c r="L50" s="14"/>
      <c r="M50" s="14"/>
      <c r="N50" s="14"/>
      <c r="O50" s="15"/>
      <c r="P50" s="72">
        <f>IFERROR(INDEX(T_Categories[Codes],MATCH(Depart2[[#This Row],[Catégorie]],T_Categories[Catégories],0)),"")</f>
        <v>29</v>
      </c>
    </row>
    <row r="51" spans="2:16" x14ac:dyDescent="0.3">
      <c r="B51" s="41" cm="1">
        <f t="array" ref="B51">IFERROR(INDEX(Liste_participants[N°Tir],MATCH($B$1&amp;Depart1[[#This Row],[N° Cible]]&amp;Depart1[[#This Row],[Place]],Liste_participants[Départ]&amp;Liste_participants[Cible],0)),"")</f>
        <v>1</v>
      </c>
      <c r="C51" s="128" t="str" cm="1">
        <f t="array" ref="C51">IFERROR(INDEX(Liste_participants[Blason],MATCH($B$1&amp;Depart1[[#This Row],[N° Cible]]&amp;Depart1[[#This Row],[Place]],Liste_participants[Départ]&amp;Liste_participants[Cible],0)),"")</f>
        <v>60_cm</v>
      </c>
      <c r="D51" s="42">
        <f>Depart2[[#This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>EYPIJLPHK CSHV</v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>VCZNN ZLWIDKB</v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>MHCL</v>
      </c>
      <c r="J51" s="39"/>
      <c r="K51" s="18"/>
      <c r="L51" s="18"/>
      <c r="M51" s="18"/>
      <c r="N51" s="18"/>
      <c r="O51" s="19"/>
      <c r="P51" s="40">
        <f>IFERROR(INDEX(T_Categories[Codes],MATCH(Depart2[[#This Row],[Catégorie]],T_Categories[Catégories],0)),"")</f>
        <v>5</v>
      </c>
    </row>
    <row r="52" spans="2:16" x14ac:dyDescent="0.3">
      <c r="B52" s="41" cm="1">
        <f t="array" ref="B52">IFERROR(INDEX(Liste_participants[N°Tir],MATCH($B$1&amp;Depart1[[#This Row],[N° Cible]]&amp;Depart1[[#This Row],[Place]],Liste_participants[Départ]&amp;Liste_participants[Cible],0)),"")</f>
        <v>1</v>
      </c>
      <c r="C52" s="128" t="str" cm="1">
        <f t="array" ref="C52">IFERROR(INDEX(Liste_participants[Blason],MATCH($B$1&amp;Depart1[[#This Row],[N° Cible]]&amp;Depart1[[#This Row],[Place]],Liste_participants[Départ]&amp;Liste_participants[Cible],0)),"")</f>
        <v>TSP_40_cm</v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>SRYIOT IFRFJSLGY</v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>HGXP 1VDM</v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>S1FCO</v>
      </c>
      <c r="J52" s="47"/>
      <c r="K52" s="20"/>
      <c r="L52" s="20"/>
      <c r="M52" s="20"/>
      <c r="N52" s="20"/>
      <c r="O52" s="21"/>
      <c r="P52" s="48">
        <f>IFERROR(INDEX(T_Categories[Codes],MATCH(Depart2[[#This Row],[Catégorie]],T_Categories[Catégories],0)),"")</f>
        <v>24</v>
      </c>
    </row>
    <row r="53" spans="2:16" x14ac:dyDescent="0.3">
      <c r="B53" s="41" t="str" cm="1">
        <f t="array" ref="B53">IFERROR(INDEX(Liste_participants[N°Tir],MATCH($B$1&amp;Depart1[[#This Row],[N° Cible]]&amp;Depart1[[#This Row],[Place]],Liste_participants[Départ]&amp;Liste_participants[Cible],0)),"")</f>
        <v/>
      </c>
      <c r="C53" s="128" t="str" cm="1">
        <f t="array" ref="C53">IFERROR(INDEX(Liste_participants[Blason],MATCH($B$1&amp;Depart1[[#This Row],[N° Cible]]&amp;Depart1[[#This Row],[Place]],Liste_participants[Départ]&amp;Liste_participants[Cible],0)),"")</f>
        <v/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/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/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/>
      </c>
      <c r="J53" s="47"/>
      <c r="K53" s="20"/>
      <c r="L53" s="20"/>
      <c r="M53" s="20"/>
      <c r="N53" s="20"/>
      <c r="O53" s="21"/>
      <c r="P53" s="48" t="str">
        <f>IFERROR(INDEX(T_Categories[Codes],MATCH(Depart2[[#This Row],[Catégorie]],T_Categories[Catégories],0)),"")</f>
        <v/>
      </c>
    </row>
    <row r="54" spans="2:16" ht="17.25" thickBot="1" x14ac:dyDescent="0.35">
      <c r="B54" s="73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9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NWVRGPLDO PKUNJT (NF)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YLPLDVSGG MEI LYSNN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S1HCO</v>
      </c>
      <c r="J54" s="53"/>
      <c r="K54" s="22"/>
      <c r="L54" s="22"/>
      <c r="M54" s="22"/>
      <c r="N54" s="22"/>
      <c r="O54" s="23"/>
      <c r="P54" s="54">
        <f>IFERROR(INDEX(T_Categories[Codes],MATCH(Depart2[[#This Row],[Catégorie]],T_Categories[Catégories],0)),"")</f>
        <v>25</v>
      </c>
    </row>
    <row r="56" spans="2:16" x14ac:dyDescent="0.3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C5DAC-7211-42ED-8311-404224A2D07F}">
  <sheetPr codeName="Feuil05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25" defaultRowHeight="16.5" outlineLevelCol="1" x14ac:dyDescent="0.3"/>
  <cols>
    <col min="1" max="1" width="2.75" style="27" customWidth="1"/>
    <col min="2" max="2" width="6.25" style="75" hidden="1" customWidth="1" outlineLevel="1"/>
    <col min="3" max="3" width="9.875" style="75" hidden="1" customWidth="1" outlineLevel="1"/>
    <col min="4" max="4" width="7.75" style="27" hidden="1" customWidth="1" outlineLevel="1"/>
    <col min="5" max="5" width="6.75" style="27" customWidth="1" collapsed="1"/>
    <col min="6" max="6" width="6.75" style="27" customWidth="1"/>
    <col min="7" max="7" width="30.75" style="27" customWidth="1"/>
    <col min="8" max="8" width="25.75" style="28" customWidth="1"/>
    <col min="9" max="9" width="10.75" style="28" customWidth="1"/>
    <col min="10" max="10" width="7.75" style="28" customWidth="1"/>
    <col min="11" max="13" width="6.75" style="28" customWidth="1"/>
    <col min="14" max="15" width="7.75" style="27" customWidth="1"/>
    <col min="16" max="16" width="6.75" style="27" customWidth="1"/>
    <col min="17" max="16384" width="10.25" style="27"/>
  </cols>
  <sheetData>
    <row r="1" spans="2:16" ht="18" thickBot="1" x14ac:dyDescent="0.35">
      <c r="B1" s="25" t="str">
        <f>RIGHT(E1,1)</f>
        <v>3</v>
      </c>
      <c r="C1" s="125"/>
      <c r="D1" s="26"/>
      <c r="E1" s="140" t="s">
        <v>122</v>
      </c>
      <c r="F1" s="140"/>
      <c r="G1" s="142" t="str">
        <f ca="1">"Pusignan "&amp;YEAR(TODAY())&amp;" - "&amp;E1</f>
        <v>Pusignan 2023 - Départ 3</v>
      </c>
      <c r="H1" s="142"/>
      <c r="I1" s="142"/>
      <c r="J1" s="142"/>
      <c r="K1" s="142"/>
      <c r="L1" s="142"/>
      <c r="M1" s="142"/>
      <c r="N1" s="142"/>
      <c r="O1" s="142"/>
      <c r="P1" s="142"/>
    </row>
    <row r="2" spans="2:16" ht="17.25" thickBot="1" x14ac:dyDescent="0.35">
      <c r="B2" s="29" t="s">
        <v>120</v>
      </c>
      <c r="C2" s="126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3">
      <c r="B3" s="33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7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Depart3[[#This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KXI SFYTCCO LJCBA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KLLRVRLVRDXBF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CHCL</v>
      </c>
      <c r="J3" s="39"/>
      <c r="K3" s="18"/>
      <c r="L3" s="18"/>
      <c r="M3" s="18"/>
      <c r="N3" s="18"/>
      <c r="O3" s="19"/>
      <c r="P3" s="40">
        <f>IFERROR(INDEX(T_Categories[Codes],MATCH(Depart3[[#This Row],[Catégorie]],T_Categories[Catégories],0)),"")</f>
        <v>7</v>
      </c>
    </row>
    <row r="4" spans="2:16" x14ac:dyDescent="0.3">
      <c r="B4" s="41" t="str" cm="1">
        <f t="array" ref="B4">IFERROR(INDEX(Liste_participants[N°Tir],MATCH($B$1&amp;Depart1[[#This Row],[N° Cible]]&amp;Depart1[[#This Row],[Place]],Liste_participants[Départ]&amp;Liste_participants[Cible],0)),"")</f>
        <v/>
      </c>
      <c r="C4" s="128" t="str" cm="1">
        <f t="array" ref="C4">IFERROR(INDEX(Liste_participants[Blason],MATCH($B$1&amp;Depart1[[#This Row],[N° Cible]]&amp;Depart1[[#This Row],[Place]],Liste_participants[Départ]&amp;Liste_participants[Cible],0)),"")</f>
        <v/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/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/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/>
      </c>
      <c r="J4" s="47"/>
      <c r="K4" s="20"/>
      <c r="L4" s="20"/>
      <c r="M4" s="20"/>
      <c r="N4" s="20"/>
      <c r="O4" s="21"/>
      <c r="P4" s="48" t="str">
        <f>IFERROR(INDEX(T_Categories[Codes],MATCH(Depart3[[#This Row],[Catégorie]],T_Categories[Catégories],0)),"")</f>
        <v/>
      </c>
    </row>
    <row r="5" spans="2:16" x14ac:dyDescent="0.3">
      <c r="B5" s="41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8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QODHCNPG UNCISL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M.G. LFTSEU SMSN RHS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S2FCL</v>
      </c>
      <c r="J5" s="47"/>
      <c r="K5" s="20"/>
      <c r="L5" s="20"/>
      <c r="M5" s="20"/>
      <c r="N5" s="20"/>
      <c r="O5" s="21"/>
      <c r="P5" s="48">
        <f>IFERROR(INDEX(T_Categories[Codes],MATCH(Depart3[[#This Row],[Catégorie]],T_Categories[Catégories],0)),"")</f>
        <v>12</v>
      </c>
    </row>
    <row r="6" spans="2:16" ht="17.25" thickBot="1" x14ac:dyDescent="0.35">
      <c r="B6" s="41" cm="1">
        <f t="array" ref="B6">IFERROR(INDEX(Liste_participants[N°Tir],MATCH($B$1&amp;Depart1[[#This Row],[N° Cible]]&amp;Depart1[[#This Row],[Place]],Liste_participants[Départ]&amp;Liste_participants[Cible],0)),"")</f>
        <v>1</v>
      </c>
      <c r="C6" s="128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JHTZO AUZPKN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VQQNTSSAU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S3HCL</v>
      </c>
      <c r="J6" s="53"/>
      <c r="K6" s="22"/>
      <c r="L6" s="22"/>
      <c r="M6" s="22"/>
      <c r="N6" s="22"/>
      <c r="O6" s="23"/>
      <c r="P6" s="54">
        <f>IFERROR(INDEX(T_Categories[Codes],MATCH(Depart3[[#This Row],[Catégorie]],T_Categories[Catégories],0)),"")</f>
        <v>15</v>
      </c>
    </row>
    <row r="7" spans="2:16" x14ac:dyDescent="0.3">
      <c r="B7" s="41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8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Depart3[[#This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MSMHAOG AZZCVG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GRGDZJOY JN YHHBU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S1HBB</v>
      </c>
      <c r="J7" s="59"/>
      <c r="K7" s="16"/>
      <c r="L7" s="16"/>
      <c r="M7" s="16"/>
      <c r="N7" s="16"/>
      <c r="O7" s="17"/>
      <c r="P7" s="60">
        <f>IFERROR(INDEX(T_Categories[Codes],MATCH(Depart3[[#This Row],[Catégorie]],T_Categories[Catégories],0)),"")</f>
        <v>39</v>
      </c>
    </row>
    <row r="8" spans="2:16" x14ac:dyDescent="0.3">
      <c r="B8" s="41" t="str" cm="1">
        <f t="array" ref="B8">IFERROR(INDEX(Liste_participants[N°Tir],MATCH($B$1&amp;Depart1[[#This Row],[N° Cible]]&amp;Depart1[[#This Row],[Place]],Liste_participants[Départ]&amp;Liste_participants[Cible],0)),"")</f>
        <v/>
      </c>
      <c r="C8" s="128" t="str" cm="1">
        <f t="array" ref="C8">IFERROR(INDEX(Liste_participants[Blason],MATCH($B$1&amp;Depart1[[#This Row],[N° Cible]]&amp;Depart1[[#This Row],[Place]],Liste_participants[Départ]&amp;Liste_participants[Cible],0)),"")</f>
        <v/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/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/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/>
      </c>
      <c r="J8" s="65"/>
      <c r="K8" s="12"/>
      <c r="L8" s="12"/>
      <c r="M8" s="12"/>
      <c r="N8" s="12"/>
      <c r="O8" s="13"/>
      <c r="P8" s="66" t="str">
        <f>IFERROR(INDEX(T_Categories[Codes],MATCH(Depart3[[#This Row],[Catégorie]],T_Categories[Catégories],0)),"")</f>
        <v/>
      </c>
    </row>
    <row r="9" spans="2:16" x14ac:dyDescent="0.3">
      <c r="B9" s="41" t="str" cm="1">
        <f t="array" ref="B9">IFERROR(INDEX(Liste_participants[N°Tir],MATCH($B$1&amp;Depart1[[#This Row],[N° Cible]]&amp;Depart1[[#This Row],[Place]],Liste_participants[Départ]&amp;Liste_participants[Cible],0)),"")</f>
        <v/>
      </c>
      <c r="C9" s="128" t="str" cm="1">
        <f t="array" ref="C9">IFERROR(INDEX(Liste_participants[Blason],MATCH($B$1&amp;Depart1[[#This Row],[N° Cible]]&amp;Depart1[[#This Row],[Place]],Liste_participants[Départ]&amp;Liste_participants[Cible],0)),"")</f>
        <v/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/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/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/>
      </c>
      <c r="J9" s="65"/>
      <c r="K9" s="12"/>
      <c r="L9" s="12"/>
      <c r="M9" s="12"/>
      <c r="N9" s="12"/>
      <c r="O9" s="13"/>
      <c r="P9" s="66" t="str">
        <f>IFERROR(INDEX(T_Categories[Codes],MATCH(Depart3[[#This Row],[Catégorie]],T_Categories[Catégories],0)),"")</f>
        <v/>
      </c>
    </row>
    <row r="10" spans="2:16" ht="17.25" thickBot="1" x14ac:dyDescent="0.35">
      <c r="B10" s="41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8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FFWWGD TLVRX HROH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LBXFSARE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S1FCL</v>
      </c>
      <c r="J10" s="71"/>
      <c r="K10" s="14"/>
      <c r="L10" s="14"/>
      <c r="M10" s="14"/>
      <c r="N10" s="14"/>
      <c r="O10" s="15"/>
      <c r="P10" s="72">
        <f>IFERROR(INDEX(T_Categories[Codes],MATCH(Depart3[[#This Row],[Catégorie]],T_Categories[Catégories],0)),"")</f>
        <v>10</v>
      </c>
    </row>
    <row r="11" spans="2:16" x14ac:dyDescent="0.3">
      <c r="B11" s="41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8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Depart3[[#This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PDYRPLC UORNDV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JSXZ 8DNA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S1HBB</v>
      </c>
      <c r="J11" s="39"/>
      <c r="K11" s="18"/>
      <c r="L11" s="18"/>
      <c r="M11" s="18"/>
      <c r="N11" s="18"/>
      <c r="O11" s="19"/>
      <c r="P11" s="40">
        <f>IFERROR(INDEX(T_Categories[Codes],MATCH(Depart3[[#This Row],[Catégorie]],T_Categories[Catégories],0)),"")</f>
        <v>39</v>
      </c>
    </row>
    <row r="12" spans="2:16" x14ac:dyDescent="0.3">
      <c r="B12" s="41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8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FRHBYM KPPZFM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UBARXQMG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S3HCL</v>
      </c>
      <c r="J12" s="47"/>
      <c r="K12" s="20"/>
      <c r="L12" s="20"/>
      <c r="M12" s="20"/>
      <c r="N12" s="20"/>
      <c r="O12" s="21"/>
      <c r="P12" s="48">
        <f>IFERROR(INDEX(T_Categories[Codes],MATCH(Depart3[[#This Row],[Catégorie]],T_Categories[Catégories],0)),"")</f>
        <v>15</v>
      </c>
    </row>
    <row r="13" spans="2:16" x14ac:dyDescent="0.3">
      <c r="B13" s="41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8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LGXLLO IXTNLPTP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OSCKPBJB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S3HCL</v>
      </c>
      <c r="J13" s="47"/>
      <c r="K13" s="20"/>
      <c r="L13" s="20"/>
      <c r="M13" s="20"/>
      <c r="N13" s="20"/>
      <c r="O13" s="21"/>
      <c r="P13" s="48">
        <f>IFERROR(INDEX(T_Categories[Codes],MATCH(Depart3[[#This Row],[Catégorie]],T_Categories[Catégories],0)),"")</f>
        <v>15</v>
      </c>
    </row>
    <row r="14" spans="2:16" ht="17.25" thickBot="1" x14ac:dyDescent="0.35">
      <c r="B14" s="41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8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BWPMXQXT LFBFLFV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NIFFIAYN DB NXFWG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S1HBB</v>
      </c>
      <c r="J14" s="53"/>
      <c r="K14" s="22"/>
      <c r="L14" s="22"/>
      <c r="M14" s="22"/>
      <c r="N14" s="22"/>
      <c r="O14" s="23"/>
      <c r="P14" s="54">
        <f>IFERROR(INDEX(T_Categories[Codes],MATCH(Depart3[[#This Row],[Catégorie]],T_Categories[Catégories],0)),"")</f>
        <v>39</v>
      </c>
    </row>
    <row r="15" spans="2:16" x14ac:dyDescent="0.3">
      <c r="B15" s="41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8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Depart3[[#This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JGWGCH ZXYXGEK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KKQOQ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S1HBB</v>
      </c>
      <c r="J15" s="59"/>
      <c r="K15" s="16"/>
      <c r="L15" s="16"/>
      <c r="M15" s="16"/>
      <c r="N15" s="16"/>
      <c r="O15" s="17"/>
      <c r="P15" s="60">
        <f>IFERROR(INDEX(T_Categories[Codes],MATCH(Depart3[[#This Row],[Catégorie]],T_Categories[Catégories],0)),"")</f>
        <v>39</v>
      </c>
    </row>
    <row r="16" spans="2:16" x14ac:dyDescent="0.3">
      <c r="B16" s="41" cm="1">
        <f t="array" ref="B16">IFERROR(INDEX(Liste_participants[N°Tir],MATCH($B$1&amp;Depart1[[#This Row],[N° Cible]]&amp;Depart1[[#This Row],[Place]],Liste_participants[Départ]&amp;Liste_participants[Cible],0)),"")</f>
        <v>1</v>
      </c>
      <c r="C16" s="128" t="str" cm="1">
        <f t="array" ref="C16">IFERROR(INDEX(Liste_participants[Blason],MATCH($B$1&amp;Depart1[[#This Row],[N° Cible]]&amp;Depart1[[#This Row],[Place]],Liste_participants[Départ]&amp;Liste_participants[Cible],0)),"")</f>
        <v>40_cm</v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>ZEOJIQ BSXMJ</v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>IQOUBSZML</v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>S3HCL</v>
      </c>
      <c r="J16" s="65"/>
      <c r="K16" s="12"/>
      <c r="L16" s="12"/>
      <c r="M16" s="12"/>
      <c r="N16" s="12"/>
      <c r="O16" s="13"/>
      <c r="P16" s="66">
        <f>IFERROR(INDEX(T_Categories[Codes],MATCH(Depart3[[#This Row],[Catégorie]],T_Categories[Catégories],0)),"")</f>
        <v>15</v>
      </c>
    </row>
    <row r="17" spans="2:16" x14ac:dyDescent="0.3">
      <c r="B17" s="41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8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YMKKXJSLK QVTSGX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VMH EBZRP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S2HCL</v>
      </c>
      <c r="J17" s="65"/>
      <c r="K17" s="12"/>
      <c r="L17" s="12"/>
      <c r="M17" s="12"/>
      <c r="N17" s="12"/>
      <c r="O17" s="13"/>
      <c r="P17" s="66">
        <f>IFERROR(INDEX(T_Categories[Codes],MATCH(Depart3[[#This Row],[Catégorie]],T_Categories[Catégories],0)),"")</f>
        <v>13</v>
      </c>
    </row>
    <row r="18" spans="2:16" ht="17.25" thickBot="1" x14ac:dyDescent="0.35">
      <c r="B18" s="41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8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DPDXIVHIO UCVXQVI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GGAH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S3HCL</v>
      </c>
      <c r="J18" s="71"/>
      <c r="K18" s="14"/>
      <c r="L18" s="14"/>
      <c r="M18" s="14"/>
      <c r="N18" s="14"/>
      <c r="O18" s="15"/>
      <c r="P18" s="72">
        <f>IFERROR(INDEX(T_Categories[Codes],MATCH(Depart3[[#This Row],[Catégorie]],T_Categories[Catégories],0)),"")</f>
        <v>15</v>
      </c>
    </row>
    <row r="19" spans="2:16" x14ac:dyDescent="0.3">
      <c r="B19" s="41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8" t="str" cm="1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Depart3[[#This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LHOXBN RHTAEQ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FWJVHGMP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S2HCL</v>
      </c>
      <c r="J19" s="39"/>
      <c r="K19" s="18"/>
      <c r="L19" s="18"/>
      <c r="M19" s="18"/>
      <c r="N19" s="18"/>
      <c r="O19" s="19"/>
      <c r="P19" s="40">
        <f>IFERROR(INDEX(T_Categories[Codes],MATCH(Depart3[[#This Row],[Catégorie]],T_Categories[Catégories],0)),"")</f>
        <v>13</v>
      </c>
    </row>
    <row r="20" spans="2:16" x14ac:dyDescent="0.3">
      <c r="B20" s="41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8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TRDQJPP FSBTF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AVM MXLUQ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S3HCL</v>
      </c>
      <c r="J20" s="47"/>
      <c r="K20" s="20"/>
      <c r="L20" s="20"/>
      <c r="M20" s="20"/>
      <c r="N20" s="20"/>
      <c r="O20" s="21"/>
      <c r="P20" s="48">
        <f>IFERROR(INDEX(T_Categories[Codes],MATCH(Depart3[[#This Row],[Catégorie]],T_Categories[Catégories],0)),"")</f>
        <v>15</v>
      </c>
    </row>
    <row r="21" spans="2:16" x14ac:dyDescent="0.3">
      <c r="B21" s="41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8" t="str" cm="1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WWBUHI PCODSGL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PLYPCKWU VG ASBZI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S2HCL</v>
      </c>
      <c r="J21" s="47"/>
      <c r="K21" s="20"/>
      <c r="L21" s="20"/>
      <c r="M21" s="20"/>
      <c r="N21" s="20"/>
      <c r="O21" s="21"/>
      <c r="P21" s="48">
        <f>IFERROR(INDEX(T_Categories[Codes],MATCH(Depart3[[#This Row],[Catégorie]],T_Categories[Catégories],0)),"")</f>
        <v>13</v>
      </c>
    </row>
    <row r="22" spans="2:16" ht="17.25" thickBot="1" x14ac:dyDescent="0.35">
      <c r="B22" s="41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8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ZBEVJI IBWGQC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NVQYFKKFDUMMZ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CHCL</v>
      </c>
      <c r="J22" s="53"/>
      <c r="K22" s="22"/>
      <c r="L22" s="22"/>
      <c r="M22" s="22"/>
      <c r="N22" s="22"/>
      <c r="O22" s="23"/>
      <c r="P22" s="54">
        <f>IFERROR(INDEX(T_Categories[Codes],MATCH(Depart3[[#This Row],[Catégorie]],T_Categories[Catégories],0)),"")</f>
        <v>7</v>
      </c>
    </row>
    <row r="23" spans="2:16" x14ac:dyDescent="0.3">
      <c r="B23" s="41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8" t="str" cm="1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Depart3[[#This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EAMFIZB EQCZKMY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GFDVQMOV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S1HBB</v>
      </c>
      <c r="J23" s="59"/>
      <c r="K23" s="16"/>
      <c r="L23" s="16"/>
      <c r="M23" s="16"/>
      <c r="N23" s="16"/>
      <c r="O23" s="17"/>
      <c r="P23" s="60">
        <f>IFERROR(INDEX(T_Categories[Codes],MATCH(Depart3[[#This Row],[Catégorie]],T_Categories[Catégories],0)),"")</f>
        <v>39</v>
      </c>
    </row>
    <row r="24" spans="2:16" x14ac:dyDescent="0.3">
      <c r="B24" s="41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8" t="str" cm="1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LFISY WOLAJL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CXUDFZ THN LPTHAKE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S1HBB</v>
      </c>
      <c r="J24" s="65"/>
      <c r="K24" s="12"/>
      <c r="L24" s="12"/>
      <c r="M24" s="12"/>
      <c r="N24" s="12"/>
      <c r="O24" s="13"/>
      <c r="P24" s="66">
        <f>IFERROR(INDEX(T_Categories[Codes],MATCH(Depart3[[#This Row],[Catégorie]],T_Categories[Catégories],0)),"")</f>
        <v>39</v>
      </c>
    </row>
    <row r="25" spans="2:16" x14ac:dyDescent="0.3">
      <c r="B25" s="41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8" t="str" cm="1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OKXSDES WAQF-ETXIPCX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HNRNWSSI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S3HCL</v>
      </c>
      <c r="J25" s="65"/>
      <c r="K25" s="12"/>
      <c r="L25" s="12"/>
      <c r="M25" s="12"/>
      <c r="N25" s="12"/>
      <c r="O25" s="13"/>
      <c r="P25" s="66">
        <f>IFERROR(INDEX(T_Categories[Codes],MATCH(Depart3[[#This Row],[Catégorie]],T_Categories[Catégories],0)),"")</f>
        <v>15</v>
      </c>
    </row>
    <row r="26" spans="2:16" ht="17.25" thickBot="1" x14ac:dyDescent="0.35">
      <c r="B26" s="41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8" t="str" cm="1">
        <f t="array" ref="C26">IFERROR(INDEX(Liste_participants[Blason],MATCH($B$1&amp;Depart1[[#This Row],[N° Cible]]&amp;Depart1[[#This Row],[Place]],Liste_participants[Départ]&amp;Liste_participants[Cible],0)),"")</f>
        <v>40_cm</v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>TBNWMVPZ PFKKNYAQ</v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>AYM VSYIR</v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>S2FCL</v>
      </c>
      <c r="J26" s="71"/>
      <c r="K26" s="14"/>
      <c r="L26" s="14"/>
      <c r="M26" s="14"/>
      <c r="N26" s="14"/>
      <c r="O26" s="15"/>
      <c r="P26" s="72">
        <f>IFERROR(INDEX(T_Categories[Codes],MATCH(Depart3[[#This Row],[Catégorie]],T_Categories[Catégories],0)),"")</f>
        <v>12</v>
      </c>
    </row>
    <row r="27" spans="2:16" x14ac:dyDescent="0.3">
      <c r="B27" s="41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8" t="str" cm="1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Depart3[[#This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FOQHPYN DXSYUB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WWSTKVQJXAZMY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JHCL</v>
      </c>
      <c r="J27" s="39"/>
      <c r="K27" s="18"/>
      <c r="L27" s="18"/>
      <c r="M27" s="18"/>
      <c r="N27" s="18"/>
      <c r="O27" s="19"/>
      <c r="P27" s="40">
        <f>IFERROR(INDEX(T_Categories[Codes],MATCH(Depart3[[#This Row],[Catégorie]],T_Categories[Catégories],0)),"")</f>
        <v>9</v>
      </c>
    </row>
    <row r="28" spans="2:16" x14ac:dyDescent="0.3">
      <c r="B28" s="41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8" t="str" cm="1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ENYVSZ UZKVCK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XYV NKWJX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S2HCL</v>
      </c>
      <c r="J28" s="47"/>
      <c r="K28" s="20"/>
      <c r="L28" s="20"/>
      <c r="M28" s="20"/>
      <c r="N28" s="20"/>
      <c r="O28" s="21"/>
      <c r="P28" s="48">
        <f>IFERROR(INDEX(T_Categories[Codes],MATCH(Depart3[[#This Row],[Catégorie]],T_Categories[Catégories],0)),"")</f>
        <v>13</v>
      </c>
    </row>
    <row r="29" spans="2:16" x14ac:dyDescent="0.3">
      <c r="B29" s="41" cm="1">
        <f t="array" ref="B29">IFERROR(INDEX(Liste_participants[N°Tir],MATCH($B$1&amp;Depart1[[#This Row],[N° Cible]]&amp;Depart1[[#This Row],[Place]],Liste_participants[Départ]&amp;Liste_participants[Cible],0)),"")</f>
        <v>1</v>
      </c>
      <c r="C29" s="128" t="str" cm="1">
        <f t="array" ref="C29">IFERROR(INDEX(Liste_participants[Blason],MATCH($B$1&amp;Depart1[[#This Row],[N° Cible]]&amp;Depart1[[#This Row],[Place]],Liste_participants[Départ]&amp;Liste_participants[Cible],0)),"")</f>
        <v>40_cm</v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>PSOSRRWNB LUGF</v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>FCKASYWFQWHDC</v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>CHCL</v>
      </c>
      <c r="J29" s="47"/>
      <c r="K29" s="20"/>
      <c r="L29" s="20"/>
      <c r="M29" s="20"/>
      <c r="N29" s="20"/>
      <c r="O29" s="21"/>
      <c r="P29" s="48">
        <f>IFERROR(INDEX(T_Categories[Codes],MATCH(Depart3[[#This Row],[Catégorie]],T_Categories[Catégories],0)),"")</f>
        <v>7</v>
      </c>
    </row>
    <row r="30" spans="2:16" ht="17.25" thickBot="1" x14ac:dyDescent="0.35">
      <c r="B30" s="41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8" t="str" cm="1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GBUFQ OZWGJBHNB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DIKYWDXW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S2FCL</v>
      </c>
      <c r="J30" s="53"/>
      <c r="K30" s="22"/>
      <c r="L30" s="22"/>
      <c r="M30" s="22"/>
      <c r="N30" s="22"/>
      <c r="O30" s="23"/>
      <c r="P30" s="54">
        <f>IFERROR(INDEX(T_Categories[Codes],MATCH(Depart3[[#This Row],[Catégorie]],T_Categories[Catégories],0)),"")</f>
        <v>12</v>
      </c>
    </row>
    <row r="31" spans="2:16" x14ac:dyDescent="0.3">
      <c r="B31" s="41" cm="1">
        <f t="array" ref="B31">IFERROR(INDEX(Liste_participants[N°Tir],MATCH($B$1&amp;Depart1[[#This Row],[N° Cible]]&amp;Depart1[[#This Row],[Place]],Liste_participants[Départ]&amp;Liste_participants[Cible],0)),"")</f>
        <v>1</v>
      </c>
      <c r="C31" s="128" t="str" cm="1">
        <f t="array" ref="C31">IFERROR(INDEX(Liste_participants[Blason],MATCH($B$1&amp;Depart1[[#This Row],[N° Cible]]&amp;Depart1[[#This Row],[Place]],Liste_participants[Départ]&amp;Liste_participants[Cible],0)),"")</f>
        <v>60_cm</v>
      </c>
      <c r="D31" s="42" t="str">
        <f>Depart3[[#This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>GKSJLIES NTBZRR</v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>UVCZ-YMB</v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>MFCL</v>
      </c>
      <c r="J31" s="59"/>
      <c r="K31" s="16"/>
      <c r="L31" s="16"/>
      <c r="M31" s="16"/>
      <c r="N31" s="16"/>
      <c r="O31" s="17"/>
      <c r="P31" s="60">
        <f>IFERROR(INDEX(T_Categories[Codes],MATCH(Depart3[[#This Row],[Catégorie]],T_Categories[Catégories],0)),"")</f>
        <v>4</v>
      </c>
    </row>
    <row r="32" spans="2:16" x14ac:dyDescent="0.3">
      <c r="B32" s="41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8" t="str" cm="1">
        <f t="array" ref="C32">IFERROR(INDEX(Liste_participants[Blason],MATCH($B$1&amp;Depart1[[#This Row],[N° Cible]]&amp;Depart1[[#This Row],[Place]],Liste_participants[Départ]&amp;Liste_participants[Cible],0)),"")</f>
        <v>40_cm</v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>MGQECZ SHKR</v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>XYZPNNPL</v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>S3HCL</v>
      </c>
      <c r="J32" s="65"/>
      <c r="K32" s="12"/>
      <c r="L32" s="12"/>
      <c r="M32" s="12"/>
      <c r="N32" s="12"/>
      <c r="O32" s="13"/>
      <c r="P32" s="66">
        <f>IFERROR(INDEX(T_Categories[Codes],MATCH(Depart3[[#This Row],[Catégorie]],T_Categories[Catégories],0)),"")</f>
        <v>15</v>
      </c>
    </row>
    <row r="33" spans="2:16" x14ac:dyDescent="0.3">
      <c r="B33" s="41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8" t="str" cm="1">
        <f t="array" ref="C33">IFERROR(INDEX(Liste_participants[Blason],MATCH($B$1&amp;Depart1[[#This Row],[N° Cible]]&amp;Depart1[[#This Row],[Place]],Liste_participants[Départ]&amp;Liste_participants[Cible],0)),"")</f>
        <v>60_cm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IJOGXKXS WGRFAPA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XQAIUUJN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BHCL</v>
      </c>
      <c r="J33" s="65"/>
      <c r="K33" s="12"/>
      <c r="L33" s="12"/>
      <c r="M33" s="12"/>
      <c r="N33" s="12"/>
      <c r="O33" s="13"/>
      <c r="P33" s="66">
        <f>IFERROR(INDEX(T_Categories[Codes],MATCH(Depart3[[#This Row],[Catégorie]],T_Categories[Catégories],0)),"")</f>
        <v>3</v>
      </c>
    </row>
    <row r="34" spans="2:16" ht="17.25" thickBot="1" x14ac:dyDescent="0.35">
      <c r="B34" s="41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8" t="str" cm="1">
        <f t="array" ref="C34">IFERROR(INDEX(Liste_participants[Blason],MATCH($B$1&amp;Depart1[[#This Row],[N° Cible]]&amp;Depart1[[#This Row],[Place]],Liste_participants[Départ]&amp;Liste_participants[Cible],0)),"")</f>
        <v>40_cm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MMWXHCONHA XRSAFQ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FSDVROTK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S1FCL</v>
      </c>
      <c r="J34" s="71"/>
      <c r="K34" s="14"/>
      <c r="L34" s="14"/>
      <c r="M34" s="14"/>
      <c r="N34" s="14"/>
      <c r="O34" s="15"/>
      <c r="P34" s="72">
        <f>IFERROR(INDEX(T_Categories[Codes],MATCH(Depart3[[#This Row],[Catégorie]],T_Categories[Catégories],0)),"")</f>
        <v>10</v>
      </c>
    </row>
    <row r="35" spans="2:16" x14ac:dyDescent="0.3">
      <c r="B35" s="41" cm="1">
        <f t="array" ref="B35">IFERROR(INDEX(Liste_participants[N°Tir],MATCH($B$1&amp;Depart1[[#This Row],[N° Cible]]&amp;Depart1[[#This Row],[Place]],Liste_participants[Départ]&amp;Liste_participants[Cible],0)),"")</f>
        <v>1</v>
      </c>
      <c r="C35" s="128" t="str" cm="1">
        <f t="array" ref="C35">IFERROR(INDEX(Liste_participants[Blason],MATCH($B$1&amp;Depart1[[#This Row],[N° Cible]]&amp;Depart1[[#This Row],[Place]],Liste_participants[Départ]&amp;Liste_participants[Cible],0)),"")</f>
        <v>40_cm</v>
      </c>
      <c r="D35" s="42" t="str">
        <f>Depart3[[#This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>UAFZUX BKXBUEXUAO</v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>CZQKHZSJ ZD USBPP</v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>S2FCL</v>
      </c>
      <c r="J35" s="39"/>
      <c r="K35" s="18"/>
      <c r="L35" s="18"/>
      <c r="M35" s="18"/>
      <c r="N35" s="18"/>
      <c r="O35" s="19"/>
      <c r="P35" s="40">
        <f>IFERROR(INDEX(T_Categories[Codes],MATCH(Depart3[[#This Row],[Catégorie]],T_Categories[Catégories],0)),"")</f>
        <v>12</v>
      </c>
    </row>
    <row r="36" spans="2:16" x14ac:dyDescent="0.3">
      <c r="B36" s="41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8" t="str" cm="1">
        <f t="array" ref="C36">IFERROR(INDEX(Liste_participants[Blason],MATCH($B$1&amp;Depart1[[#This Row],[N° Cible]]&amp;Depart1[[#This Row],[Place]],Liste_participants[Départ]&amp;Liste_participants[Cible],0)),"")</f>
        <v>TSC_40_cm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OVPVEFZ NYN SQBD XJRMR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JYFT 3FRC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S1HCL</v>
      </c>
      <c r="J36" s="47"/>
      <c r="K36" s="20"/>
      <c r="L36" s="20"/>
      <c r="M36" s="20"/>
      <c r="N36" s="20"/>
      <c r="O36" s="21"/>
      <c r="P36" s="48">
        <f>IFERROR(INDEX(T_Categories[Codes],MATCH(Depart3[[#This Row],[Catégorie]],T_Categories[Catégories],0)),"")</f>
        <v>11</v>
      </c>
    </row>
    <row r="37" spans="2:16" x14ac:dyDescent="0.3">
      <c r="B37" s="41" cm="1">
        <f t="array" ref="B37">IFERROR(INDEX(Liste_participants[N°Tir],MATCH($B$1&amp;Depart1[[#This Row],[N° Cible]]&amp;Depart1[[#This Row],[Place]],Liste_participants[Départ]&amp;Liste_participants[Cible],0)),"")</f>
        <v>1</v>
      </c>
      <c r="C37" s="128" t="str" cm="1">
        <f t="array" ref="C37">IFERROR(INDEX(Liste_participants[Blason],MATCH($B$1&amp;Depart1[[#This Row],[N° Cible]]&amp;Depart1[[#This Row],[Place]],Liste_participants[Départ]&amp;Liste_participants[Cible],0)),"")</f>
        <v>40_cm</v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>TKQTYGT ZQEJNGAZ</v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>TGPISRRFUPTOY</v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>CHCL</v>
      </c>
      <c r="J37" s="47"/>
      <c r="K37" s="20"/>
      <c r="L37" s="20"/>
      <c r="M37" s="20"/>
      <c r="N37" s="20"/>
      <c r="O37" s="21"/>
      <c r="P37" s="48">
        <f>IFERROR(INDEX(T_Categories[Codes],MATCH(Depart3[[#This Row],[Catégorie]],T_Categories[Catégories],0)),"")</f>
        <v>7</v>
      </c>
    </row>
    <row r="38" spans="2:16" ht="17.25" thickBot="1" x14ac:dyDescent="0.35">
      <c r="B38" s="41" t="str" cm="1">
        <f t="array" ref="B38">IFERROR(INDEX(Liste_participants[N°Tir],MATCH($B$1&amp;Depart1[[#This Row],[N° Cible]]&amp;Depart1[[#This Row],[Place]],Liste_participants[Départ]&amp;Liste_participants[Cible],0)),"")</f>
        <v/>
      </c>
      <c r="C38" s="128" t="str" cm="1">
        <f t="array" ref="C38">IFERROR(INDEX(Liste_participants[Blason],MATCH($B$1&amp;Depart1[[#This Row],[N° Cible]]&amp;Depart1[[#This Row],[Place]],Liste_participants[Départ]&amp;Liste_participants[Cible],0)),"")</f>
        <v/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/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/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/>
      </c>
      <c r="J38" s="53"/>
      <c r="K38" s="22"/>
      <c r="L38" s="22"/>
      <c r="M38" s="22"/>
      <c r="N38" s="22"/>
      <c r="O38" s="23"/>
      <c r="P38" s="54" t="str">
        <f>IFERROR(INDEX(T_Categories[Codes],MATCH(Depart3[[#This Row],[Catégorie]],T_Categories[Catégories],0)),"")</f>
        <v/>
      </c>
    </row>
    <row r="39" spans="2:16" x14ac:dyDescent="0.3">
      <c r="B39" s="41" cm="1">
        <f t="array" ref="B39">IFERROR(INDEX(Liste_participants[N°Tir],MATCH($B$1&amp;Depart1[[#This Row],[N° Cible]]&amp;Depart1[[#This Row],[Place]],Liste_participants[Départ]&amp;Liste_participants[Cible],0)),"")</f>
        <v>1</v>
      </c>
      <c r="C39" s="128" t="str" cm="1">
        <f t="array" ref="C39">IFERROR(INDEX(Liste_participants[Blason],MATCH($B$1&amp;Depart1[[#This Row],[N° Cible]]&amp;Depart1[[#This Row],[Place]],Liste_participants[Départ]&amp;Liste_participants[Cible],0)),"")</f>
        <v>TSP_40_cm</v>
      </c>
      <c r="D39" s="42">
        <f>Depart3[[#This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>DUPKE OJGICZMK</v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>XTHS 6UJJ</v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>S2HCO</v>
      </c>
      <c r="J39" s="59"/>
      <c r="K39" s="16"/>
      <c r="L39" s="16"/>
      <c r="M39" s="16"/>
      <c r="N39" s="16"/>
      <c r="O39" s="17"/>
      <c r="P39" s="60">
        <f>IFERROR(INDEX(T_Categories[Codes],MATCH(Depart3[[#This Row],[Catégorie]],T_Categories[Catégories],0)),"")</f>
        <v>27</v>
      </c>
    </row>
    <row r="40" spans="2:16" x14ac:dyDescent="0.3">
      <c r="B40" s="41" cm="1">
        <f t="array" ref="B40">IFERROR(INDEX(Liste_participants[N°Tir],MATCH($B$1&amp;Depart1[[#This Row],[N° Cible]]&amp;Depart1[[#This Row],[Place]],Liste_participants[Départ]&amp;Liste_participants[Cible],0)),"")</f>
        <v>1</v>
      </c>
      <c r="C40" s="128" t="str" cm="1">
        <f t="array" ref="C40">IFERROR(INDEX(Liste_participants[Blason],MATCH($B$1&amp;Depart1[[#This Row],[N° Cible]]&amp;Depart1[[#This Row],[Place]],Liste_participants[Départ]&amp;Liste_participants[Cible],0)),"")</f>
        <v>TSP_40_cm</v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>GBQRCSS ULBVVDNM</v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>CHMZJRP/EABCDEFJ</v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>S1HCO</v>
      </c>
      <c r="J40" s="65"/>
      <c r="K40" s="12"/>
      <c r="L40" s="12"/>
      <c r="M40" s="12"/>
      <c r="N40" s="12"/>
      <c r="O40" s="13"/>
      <c r="P40" s="66">
        <f>IFERROR(INDEX(T_Categories[Codes],MATCH(Depart3[[#This Row],[Catégorie]],T_Categories[Catégories],0)),"")</f>
        <v>25</v>
      </c>
    </row>
    <row r="41" spans="2:16" x14ac:dyDescent="0.3">
      <c r="B41" s="41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8" t="str" cm="1">
        <f t="array" ref="C41">IFERROR(INDEX(Liste_participants[Blason],MATCH($B$1&amp;Depart1[[#This Row],[N° Cible]]&amp;Depart1[[#This Row],[Place]],Liste_participants[Départ]&amp;Liste_participants[Cible],0)),"")</f>
        <v>TSC_40_cm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OOGIYET XEAYWI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IGFUPN SGJ WTTLZTI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S1HBB</v>
      </c>
      <c r="J41" s="65"/>
      <c r="K41" s="12"/>
      <c r="L41" s="12"/>
      <c r="M41" s="12"/>
      <c r="N41" s="12"/>
      <c r="O41" s="13"/>
      <c r="P41" s="66">
        <f>IFERROR(INDEX(T_Categories[Codes],MATCH(Depart3[[#This Row],[Catégorie]],T_Categories[Catégories],0)),"")</f>
        <v>39</v>
      </c>
    </row>
    <row r="42" spans="2:16" ht="17.25" thickBot="1" x14ac:dyDescent="0.35">
      <c r="B42" s="41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8" t="str" cm="1">
        <f t="array" ref="C42">IFERROR(INDEX(Liste_participants[Blason],MATCH($B$1&amp;Depart1[[#This Row],[N° Cible]]&amp;Depart1[[#This Row],[Place]],Liste_participants[Départ]&amp;Liste_participants[Cible],0)),"")</f>
        <v>TSP_40_cm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OTCXNLK BAZBSG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OYHB 6QGT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S2FCO</v>
      </c>
      <c r="J42" s="71"/>
      <c r="K42" s="14"/>
      <c r="L42" s="14"/>
      <c r="M42" s="14"/>
      <c r="N42" s="14"/>
      <c r="O42" s="15"/>
      <c r="P42" s="72">
        <f>IFERROR(INDEX(T_Categories[Codes],MATCH(Depart3[[#This Row],[Catégorie]],T_Categories[Catégories],0)),"")</f>
        <v>26</v>
      </c>
    </row>
    <row r="43" spans="2:16" x14ac:dyDescent="0.3">
      <c r="B43" s="41" cm="1">
        <f t="array" ref="B43">IFERROR(INDEX(Liste_participants[N°Tir],MATCH($B$1&amp;Depart1[[#This Row],[N° Cible]]&amp;Depart1[[#This Row],[Place]],Liste_participants[Départ]&amp;Liste_participants[Cible],0)),"")</f>
        <v>1</v>
      </c>
      <c r="C43" s="128" t="str" cm="1">
        <f t="array" ref="C43">IFERROR(INDEX(Liste_participants[Blason],MATCH($B$1&amp;Depart1[[#This Row],[N° Cible]]&amp;Depart1[[#This Row],[Place]],Liste_participants[Départ]&amp;Liste_participants[Cible],0)),"")</f>
        <v>TSP_40_cm</v>
      </c>
      <c r="D43" s="42">
        <f>Depart3[[#This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>XZCDET DQVS-GACOZGDEIK</v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>FWLZ 2NKX</v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>S2HCO</v>
      </c>
      <c r="J43" s="39"/>
      <c r="K43" s="18"/>
      <c r="L43" s="18"/>
      <c r="M43" s="18"/>
      <c r="N43" s="18"/>
      <c r="O43" s="19"/>
      <c r="P43" s="40">
        <f>IFERROR(INDEX(T_Categories[Codes],MATCH(Depart3[[#This Row],[Catégorie]],T_Categories[Catégories],0)),"")</f>
        <v>27</v>
      </c>
    </row>
    <row r="44" spans="2:16" x14ac:dyDescent="0.3">
      <c r="B44" s="41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8" t="str" cm="1">
        <f t="array" ref="C44">IFERROR(INDEX(Liste_participants[Blason],MATCH($B$1&amp;Depart1[[#This Row],[N° Cible]]&amp;Depart1[[#This Row],[Place]],Liste_participants[Départ]&amp;Liste_participants[Cible],0)),"")</f>
        <v>TSC_40_cm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LARMTX VBGXHIOQJM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HPVBZKFT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S2HCL</v>
      </c>
      <c r="J44" s="47"/>
      <c r="K44" s="20"/>
      <c r="L44" s="20"/>
      <c r="M44" s="20"/>
      <c r="N44" s="20"/>
      <c r="O44" s="21"/>
      <c r="P44" s="48">
        <f>IFERROR(INDEX(T_Categories[Codes],MATCH(Depart3[[#This Row],[Catégorie]],T_Categories[Catégories],0)),"")</f>
        <v>13</v>
      </c>
    </row>
    <row r="45" spans="2:16" x14ac:dyDescent="0.3">
      <c r="B45" s="41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8" t="str" cm="1">
        <f t="array" ref="C45">IFERROR(INDEX(Liste_participants[Blason],MATCH($B$1&amp;Depart1[[#This Row],[N° Cible]]&amp;Depart1[[#This Row],[Place]],Liste_participants[Départ]&amp;Liste_participants[Cible],0)),"")</f>
        <v>TSP_40_cm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SOOBFQQ ZVKYQ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GPBPMDF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S3HCO</v>
      </c>
      <c r="J45" s="47"/>
      <c r="K45" s="20"/>
      <c r="L45" s="20"/>
      <c r="M45" s="20"/>
      <c r="N45" s="20"/>
      <c r="O45" s="21"/>
      <c r="P45" s="48">
        <f>IFERROR(INDEX(T_Categories[Codes],MATCH(Depart3[[#This Row],[Catégorie]],T_Categories[Catégories],0)),"")</f>
        <v>29</v>
      </c>
    </row>
    <row r="46" spans="2:16" ht="17.25" thickBot="1" x14ac:dyDescent="0.35">
      <c r="B46" s="41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8" t="str" cm="1">
        <f t="array" ref="C46">IFERROR(INDEX(Liste_participants[Blason],MATCH($B$1&amp;Depart1[[#This Row],[N° Cible]]&amp;Depart1[[#This Row],[Place]],Liste_participants[Départ]&amp;Liste_participants[Cible],0)),"")</f>
        <v>TSP_40_cm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RHSVCX AZICLIOLE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PJQB 8LAN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S2FCO</v>
      </c>
      <c r="J46" s="53"/>
      <c r="K46" s="22"/>
      <c r="L46" s="22"/>
      <c r="M46" s="22"/>
      <c r="N46" s="22"/>
      <c r="O46" s="23"/>
      <c r="P46" s="54">
        <f>IFERROR(INDEX(T_Categories[Codes],MATCH(Depart3[[#This Row],[Catégorie]],T_Categories[Catégories],0)),"")</f>
        <v>26</v>
      </c>
    </row>
    <row r="47" spans="2:16" x14ac:dyDescent="0.3">
      <c r="B47" s="41" cm="1">
        <f t="array" ref="B47">IFERROR(INDEX(Liste_participants[N°Tir],MATCH($B$1&amp;Depart1[[#This Row],[N° Cible]]&amp;Depart1[[#This Row],[Place]],Liste_participants[Départ]&amp;Liste_participants[Cible],0)),"")</f>
        <v>1</v>
      </c>
      <c r="C47" s="128" t="str" cm="1">
        <f t="array" ref="C47">IFERROR(INDEX(Liste_participants[Blason],MATCH($B$1&amp;Depart1[[#This Row],[N° Cible]]&amp;Depart1[[#This Row],[Place]],Liste_participants[Départ]&amp;Liste_participants[Cible],0)),"")</f>
        <v>TSP_40_cm</v>
      </c>
      <c r="D47" s="42">
        <f>Depart3[[#This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EKQRAMNU XABVVNO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POMC 6TXL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S3HCO</v>
      </c>
      <c r="J47" s="59"/>
      <c r="K47" s="16"/>
      <c r="L47" s="16"/>
      <c r="M47" s="16"/>
      <c r="N47" s="16"/>
      <c r="O47" s="17"/>
      <c r="P47" s="60">
        <f>IFERROR(INDEX(T_Categories[Codes],MATCH(Depart3[[#This Row],[Catégorie]],T_Categories[Catégories],0)),"")</f>
        <v>29</v>
      </c>
    </row>
    <row r="48" spans="2:16" x14ac:dyDescent="0.3">
      <c r="B48" s="41" cm="1">
        <f t="array" ref="B48">IFERROR(INDEX(Liste_participants[N°Tir],MATCH($B$1&amp;Depart1[[#This Row],[N° Cible]]&amp;Depart1[[#This Row],[Place]],Liste_participants[Départ]&amp;Liste_participants[Cible],0)),"")</f>
        <v>1</v>
      </c>
      <c r="C48" s="128" t="str" cm="1">
        <f t="array" ref="C48">IFERROR(INDEX(Liste_participants[Blason],MATCH($B$1&amp;Depart1[[#This Row],[N° Cible]]&amp;Depart1[[#This Row],[Place]],Liste_participants[Départ]&amp;Liste_participants[Cible],0)),"")</f>
        <v>TSP_40_cm</v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>FYOLTZHPXI OFWSEVBOU</v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>QIE LMUCO</v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>S2HCO</v>
      </c>
      <c r="J48" s="65"/>
      <c r="K48" s="12"/>
      <c r="L48" s="12"/>
      <c r="M48" s="12"/>
      <c r="N48" s="12"/>
      <c r="O48" s="13"/>
      <c r="P48" s="66">
        <f>IFERROR(INDEX(T_Categories[Codes],MATCH(Depart3[[#This Row],[Catégorie]],T_Categories[Catégories],0)),"")</f>
        <v>27</v>
      </c>
    </row>
    <row r="49" spans="2:16" x14ac:dyDescent="0.3">
      <c r="B49" s="41" cm="1">
        <f t="array" ref="B49">IFERROR(INDEX(Liste_participants[N°Tir],MATCH($B$1&amp;Depart1[[#This Row],[N° Cible]]&amp;Depart1[[#This Row],[Place]],Liste_participants[Départ]&amp;Liste_participants[Cible],0)),"")</f>
        <v>1</v>
      </c>
      <c r="C49" s="128" t="str" cm="1">
        <f t="array" ref="C49">IFERROR(INDEX(Liste_participants[Blason],MATCH($B$1&amp;Depart1[[#This Row],[N° Cible]]&amp;Depart1[[#This Row],[Place]],Liste_participants[Départ]&amp;Liste_participants[Cible],0)),"")</f>
        <v>TSP_40_cm</v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>KGPFO PRLP</v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>NMOFVHBUI TME ZNDDG</v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>JHCO</v>
      </c>
      <c r="J49" s="65"/>
      <c r="K49" s="12"/>
      <c r="L49" s="12"/>
      <c r="M49" s="12"/>
      <c r="N49" s="12"/>
      <c r="O49" s="13"/>
      <c r="P49" s="66">
        <f>IFERROR(INDEX(T_Categories[Codes],MATCH(Depart3[[#This Row],[Catégorie]],T_Categories[Catégories],0)),"")</f>
        <v>23</v>
      </c>
    </row>
    <row r="50" spans="2:16" ht="17.25" thickBot="1" x14ac:dyDescent="0.35">
      <c r="B50" s="41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8" t="str" cm="1">
        <f t="array" ref="C50">IFERROR(INDEX(Liste_participants[Blason],MATCH($B$1&amp;Depart1[[#This Row],[N° Cible]]&amp;Depart1[[#This Row],[Place]],Liste_participants[Départ]&amp;Liste_participants[Cible],0)),"")</f>
        <v>TSC_40_cm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OPWQEMHA PTEIGYMA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DHEFWZDBUIZLM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S3HCL</v>
      </c>
      <c r="J50" s="71"/>
      <c r="K50" s="14"/>
      <c r="L50" s="14"/>
      <c r="M50" s="14"/>
      <c r="N50" s="14"/>
      <c r="O50" s="15"/>
      <c r="P50" s="72">
        <f>IFERROR(INDEX(T_Categories[Codes],MATCH(Depart3[[#This Row],[Catégorie]],T_Categories[Catégories],0)),"")</f>
        <v>15</v>
      </c>
    </row>
    <row r="51" spans="2:16" x14ac:dyDescent="0.3">
      <c r="B51" s="41" cm="1">
        <f t="array" ref="B51">IFERROR(INDEX(Liste_participants[N°Tir],MATCH($B$1&amp;Depart1[[#This Row],[N° Cible]]&amp;Depart1[[#This Row],[Place]],Liste_participants[Départ]&amp;Liste_participants[Cible],0)),"")</f>
        <v>1</v>
      </c>
      <c r="C51" s="128" t="str" cm="1">
        <f t="array" ref="C51">IFERROR(INDEX(Liste_participants[Blason],MATCH($B$1&amp;Depart1[[#This Row],[N° Cible]]&amp;Depart1[[#This Row],[Place]],Liste_participants[Départ]&amp;Liste_participants[Cible],0)),"")</f>
        <v>TSP_40_cm</v>
      </c>
      <c r="D51" s="42">
        <f>Depart3[[#This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>DEZIWKA PRPDOSL</v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>LNFR 0WGF</v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>CHCO</v>
      </c>
      <c r="J51" s="39"/>
      <c r="K51" s="18"/>
      <c r="L51" s="18"/>
      <c r="M51" s="18"/>
      <c r="N51" s="18"/>
      <c r="O51" s="19"/>
      <c r="P51" s="40">
        <f>IFERROR(INDEX(T_Categories[Codes],MATCH(Depart3[[#This Row],[Catégorie]],T_Categories[Catégories],0)),"")</f>
        <v>21</v>
      </c>
    </row>
    <row r="52" spans="2:16" x14ac:dyDescent="0.3">
      <c r="B52" s="41" t="str" cm="1">
        <f t="array" ref="B52">IFERROR(INDEX(Liste_participants[N°Tir],MATCH($B$1&amp;Depart1[[#This Row],[N° Cible]]&amp;Depart1[[#This Row],[Place]],Liste_participants[Départ]&amp;Liste_participants[Cible],0)),"")</f>
        <v/>
      </c>
      <c r="C52" s="128" t="str" cm="1">
        <f t="array" ref="C52">IFERROR(INDEX(Liste_participants[Blason],MATCH($B$1&amp;Depart1[[#This Row],[N° Cible]]&amp;Depart1[[#This Row],[Place]],Liste_participants[Départ]&amp;Liste_participants[Cible],0)),"")</f>
        <v/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/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/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/>
      </c>
      <c r="J52" s="47"/>
      <c r="K52" s="20"/>
      <c r="L52" s="20"/>
      <c r="M52" s="20"/>
      <c r="N52" s="20"/>
      <c r="O52" s="21"/>
      <c r="P52" s="48" t="str">
        <f>IFERROR(INDEX(T_Categories[Codes],MATCH(Depart3[[#This Row],[Catégorie]],T_Categories[Catégories],0)),"")</f>
        <v/>
      </c>
    </row>
    <row r="53" spans="2:16" x14ac:dyDescent="0.3">
      <c r="B53" s="41" cm="1">
        <f t="array" ref="B53">IFERROR(INDEX(Liste_participants[N°Tir],MATCH($B$1&amp;Depart1[[#This Row],[N° Cible]]&amp;Depart1[[#This Row],[Place]],Liste_participants[Départ]&amp;Liste_participants[Cible],0)),"")</f>
        <v>1</v>
      </c>
      <c r="C53" s="128" t="str" cm="1">
        <f t="array" ref="C53">IFERROR(INDEX(Liste_participants[Blason],MATCH($B$1&amp;Depart1[[#This Row],[N° Cible]]&amp;Depart1[[#This Row],[Place]],Liste_participants[Départ]&amp;Liste_participants[Cible],0)),"")</f>
        <v>TSP_40_cm</v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>XAQYCWWBL DGAFQF</v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>RSE KSWBU</v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>S2FCO</v>
      </c>
      <c r="J53" s="47"/>
      <c r="K53" s="20"/>
      <c r="L53" s="20"/>
      <c r="M53" s="20"/>
      <c r="N53" s="20"/>
      <c r="O53" s="21"/>
      <c r="P53" s="48">
        <f>IFERROR(INDEX(T_Categories[Codes],MATCH(Depart3[[#This Row],[Catégorie]],T_Categories[Catégories],0)),"")</f>
        <v>26</v>
      </c>
    </row>
    <row r="54" spans="2:16" ht="17.25" thickBot="1" x14ac:dyDescent="0.35">
      <c r="B54" s="73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9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DGREMXO BFSYOLIX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ATMSZGDK CVE LUGPH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S2FCO</v>
      </c>
      <c r="J54" s="53"/>
      <c r="K54" s="22"/>
      <c r="L54" s="22"/>
      <c r="M54" s="22"/>
      <c r="N54" s="22"/>
      <c r="O54" s="23"/>
      <c r="P54" s="54">
        <f>IFERROR(INDEX(T_Categories[Codes],MATCH(Depart3[[#This Row],[Catégorie]],T_Categories[Catégories],0)),"")</f>
        <v>26</v>
      </c>
    </row>
    <row r="56" spans="2:16" x14ac:dyDescent="0.3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5684D-8A03-4559-B29E-4BE4B71B3DB7}">
  <sheetPr codeName="Feuil06">
    <tabColor rgb="FF00B0F0"/>
    <pageSetUpPr fitToPage="1"/>
  </sheetPr>
  <dimension ref="B1:P56"/>
  <sheetViews>
    <sheetView showGridLines="0" showZeros="0" zoomScale="98" zoomScaleNormal="98" workbookViewId="0">
      <selection activeCell="K3" sqref="K3"/>
    </sheetView>
  </sheetViews>
  <sheetFormatPr baseColWidth="10" defaultColWidth="10.25" defaultRowHeight="16.5" outlineLevelCol="1" x14ac:dyDescent="0.3"/>
  <cols>
    <col min="1" max="1" width="2.75" style="27" customWidth="1"/>
    <col min="2" max="2" width="6.25" style="75" hidden="1" customWidth="1" outlineLevel="1"/>
    <col min="3" max="3" width="9.875" style="75" hidden="1" customWidth="1" outlineLevel="1"/>
    <col min="4" max="4" width="7.75" style="27" hidden="1" customWidth="1" outlineLevel="1"/>
    <col min="5" max="5" width="6.75" style="27" customWidth="1" collapsed="1"/>
    <col min="6" max="6" width="6.75" style="27" customWidth="1"/>
    <col min="7" max="7" width="30.75" style="27" customWidth="1"/>
    <col min="8" max="8" width="25.75" style="28" customWidth="1"/>
    <col min="9" max="9" width="10.75" style="28" customWidth="1"/>
    <col min="10" max="10" width="7.75" style="28" customWidth="1"/>
    <col min="11" max="13" width="6.75" style="28" customWidth="1"/>
    <col min="14" max="15" width="7.75" style="27" customWidth="1"/>
    <col min="16" max="16" width="6.75" style="27" customWidth="1"/>
    <col min="17" max="16384" width="10.25" style="27"/>
  </cols>
  <sheetData>
    <row r="1" spans="2:16" ht="18" thickBot="1" x14ac:dyDescent="0.35">
      <c r="B1" s="25" t="str">
        <f>RIGHT(E1,1)</f>
        <v>4</v>
      </c>
      <c r="C1" s="125"/>
      <c r="D1" s="26"/>
      <c r="E1" s="140" t="s">
        <v>123</v>
      </c>
      <c r="F1" s="140"/>
      <c r="G1" s="142" t="str">
        <f ca="1">"Pusignan "&amp;YEAR(TODAY())&amp;" - "&amp;E1</f>
        <v>Pusignan 2023 - Départ 4</v>
      </c>
      <c r="H1" s="142"/>
      <c r="I1" s="142"/>
      <c r="J1" s="142"/>
      <c r="K1" s="142"/>
      <c r="L1" s="142"/>
      <c r="M1" s="142"/>
      <c r="N1" s="142"/>
      <c r="O1" s="142"/>
      <c r="P1" s="142"/>
    </row>
    <row r="2" spans="2:16" ht="17.25" thickBot="1" x14ac:dyDescent="0.35">
      <c r="B2" s="29" t="s">
        <v>120</v>
      </c>
      <c r="C2" s="126" t="s">
        <v>146</v>
      </c>
      <c r="D2" s="30" t="s">
        <v>121</v>
      </c>
      <c r="E2" s="31" t="s">
        <v>90</v>
      </c>
      <c r="F2" s="24" t="s">
        <v>91</v>
      </c>
      <c r="G2" s="32" t="s">
        <v>92</v>
      </c>
      <c r="H2" s="32" t="s">
        <v>93</v>
      </c>
      <c r="I2" s="32" t="s">
        <v>94</v>
      </c>
      <c r="J2" s="24" t="s">
        <v>95</v>
      </c>
      <c r="K2" s="24" t="s">
        <v>96</v>
      </c>
      <c r="L2" s="24" t="s">
        <v>97</v>
      </c>
      <c r="M2" s="24" t="s">
        <v>98</v>
      </c>
      <c r="N2" s="24" t="s">
        <v>99</v>
      </c>
      <c r="O2" s="24" t="s">
        <v>100</v>
      </c>
      <c r="P2" s="77" t="s">
        <v>0</v>
      </c>
    </row>
    <row r="3" spans="2:16" x14ac:dyDescent="0.3">
      <c r="B3" s="33" cm="1">
        <f t="array" ref="B3">IFERROR(INDEX(Liste_participants[N°Tir],MATCH($B$1&amp;Depart1[[#This Row],[N° Cible]]&amp;Depart1[[#This Row],[Place]],Liste_participants[Départ]&amp;Liste_participants[Cible],0)),"")</f>
        <v>1</v>
      </c>
      <c r="C3" s="127" t="str" cm="1">
        <f t="array" ref="C3">IFERROR(INDEX(Liste_participants[Blason],MATCH($B$1&amp;Depart1[[#This Row],[N° Cible]]&amp;Depart1[[#This Row],[Place]],Liste_participants[Départ]&amp;Liste_participants[Cible],0)),"")</f>
        <v>40_cm</v>
      </c>
      <c r="D3" s="34" t="str">
        <f>Depart4[[#This Row],[Cible]]</f>
        <v>01</v>
      </c>
      <c r="E3" s="35" t="s">
        <v>101</v>
      </c>
      <c r="F3" s="36" t="s">
        <v>102</v>
      </c>
      <c r="G3" s="37" t="str" cm="1">
        <f t="array" ref="G3">IFERROR(INDEX(Liste_participants[Nom],MATCH($B$1&amp;Depart1[[#This Row],[N° Cible]]&amp;Depart1[[#This Row],[Place]],Liste_participants[Départ]&amp;Liste_participants[Cible],0)),"")</f>
        <v>MDQIJM BBJWWL</v>
      </c>
      <c r="H3" s="38" t="str" cm="1">
        <f t="array" ref="H3">IFERROR(INDEX(Liste_participants[Club],MATCH($B$1&amp;Depart1[[#This Row],[N° Cible]]&amp;Depart1[[#This Row],[Place]],Liste_participants[Départ]&amp;Liste_participants[Cible],0)),"")</f>
        <v>JALUUNS</v>
      </c>
      <c r="I3" s="38" t="str" cm="1">
        <f t="array" ref="I3">IFERROR(INDEX(Liste_participants[Cat.Clt.],MATCH($B$1&amp;Depart1[[#This Row],[N° Cible]]&amp;Depart1[[#This Row],[Place]],Liste_participants[Départ]&amp;Liste_participants[Cible],0)),"")</f>
        <v>S1FBB</v>
      </c>
      <c r="J3" s="39"/>
      <c r="K3" s="18"/>
      <c r="L3" s="18"/>
      <c r="M3" s="18"/>
      <c r="N3" s="18"/>
      <c r="O3" s="19"/>
      <c r="P3" s="40">
        <f>IFERROR(INDEX(T_Categories[Codes],MATCH(Depart4[[#This Row],[Catégorie]],T_Categories[Catégories],0)),"")</f>
        <v>38</v>
      </c>
    </row>
    <row r="4" spans="2:16" x14ac:dyDescent="0.3">
      <c r="B4" s="41" cm="1">
        <f t="array" ref="B4">IFERROR(INDEX(Liste_participants[N°Tir],MATCH($B$1&amp;Depart1[[#This Row],[N° Cible]]&amp;Depart1[[#This Row],[Place]],Liste_participants[Départ]&amp;Liste_participants[Cible],0)),"")</f>
        <v>1</v>
      </c>
      <c r="C4" s="128" t="str" cm="1">
        <f t="array" ref="C4">IFERROR(INDEX(Liste_participants[Blason],MATCH($B$1&amp;Depart1[[#This Row],[N° Cible]]&amp;Depart1[[#This Row],[Place]],Liste_participants[Départ]&amp;Liste_participants[Cible],0)),"")</f>
        <v>40_cm</v>
      </c>
      <c r="D4" s="42" t="str">
        <f>D3</f>
        <v>01</v>
      </c>
      <c r="E4" s="43"/>
      <c r="F4" s="44" t="s">
        <v>103</v>
      </c>
      <c r="G4" s="45" t="str" cm="1">
        <f t="array" ref="G4">IFERROR(INDEX(Liste_participants[Nom],MATCH($B$1&amp;Depart1[[#This Row],[N° Cible]]&amp;Depart1[[#This Row],[Place]],Liste_participants[Départ]&amp;Liste_participants[Cible],0)),"")</f>
        <v>EGQTH ICIKVE</v>
      </c>
      <c r="H4" s="46" t="str" cm="1">
        <f t="array" ref="H4">IFERROR(INDEX(Liste_participants[Club],MATCH($B$1&amp;Depart1[[#This Row],[N° Cible]]&amp;Depart1[[#This Row],[Place]],Liste_participants[Départ]&amp;Liste_participants[Cible],0)),"")</f>
        <v>CSVEFURL PQIZEXE</v>
      </c>
      <c r="I4" s="46" t="str" cm="1">
        <f t="array" ref="I4">IFERROR(INDEX(Liste_participants[Cat.Clt.],MATCH($B$1&amp;Depart1[[#This Row],[N° Cible]]&amp;Depart1[[#This Row],[Place]],Liste_participants[Départ]&amp;Liste_participants[Cible],0)),"")</f>
        <v>CFCL</v>
      </c>
      <c r="J4" s="47"/>
      <c r="K4" s="20"/>
      <c r="L4" s="20"/>
      <c r="M4" s="20"/>
      <c r="N4" s="20"/>
      <c r="O4" s="21"/>
      <c r="P4" s="48">
        <f>IFERROR(INDEX(T_Categories[Codes],MATCH(Depart4[[#This Row],[Catégorie]],T_Categories[Catégories],0)),"")</f>
        <v>6</v>
      </c>
    </row>
    <row r="5" spans="2:16" x14ac:dyDescent="0.3">
      <c r="B5" s="41" cm="1">
        <f t="array" ref="B5">IFERROR(INDEX(Liste_participants[N°Tir],MATCH($B$1&amp;Depart1[[#This Row],[N° Cible]]&amp;Depart1[[#This Row],[Place]],Liste_participants[Départ]&amp;Liste_participants[Cible],0)),"")</f>
        <v>1</v>
      </c>
      <c r="C5" s="128" t="str" cm="1">
        <f t="array" ref="C5">IFERROR(INDEX(Liste_participants[Blason],MATCH($B$1&amp;Depart1[[#This Row],[N° Cible]]&amp;Depart1[[#This Row],[Place]],Liste_participants[Départ]&amp;Liste_participants[Cible],0)),"")</f>
        <v>40_cm</v>
      </c>
      <c r="D5" s="42" t="str">
        <f>D4</f>
        <v>01</v>
      </c>
      <c r="E5" s="43"/>
      <c r="F5" s="44" t="s">
        <v>104</v>
      </c>
      <c r="G5" s="45" t="str" cm="1">
        <f t="array" ref="G5">IFERROR(INDEX(Liste_participants[Nom],MATCH($B$1&amp;Depart1[[#This Row],[N° Cible]]&amp;Depart1[[#This Row],[Place]],Liste_participants[Départ]&amp;Liste_participants[Cible],0)),"")</f>
        <v>QTVNEWY LJBHCQ</v>
      </c>
      <c r="H5" s="46" t="str" cm="1">
        <f t="array" ref="H5">IFERROR(INDEX(Liste_participants[Club],MATCH($B$1&amp;Depart1[[#This Row],[N° Cible]]&amp;Depart1[[#This Row],[Place]],Liste_participants[Départ]&amp;Liste_participants[Cible],0)),"")</f>
        <v>CTMWHUU</v>
      </c>
      <c r="I5" s="46" t="str" cm="1">
        <f t="array" ref="I5">IFERROR(INDEX(Liste_participants[Cat.Clt.],MATCH($B$1&amp;Depart1[[#This Row],[N° Cible]]&amp;Depart1[[#This Row],[Place]],Liste_participants[Départ]&amp;Liste_participants[Cible],0)),"")</f>
        <v>S1HBB</v>
      </c>
      <c r="J5" s="47"/>
      <c r="K5" s="20"/>
      <c r="L5" s="20"/>
      <c r="M5" s="20"/>
      <c r="N5" s="20"/>
      <c r="O5" s="21"/>
      <c r="P5" s="48">
        <f>IFERROR(INDEX(T_Categories[Codes],MATCH(Depart4[[#This Row],[Catégorie]],T_Categories[Catégories],0)),"")</f>
        <v>39</v>
      </c>
    </row>
    <row r="6" spans="2:16" ht="17.25" thickBot="1" x14ac:dyDescent="0.35">
      <c r="B6" s="41" cm="1">
        <f t="array" ref="B6">IFERROR(INDEX(Liste_participants[N°Tir],MATCH($B$1&amp;Depart1[[#This Row],[N° Cible]]&amp;Depart1[[#This Row],[Place]],Liste_participants[Départ]&amp;Liste_participants[Cible],0)),"")</f>
        <v>1</v>
      </c>
      <c r="C6" s="128" t="str" cm="1">
        <f t="array" ref="C6">IFERROR(INDEX(Liste_participants[Blason],MATCH($B$1&amp;Depart1[[#This Row],[N° Cible]]&amp;Depart1[[#This Row],[Place]],Liste_participants[Départ]&amp;Liste_participants[Cible],0)),"")</f>
        <v>40_cm</v>
      </c>
      <c r="D6" s="42" t="str">
        <f>D5</f>
        <v>01</v>
      </c>
      <c r="E6" s="49"/>
      <c r="F6" s="50" t="s">
        <v>105</v>
      </c>
      <c r="G6" s="51" t="str" cm="1">
        <f t="array" ref="G6">IFERROR(INDEX(Liste_participants[Nom],MATCH($B$1&amp;Depart1[[#This Row],[N° Cible]]&amp;Depart1[[#This Row],[Place]],Liste_participants[Départ]&amp;Liste_participants[Cible],0)),"")</f>
        <v>UKFZLC YNZY</v>
      </c>
      <c r="H6" s="52" t="str" cm="1">
        <f t="array" ref="H6">IFERROR(INDEX(Liste_participants[Club],MATCH($B$1&amp;Depart1[[#This Row],[N° Cible]]&amp;Depart1[[#This Row],[Place]],Liste_participants[Départ]&amp;Liste_participants[Cible],0)),"")</f>
        <v>ZGMUZQEQ UXTUNTD</v>
      </c>
      <c r="I6" s="52" t="str" cm="1">
        <f t="array" ref="I6">IFERROR(INDEX(Liste_participants[Cat.Clt.],MATCH($B$1&amp;Depart1[[#This Row],[N° Cible]]&amp;Depart1[[#This Row],[Place]],Liste_participants[Départ]&amp;Liste_participants[Cible],0)),"")</f>
        <v>JFCL</v>
      </c>
      <c r="J6" s="53"/>
      <c r="K6" s="22"/>
      <c r="L6" s="22"/>
      <c r="M6" s="22"/>
      <c r="N6" s="22"/>
      <c r="O6" s="23"/>
      <c r="P6" s="54">
        <f>IFERROR(INDEX(T_Categories[Codes],MATCH(Depart4[[#This Row],[Catégorie]],T_Categories[Catégories],0)),"")</f>
        <v>8</v>
      </c>
    </row>
    <row r="7" spans="2:16" x14ac:dyDescent="0.3">
      <c r="B7" s="41" cm="1">
        <f t="array" ref="B7">IFERROR(INDEX(Liste_participants[N°Tir],MATCH($B$1&amp;Depart1[[#This Row],[N° Cible]]&amp;Depart1[[#This Row],[Place]],Liste_participants[Départ]&amp;Liste_participants[Cible],0)),"")</f>
        <v>1</v>
      </c>
      <c r="C7" s="128" t="str" cm="1">
        <f t="array" ref="C7">IFERROR(INDEX(Liste_participants[Blason],MATCH($B$1&amp;Depart1[[#This Row],[N° Cible]]&amp;Depart1[[#This Row],[Place]],Liste_participants[Départ]&amp;Liste_participants[Cible],0)),"")</f>
        <v>40_cm</v>
      </c>
      <c r="D7" s="42" t="str">
        <f>Depart4[[#This Row],[Cible]]</f>
        <v>02</v>
      </c>
      <c r="E7" s="55" t="s">
        <v>106</v>
      </c>
      <c r="F7" s="56" t="s">
        <v>102</v>
      </c>
      <c r="G7" s="57" t="str" cm="1">
        <f t="array" ref="G7">IFERROR(INDEX(Liste_participants[Nom],MATCH($B$1&amp;Depart1[[#This Row],[N° Cible]]&amp;Depart1[[#This Row],[Place]],Liste_participants[Départ]&amp;Liste_participants[Cible],0)),"")</f>
        <v>OYUIQGMZY FVEWKDC</v>
      </c>
      <c r="H7" s="58" t="str" cm="1">
        <f t="array" ref="H7">IFERROR(INDEX(Liste_participants[Club],MATCH($B$1&amp;Depart1[[#This Row],[N° Cible]]&amp;Depart1[[#This Row],[Place]],Liste_participants[Départ]&amp;Liste_participants[Cible],0)),"")</f>
        <v>WSWJVFGW YHY EDHBD</v>
      </c>
      <c r="I7" s="58" t="str" cm="1">
        <f t="array" ref="I7">IFERROR(INDEX(Liste_participants[Cat.Clt.],MATCH($B$1&amp;Depart1[[#This Row],[N° Cible]]&amp;Depart1[[#This Row],[Place]],Liste_participants[Départ]&amp;Liste_participants[Cible],0)),"")</f>
        <v>S3HCL</v>
      </c>
      <c r="J7" s="59"/>
      <c r="K7" s="16"/>
      <c r="L7" s="16"/>
      <c r="M7" s="16"/>
      <c r="N7" s="16"/>
      <c r="O7" s="17"/>
      <c r="P7" s="60">
        <f>IFERROR(INDEX(T_Categories[Codes],MATCH(Depart4[[#This Row],[Catégorie]],T_Categories[Catégories],0)),"")</f>
        <v>15</v>
      </c>
    </row>
    <row r="8" spans="2:16" x14ac:dyDescent="0.3">
      <c r="B8" s="41" cm="1">
        <f t="array" ref="B8">IFERROR(INDEX(Liste_participants[N°Tir],MATCH($B$1&amp;Depart1[[#This Row],[N° Cible]]&amp;Depart1[[#This Row],[Place]],Liste_participants[Départ]&amp;Liste_participants[Cible],0)),"")</f>
        <v>1</v>
      </c>
      <c r="C8" s="128" t="str" cm="1">
        <f t="array" ref="C8">IFERROR(INDEX(Liste_participants[Blason],MATCH($B$1&amp;Depart1[[#This Row],[N° Cible]]&amp;Depart1[[#This Row],[Place]],Liste_participants[Départ]&amp;Liste_participants[Cible],0)),"")</f>
        <v>40_cm</v>
      </c>
      <c r="D8" s="42" t="str">
        <f>D7</f>
        <v>02</v>
      </c>
      <c r="E8" s="61"/>
      <c r="F8" s="62" t="s">
        <v>103</v>
      </c>
      <c r="G8" s="63" t="str" cm="1">
        <f t="array" ref="G8">IFERROR(INDEX(Liste_participants[Nom],MATCH($B$1&amp;Depart1[[#This Row],[N° Cible]]&amp;Depart1[[#This Row],[Place]],Liste_participants[Départ]&amp;Liste_participants[Cible],0)),"")</f>
        <v>XPBZATIN PKAUQ</v>
      </c>
      <c r="H8" s="64" t="str" cm="1">
        <f t="array" ref="H8">IFERROR(INDEX(Liste_participants[Club],MATCH($B$1&amp;Depart1[[#This Row],[N° Cible]]&amp;Depart1[[#This Row],[Place]],Liste_participants[Départ]&amp;Liste_participants[Cible],0)),"")</f>
        <v>ZXNNZZBB</v>
      </c>
      <c r="I8" s="64" t="str" cm="1">
        <f t="array" ref="I8">IFERROR(INDEX(Liste_participants[Cat.Clt.],MATCH($B$1&amp;Depart1[[#This Row],[N° Cible]]&amp;Depart1[[#This Row],[Place]],Liste_participants[Départ]&amp;Liste_participants[Cible],0)),"")</f>
        <v>JFCL</v>
      </c>
      <c r="J8" s="65"/>
      <c r="K8" s="12"/>
      <c r="L8" s="12"/>
      <c r="M8" s="12"/>
      <c r="N8" s="12"/>
      <c r="O8" s="13"/>
      <c r="P8" s="66">
        <f>IFERROR(INDEX(T_Categories[Codes],MATCH(Depart4[[#This Row],[Catégorie]],T_Categories[Catégories],0)),"")</f>
        <v>8</v>
      </c>
    </row>
    <row r="9" spans="2:16" x14ac:dyDescent="0.3">
      <c r="B9" s="41" t="str" cm="1">
        <f t="array" ref="B9">IFERROR(INDEX(Liste_participants[N°Tir],MATCH($B$1&amp;Depart1[[#This Row],[N° Cible]]&amp;Depart1[[#This Row],[Place]],Liste_participants[Départ]&amp;Liste_participants[Cible],0)),"")</f>
        <v/>
      </c>
      <c r="C9" s="128" t="str" cm="1">
        <f t="array" ref="C9">IFERROR(INDEX(Liste_participants[Blason],MATCH($B$1&amp;Depart1[[#This Row],[N° Cible]]&amp;Depart1[[#This Row],[Place]],Liste_participants[Départ]&amp;Liste_participants[Cible],0)),"")</f>
        <v/>
      </c>
      <c r="D9" s="42" t="str">
        <f>D8</f>
        <v>02</v>
      </c>
      <c r="E9" s="61"/>
      <c r="F9" s="62" t="s">
        <v>104</v>
      </c>
      <c r="G9" s="63" t="str" cm="1">
        <f t="array" ref="G9">IFERROR(INDEX(Liste_participants[Nom],MATCH($B$1&amp;Depart1[[#This Row],[N° Cible]]&amp;Depart1[[#This Row],[Place]],Liste_participants[Départ]&amp;Liste_participants[Cible],0)),"")</f>
        <v/>
      </c>
      <c r="H9" s="64" t="str" cm="1">
        <f t="array" ref="H9">IFERROR(INDEX(Liste_participants[Club],MATCH($B$1&amp;Depart1[[#This Row],[N° Cible]]&amp;Depart1[[#This Row],[Place]],Liste_participants[Départ]&amp;Liste_participants[Cible],0)),"")</f>
        <v/>
      </c>
      <c r="I9" s="64" t="str" cm="1">
        <f t="array" ref="I9">IFERROR(INDEX(Liste_participants[Cat.Clt.],MATCH($B$1&amp;Depart1[[#This Row],[N° Cible]]&amp;Depart1[[#This Row],[Place]],Liste_participants[Départ]&amp;Liste_participants[Cible],0)),"")</f>
        <v/>
      </c>
      <c r="J9" s="65"/>
      <c r="K9" s="12"/>
      <c r="L9" s="12"/>
      <c r="M9" s="12"/>
      <c r="N9" s="12"/>
      <c r="O9" s="13"/>
      <c r="P9" s="66" t="str">
        <f>IFERROR(INDEX(T_Categories[Codes],MATCH(Depart4[[#This Row],[Catégorie]],T_Categories[Catégories],0)),"")</f>
        <v/>
      </c>
    </row>
    <row r="10" spans="2:16" ht="17.25" thickBot="1" x14ac:dyDescent="0.35">
      <c r="B10" s="41" cm="1">
        <f t="array" ref="B10">IFERROR(INDEX(Liste_participants[N°Tir],MATCH($B$1&amp;Depart1[[#This Row],[N° Cible]]&amp;Depart1[[#This Row],[Place]],Liste_participants[Départ]&amp;Liste_participants[Cible],0)),"")</f>
        <v>1</v>
      </c>
      <c r="C10" s="128" t="str" cm="1">
        <f t="array" ref="C10">IFERROR(INDEX(Liste_participants[Blason],MATCH($B$1&amp;Depart1[[#This Row],[N° Cible]]&amp;Depart1[[#This Row],[Place]],Liste_participants[Départ]&amp;Liste_participants[Cible],0)),"")</f>
        <v>40_cm</v>
      </c>
      <c r="D10" s="42" t="str">
        <f>D9</f>
        <v>02</v>
      </c>
      <c r="E10" s="67"/>
      <c r="F10" s="68" t="s">
        <v>105</v>
      </c>
      <c r="G10" s="69" t="str" cm="1">
        <f t="array" ref="G10">IFERROR(INDEX(Liste_participants[Nom],MATCH($B$1&amp;Depart1[[#This Row],[N° Cible]]&amp;Depart1[[#This Row],[Place]],Liste_participants[Départ]&amp;Liste_participants[Cible],0)),"")</f>
        <v>UEJXDO VHWCZ</v>
      </c>
      <c r="H10" s="70" t="str" cm="1">
        <f t="array" ref="H10">IFERROR(INDEX(Liste_participants[Club],MATCH($B$1&amp;Depart1[[#This Row],[N° Cible]]&amp;Depart1[[#This Row],[Place]],Liste_participants[Départ]&amp;Liste_participants[Cible],0)),"")</f>
        <v>EBN GPMNQ</v>
      </c>
      <c r="I10" s="70" t="str" cm="1">
        <f t="array" ref="I10">IFERROR(INDEX(Liste_participants[Cat.Clt.],MATCH($B$1&amp;Depart1[[#This Row],[N° Cible]]&amp;Depart1[[#This Row],[Place]],Liste_participants[Départ]&amp;Liste_participants[Cible],0)),"")</f>
        <v>S2HCL</v>
      </c>
      <c r="J10" s="71"/>
      <c r="K10" s="14"/>
      <c r="L10" s="14"/>
      <c r="M10" s="14"/>
      <c r="N10" s="14"/>
      <c r="O10" s="15"/>
      <c r="P10" s="72">
        <f>IFERROR(INDEX(T_Categories[Codes],MATCH(Depart4[[#This Row],[Catégorie]],T_Categories[Catégories],0)),"")</f>
        <v>13</v>
      </c>
    </row>
    <row r="11" spans="2:16" x14ac:dyDescent="0.3">
      <c r="B11" s="41" cm="1">
        <f t="array" ref="B11">IFERROR(INDEX(Liste_participants[N°Tir],MATCH($B$1&amp;Depart1[[#This Row],[N° Cible]]&amp;Depart1[[#This Row],[Place]],Liste_participants[Départ]&amp;Liste_participants[Cible],0)),"")</f>
        <v>1</v>
      </c>
      <c r="C11" s="128" t="str" cm="1">
        <f t="array" ref="C11">IFERROR(INDEX(Liste_participants[Blason],MATCH($B$1&amp;Depart1[[#This Row],[N° Cible]]&amp;Depart1[[#This Row],[Place]],Liste_participants[Départ]&amp;Liste_participants[Cible],0)),"")</f>
        <v>40_cm</v>
      </c>
      <c r="D11" s="42" t="str">
        <f>Depart4[[#This Row],[Cible]]</f>
        <v>03</v>
      </c>
      <c r="E11" s="35" t="s">
        <v>107</v>
      </c>
      <c r="F11" s="36" t="s">
        <v>102</v>
      </c>
      <c r="G11" s="37" t="str" cm="1">
        <f t="array" ref="G11">IFERROR(INDEX(Liste_participants[Nom],MATCH($B$1&amp;Depart1[[#This Row],[N° Cible]]&amp;Depart1[[#This Row],[Place]],Liste_participants[Départ]&amp;Liste_participants[Cible],0)),"")</f>
        <v>YANNOBQY SAFIWKT</v>
      </c>
      <c r="H11" s="38" t="str" cm="1">
        <f t="array" ref="H11">IFERROR(INDEX(Liste_participants[Club],MATCH($B$1&amp;Depart1[[#This Row],[N° Cible]]&amp;Depart1[[#This Row],[Place]],Liste_participants[Départ]&amp;Liste_participants[Cible],0)),"")</f>
        <v>LDGU 0ALS</v>
      </c>
      <c r="I11" s="38" t="str" cm="1">
        <f t="array" ref="I11">IFERROR(INDEX(Liste_participants[Cat.Clt.],MATCH($B$1&amp;Depart1[[#This Row],[N° Cible]]&amp;Depart1[[#This Row],[Place]],Liste_participants[Départ]&amp;Liste_participants[Cible],0)),"")</f>
        <v>S1HCL</v>
      </c>
      <c r="J11" s="39"/>
      <c r="K11" s="18"/>
      <c r="L11" s="18"/>
      <c r="M11" s="18"/>
      <c r="N11" s="18"/>
      <c r="O11" s="19"/>
      <c r="P11" s="40">
        <f>IFERROR(INDEX(T_Categories[Codes],MATCH(Depart4[[#This Row],[Catégorie]],T_Categories[Catégories],0)),"")</f>
        <v>11</v>
      </c>
    </row>
    <row r="12" spans="2:16" x14ac:dyDescent="0.3">
      <c r="B12" s="41" cm="1">
        <f t="array" ref="B12">IFERROR(INDEX(Liste_participants[N°Tir],MATCH($B$1&amp;Depart1[[#This Row],[N° Cible]]&amp;Depart1[[#This Row],[Place]],Liste_participants[Départ]&amp;Liste_participants[Cible],0)),"")</f>
        <v>1</v>
      </c>
      <c r="C12" s="128" t="str" cm="1">
        <f t="array" ref="C12">IFERROR(INDEX(Liste_participants[Blason],MATCH($B$1&amp;Depart1[[#This Row],[N° Cible]]&amp;Depart1[[#This Row],[Place]],Liste_participants[Départ]&amp;Liste_participants[Cible],0)),"")</f>
        <v>40_cm</v>
      </c>
      <c r="D12" s="42" t="str">
        <f>D11</f>
        <v>03</v>
      </c>
      <c r="E12" s="43"/>
      <c r="F12" s="44" t="s">
        <v>103</v>
      </c>
      <c r="G12" s="45" t="str" cm="1">
        <f t="array" ref="G12">IFERROR(INDEX(Liste_participants[Nom],MATCH($B$1&amp;Depart1[[#This Row],[N° Cible]]&amp;Depart1[[#This Row],[Place]],Liste_participants[Départ]&amp;Liste_participants[Cible],0)),"")</f>
        <v>QMXRZ WFNNZ</v>
      </c>
      <c r="H12" s="46" t="str" cm="1">
        <f t="array" ref="H12">IFERROR(INDEX(Liste_participants[Club],MATCH($B$1&amp;Depart1[[#This Row],[N° Cible]]&amp;Depart1[[#This Row],[Place]],Liste_participants[Départ]&amp;Liste_participants[Cible],0)),"")</f>
        <v>ANIFZ</v>
      </c>
      <c r="I12" s="46" t="str" cm="1">
        <f t="array" ref="I12">IFERROR(INDEX(Liste_participants[Cat.Clt.],MATCH($B$1&amp;Depart1[[#This Row],[N° Cible]]&amp;Depart1[[#This Row],[Place]],Liste_participants[Départ]&amp;Liste_participants[Cible],0)),"")</f>
        <v>S3HCL</v>
      </c>
      <c r="J12" s="47"/>
      <c r="K12" s="20"/>
      <c r="L12" s="20"/>
      <c r="M12" s="20"/>
      <c r="N12" s="20"/>
      <c r="O12" s="21"/>
      <c r="P12" s="48">
        <f>IFERROR(INDEX(T_Categories[Codes],MATCH(Depart4[[#This Row],[Catégorie]],T_Categories[Catégories],0)),"")</f>
        <v>15</v>
      </c>
    </row>
    <row r="13" spans="2:16" x14ac:dyDescent="0.3">
      <c r="B13" s="41" cm="1">
        <f t="array" ref="B13">IFERROR(INDEX(Liste_participants[N°Tir],MATCH($B$1&amp;Depart1[[#This Row],[N° Cible]]&amp;Depart1[[#This Row],[Place]],Liste_participants[Départ]&amp;Liste_participants[Cible],0)),"")</f>
        <v>1</v>
      </c>
      <c r="C13" s="128" t="str" cm="1">
        <f t="array" ref="C13">IFERROR(INDEX(Liste_participants[Blason],MATCH($B$1&amp;Depart1[[#This Row],[N° Cible]]&amp;Depart1[[#This Row],[Place]],Liste_participants[Départ]&amp;Liste_participants[Cible],0)),"")</f>
        <v>40_cm</v>
      </c>
      <c r="D13" s="42" t="str">
        <f>D12</f>
        <v>03</v>
      </c>
      <c r="E13" s="43"/>
      <c r="F13" s="44" t="s">
        <v>104</v>
      </c>
      <c r="G13" s="45" t="str" cm="1">
        <f t="array" ref="G13">IFERROR(INDEX(Liste_participants[Nom],MATCH($B$1&amp;Depart1[[#This Row],[N° Cible]]&amp;Depart1[[#This Row],[Place]],Liste_participants[Départ]&amp;Liste_participants[Cible],0)),"")</f>
        <v>VGGECDU OJLU</v>
      </c>
      <c r="H13" s="46" t="str" cm="1">
        <f t="array" ref="H13">IFERROR(INDEX(Liste_participants[Club],MATCH($B$1&amp;Depart1[[#This Row],[N° Cible]]&amp;Depart1[[#This Row],[Place]],Liste_participants[Départ]&amp;Liste_participants[Cible],0)),"")</f>
        <v>FQGBGYJT</v>
      </c>
      <c r="I13" s="46" t="str" cm="1">
        <f t="array" ref="I13">IFERROR(INDEX(Liste_participants[Cat.Clt.],MATCH($B$1&amp;Depart1[[#This Row],[N° Cible]]&amp;Depart1[[#This Row],[Place]],Liste_participants[Départ]&amp;Liste_participants[Cible],0)),"")</f>
        <v>S2HCL</v>
      </c>
      <c r="J13" s="47"/>
      <c r="K13" s="20"/>
      <c r="L13" s="20"/>
      <c r="M13" s="20"/>
      <c r="N13" s="20"/>
      <c r="O13" s="21"/>
      <c r="P13" s="48">
        <f>IFERROR(INDEX(T_Categories[Codes],MATCH(Depart4[[#This Row],[Catégorie]],T_Categories[Catégories],0)),"")</f>
        <v>13</v>
      </c>
    </row>
    <row r="14" spans="2:16" ht="17.25" thickBot="1" x14ac:dyDescent="0.35">
      <c r="B14" s="41" cm="1">
        <f t="array" ref="B14">IFERROR(INDEX(Liste_participants[N°Tir],MATCH($B$1&amp;Depart1[[#This Row],[N° Cible]]&amp;Depart1[[#This Row],[Place]],Liste_participants[Départ]&amp;Liste_participants[Cible],0)),"")</f>
        <v>1</v>
      </c>
      <c r="C14" s="128" t="str" cm="1">
        <f t="array" ref="C14">IFERROR(INDEX(Liste_participants[Blason],MATCH($B$1&amp;Depart1[[#This Row],[N° Cible]]&amp;Depart1[[#This Row],[Place]],Liste_participants[Départ]&amp;Liste_participants[Cible],0)),"")</f>
        <v>40_cm</v>
      </c>
      <c r="D14" s="42" t="str">
        <f>D13</f>
        <v>03</v>
      </c>
      <c r="E14" s="49"/>
      <c r="F14" s="50" t="s">
        <v>105</v>
      </c>
      <c r="G14" s="51" t="str" cm="1">
        <f t="array" ref="G14">IFERROR(INDEX(Liste_participants[Nom],MATCH($B$1&amp;Depart1[[#This Row],[N° Cible]]&amp;Depart1[[#This Row],[Place]],Liste_participants[Départ]&amp;Liste_participants[Cible],0)),"")</f>
        <v>NOBN OOLAE-MEUVWRYQD</v>
      </c>
      <c r="H14" s="52" t="str" cm="1">
        <f t="array" ref="H14">IFERROR(INDEX(Liste_participants[Club],MATCH($B$1&amp;Depart1[[#This Row],[N° Cible]]&amp;Depart1[[#This Row],[Place]],Liste_participants[Départ]&amp;Liste_participants[Cible],0)),"")</f>
        <v>UP JAATUODWLJ LVS SQPJQ</v>
      </c>
      <c r="I14" s="52" t="str" cm="1">
        <f t="array" ref="I14">IFERROR(INDEX(Liste_participants[Cat.Clt.],MATCH($B$1&amp;Depart1[[#This Row],[N° Cible]]&amp;Depart1[[#This Row],[Place]],Liste_participants[Départ]&amp;Liste_participants[Cible],0)),"")</f>
        <v>S2FCL</v>
      </c>
      <c r="J14" s="53"/>
      <c r="K14" s="22"/>
      <c r="L14" s="22"/>
      <c r="M14" s="22"/>
      <c r="N14" s="22"/>
      <c r="O14" s="23"/>
      <c r="P14" s="54">
        <f>IFERROR(INDEX(T_Categories[Codes],MATCH(Depart4[[#This Row],[Catégorie]],T_Categories[Catégories],0)),"")</f>
        <v>12</v>
      </c>
    </row>
    <row r="15" spans="2:16" x14ac:dyDescent="0.3">
      <c r="B15" s="41" cm="1">
        <f t="array" ref="B15">IFERROR(INDEX(Liste_participants[N°Tir],MATCH($B$1&amp;Depart1[[#This Row],[N° Cible]]&amp;Depart1[[#This Row],[Place]],Liste_participants[Départ]&amp;Liste_participants[Cible],0)),"")</f>
        <v>1</v>
      </c>
      <c r="C15" s="128" t="str" cm="1">
        <f t="array" ref="C15">IFERROR(INDEX(Liste_participants[Blason],MATCH($B$1&amp;Depart1[[#This Row],[N° Cible]]&amp;Depart1[[#This Row],[Place]],Liste_participants[Départ]&amp;Liste_participants[Cible],0)),"")</f>
        <v>40_cm</v>
      </c>
      <c r="D15" s="42" t="str">
        <f>Depart4[[#This Row],[Cible]]</f>
        <v>04</v>
      </c>
      <c r="E15" s="55" t="s">
        <v>108</v>
      </c>
      <c r="F15" s="56" t="s">
        <v>102</v>
      </c>
      <c r="G15" s="57" t="str" cm="1">
        <f t="array" ref="G15">IFERROR(INDEX(Liste_participants[Nom],MATCH($B$1&amp;Depart1[[#This Row],[N° Cible]]&amp;Depart1[[#This Row],[Place]],Liste_participants[Départ]&amp;Liste_participants[Cible],0)),"")</f>
        <v>ACFGU GBXBTVMY</v>
      </c>
      <c r="H15" s="58" t="str" cm="1">
        <f t="array" ref="H15">IFERROR(INDEX(Liste_participants[Club],MATCH($B$1&amp;Depart1[[#This Row],[N° Cible]]&amp;Depart1[[#This Row],[Place]],Liste_participants[Départ]&amp;Liste_participants[Cible],0)),"")</f>
        <v>LAQIHXZS</v>
      </c>
      <c r="I15" s="58" t="str" cm="1">
        <f t="array" ref="I15">IFERROR(INDEX(Liste_participants[Cat.Clt.],MATCH($B$1&amp;Depart1[[#This Row],[N° Cible]]&amp;Depart1[[#This Row],[Place]],Liste_participants[Départ]&amp;Liste_participants[Cible],0)),"")</f>
        <v>JFCL</v>
      </c>
      <c r="J15" s="59"/>
      <c r="K15" s="16"/>
      <c r="L15" s="16"/>
      <c r="M15" s="16"/>
      <c r="N15" s="16"/>
      <c r="O15" s="17"/>
      <c r="P15" s="60">
        <f>IFERROR(INDEX(T_Categories[Codes],MATCH(Depart4[[#This Row],[Catégorie]],T_Categories[Catégories],0)),"")</f>
        <v>8</v>
      </c>
    </row>
    <row r="16" spans="2:16" x14ac:dyDescent="0.3">
      <c r="B16" s="41" cm="1">
        <f t="array" ref="B16">IFERROR(INDEX(Liste_participants[N°Tir],MATCH($B$1&amp;Depart1[[#This Row],[N° Cible]]&amp;Depart1[[#This Row],[Place]],Liste_participants[Départ]&amp;Liste_participants[Cible],0)),"")</f>
        <v>1</v>
      </c>
      <c r="C16" s="128" t="str" cm="1">
        <f t="array" ref="C16">IFERROR(INDEX(Liste_participants[Blason],MATCH($B$1&amp;Depart1[[#This Row],[N° Cible]]&amp;Depart1[[#This Row],[Place]],Liste_participants[Départ]&amp;Liste_participants[Cible],0)),"")</f>
        <v>40_cm</v>
      </c>
      <c r="D16" s="42" t="str">
        <f>D15</f>
        <v>04</v>
      </c>
      <c r="E16" s="61"/>
      <c r="F16" s="62" t="s">
        <v>103</v>
      </c>
      <c r="G16" s="63" t="str" cm="1">
        <f t="array" ref="G16">IFERROR(INDEX(Liste_participants[Nom],MATCH($B$1&amp;Depart1[[#This Row],[N° Cible]]&amp;Depart1[[#This Row],[Place]],Liste_participants[Départ]&amp;Liste_participants[Cible],0)),"")</f>
        <v>CYYGYDQV HOLPNC</v>
      </c>
      <c r="H16" s="64" t="str" cm="1">
        <f t="array" ref="H16">IFERROR(INDEX(Liste_participants[Club],MATCH($B$1&amp;Depart1[[#This Row],[N° Cible]]&amp;Depart1[[#This Row],[Place]],Liste_participants[Départ]&amp;Liste_participants[Cible],0)),"")</f>
        <v>LYMIFUBZ</v>
      </c>
      <c r="I16" s="64" t="str" cm="1">
        <f t="array" ref="I16">IFERROR(INDEX(Liste_participants[Cat.Clt.],MATCH($B$1&amp;Depart1[[#This Row],[N° Cible]]&amp;Depart1[[#This Row],[Place]],Liste_participants[Départ]&amp;Liste_participants[Cible],0)),"")</f>
        <v>S2HCL</v>
      </c>
      <c r="J16" s="65"/>
      <c r="K16" s="12"/>
      <c r="L16" s="12"/>
      <c r="M16" s="12"/>
      <c r="N16" s="12"/>
      <c r="O16" s="13"/>
      <c r="P16" s="66">
        <f>IFERROR(INDEX(T_Categories[Codes],MATCH(Depart4[[#This Row],[Catégorie]],T_Categories[Catégories],0)),"")</f>
        <v>13</v>
      </c>
    </row>
    <row r="17" spans="2:16" x14ac:dyDescent="0.3">
      <c r="B17" s="41" cm="1">
        <f t="array" ref="B17">IFERROR(INDEX(Liste_participants[N°Tir],MATCH($B$1&amp;Depart1[[#This Row],[N° Cible]]&amp;Depart1[[#This Row],[Place]],Liste_participants[Départ]&amp;Liste_participants[Cible],0)),"")</f>
        <v>1</v>
      </c>
      <c r="C17" s="128" t="str" cm="1">
        <f t="array" ref="C17">IFERROR(INDEX(Liste_participants[Blason],MATCH($B$1&amp;Depart1[[#This Row],[N° Cible]]&amp;Depart1[[#This Row],[Place]],Liste_participants[Départ]&amp;Liste_participants[Cible],0)),"")</f>
        <v>40_cm</v>
      </c>
      <c r="D17" s="42" t="str">
        <f>D16</f>
        <v>04</v>
      </c>
      <c r="E17" s="61"/>
      <c r="F17" s="62" t="s">
        <v>104</v>
      </c>
      <c r="G17" s="63" t="str" cm="1">
        <f t="array" ref="G17">IFERROR(INDEX(Liste_participants[Nom],MATCH($B$1&amp;Depart1[[#This Row],[N° Cible]]&amp;Depart1[[#This Row],[Place]],Liste_participants[Départ]&amp;Liste_participants[Cible],0)),"")</f>
        <v>YIQVOJNFO PFRJSP</v>
      </c>
      <c r="H17" s="64" t="str" cm="1">
        <f t="array" ref="H17">IFERROR(INDEX(Liste_participants[Club],MATCH($B$1&amp;Depart1[[#This Row],[N° Cible]]&amp;Depart1[[#This Row],[Place]],Liste_participants[Départ]&amp;Liste_participants[Cible],0)),"")</f>
        <v>MGRIBXXW LDLXSNJ</v>
      </c>
      <c r="I17" s="64" t="str" cm="1">
        <f t="array" ref="I17">IFERROR(INDEX(Liste_participants[Cat.Clt.],MATCH($B$1&amp;Depart1[[#This Row],[N° Cible]]&amp;Depart1[[#This Row],[Place]],Liste_participants[Départ]&amp;Liste_participants[Cible],0)),"")</f>
        <v>S3HCL</v>
      </c>
      <c r="J17" s="65"/>
      <c r="K17" s="12"/>
      <c r="L17" s="12"/>
      <c r="M17" s="12"/>
      <c r="N17" s="12"/>
      <c r="O17" s="13"/>
      <c r="P17" s="66">
        <f>IFERROR(INDEX(T_Categories[Codes],MATCH(Depart4[[#This Row],[Catégorie]],T_Categories[Catégories],0)),"")</f>
        <v>15</v>
      </c>
    </row>
    <row r="18" spans="2:16" ht="17.25" thickBot="1" x14ac:dyDescent="0.35">
      <c r="B18" s="41" cm="1">
        <f t="array" ref="B18">IFERROR(INDEX(Liste_participants[N°Tir],MATCH($B$1&amp;Depart1[[#This Row],[N° Cible]]&amp;Depart1[[#This Row],[Place]],Liste_participants[Départ]&amp;Liste_participants[Cible],0)),"")</f>
        <v>1</v>
      </c>
      <c r="C18" s="128" t="str" cm="1">
        <f t="array" ref="C18">IFERROR(INDEX(Liste_participants[Blason],MATCH($B$1&amp;Depart1[[#This Row],[N° Cible]]&amp;Depart1[[#This Row],[Place]],Liste_participants[Départ]&amp;Liste_participants[Cible],0)),"")</f>
        <v>40_cm</v>
      </c>
      <c r="D18" s="42" t="str">
        <f>D17</f>
        <v>04</v>
      </c>
      <c r="E18" s="67"/>
      <c r="F18" s="68" t="s">
        <v>105</v>
      </c>
      <c r="G18" s="69" t="str" cm="1">
        <f t="array" ref="G18">IFERROR(INDEX(Liste_participants[Nom],MATCH($B$1&amp;Depart1[[#This Row],[N° Cible]]&amp;Depart1[[#This Row],[Place]],Liste_participants[Départ]&amp;Liste_participants[Cible],0)),"")</f>
        <v>YLNVBQ OTIQGJUC</v>
      </c>
      <c r="H18" s="70" t="str" cm="1">
        <f t="array" ref="H18">IFERROR(INDEX(Liste_participants[Club],MATCH($B$1&amp;Depart1[[#This Row],[N° Cible]]&amp;Depart1[[#This Row],[Place]],Liste_participants[Départ]&amp;Liste_participants[Cible],0)),"")</f>
        <v>ZTEV 4NER</v>
      </c>
      <c r="I18" s="70" t="str" cm="1">
        <f t="array" ref="I18">IFERROR(INDEX(Liste_participants[Cat.Clt.],MATCH($B$1&amp;Depart1[[#This Row],[N° Cible]]&amp;Depart1[[#This Row],[Place]],Liste_participants[Départ]&amp;Liste_participants[Cible],0)),"")</f>
        <v>S1HBB</v>
      </c>
      <c r="J18" s="71"/>
      <c r="K18" s="14"/>
      <c r="L18" s="14"/>
      <c r="M18" s="14"/>
      <c r="N18" s="14"/>
      <c r="O18" s="15"/>
      <c r="P18" s="72">
        <f>IFERROR(INDEX(T_Categories[Codes],MATCH(Depart4[[#This Row],[Catégorie]],T_Categories[Catégories],0)),"")</f>
        <v>39</v>
      </c>
    </row>
    <row r="19" spans="2:16" x14ac:dyDescent="0.3">
      <c r="B19" s="41" cm="1">
        <f t="array" ref="B19">IFERROR(INDEX(Liste_participants[N°Tir],MATCH($B$1&amp;Depart1[[#This Row],[N° Cible]]&amp;Depart1[[#This Row],[Place]],Liste_participants[Départ]&amp;Liste_participants[Cible],0)),"")</f>
        <v>1</v>
      </c>
      <c r="C19" s="128" t="str" cm="1">
        <f t="array" ref="C19">IFERROR(INDEX(Liste_participants[Blason],MATCH($B$1&amp;Depart1[[#This Row],[N° Cible]]&amp;Depart1[[#This Row],[Place]],Liste_participants[Départ]&amp;Liste_participants[Cible],0)),"")</f>
        <v>40_cm</v>
      </c>
      <c r="D19" s="42" t="str">
        <f>Depart4[[#This Row],[Cible]]</f>
        <v>05</v>
      </c>
      <c r="E19" s="35" t="s">
        <v>109</v>
      </c>
      <c r="F19" s="36" t="s">
        <v>102</v>
      </c>
      <c r="G19" s="37" t="str" cm="1">
        <f t="array" ref="G19">IFERROR(INDEX(Liste_participants[Nom],MATCH($B$1&amp;Depart1[[#This Row],[N° Cible]]&amp;Depart1[[#This Row],[Place]],Liste_participants[Départ]&amp;Liste_participants[Cible],0)),"")</f>
        <v>GKZWGZPK EKUMIT</v>
      </c>
      <c r="H19" s="38" t="str" cm="1">
        <f t="array" ref="H19">IFERROR(INDEX(Liste_participants[Club],MATCH($B$1&amp;Depart1[[#This Row],[N° Cible]]&amp;Depart1[[#This Row],[Place]],Liste_participants[Départ]&amp;Liste_participants[Cible],0)),"")</f>
        <v>BXWRT</v>
      </c>
      <c r="I19" s="38" t="str" cm="1">
        <f t="array" ref="I19">IFERROR(INDEX(Liste_participants[Cat.Clt.],MATCH($B$1&amp;Depart1[[#This Row],[N° Cible]]&amp;Depart1[[#This Row],[Place]],Liste_participants[Départ]&amp;Liste_participants[Cible],0)),"")</f>
        <v>S2HCL</v>
      </c>
      <c r="J19" s="39"/>
      <c r="K19" s="18"/>
      <c r="L19" s="18"/>
      <c r="M19" s="18"/>
      <c r="N19" s="18"/>
      <c r="O19" s="19"/>
      <c r="P19" s="40">
        <f>IFERROR(INDEX(T_Categories[Codes],MATCH(Depart4[[#This Row],[Catégorie]],T_Categories[Catégories],0)),"")</f>
        <v>13</v>
      </c>
    </row>
    <row r="20" spans="2:16" x14ac:dyDescent="0.3">
      <c r="B20" s="41" cm="1">
        <f t="array" ref="B20">IFERROR(INDEX(Liste_participants[N°Tir],MATCH($B$1&amp;Depart1[[#This Row],[N° Cible]]&amp;Depart1[[#This Row],[Place]],Liste_participants[Départ]&amp;Liste_participants[Cible],0)),"")</f>
        <v>1</v>
      </c>
      <c r="C20" s="128" t="str" cm="1">
        <f t="array" ref="C20">IFERROR(INDEX(Liste_participants[Blason],MATCH($B$1&amp;Depart1[[#This Row],[N° Cible]]&amp;Depart1[[#This Row],[Place]],Liste_participants[Départ]&amp;Liste_participants[Cible],0)),"")</f>
        <v>40_cm</v>
      </c>
      <c r="D20" s="42" t="str">
        <f>D19</f>
        <v>05</v>
      </c>
      <c r="E20" s="43"/>
      <c r="F20" s="44" t="s">
        <v>103</v>
      </c>
      <c r="G20" s="45" t="str" cm="1">
        <f t="array" ref="G20">IFERROR(INDEX(Liste_participants[Nom],MATCH($B$1&amp;Depart1[[#This Row],[N° Cible]]&amp;Depart1[[#This Row],[Place]],Liste_participants[Départ]&amp;Liste_participants[Cible],0)),"")</f>
        <v>JRNDXUQB NMRKKACB</v>
      </c>
      <c r="H20" s="46" t="str" cm="1">
        <f t="array" ref="H20">IFERROR(INDEX(Liste_participants[Club],MATCH($B$1&amp;Depart1[[#This Row],[N° Cible]]&amp;Depart1[[#This Row],[Place]],Liste_participants[Départ]&amp;Liste_participants[Cible],0)),"")</f>
        <v>WTHRTBMF</v>
      </c>
      <c r="I20" s="46" t="str" cm="1">
        <f t="array" ref="I20">IFERROR(INDEX(Liste_participants[Cat.Clt.],MATCH($B$1&amp;Depart1[[#This Row],[N° Cible]]&amp;Depart1[[#This Row],[Place]],Liste_participants[Départ]&amp;Liste_participants[Cible],0)),"")</f>
        <v>CHCL</v>
      </c>
      <c r="J20" s="47"/>
      <c r="K20" s="20"/>
      <c r="L20" s="20"/>
      <c r="M20" s="20"/>
      <c r="N20" s="20"/>
      <c r="O20" s="21"/>
      <c r="P20" s="48">
        <f>IFERROR(INDEX(T_Categories[Codes],MATCH(Depart4[[#This Row],[Catégorie]],T_Categories[Catégories],0)),"")</f>
        <v>7</v>
      </c>
    </row>
    <row r="21" spans="2:16" x14ac:dyDescent="0.3">
      <c r="B21" s="41" cm="1">
        <f t="array" ref="B21">IFERROR(INDEX(Liste_participants[N°Tir],MATCH($B$1&amp;Depart1[[#This Row],[N° Cible]]&amp;Depart1[[#This Row],[Place]],Liste_participants[Départ]&amp;Liste_participants[Cible],0)),"")</f>
        <v>1</v>
      </c>
      <c r="C21" s="128" t="str" cm="1">
        <f t="array" ref="C21">IFERROR(INDEX(Liste_participants[Blason],MATCH($B$1&amp;Depart1[[#This Row],[N° Cible]]&amp;Depart1[[#This Row],[Place]],Liste_participants[Départ]&amp;Liste_participants[Cible],0)),"")</f>
        <v>40_cm</v>
      </c>
      <c r="D21" s="42" t="str">
        <f>D20</f>
        <v>05</v>
      </c>
      <c r="E21" s="43"/>
      <c r="F21" s="44" t="s">
        <v>104</v>
      </c>
      <c r="G21" s="45" t="str" cm="1">
        <f t="array" ref="G21">IFERROR(INDEX(Liste_participants[Nom],MATCH($B$1&amp;Depart1[[#This Row],[N° Cible]]&amp;Depart1[[#This Row],[Place]],Liste_participants[Départ]&amp;Liste_participants[Cible],0)),"")</f>
        <v>NORHXGCIY SDKAKAU</v>
      </c>
      <c r="H21" s="46" t="str" cm="1">
        <f t="array" ref="H21">IFERROR(INDEX(Liste_participants[Club],MATCH($B$1&amp;Depart1[[#This Row],[N° Cible]]&amp;Depart1[[#This Row],[Place]],Liste_participants[Départ]&amp;Liste_participants[Cible],0)),"")</f>
        <v>SJQTERDG BNSRIPU</v>
      </c>
      <c r="I21" s="46" t="str" cm="1">
        <f t="array" ref="I21">IFERROR(INDEX(Liste_participants[Cat.Clt.],MATCH($B$1&amp;Depart1[[#This Row],[N° Cible]]&amp;Depart1[[#This Row],[Place]],Liste_participants[Départ]&amp;Liste_participants[Cible],0)),"")</f>
        <v>S2FCL</v>
      </c>
      <c r="J21" s="47"/>
      <c r="K21" s="20"/>
      <c r="L21" s="20"/>
      <c r="M21" s="20"/>
      <c r="N21" s="20"/>
      <c r="O21" s="21"/>
      <c r="P21" s="48">
        <f>IFERROR(INDEX(T_Categories[Codes],MATCH(Depart4[[#This Row],[Catégorie]],T_Categories[Catégories],0)),"")</f>
        <v>12</v>
      </c>
    </row>
    <row r="22" spans="2:16" ht="17.25" thickBot="1" x14ac:dyDescent="0.35">
      <c r="B22" s="41" cm="1">
        <f t="array" ref="B22">IFERROR(INDEX(Liste_participants[N°Tir],MATCH($B$1&amp;Depart1[[#This Row],[N° Cible]]&amp;Depart1[[#This Row],[Place]],Liste_participants[Départ]&amp;Liste_participants[Cible],0)),"")</f>
        <v>1</v>
      </c>
      <c r="C22" s="128" t="str" cm="1">
        <f t="array" ref="C22">IFERROR(INDEX(Liste_participants[Blason],MATCH($B$1&amp;Depart1[[#This Row],[N° Cible]]&amp;Depart1[[#This Row],[Place]],Liste_participants[Départ]&amp;Liste_participants[Cible],0)),"")</f>
        <v>40_cm</v>
      </c>
      <c r="D22" s="42" t="str">
        <f>D21</f>
        <v>05</v>
      </c>
      <c r="E22" s="49"/>
      <c r="F22" s="50" t="s">
        <v>105</v>
      </c>
      <c r="G22" s="51" t="str" cm="1">
        <f t="array" ref="G22">IFERROR(INDEX(Liste_participants[Nom],MATCH($B$1&amp;Depart1[[#This Row],[N° Cible]]&amp;Depart1[[#This Row],[Place]],Liste_participants[Départ]&amp;Liste_participants[Cible],0)),"")</f>
        <v>EJMFJM YXMXRPE</v>
      </c>
      <c r="H22" s="52" t="str" cm="1">
        <f t="array" ref="H22">IFERROR(INDEX(Liste_participants[Club],MATCH($B$1&amp;Depart1[[#This Row],[N° Cible]]&amp;Depart1[[#This Row],[Place]],Liste_participants[Départ]&amp;Liste_participants[Cible],0)),"")</f>
        <v>AYXYHQIH ERT ENXVD</v>
      </c>
      <c r="I22" s="52" t="str" cm="1">
        <f t="array" ref="I22">IFERROR(INDEX(Liste_participants[Cat.Clt.],MATCH($B$1&amp;Depart1[[#This Row],[N° Cible]]&amp;Depart1[[#This Row],[Place]],Liste_participants[Départ]&amp;Liste_participants[Cible],0)),"")</f>
        <v>S2HCL</v>
      </c>
      <c r="J22" s="53"/>
      <c r="K22" s="22"/>
      <c r="L22" s="22"/>
      <c r="M22" s="22"/>
      <c r="N22" s="22"/>
      <c r="O22" s="23"/>
      <c r="P22" s="54">
        <f>IFERROR(INDEX(T_Categories[Codes],MATCH(Depart4[[#This Row],[Catégorie]],T_Categories[Catégories],0)),"")</f>
        <v>13</v>
      </c>
    </row>
    <row r="23" spans="2:16" x14ac:dyDescent="0.3">
      <c r="B23" s="41" cm="1">
        <f t="array" ref="B23">IFERROR(INDEX(Liste_participants[N°Tir],MATCH($B$1&amp;Depart1[[#This Row],[N° Cible]]&amp;Depart1[[#This Row],[Place]],Liste_participants[Départ]&amp;Liste_participants[Cible],0)),"")</f>
        <v>1</v>
      </c>
      <c r="C23" s="128" t="str" cm="1">
        <f t="array" ref="C23">IFERROR(INDEX(Liste_participants[Blason],MATCH($B$1&amp;Depart1[[#This Row],[N° Cible]]&amp;Depart1[[#This Row],[Place]],Liste_participants[Départ]&amp;Liste_participants[Cible],0)),"")</f>
        <v>40_cm</v>
      </c>
      <c r="D23" s="42" t="str">
        <f>Depart4[[#This Row],[Cible]]</f>
        <v>06</v>
      </c>
      <c r="E23" s="55" t="s">
        <v>110</v>
      </c>
      <c r="F23" s="56" t="s">
        <v>102</v>
      </c>
      <c r="G23" s="57" t="str" cm="1">
        <f t="array" ref="G23">IFERROR(INDEX(Liste_participants[Nom],MATCH($B$1&amp;Depart1[[#This Row],[N° Cible]]&amp;Depart1[[#This Row],[Place]],Liste_participants[Départ]&amp;Liste_participants[Cible],0)),"")</f>
        <v>DUNON NQVHP</v>
      </c>
      <c r="H23" s="58" t="str" cm="1">
        <f t="array" ref="H23">IFERROR(INDEX(Liste_participants[Club],MATCH($B$1&amp;Depart1[[#This Row],[N° Cible]]&amp;Depart1[[#This Row],[Place]],Liste_participants[Départ]&amp;Liste_participants[Cible],0)),"")</f>
        <v>KZ AKGXSRMXWW CBZ RXFYP</v>
      </c>
      <c r="I23" s="58" t="str" cm="1">
        <f t="array" ref="I23">IFERROR(INDEX(Liste_participants[Cat.Clt.],MATCH($B$1&amp;Depart1[[#This Row],[N° Cible]]&amp;Depart1[[#This Row],[Place]],Liste_participants[Départ]&amp;Liste_participants[Cible],0)),"")</f>
        <v>S2HCL</v>
      </c>
      <c r="J23" s="59"/>
      <c r="K23" s="16"/>
      <c r="L23" s="16"/>
      <c r="M23" s="16"/>
      <c r="N23" s="16"/>
      <c r="O23" s="17"/>
      <c r="P23" s="60">
        <f>IFERROR(INDEX(T_Categories[Codes],MATCH(Depart4[[#This Row],[Catégorie]],T_Categories[Catégories],0)),"")</f>
        <v>13</v>
      </c>
    </row>
    <row r="24" spans="2:16" x14ac:dyDescent="0.3">
      <c r="B24" s="41" cm="1">
        <f t="array" ref="B24">IFERROR(INDEX(Liste_participants[N°Tir],MATCH($B$1&amp;Depart1[[#This Row],[N° Cible]]&amp;Depart1[[#This Row],[Place]],Liste_participants[Départ]&amp;Liste_participants[Cible],0)),"")</f>
        <v>1</v>
      </c>
      <c r="C24" s="128" t="str" cm="1">
        <f t="array" ref="C24">IFERROR(INDEX(Liste_participants[Blason],MATCH($B$1&amp;Depart1[[#This Row],[N° Cible]]&amp;Depart1[[#This Row],[Place]],Liste_participants[Départ]&amp;Liste_participants[Cible],0)),"")</f>
        <v>40_cm</v>
      </c>
      <c r="D24" s="42" t="str">
        <f>D23</f>
        <v>06</v>
      </c>
      <c r="E24" s="61"/>
      <c r="F24" s="62" t="s">
        <v>103</v>
      </c>
      <c r="G24" s="63" t="str" cm="1">
        <f t="array" ref="G24">IFERROR(INDEX(Liste_participants[Nom],MATCH($B$1&amp;Depart1[[#This Row],[N° Cible]]&amp;Depart1[[#This Row],[Place]],Liste_participants[Départ]&amp;Liste_participants[Cible],0)),"")</f>
        <v>NEZ RXYBCSO</v>
      </c>
      <c r="H24" s="64" t="str" cm="1">
        <f t="array" ref="H24">IFERROR(INDEX(Liste_participants[Club],MATCH($B$1&amp;Depart1[[#This Row],[N° Cible]]&amp;Depart1[[#This Row],[Place]],Liste_participants[Départ]&amp;Liste_participants[Cible],0)),"")</f>
        <v>FFIK 9LAY</v>
      </c>
      <c r="I24" s="64" t="str" cm="1">
        <f t="array" ref="I24">IFERROR(INDEX(Liste_participants[Cat.Clt.],MATCH($B$1&amp;Depart1[[#This Row],[N° Cible]]&amp;Depart1[[#This Row],[Place]],Liste_participants[Départ]&amp;Liste_participants[Cible],0)),"")</f>
        <v>S1HCL</v>
      </c>
      <c r="J24" s="65"/>
      <c r="K24" s="12"/>
      <c r="L24" s="12"/>
      <c r="M24" s="12"/>
      <c r="N24" s="12"/>
      <c r="O24" s="13"/>
      <c r="P24" s="66">
        <f>IFERROR(INDEX(T_Categories[Codes],MATCH(Depart4[[#This Row],[Catégorie]],T_Categories[Catégories],0)),"")</f>
        <v>11</v>
      </c>
    </row>
    <row r="25" spans="2:16" x14ac:dyDescent="0.3">
      <c r="B25" s="41" cm="1">
        <f t="array" ref="B25">IFERROR(INDEX(Liste_participants[N°Tir],MATCH($B$1&amp;Depart1[[#This Row],[N° Cible]]&amp;Depart1[[#This Row],[Place]],Liste_participants[Départ]&amp;Liste_participants[Cible],0)),"")</f>
        <v>1</v>
      </c>
      <c r="C25" s="128" t="str" cm="1">
        <f t="array" ref="C25">IFERROR(INDEX(Liste_participants[Blason],MATCH($B$1&amp;Depart1[[#This Row],[N° Cible]]&amp;Depart1[[#This Row],[Place]],Liste_participants[Départ]&amp;Liste_participants[Cible],0)),"")</f>
        <v>40_cm</v>
      </c>
      <c r="D25" s="42" t="str">
        <f>D24</f>
        <v>06</v>
      </c>
      <c r="E25" s="61"/>
      <c r="F25" s="62" t="s">
        <v>104</v>
      </c>
      <c r="G25" s="63" t="str" cm="1">
        <f t="array" ref="G25">IFERROR(INDEX(Liste_participants[Nom],MATCH($B$1&amp;Depart1[[#This Row],[N° Cible]]&amp;Depart1[[#This Row],[Place]],Liste_participants[Départ]&amp;Liste_participants[Cible],0)),"")</f>
        <v>DZFCLV PDJNTAJ</v>
      </c>
      <c r="H25" s="64" t="str" cm="1">
        <f t="array" ref="H25">IFERROR(INDEX(Liste_participants[Club],MATCH($B$1&amp;Depart1[[#This Row],[N° Cible]]&amp;Depart1[[#This Row],[Place]],Liste_participants[Départ]&amp;Liste_participants[Cible],0)),"")</f>
        <v>NKNNISWQ HKK GXGTB</v>
      </c>
      <c r="I25" s="64" t="str" cm="1">
        <f t="array" ref="I25">IFERROR(INDEX(Liste_participants[Cat.Clt.],MATCH($B$1&amp;Depart1[[#This Row],[N° Cible]]&amp;Depart1[[#This Row],[Place]],Liste_participants[Départ]&amp;Liste_participants[Cible],0)),"")</f>
        <v>S2HCL</v>
      </c>
      <c r="J25" s="65"/>
      <c r="K25" s="12"/>
      <c r="L25" s="12"/>
      <c r="M25" s="12"/>
      <c r="N25" s="12"/>
      <c r="O25" s="13"/>
      <c r="P25" s="66">
        <f>IFERROR(INDEX(T_Categories[Codes],MATCH(Depart4[[#This Row],[Catégorie]],T_Categories[Catégories],0)),"")</f>
        <v>13</v>
      </c>
    </row>
    <row r="26" spans="2:16" ht="17.25" thickBot="1" x14ac:dyDescent="0.35">
      <c r="B26" s="41" cm="1">
        <f t="array" ref="B26">IFERROR(INDEX(Liste_participants[N°Tir],MATCH($B$1&amp;Depart1[[#This Row],[N° Cible]]&amp;Depart1[[#This Row],[Place]],Liste_participants[Départ]&amp;Liste_participants[Cible],0)),"")</f>
        <v>1</v>
      </c>
      <c r="C26" s="128" t="str" cm="1">
        <f t="array" ref="C26">IFERROR(INDEX(Liste_participants[Blason],MATCH($B$1&amp;Depart1[[#This Row],[N° Cible]]&amp;Depart1[[#This Row],[Place]],Liste_participants[Départ]&amp;Liste_participants[Cible],0)),"")</f>
        <v>40_cm</v>
      </c>
      <c r="D26" s="42" t="str">
        <f>D25</f>
        <v>06</v>
      </c>
      <c r="E26" s="67"/>
      <c r="F26" s="68" t="s">
        <v>105</v>
      </c>
      <c r="G26" s="69" t="str" cm="1">
        <f t="array" ref="G26">IFERROR(INDEX(Liste_participants[Nom],MATCH($B$1&amp;Depart1[[#This Row],[N° Cible]]&amp;Depart1[[#This Row],[Place]],Liste_participants[Départ]&amp;Liste_participants[Cible],0)),"")</f>
        <v>NIRPESOND KJY</v>
      </c>
      <c r="H26" s="70" t="str" cm="1">
        <f t="array" ref="H26">IFERROR(INDEX(Liste_participants[Club],MATCH($B$1&amp;Depart1[[#This Row],[N° Cible]]&amp;Depart1[[#This Row],[Place]],Liste_participants[Départ]&amp;Liste_participants[Cible],0)),"")</f>
        <v>OHXFSXBZ FZFWREF</v>
      </c>
      <c r="I26" s="70" t="str" cm="1">
        <f t="array" ref="I26">IFERROR(INDEX(Liste_participants[Cat.Clt.],MATCH($B$1&amp;Depart1[[#This Row],[N° Cible]]&amp;Depart1[[#This Row],[Place]],Liste_participants[Départ]&amp;Liste_participants[Cible],0)),"")</f>
        <v>JFCL</v>
      </c>
      <c r="J26" s="71"/>
      <c r="K26" s="14"/>
      <c r="L26" s="14"/>
      <c r="M26" s="14"/>
      <c r="N26" s="14"/>
      <c r="O26" s="15"/>
      <c r="P26" s="72">
        <f>IFERROR(INDEX(T_Categories[Codes],MATCH(Depart4[[#This Row],[Catégorie]],T_Categories[Catégories],0)),"")</f>
        <v>8</v>
      </c>
    </row>
    <row r="27" spans="2:16" x14ac:dyDescent="0.3">
      <c r="B27" s="41" cm="1">
        <f t="array" ref="B27">IFERROR(INDEX(Liste_participants[N°Tir],MATCH($B$1&amp;Depart1[[#This Row],[N° Cible]]&amp;Depart1[[#This Row],[Place]],Liste_participants[Départ]&amp;Liste_participants[Cible],0)),"")</f>
        <v>1</v>
      </c>
      <c r="C27" s="128" t="str" cm="1">
        <f t="array" ref="C27">IFERROR(INDEX(Liste_participants[Blason],MATCH($B$1&amp;Depart1[[#This Row],[N° Cible]]&amp;Depart1[[#This Row],[Place]],Liste_participants[Départ]&amp;Liste_participants[Cible],0)),"")</f>
        <v>40_cm</v>
      </c>
      <c r="D27" s="42" t="str">
        <f>Depart4[[#This Row],[Cible]]</f>
        <v>07</v>
      </c>
      <c r="E27" s="35" t="s">
        <v>111</v>
      </c>
      <c r="F27" s="36" t="s">
        <v>102</v>
      </c>
      <c r="G27" s="37" t="str" cm="1">
        <f t="array" ref="G27">IFERROR(INDEX(Liste_participants[Nom],MATCH($B$1&amp;Depart1[[#This Row],[N° Cible]]&amp;Depart1[[#This Row],[Place]],Liste_participants[Départ]&amp;Liste_participants[Cible],0)),"")</f>
        <v>CLIDDUSV HHPRHK</v>
      </c>
      <c r="H27" s="38" t="str" cm="1">
        <f t="array" ref="H27">IFERROR(INDEX(Liste_participants[Club],MATCH($B$1&amp;Depart1[[#This Row],[N° Cible]]&amp;Depart1[[#This Row],[Place]],Liste_participants[Départ]&amp;Liste_participants[Cible],0)),"")</f>
        <v>SBJDK</v>
      </c>
      <c r="I27" s="38" t="str" cm="1">
        <f t="array" ref="I27">IFERROR(INDEX(Liste_participants[Cat.Clt.],MATCH($B$1&amp;Depart1[[#This Row],[N° Cible]]&amp;Depart1[[#This Row],[Place]],Liste_participants[Départ]&amp;Liste_participants[Cible],0)),"")</f>
        <v>JHCL</v>
      </c>
      <c r="J27" s="39"/>
      <c r="K27" s="18"/>
      <c r="L27" s="18"/>
      <c r="M27" s="18"/>
      <c r="N27" s="18"/>
      <c r="O27" s="19"/>
      <c r="P27" s="40">
        <f>IFERROR(INDEX(T_Categories[Codes],MATCH(Depart4[[#This Row],[Catégorie]],T_Categories[Catégories],0)),"")</f>
        <v>9</v>
      </c>
    </row>
    <row r="28" spans="2:16" x14ac:dyDescent="0.3">
      <c r="B28" s="41" cm="1">
        <f t="array" ref="B28">IFERROR(INDEX(Liste_participants[N°Tir],MATCH($B$1&amp;Depart1[[#This Row],[N° Cible]]&amp;Depart1[[#This Row],[Place]],Liste_participants[Départ]&amp;Liste_participants[Cible],0)),"")</f>
        <v>1</v>
      </c>
      <c r="C28" s="128" t="str" cm="1">
        <f t="array" ref="C28">IFERROR(INDEX(Liste_participants[Blason],MATCH($B$1&amp;Depart1[[#This Row],[N° Cible]]&amp;Depart1[[#This Row],[Place]],Liste_participants[Départ]&amp;Liste_participants[Cible],0)),"")</f>
        <v>40_cm</v>
      </c>
      <c r="D28" s="42" t="str">
        <f>D27</f>
        <v>07</v>
      </c>
      <c r="E28" s="43"/>
      <c r="F28" s="44" t="s">
        <v>103</v>
      </c>
      <c r="G28" s="45" t="str" cm="1">
        <f t="array" ref="G28">IFERROR(INDEX(Liste_participants[Nom],MATCH($B$1&amp;Depart1[[#This Row],[N° Cible]]&amp;Depart1[[#This Row],[Place]],Liste_participants[Départ]&amp;Liste_participants[Cible],0)),"")</f>
        <v>VMETSRK IQACVCPK</v>
      </c>
      <c r="H28" s="46" t="str" cm="1">
        <f t="array" ref="H28">IFERROR(INDEX(Liste_participants[Club],MATCH($B$1&amp;Depart1[[#This Row],[N° Cible]]&amp;Depart1[[#This Row],[Place]],Liste_participants[Départ]&amp;Liste_participants[Cible],0)),"")</f>
        <v>TXHNWLUKX</v>
      </c>
      <c r="I28" s="46" t="str" cm="1">
        <f t="array" ref="I28">IFERROR(INDEX(Liste_participants[Cat.Clt.],MATCH($B$1&amp;Depart1[[#This Row],[N° Cible]]&amp;Depart1[[#This Row],[Place]],Liste_participants[Départ]&amp;Liste_participants[Cible],0)),"")</f>
        <v>S3HCL</v>
      </c>
      <c r="J28" s="47"/>
      <c r="K28" s="20"/>
      <c r="L28" s="20"/>
      <c r="M28" s="20"/>
      <c r="N28" s="20"/>
      <c r="O28" s="21"/>
      <c r="P28" s="48">
        <f>IFERROR(INDEX(T_Categories[Codes],MATCH(Depart4[[#This Row],[Catégorie]],T_Categories[Catégories],0)),"")</f>
        <v>15</v>
      </c>
    </row>
    <row r="29" spans="2:16" x14ac:dyDescent="0.3">
      <c r="B29" s="41" t="str" cm="1">
        <f t="array" ref="B29">IFERROR(INDEX(Liste_participants[N°Tir],MATCH($B$1&amp;Depart1[[#This Row],[N° Cible]]&amp;Depart1[[#This Row],[Place]],Liste_participants[Départ]&amp;Liste_participants[Cible],0)),"")</f>
        <v/>
      </c>
      <c r="C29" s="128" t="str" cm="1">
        <f t="array" ref="C29">IFERROR(INDEX(Liste_participants[Blason],MATCH($B$1&amp;Depart1[[#This Row],[N° Cible]]&amp;Depart1[[#This Row],[Place]],Liste_participants[Départ]&amp;Liste_participants[Cible],0)),"")</f>
        <v/>
      </c>
      <c r="D29" s="42" t="str">
        <f>D28</f>
        <v>07</v>
      </c>
      <c r="E29" s="43"/>
      <c r="F29" s="44" t="s">
        <v>104</v>
      </c>
      <c r="G29" s="45" t="str" cm="1">
        <f t="array" ref="G29">IFERROR(INDEX(Liste_participants[Nom],MATCH($B$1&amp;Depart1[[#This Row],[N° Cible]]&amp;Depart1[[#This Row],[Place]],Liste_participants[Départ]&amp;Liste_participants[Cible],0)),"")</f>
        <v/>
      </c>
      <c r="H29" s="46" t="str" cm="1">
        <f t="array" ref="H29">IFERROR(INDEX(Liste_participants[Club],MATCH($B$1&amp;Depart1[[#This Row],[N° Cible]]&amp;Depart1[[#This Row],[Place]],Liste_participants[Départ]&amp;Liste_participants[Cible],0)),"")</f>
        <v/>
      </c>
      <c r="I29" s="46" t="str" cm="1">
        <f t="array" ref="I29">IFERROR(INDEX(Liste_participants[Cat.Clt.],MATCH($B$1&amp;Depart1[[#This Row],[N° Cible]]&amp;Depart1[[#This Row],[Place]],Liste_participants[Départ]&amp;Liste_participants[Cible],0)),"")</f>
        <v/>
      </c>
      <c r="J29" s="47"/>
      <c r="K29" s="20"/>
      <c r="L29" s="20"/>
      <c r="M29" s="20"/>
      <c r="N29" s="20"/>
      <c r="O29" s="21"/>
      <c r="P29" s="48" t="str">
        <f>IFERROR(INDEX(T_Categories[Codes],MATCH(Depart4[[#This Row],[Catégorie]],T_Categories[Catégories],0)),"")</f>
        <v/>
      </c>
    </row>
    <row r="30" spans="2:16" ht="17.25" thickBot="1" x14ac:dyDescent="0.35">
      <c r="B30" s="41" cm="1">
        <f t="array" ref="B30">IFERROR(INDEX(Liste_participants[N°Tir],MATCH($B$1&amp;Depart1[[#This Row],[N° Cible]]&amp;Depart1[[#This Row],[Place]],Liste_participants[Départ]&amp;Liste_participants[Cible],0)),"")</f>
        <v>1</v>
      </c>
      <c r="C30" s="128" t="str" cm="1">
        <f t="array" ref="C30">IFERROR(INDEX(Liste_participants[Blason],MATCH($B$1&amp;Depart1[[#This Row],[N° Cible]]&amp;Depart1[[#This Row],[Place]],Liste_participants[Départ]&amp;Liste_participants[Cible],0)),"")</f>
        <v>40_cm</v>
      </c>
      <c r="D30" s="42" t="str">
        <f>D29</f>
        <v>07</v>
      </c>
      <c r="E30" s="49"/>
      <c r="F30" s="50" t="s">
        <v>105</v>
      </c>
      <c r="G30" s="51" t="str" cm="1">
        <f t="array" ref="G30">IFERROR(INDEX(Liste_participants[Nom],MATCH($B$1&amp;Depart1[[#This Row],[N° Cible]]&amp;Depart1[[#This Row],[Place]],Liste_participants[Départ]&amp;Liste_participants[Cible],0)),"")</f>
        <v>KAVPSV NBPV</v>
      </c>
      <c r="H30" s="52" t="str" cm="1">
        <f t="array" ref="H30">IFERROR(INDEX(Liste_participants[Club],MATCH($B$1&amp;Depart1[[#This Row],[N° Cible]]&amp;Depart1[[#This Row],[Place]],Liste_participants[Départ]&amp;Liste_participants[Cible],0)),"")</f>
        <v>XHJJBZQQX KIG PTTKA</v>
      </c>
      <c r="I30" s="52" t="str" cm="1">
        <f t="array" ref="I30">IFERROR(INDEX(Liste_participants[Cat.Clt.],MATCH($B$1&amp;Depart1[[#This Row],[N° Cible]]&amp;Depart1[[#This Row],[Place]],Liste_participants[Départ]&amp;Liste_participants[Cible],0)),"")</f>
        <v>CFCL</v>
      </c>
      <c r="J30" s="53"/>
      <c r="K30" s="22"/>
      <c r="L30" s="22"/>
      <c r="M30" s="22"/>
      <c r="N30" s="22"/>
      <c r="O30" s="23"/>
      <c r="P30" s="54">
        <f>IFERROR(INDEX(T_Categories[Codes],MATCH(Depart4[[#This Row],[Catégorie]],T_Categories[Catégories],0)),"")</f>
        <v>6</v>
      </c>
    </row>
    <row r="31" spans="2:16" x14ac:dyDescent="0.3">
      <c r="B31" s="41" t="str" cm="1">
        <f t="array" ref="B31">IFERROR(INDEX(Liste_participants[N°Tir],MATCH($B$1&amp;Depart1[[#This Row],[N° Cible]]&amp;Depart1[[#This Row],[Place]],Liste_participants[Départ]&amp;Liste_participants[Cible],0)),"")</f>
        <v/>
      </c>
      <c r="C31" s="128" t="str" cm="1">
        <f t="array" ref="C31">IFERROR(INDEX(Liste_participants[Blason],MATCH($B$1&amp;Depart1[[#This Row],[N° Cible]]&amp;Depart1[[#This Row],[Place]],Liste_participants[Départ]&amp;Liste_participants[Cible],0)),"")</f>
        <v/>
      </c>
      <c r="D31" s="42" t="str">
        <f>Depart4[[#This Row],[Cible]]</f>
        <v>08</v>
      </c>
      <c r="E31" s="55" t="s">
        <v>112</v>
      </c>
      <c r="F31" s="56" t="s">
        <v>102</v>
      </c>
      <c r="G31" s="57" t="str" cm="1">
        <f t="array" ref="G31">IFERROR(INDEX(Liste_participants[Nom],MATCH($B$1&amp;Depart1[[#This Row],[N° Cible]]&amp;Depart1[[#This Row],[Place]],Liste_participants[Départ]&amp;Liste_participants[Cible],0)),"")</f>
        <v/>
      </c>
      <c r="H31" s="58" t="str" cm="1">
        <f t="array" ref="H31">IFERROR(INDEX(Liste_participants[Club],MATCH($B$1&amp;Depart1[[#This Row],[N° Cible]]&amp;Depart1[[#This Row],[Place]],Liste_participants[Départ]&amp;Liste_participants[Cible],0)),"")</f>
        <v/>
      </c>
      <c r="I31" s="58" t="str" cm="1">
        <f t="array" ref="I31">IFERROR(INDEX(Liste_participants[Cat.Clt.],MATCH($B$1&amp;Depart1[[#This Row],[N° Cible]]&amp;Depart1[[#This Row],[Place]],Liste_participants[Départ]&amp;Liste_participants[Cible],0)),"")</f>
        <v/>
      </c>
      <c r="J31" s="59"/>
      <c r="K31" s="16"/>
      <c r="L31" s="16"/>
      <c r="M31" s="16"/>
      <c r="N31" s="16"/>
      <c r="O31" s="17"/>
      <c r="P31" s="60" t="str">
        <f>IFERROR(INDEX(T_Categories[Codes],MATCH(Depart4[[#This Row],[Catégorie]],T_Categories[Catégories],0)),"")</f>
        <v/>
      </c>
    </row>
    <row r="32" spans="2:16" x14ac:dyDescent="0.3">
      <c r="B32" s="41" cm="1">
        <f t="array" ref="B32">IFERROR(INDEX(Liste_participants[N°Tir],MATCH($B$1&amp;Depart1[[#This Row],[N° Cible]]&amp;Depart1[[#This Row],[Place]],Liste_participants[Départ]&amp;Liste_participants[Cible],0)),"")</f>
        <v>1</v>
      </c>
      <c r="C32" s="128" t="str" cm="1">
        <f t="array" ref="C32">IFERROR(INDEX(Liste_participants[Blason],MATCH($B$1&amp;Depart1[[#This Row],[N° Cible]]&amp;Depart1[[#This Row],[Place]],Liste_participants[Départ]&amp;Liste_participants[Cible],0)),"")</f>
        <v>40_cm</v>
      </c>
      <c r="D32" s="42" t="str">
        <f>D31</f>
        <v>08</v>
      </c>
      <c r="E32" s="61"/>
      <c r="F32" s="62" t="s">
        <v>103</v>
      </c>
      <c r="G32" s="63" t="str" cm="1">
        <f t="array" ref="G32">IFERROR(INDEX(Liste_participants[Nom],MATCH($B$1&amp;Depart1[[#This Row],[N° Cible]]&amp;Depart1[[#This Row],[Place]],Liste_participants[Départ]&amp;Liste_participants[Cible],0)),"")</f>
        <v>DUOHWA HPJUDUI</v>
      </c>
      <c r="H32" s="64" t="str" cm="1">
        <f t="array" ref="H32">IFERROR(INDEX(Liste_participants[Club],MATCH($B$1&amp;Depart1[[#This Row],[N° Cible]]&amp;Depart1[[#This Row],[Place]],Liste_participants[Départ]&amp;Liste_participants[Cible],0)),"")</f>
        <v>FBVZYAPX</v>
      </c>
      <c r="I32" s="64" t="str" cm="1">
        <f t="array" ref="I32">IFERROR(INDEX(Liste_participants[Cat.Clt.],MATCH($B$1&amp;Depart1[[#This Row],[N° Cible]]&amp;Depart1[[#This Row],[Place]],Liste_participants[Départ]&amp;Liste_participants[Cible],0)),"")</f>
        <v>CFBB</v>
      </c>
      <c r="J32" s="65"/>
      <c r="K32" s="12"/>
      <c r="L32" s="12"/>
      <c r="M32" s="12"/>
      <c r="N32" s="12"/>
      <c r="O32" s="13"/>
      <c r="P32" s="66">
        <f>IFERROR(INDEX(T_Categories[Codes],MATCH(Depart4[[#This Row],[Catégorie]],T_Categories[Catégories],0)),"")</f>
        <v>34</v>
      </c>
    </row>
    <row r="33" spans="2:16" x14ac:dyDescent="0.3">
      <c r="B33" s="41" cm="1">
        <f t="array" ref="B33">IFERROR(INDEX(Liste_participants[N°Tir],MATCH($B$1&amp;Depart1[[#This Row],[N° Cible]]&amp;Depart1[[#This Row],[Place]],Liste_participants[Départ]&amp;Liste_participants[Cible],0)),"")</f>
        <v>1</v>
      </c>
      <c r="C33" s="128" t="str" cm="1">
        <f t="array" ref="C33">IFERROR(INDEX(Liste_participants[Blason],MATCH($B$1&amp;Depart1[[#This Row],[N° Cible]]&amp;Depart1[[#This Row],[Place]],Liste_participants[Départ]&amp;Liste_participants[Cible],0)),"")</f>
        <v>40_cm</v>
      </c>
      <c r="D33" s="42" t="str">
        <f>D32</f>
        <v>08</v>
      </c>
      <c r="E33" s="61"/>
      <c r="F33" s="62" t="s">
        <v>104</v>
      </c>
      <c r="G33" s="63" t="str" cm="1">
        <f t="array" ref="G33">IFERROR(INDEX(Liste_participants[Nom],MATCH($B$1&amp;Depart1[[#This Row],[N° Cible]]&amp;Depart1[[#This Row],[Place]],Liste_participants[Départ]&amp;Liste_participants[Cible],0)),"")</f>
        <v>XPVRM QMHXNCK</v>
      </c>
      <c r="H33" s="64" t="str" cm="1">
        <f t="array" ref="H33">IFERROR(INDEX(Liste_participants[Club],MATCH($B$1&amp;Depart1[[#This Row],[N° Cible]]&amp;Depart1[[#This Row],[Place]],Liste_participants[Départ]&amp;Liste_participants[Cible],0)),"")</f>
        <v>XAGOXMQME RKH AMUAB</v>
      </c>
      <c r="I33" s="64" t="str" cm="1">
        <f t="array" ref="I33">IFERROR(INDEX(Liste_participants[Cat.Clt.],MATCH($B$1&amp;Depart1[[#This Row],[N° Cible]]&amp;Depart1[[#This Row],[Place]],Liste_participants[Départ]&amp;Liste_participants[Cible],0)),"")</f>
        <v>CHCL</v>
      </c>
      <c r="J33" s="65"/>
      <c r="K33" s="12"/>
      <c r="L33" s="12"/>
      <c r="M33" s="12"/>
      <c r="N33" s="12"/>
      <c r="O33" s="13"/>
      <c r="P33" s="66">
        <f>IFERROR(INDEX(T_Categories[Codes],MATCH(Depart4[[#This Row],[Catégorie]],T_Categories[Catégories],0)),"")</f>
        <v>7</v>
      </c>
    </row>
    <row r="34" spans="2:16" ht="17.25" thickBot="1" x14ac:dyDescent="0.35">
      <c r="B34" s="41" cm="1">
        <f t="array" ref="B34">IFERROR(INDEX(Liste_participants[N°Tir],MATCH($B$1&amp;Depart1[[#This Row],[N° Cible]]&amp;Depart1[[#This Row],[Place]],Liste_participants[Départ]&amp;Liste_participants[Cible],0)),"")</f>
        <v>1</v>
      </c>
      <c r="C34" s="128" t="str" cm="1">
        <f t="array" ref="C34">IFERROR(INDEX(Liste_participants[Blason],MATCH($B$1&amp;Depart1[[#This Row],[N° Cible]]&amp;Depart1[[#This Row],[Place]],Liste_participants[Départ]&amp;Liste_participants[Cible],0)),"")</f>
        <v>60_cm</v>
      </c>
      <c r="D34" s="42" t="str">
        <f>D33</f>
        <v>08</v>
      </c>
      <c r="E34" s="67"/>
      <c r="F34" s="68" t="s">
        <v>105</v>
      </c>
      <c r="G34" s="69" t="str" cm="1">
        <f t="array" ref="G34">IFERROR(INDEX(Liste_participants[Nom],MATCH($B$1&amp;Depart1[[#This Row],[N° Cible]]&amp;Depart1[[#This Row],[Place]],Liste_participants[Départ]&amp;Liste_participants[Cible],0)),"")</f>
        <v>HKPKB PACK</v>
      </c>
      <c r="H34" s="70" t="str" cm="1">
        <f t="array" ref="H34">IFERROR(INDEX(Liste_participants[Club],MATCH($B$1&amp;Depart1[[#This Row],[N° Cible]]&amp;Depart1[[#This Row],[Place]],Liste_participants[Départ]&amp;Liste_participants[Cible],0)),"")</f>
        <v>MNVLSPB</v>
      </c>
      <c r="I34" s="70" t="str" cm="1">
        <f t="array" ref="I34">IFERROR(INDEX(Liste_participants[Cat.Clt.],MATCH($B$1&amp;Depart1[[#This Row],[N° Cible]]&amp;Depart1[[#This Row],[Place]],Liste_participants[Départ]&amp;Liste_participants[Cible],0)),"")</f>
        <v>MHCL</v>
      </c>
      <c r="J34" s="71"/>
      <c r="K34" s="14"/>
      <c r="L34" s="14"/>
      <c r="M34" s="14"/>
      <c r="N34" s="14"/>
      <c r="O34" s="15"/>
      <c r="P34" s="72">
        <f>IFERROR(INDEX(T_Categories[Codes],MATCH(Depart4[[#This Row],[Catégorie]],T_Categories[Catégories],0)),"")</f>
        <v>5</v>
      </c>
    </row>
    <row r="35" spans="2:16" x14ac:dyDescent="0.3">
      <c r="B35" s="41" t="str" cm="1">
        <f t="array" ref="B35">IFERROR(INDEX(Liste_participants[N°Tir],MATCH($B$1&amp;Depart1[[#This Row],[N° Cible]]&amp;Depart1[[#This Row],[Place]],Liste_participants[Départ]&amp;Liste_participants[Cible],0)),"")</f>
        <v/>
      </c>
      <c r="C35" s="128" t="str" cm="1">
        <f t="array" ref="C35">IFERROR(INDEX(Liste_participants[Blason],MATCH($B$1&amp;Depart1[[#This Row],[N° Cible]]&amp;Depart1[[#This Row],[Place]],Liste_participants[Départ]&amp;Liste_participants[Cible],0)),"")</f>
        <v/>
      </c>
      <c r="D35" s="42" t="str">
        <f>Depart4[[#This Row],[Cible]]</f>
        <v>09</v>
      </c>
      <c r="E35" s="35" t="s">
        <v>113</v>
      </c>
      <c r="F35" s="36" t="s">
        <v>102</v>
      </c>
      <c r="G35" s="37" t="str" cm="1">
        <f t="array" ref="G35">IFERROR(INDEX(Liste_participants[Nom],MATCH($B$1&amp;Depart1[[#This Row],[N° Cible]]&amp;Depart1[[#This Row],[Place]],Liste_participants[Départ]&amp;Liste_participants[Cible],0)),"")</f>
        <v/>
      </c>
      <c r="H35" s="38" t="str" cm="1">
        <f t="array" ref="H35">IFERROR(INDEX(Liste_participants[Club],MATCH($B$1&amp;Depart1[[#This Row],[N° Cible]]&amp;Depart1[[#This Row],[Place]],Liste_participants[Départ]&amp;Liste_participants[Cible],0)),"")</f>
        <v/>
      </c>
      <c r="I35" s="38" t="str" cm="1">
        <f t="array" ref="I35">IFERROR(INDEX(Liste_participants[Cat.Clt.],MATCH($B$1&amp;Depart1[[#This Row],[N° Cible]]&amp;Depart1[[#This Row],[Place]],Liste_participants[Départ]&amp;Liste_participants[Cible],0)),"")</f>
        <v/>
      </c>
      <c r="J35" s="39"/>
      <c r="K35" s="18"/>
      <c r="L35" s="18"/>
      <c r="M35" s="18"/>
      <c r="N35" s="18"/>
      <c r="O35" s="19"/>
      <c r="P35" s="40" t="str">
        <f>IFERROR(INDEX(T_Categories[Codes],MATCH(Depart4[[#This Row],[Catégorie]],T_Categories[Catégories],0)),"")</f>
        <v/>
      </c>
    </row>
    <row r="36" spans="2:16" x14ac:dyDescent="0.3">
      <c r="B36" s="41" cm="1">
        <f t="array" ref="B36">IFERROR(INDEX(Liste_participants[N°Tir],MATCH($B$1&amp;Depart1[[#This Row],[N° Cible]]&amp;Depart1[[#This Row],[Place]],Liste_participants[Départ]&amp;Liste_participants[Cible],0)),"")</f>
        <v>1</v>
      </c>
      <c r="C36" s="128" t="str" cm="1">
        <f t="array" ref="C36">IFERROR(INDEX(Liste_participants[Blason],MATCH($B$1&amp;Depart1[[#This Row],[N° Cible]]&amp;Depart1[[#This Row],[Place]],Liste_participants[Départ]&amp;Liste_participants[Cible],0)),"")</f>
        <v>TSP_40_cm</v>
      </c>
      <c r="D36" s="42" t="str">
        <f>D35</f>
        <v>09</v>
      </c>
      <c r="E36" s="43"/>
      <c r="F36" s="44" t="s">
        <v>103</v>
      </c>
      <c r="G36" s="45" t="str" cm="1">
        <f t="array" ref="G36">IFERROR(INDEX(Liste_participants[Nom],MATCH($B$1&amp;Depart1[[#This Row],[N° Cible]]&amp;Depart1[[#This Row],[Place]],Liste_participants[Départ]&amp;Liste_participants[Cible],0)),"")</f>
        <v>YBXUD HJBBZHV</v>
      </c>
      <c r="H36" s="46" t="str" cm="1">
        <f t="array" ref="H36">IFERROR(INDEX(Liste_participants[Club],MATCH($B$1&amp;Depart1[[#This Row],[N° Cible]]&amp;Depart1[[#This Row],[Place]],Liste_participants[Départ]&amp;Liste_participants[Cible],0)),"")</f>
        <v>SKQVBVT</v>
      </c>
      <c r="I36" s="46" t="str" cm="1">
        <f t="array" ref="I36">IFERROR(INDEX(Liste_participants[Cat.Clt.],MATCH($B$1&amp;Depart1[[#This Row],[N° Cible]]&amp;Depart1[[#This Row],[Place]],Liste_participants[Départ]&amp;Liste_participants[Cible],0)),"")</f>
        <v>S2HCO</v>
      </c>
      <c r="J36" s="47"/>
      <c r="K36" s="20"/>
      <c r="L36" s="20"/>
      <c r="M36" s="20"/>
      <c r="N36" s="20"/>
      <c r="O36" s="21"/>
      <c r="P36" s="48">
        <f>IFERROR(INDEX(T_Categories[Codes],MATCH(Depart4[[#This Row],[Catégorie]],T_Categories[Catégories],0)),"")</f>
        <v>27</v>
      </c>
    </row>
    <row r="37" spans="2:16" x14ac:dyDescent="0.3">
      <c r="B37" s="41" t="str" cm="1">
        <f t="array" ref="B37">IFERROR(INDEX(Liste_participants[N°Tir],MATCH($B$1&amp;Depart1[[#This Row],[N° Cible]]&amp;Depart1[[#This Row],[Place]],Liste_participants[Départ]&amp;Liste_participants[Cible],0)),"")</f>
        <v/>
      </c>
      <c r="C37" s="128" t="str" cm="1">
        <f t="array" ref="C37">IFERROR(INDEX(Liste_participants[Blason],MATCH($B$1&amp;Depart1[[#This Row],[N° Cible]]&amp;Depart1[[#This Row],[Place]],Liste_participants[Départ]&amp;Liste_participants[Cible],0)),"")</f>
        <v/>
      </c>
      <c r="D37" s="42" t="str">
        <f>D36</f>
        <v>09</v>
      </c>
      <c r="E37" s="43"/>
      <c r="F37" s="44" t="s">
        <v>104</v>
      </c>
      <c r="G37" s="45" t="str" cm="1">
        <f t="array" ref="G37">IFERROR(INDEX(Liste_participants[Nom],MATCH($B$1&amp;Depart1[[#This Row],[N° Cible]]&amp;Depart1[[#This Row],[Place]],Liste_participants[Départ]&amp;Liste_participants[Cible],0)),"")</f>
        <v/>
      </c>
      <c r="H37" s="46" t="str" cm="1">
        <f t="array" ref="H37">IFERROR(INDEX(Liste_participants[Club],MATCH($B$1&amp;Depart1[[#This Row],[N° Cible]]&amp;Depart1[[#This Row],[Place]],Liste_participants[Départ]&amp;Liste_participants[Cible],0)),"")</f>
        <v/>
      </c>
      <c r="I37" s="46" t="str" cm="1">
        <f t="array" ref="I37">IFERROR(INDEX(Liste_participants[Cat.Clt.],MATCH($B$1&amp;Depart1[[#This Row],[N° Cible]]&amp;Depart1[[#This Row],[Place]],Liste_participants[Départ]&amp;Liste_participants[Cible],0)),"")</f>
        <v/>
      </c>
      <c r="J37" s="47"/>
      <c r="K37" s="20"/>
      <c r="L37" s="20"/>
      <c r="M37" s="20"/>
      <c r="N37" s="20"/>
      <c r="O37" s="21"/>
      <c r="P37" s="48" t="str">
        <f>IFERROR(INDEX(T_Categories[Codes],MATCH(Depart4[[#This Row],[Catégorie]],T_Categories[Catégories],0)),"")</f>
        <v/>
      </c>
    </row>
    <row r="38" spans="2:16" ht="17.25" thickBot="1" x14ac:dyDescent="0.35">
      <c r="B38" s="41" t="str" cm="1">
        <f t="array" ref="B38">IFERROR(INDEX(Liste_participants[N°Tir],MATCH($B$1&amp;Depart1[[#This Row],[N° Cible]]&amp;Depart1[[#This Row],[Place]],Liste_participants[Départ]&amp;Liste_participants[Cible],0)),"")</f>
        <v/>
      </c>
      <c r="C38" s="128" t="str" cm="1">
        <f t="array" ref="C38">IFERROR(INDEX(Liste_participants[Blason],MATCH($B$1&amp;Depart1[[#This Row],[N° Cible]]&amp;Depart1[[#This Row],[Place]],Liste_participants[Départ]&amp;Liste_participants[Cible],0)),"")</f>
        <v/>
      </c>
      <c r="D38" s="42" t="str">
        <f>D37</f>
        <v>09</v>
      </c>
      <c r="E38" s="49"/>
      <c r="F38" s="50" t="s">
        <v>105</v>
      </c>
      <c r="G38" s="51" t="str" cm="1">
        <f t="array" ref="G38">IFERROR(INDEX(Liste_participants[Nom],MATCH($B$1&amp;Depart1[[#This Row],[N° Cible]]&amp;Depart1[[#This Row],[Place]],Liste_participants[Départ]&amp;Liste_participants[Cible],0)),"")</f>
        <v/>
      </c>
      <c r="H38" s="52" t="str" cm="1">
        <f t="array" ref="H38">IFERROR(INDEX(Liste_participants[Club],MATCH($B$1&amp;Depart1[[#This Row],[N° Cible]]&amp;Depart1[[#This Row],[Place]],Liste_participants[Départ]&amp;Liste_participants[Cible],0)),"")</f>
        <v/>
      </c>
      <c r="I38" s="52" t="str" cm="1">
        <f t="array" ref="I38">IFERROR(INDEX(Liste_participants[Cat.Clt.],MATCH($B$1&amp;Depart1[[#This Row],[N° Cible]]&amp;Depart1[[#This Row],[Place]],Liste_participants[Départ]&amp;Liste_participants[Cible],0)),"")</f>
        <v/>
      </c>
      <c r="J38" s="53"/>
      <c r="K38" s="22"/>
      <c r="L38" s="22"/>
      <c r="M38" s="22"/>
      <c r="N38" s="22"/>
      <c r="O38" s="23"/>
      <c r="P38" s="54" t="str">
        <f>IFERROR(INDEX(T_Categories[Codes],MATCH(Depart4[[#This Row],[Catégorie]],T_Categories[Catégories],0)),"")</f>
        <v/>
      </c>
    </row>
    <row r="39" spans="2:16" x14ac:dyDescent="0.3">
      <c r="B39" s="41" t="str" cm="1">
        <f t="array" ref="B39">IFERROR(INDEX(Liste_participants[N°Tir],MATCH($B$1&amp;Depart1[[#This Row],[N° Cible]]&amp;Depart1[[#This Row],[Place]],Liste_participants[Départ]&amp;Liste_participants[Cible],0)),"")</f>
        <v/>
      </c>
      <c r="C39" s="128" t="str" cm="1">
        <f t="array" ref="C39">IFERROR(INDEX(Liste_participants[Blason],MATCH($B$1&amp;Depart1[[#This Row],[N° Cible]]&amp;Depart1[[#This Row],[Place]],Liste_participants[Départ]&amp;Liste_participants[Cible],0)),"")</f>
        <v/>
      </c>
      <c r="D39" s="42">
        <f>Depart4[[#This Row],[Cible]]</f>
        <v>10</v>
      </c>
      <c r="E39" s="55">
        <v>10</v>
      </c>
      <c r="F39" s="56" t="s">
        <v>102</v>
      </c>
      <c r="G39" s="57" t="str" cm="1">
        <f t="array" ref="G39">IFERROR(INDEX(Liste_participants[Nom],MATCH($B$1&amp;Depart1[[#This Row],[N° Cible]]&amp;Depart1[[#This Row],[Place]],Liste_participants[Départ]&amp;Liste_participants[Cible],0)),"")</f>
        <v/>
      </c>
      <c r="H39" s="58" t="str" cm="1">
        <f t="array" ref="H39">IFERROR(INDEX(Liste_participants[Club],MATCH($B$1&amp;Depart1[[#This Row],[N° Cible]]&amp;Depart1[[#This Row],[Place]],Liste_participants[Départ]&amp;Liste_participants[Cible],0)),"")</f>
        <v/>
      </c>
      <c r="I39" s="58" t="str" cm="1">
        <f t="array" ref="I39">IFERROR(INDEX(Liste_participants[Cat.Clt.],MATCH($B$1&amp;Depart1[[#This Row],[N° Cible]]&amp;Depart1[[#This Row],[Place]],Liste_participants[Départ]&amp;Liste_participants[Cible],0)),"")</f>
        <v/>
      </c>
      <c r="J39" s="59"/>
      <c r="K39" s="16"/>
      <c r="L39" s="16"/>
      <c r="M39" s="16"/>
      <c r="N39" s="16"/>
      <c r="O39" s="17"/>
      <c r="P39" s="60" t="str">
        <f>IFERROR(INDEX(T_Categories[Codes],MATCH(Depart4[[#This Row],[Catégorie]],T_Categories[Catégories],0)),"")</f>
        <v/>
      </c>
    </row>
    <row r="40" spans="2:16" x14ac:dyDescent="0.3">
      <c r="B40" s="41" t="str" cm="1">
        <f t="array" ref="B40">IFERROR(INDEX(Liste_participants[N°Tir],MATCH($B$1&amp;Depart1[[#This Row],[N° Cible]]&amp;Depart1[[#This Row],[Place]],Liste_participants[Départ]&amp;Liste_participants[Cible],0)),"")</f>
        <v/>
      </c>
      <c r="C40" s="128" t="str" cm="1">
        <f t="array" ref="C40">IFERROR(INDEX(Liste_participants[Blason],MATCH($B$1&amp;Depart1[[#This Row],[N° Cible]]&amp;Depart1[[#This Row],[Place]],Liste_participants[Départ]&amp;Liste_participants[Cible],0)),"")</f>
        <v/>
      </c>
      <c r="D40" s="42">
        <f>D39</f>
        <v>10</v>
      </c>
      <c r="E40" s="61"/>
      <c r="F40" s="62" t="s">
        <v>103</v>
      </c>
      <c r="G40" s="63" t="str" cm="1">
        <f t="array" ref="G40">IFERROR(INDEX(Liste_participants[Nom],MATCH($B$1&amp;Depart1[[#This Row],[N° Cible]]&amp;Depart1[[#This Row],[Place]],Liste_participants[Départ]&amp;Liste_participants[Cible],0)),"")</f>
        <v/>
      </c>
      <c r="H40" s="64" t="str" cm="1">
        <f t="array" ref="H40">IFERROR(INDEX(Liste_participants[Club],MATCH($B$1&amp;Depart1[[#This Row],[N° Cible]]&amp;Depart1[[#This Row],[Place]],Liste_participants[Départ]&amp;Liste_participants[Cible],0)),"")</f>
        <v/>
      </c>
      <c r="I40" s="64" t="str" cm="1">
        <f t="array" ref="I40">IFERROR(INDEX(Liste_participants[Cat.Clt.],MATCH($B$1&amp;Depart1[[#This Row],[N° Cible]]&amp;Depart1[[#This Row],[Place]],Liste_participants[Départ]&amp;Liste_participants[Cible],0)),"")</f>
        <v/>
      </c>
      <c r="J40" s="65"/>
      <c r="K40" s="12"/>
      <c r="L40" s="12"/>
      <c r="M40" s="12"/>
      <c r="N40" s="12"/>
      <c r="O40" s="13"/>
      <c r="P40" s="66" t="str">
        <f>IFERROR(INDEX(T_Categories[Codes],MATCH(Depart4[[#This Row],[Catégorie]],T_Categories[Catégories],0)),"")</f>
        <v/>
      </c>
    </row>
    <row r="41" spans="2:16" x14ac:dyDescent="0.3">
      <c r="B41" s="41" cm="1">
        <f t="array" ref="B41">IFERROR(INDEX(Liste_participants[N°Tir],MATCH($B$1&amp;Depart1[[#This Row],[N° Cible]]&amp;Depart1[[#This Row],[Place]],Liste_participants[Départ]&amp;Liste_participants[Cible],0)),"")</f>
        <v>1</v>
      </c>
      <c r="C41" s="128" t="str" cm="1">
        <f t="array" ref="C41">IFERROR(INDEX(Liste_participants[Blason],MATCH($B$1&amp;Depart1[[#This Row],[N° Cible]]&amp;Depart1[[#This Row],[Place]],Liste_participants[Départ]&amp;Liste_participants[Cible],0)),"")</f>
        <v>TSC_40_cm</v>
      </c>
      <c r="D41" s="42">
        <f>D40</f>
        <v>10</v>
      </c>
      <c r="E41" s="61"/>
      <c r="F41" s="62" t="s">
        <v>104</v>
      </c>
      <c r="G41" s="63" t="str" cm="1">
        <f t="array" ref="G41">IFERROR(INDEX(Liste_participants[Nom],MATCH($B$1&amp;Depart1[[#This Row],[N° Cible]]&amp;Depart1[[#This Row],[Place]],Liste_participants[Départ]&amp;Liste_participants[Cible],0)),"")</f>
        <v>FYKITIGI UNUXWX</v>
      </c>
      <c r="H41" s="64" t="str" cm="1">
        <f t="array" ref="H41">IFERROR(INDEX(Liste_participants[Club],MATCH($B$1&amp;Depart1[[#This Row],[N° Cible]]&amp;Depart1[[#This Row],[Place]],Liste_participants[Départ]&amp;Liste_participants[Cible],0)),"")</f>
        <v>BXWPRYNCZ VWI XGIKB</v>
      </c>
      <c r="I41" s="64" t="str" cm="1">
        <f t="array" ref="I41">IFERROR(INDEX(Liste_participants[Cat.Clt.],MATCH($B$1&amp;Depart1[[#This Row],[N° Cible]]&amp;Depart1[[#This Row],[Place]],Liste_participants[Départ]&amp;Liste_participants[Cible],0)),"")</f>
        <v>S1FCL</v>
      </c>
      <c r="J41" s="65"/>
      <c r="K41" s="12"/>
      <c r="L41" s="12"/>
      <c r="M41" s="12"/>
      <c r="N41" s="12"/>
      <c r="O41" s="13"/>
      <c r="P41" s="66">
        <f>IFERROR(INDEX(T_Categories[Codes],MATCH(Depart4[[#This Row],[Catégorie]],T_Categories[Catégories],0)),"")</f>
        <v>10</v>
      </c>
    </row>
    <row r="42" spans="2:16" ht="17.25" thickBot="1" x14ac:dyDescent="0.35">
      <c r="B42" s="41" cm="1">
        <f t="array" ref="B42">IFERROR(INDEX(Liste_participants[N°Tir],MATCH($B$1&amp;Depart1[[#This Row],[N° Cible]]&amp;Depart1[[#This Row],[Place]],Liste_participants[Départ]&amp;Liste_participants[Cible],0)),"")</f>
        <v>1</v>
      </c>
      <c r="C42" s="128" t="str" cm="1">
        <f t="array" ref="C42">IFERROR(INDEX(Liste_participants[Blason],MATCH($B$1&amp;Depart1[[#This Row],[N° Cible]]&amp;Depart1[[#This Row],[Place]],Liste_participants[Départ]&amp;Liste_participants[Cible],0)),"")</f>
        <v>TSP_40_cm</v>
      </c>
      <c r="D42" s="42">
        <f>D41</f>
        <v>10</v>
      </c>
      <c r="E42" s="67"/>
      <c r="F42" s="68" t="s">
        <v>105</v>
      </c>
      <c r="G42" s="69" t="str" cm="1">
        <f t="array" ref="G42">IFERROR(INDEX(Liste_participants[Nom],MATCH($B$1&amp;Depart1[[#This Row],[N° Cible]]&amp;Depart1[[#This Row],[Place]],Liste_participants[Départ]&amp;Liste_participants[Cible],0)),"")</f>
        <v>WFNM TGWFG</v>
      </c>
      <c r="H42" s="70" t="str" cm="1">
        <f t="array" ref="H42">IFERROR(INDEX(Liste_participants[Club],MATCH($B$1&amp;Depart1[[#This Row],[N° Cible]]&amp;Depart1[[#This Row],[Place]],Liste_participants[Départ]&amp;Liste_participants[Cible],0)),"")</f>
        <v>OP ISQOQAPVJX LYM PYPZE</v>
      </c>
      <c r="I42" s="70" t="str" cm="1">
        <f t="array" ref="I42">IFERROR(INDEX(Liste_participants[Cat.Clt.],MATCH($B$1&amp;Depart1[[#This Row],[N° Cible]]&amp;Depart1[[#This Row],[Place]],Liste_participants[Départ]&amp;Liste_participants[Cible],0)),"")</f>
        <v>JFCO</v>
      </c>
      <c r="J42" s="71"/>
      <c r="K42" s="14"/>
      <c r="L42" s="14"/>
      <c r="M42" s="14"/>
      <c r="N42" s="14"/>
      <c r="O42" s="15"/>
      <c r="P42" s="72">
        <f>IFERROR(INDEX(T_Categories[Codes],MATCH(Depart4[[#This Row],[Catégorie]],T_Categories[Catégories],0)),"")</f>
        <v>22</v>
      </c>
    </row>
    <row r="43" spans="2:16" x14ac:dyDescent="0.3">
      <c r="B43" s="41" t="str" cm="1">
        <f t="array" ref="B43">IFERROR(INDEX(Liste_participants[N°Tir],MATCH($B$1&amp;Depart1[[#This Row],[N° Cible]]&amp;Depart1[[#This Row],[Place]],Liste_participants[Départ]&amp;Liste_participants[Cible],0)),"")</f>
        <v/>
      </c>
      <c r="C43" s="128" t="str" cm="1">
        <f t="array" ref="C43">IFERROR(INDEX(Liste_participants[Blason],MATCH($B$1&amp;Depart1[[#This Row],[N° Cible]]&amp;Depart1[[#This Row],[Place]],Liste_participants[Départ]&amp;Liste_participants[Cible],0)),"")</f>
        <v/>
      </c>
      <c r="D43" s="42">
        <f>Depart4[[#This Row],[Cible]]</f>
        <v>11</v>
      </c>
      <c r="E43" s="35">
        <v>11</v>
      </c>
      <c r="F43" s="36" t="s">
        <v>102</v>
      </c>
      <c r="G43" s="37" t="str" cm="1">
        <f t="array" ref="G43">IFERROR(INDEX(Liste_participants[Nom],MATCH($B$1&amp;Depart1[[#This Row],[N° Cible]]&amp;Depart1[[#This Row],[Place]],Liste_participants[Départ]&amp;Liste_participants[Cible],0)),"")</f>
        <v/>
      </c>
      <c r="H43" s="38" t="str" cm="1">
        <f t="array" ref="H43">IFERROR(INDEX(Liste_participants[Club],MATCH($B$1&amp;Depart1[[#This Row],[N° Cible]]&amp;Depart1[[#This Row],[Place]],Liste_participants[Départ]&amp;Liste_participants[Cible],0)),"")</f>
        <v/>
      </c>
      <c r="I43" s="38" t="str" cm="1">
        <f t="array" ref="I43">IFERROR(INDEX(Liste_participants[Cat.Clt.],MATCH($B$1&amp;Depart1[[#This Row],[N° Cible]]&amp;Depart1[[#This Row],[Place]],Liste_participants[Départ]&amp;Liste_participants[Cible],0)),"")</f>
        <v/>
      </c>
      <c r="J43" s="39"/>
      <c r="K43" s="18"/>
      <c r="L43" s="18"/>
      <c r="M43" s="18"/>
      <c r="N43" s="18"/>
      <c r="O43" s="19"/>
      <c r="P43" s="40" t="str">
        <f>IFERROR(INDEX(T_Categories[Codes],MATCH(Depart4[[#This Row],[Catégorie]],T_Categories[Catégories],0)),"")</f>
        <v/>
      </c>
    </row>
    <row r="44" spans="2:16" x14ac:dyDescent="0.3">
      <c r="B44" s="41" cm="1">
        <f t="array" ref="B44">IFERROR(INDEX(Liste_participants[N°Tir],MATCH($B$1&amp;Depart1[[#This Row],[N° Cible]]&amp;Depart1[[#This Row],[Place]],Liste_participants[Départ]&amp;Liste_participants[Cible],0)),"")</f>
        <v>1</v>
      </c>
      <c r="C44" s="128" t="str" cm="1">
        <f t="array" ref="C44">IFERROR(INDEX(Liste_participants[Blason],MATCH($B$1&amp;Depart1[[#This Row],[N° Cible]]&amp;Depart1[[#This Row],[Place]],Liste_participants[Départ]&amp;Liste_participants[Cible],0)),"")</f>
        <v>TSP_40_cm</v>
      </c>
      <c r="D44" s="42">
        <f>D43</f>
        <v>11</v>
      </c>
      <c r="E44" s="43"/>
      <c r="F44" s="44" t="s">
        <v>103</v>
      </c>
      <c r="G44" s="45" t="str" cm="1">
        <f t="array" ref="G44">IFERROR(INDEX(Liste_participants[Nom],MATCH($B$1&amp;Depart1[[#This Row],[N° Cible]]&amp;Depart1[[#This Row],[Place]],Liste_participants[Départ]&amp;Liste_participants[Cible],0)),"")</f>
        <v>DDDZU ORDIIO</v>
      </c>
      <c r="H44" s="46" t="str" cm="1">
        <f t="array" ref="H44">IFERROR(INDEX(Liste_participants[Club],MATCH($B$1&amp;Depart1[[#This Row],[N° Cible]]&amp;Depart1[[#This Row],[Place]],Liste_participants[Départ]&amp;Liste_participants[Cible],0)),"")</f>
        <v>ARYP 0CEB</v>
      </c>
      <c r="I44" s="46" t="str" cm="1">
        <f t="array" ref="I44">IFERROR(INDEX(Liste_participants[Cat.Clt.],MATCH($B$1&amp;Depart1[[#This Row],[N° Cible]]&amp;Depart1[[#This Row],[Place]],Liste_participants[Départ]&amp;Liste_participants[Cible],0)),"")</f>
        <v>S3HCO</v>
      </c>
      <c r="J44" s="47"/>
      <c r="K44" s="20"/>
      <c r="L44" s="20"/>
      <c r="M44" s="20"/>
      <c r="N44" s="20"/>
      <c r="O44" s="21"/>
      <c r="P44" s="48">
        <f>IFERROR(INDEX(T_Categories[Codes],MATCH(Depart4[[#This Row],[Catégorie]],T_Categories[Catégories],0)),"")</f>
        <v>29</v>
      </c>
    </row>
    <row r="45" spans="2:16" x14ac:dyDescent="0.3">
      <c r="B45" s="41" cm="1">
        <f t="array" ref="B45">IFERROR(INDEX(Liste_participants[N°Tir],MATCH($B$1&amp;Depart1[[#This Row],[N° Cible]]&amp;Depart1[[#This Row],[Place]],Liste_participants[Départ]&amp;Liste_participants[Cible],0)),"")</f>
        <v>1</v>
      </c>
      <c r="C45" s="128" t="str" cm="1">
        <f t="array" ref="C45">IFERROR(INDEX(Liste_participants[Blason],MATCH($B$1&amp;Depart1[[#This Row],[N° Cible]]&amp;Depart1[[#This Row],[Place]],Liste_participants[Départ]&amp;Liste_participants[Cible],0)),"")</f>
        <v>TSP_40_cm</v>
      </c>
      <c r="D45" s="42">
        <f>D44</f>
        <v>11</v>
      </c>
      <c r="E45" s="43"/>
      <c r="F45" s="44" t="s">
        <v>104</v>
      </c>
      <c r="G45" s="45" t="str" cm="1">
        <f t="array" ref="G45">IFERROR(INDEX(Liste_participants[Nom],MATCH($B$1&amp;Depart1[[#This Row],[N° Cible]]&amp;Depart1[[#This Row],[Place]],Liste_participants[Départ]&amp;Liste_participants[Cible],0)),"")</f>
        <v>HUCOXZU OXVCDHC</v>
      </c>
      <c r="H45" s="46" t="str" cm="1">
        <f t="array" ref="H45">IFERROR(INDEX(Liste_participants[Club],MATCH($B$1&amp;Depart1[[#This Row],[N° Cible]]&amp;Depart1[[#This Row],[Place]],Liste_participants[Départ]&amp;Liste_participants[Cible],0)),"")</f>
        <v>QZFTHQD</v>
      </c>
      <c r="I45" s="46" t="str" cm="1">
        <f t="array" ref="I45">IFERROR(INDEX(Liste_participants[Cat.Clt.],MATCH($B$1&amp;Depart1[[#This Row],[N° Cible]]&amp;Depart1[[#This Row],[Place]],Liste_participants[Départ]&amp;Liste_participants[Cible],0)),"")</f>
        <v>S2HCO</v>
      </c>
      <c r="J45" s="47"/>
      <c r="K45" s="20"/>
      <c r="L45" s="20"/>
      <c r="M45" s="20"/>
      <c r="N45" s="20"/>
      <c r="O45" s="21"/>
      <c r="P45" s="48">
        <f>IFERROR(INDEX(T_Categories[Codes],MATCH(Depart4[[#This Row],[Catégorie]],T_Categories[Catégories],0)),"")</f>
        <v>27</v>
      </c>
    </row>
    <row r="46" spans="2:16" ht="17.25" thickBot="1" x14ac:dyDescent="0.35">
      <c r="B46" s="41" cm="1">
        <f t="array" ref="B46">IFERROR(INDEX(Liste_participants[N°Tir],MATCH($B$1&amp;Depart1[[#This Row],[N° Cible]]&amp;Depart1[[#This Row],[Place]],Liste_participants[Départ]&amp;Liste_participants[Cible],0)),"")</f>
        <v>1</v>
      </c>
      <c r="C46" s="128" t="str" cm="1">
        <f t="array" ref="C46">IFERROR(INDEX(Liste_participants[Blason],MATCH($B$1&amp;Depart1[[#This Row],[N° Cible]]&amp;Depart1[[#This Row],[Place]],Liste_participants[Départ]&amp;Liste_participants[Cible],0)),"")</f>
        <v>TSP_40_cm</v>
      </c>
      <c r="D46" s="42">
        <f>D45</f>
        <v>11</v>
      </c>
      <c r="E46" s="49"/>
      <c r="F46" s="50" t="s">
        <v>105</v>
      </c>
      <c r="G46" s="51" t="str" cm="1">
        <f t="array" ref="G46">IFERROR(INDEX(Liste_participants[Nom],MATCH($B$1&amp;Depart1[[#This Row],[N° Cible]]&amp;Depart1[[#This Row],[Place]],Liste_participants[Départ]&amp;Liste_participants[Cible],0)),"")</f>
        <v>FZWOZ BYQUPFJ</v>
      </c>
      <c r="H46" s="52" t="str" cm="1">
        <f t="array" ref="H46">IFERROR(INDEX(Liste_participants[Club],MATCH($B$1&amp;Depart1[[#This Row],[N° Cible]]&amp;Depart1[[#This Row],[Place]],Liste_participants[Départ]&amp;Liste_participants[Cible],0)),"")</f>
        <v>CNVVQRHA</v>
      </c>
      <c r="I46" s="52" t="str" cm="1">
        <f t="array" ref="I46">IFERROR(INDEX(Liste_participants[Cat.Clt.],MATCH($B$1&amp;Depart1[[#This Row],[N° Cible]]&amp;Depart1[[#This Row],[Place]],Liste_participants[Départ]&amp;Liste_participants[Cible],0)),"")</f>
        <v>S2HCO</v>
      </c>
      <c r="J46" s="53"/>
      <c r="K46" s="22"/>
      <c r="L46" s="22"/>
      <c r="M46" s="22"/>
      <c r="N46" s="22"/>
      <c r="O46" s="23"/>
      <c r="P46" s="54">
        <f>IFERROR(INDEX(T_Categories[Codes],MATCH(Depart4[[#This Row],[Catégorie]],T_Categories[Catégories],0)),"")</f>
        <v>27</v>
      </c>
    </row>
    <row r="47" spans="2:16" x14ac:dyDescent="0.3">
      <c r="B47" s="41" cm="1">
        <f t="array" ref="B47">IFERROR(INDEX(Liste_participants[N°Tir],MATCH($B$1&amp;Depart1[[#This Row],[N° Cible]]&amp;Depart1[[#This Row],[Place]],Liste_participants[Départ]&amp;Liste_participants[Cible],0)),"")</f>
        <v>2</v>
      </c>
      <c r="C47" s="128" t="str" cm="1">
        <f t="array" ref="C47">IFERROR(INDEX(Liste_participants[Blason],MATCH($B$1&amp;Depart1[[#This Row],[N° Cible]]&amp;Depart1[[#This Row],[Place]],Liste_participants[Départ]&amp;Liste_participants[Cible],0)),"")</f>
        <v>TSP_40_cm</v>
      </c>
      <c r="D47" s="42">
        <f>Depart4[[#This Row],[Cible]]</f>
        <v>12</v>
      </c>
      <c r="E47" s="55">
        <v>12</v>
      </c>
      <c r="F47" s="56" t="s">
        <v>102</v>
      </c>
      <c r="G47" s="57" t="str" cm="1">
        <f t="array" ref="G47">IFERROR(INDEX(Liste_participants[Nom],MATCH($B$1&amp;Depart1[[#This Row],[N° Cible]]&amp;Depart1[[#This Row],[Place]],Liste_participants[Départ]&amp;Liste_participants[Cible],0)),"")</f>
        <v>JFPPYNPK EQBOWY</v>
      </c>
      <c r="H47" s="58" t="str" cm="1">
        <f t="array" ref="H47">IFERROR(INDEX(Liste_participants[Club],MATCH($B$1&amp;Depart1[[#This Row],[N° Cible]]&amp;Depart1[[#This Row],[Place]],Liste_participants[Départ]&amp;Liste_participants[Cible],0)),"")</f>
        <v>ZXLXSSHQN ODG PLVUP</v>
      </c>
      <c r="I47" s="58" t="str" cm="1">
        <f t="array" ref="I47">IFERROR(INDEX(Liste_participants[Cat.Clt.],MATCH($B$1&amp;Depart1[[#This Row],[N° Cible]]&amp;Depart1[[#This Row],[Place]],Liste_participants[Départ]&amp;Liste_participants[Cible],0)),"")</f>
        <v>S1HCO</v>
      </c>
      <c r="J47" s="59"/>
      <c r="K47" s="16"/>
      <c r="L47" s="16"/>
      <c r="M47" s="16"/>
      <c r="N47" s="16"/>
      <c r="O47" s="17"/>
      <c r="P47" s="60">
        <f>IFERROR(INDEX(T_Categories[Codes],MATCH(Depart4[[#This Row],[Catégorie]],T_Categories[Catégories],0)),"")</f>
        <v>25</v>
      </c>
    </row>
    <row r="48" spans="2:16" x14ac:dyDescent="0.3">
      <c r="B48" s="41" t="str" cm="1">
        <f t="array" ref="B48">IFERROR(INDEX(Liste_participants[N°Tir],MATCH($B$1&amp;Depart1[[#This Row],[N° Cible]]&amp;Depart1[[#This Row],[Place]],Liste_participants[Départ]&amp;Liste_participants[Cible],0)),"")</f>
        <v/>
      </c>
      <c r="C48" s="128" t="str" cm="1">
        <f t="array" ref="C48">IFERROR(INDEX(Liste_participants[Blason],MATCH($B$1&amp;Depart1[[#This Row],[N° Cible]]&amp;Depart1[[#This Row],[Place]],Liste_participants[Départ]&amp;Liste_participants[Cible],0)),"")</f>
        <v/>
      </c>
      <c r="D48" s="42">
        <f>D47</f>
        <v>12</v>
      </c>
      <c r="E48" s="61"/>
      <c r="F48" s="62" t="s">
        <v>103</v>
      </c>
      <c r="G48" s="63" t="str" cm="1">
        <f t="array" ref="G48">IFERROR(INDEX(Liste_participants[Nom],MATCH($B$1&amp;Depart1[[#This Row],[N° Cible]]&amp;Depart1[[#This Row],[Place]],Liste_participants[Départ]&amp;Liste_participants[Cible],0)),"")</f>
        <v/>
      </c>
      <c r="H48" s="64" t="str" cm="1">
        <f t="array" ref="H48">IFERROR(INDEX(Liste_participants[Club],MATCH($B$1&amp;Depart1[[#This Row],[N° Cible]]&amp;Depart1[[#This Row],[Place]],Liste_participants[Départ]&amp;Liste_participants[Cible],0)),"")</f>
        <v/>
      </c>
      <c r="I48" s="64" t="str" cm="1">
        <f t="array" ref="I48">IFERROR(INDEX(Liste_participants[Cat.Clt.],MATCH($B$1&amp;Depart1[[#This Row],[N° Cible]]&amp;Depart1[[#This Row],[Place]],Liste_participants[Départ]&amp;Liste_participants[Cible],0)),"")</f>
        <v/>
      </c>
      <c r="J48" s="65"/>
      <c r="K48" s="12"/>
      <c r="L48" s="12"/>
      <c r="M48" s="12"/>
      <c r="N48" s="12"/>
      <c r="O48" s="13"/>
      <c r="P48" s="66" t="str">
        <f>IFERROR(INDEX(T_Categories[Codes],MATCH(Depart4[[#This Row],[Catégorie]],T_Categories[Catégories],0)),"")</f>
        <v/>
      </c>
    </row>
    <row r="49" spans="2:16" x14ac:dyDescent="0.3">
      <c r="B49" s="41" t="str" cm="1">
        <f t="array" ref="B49">IFERROR(INDEX(Liste_participants[N°Tir],MATCH($B$1&amp;Depart1[[#This Row],[N° Cible]]&amp;Depart1[[#This Row],[Place]],Liste_participants[Départ]&amp;Liste_participants[Cible],0)),"")</f>
        <v/>
      </c>
      <c r="C49" s="128" t="str" cm="1">
        <f t="array" ref="C49">IFERROR(INDEX(Liste_participants[Blason],MATCH($B$1&amp;Depart1[[#This Row],[N° Cible]]&amp;Depart1[[#This Row],[Place]],Liste_participants[Départ]&amp;Liste_participants[Cible],0)),"")</f>
        <v/>
      </c>
      <c r="D49" s="42">
        <f>D48</f>
        <v>12</v>
      </c>
      <c r="E49" s="61"/>
      <c r="F49" s="62" t="s">
        <v>104</v>
      </c>
      <c r="G49" s="63" t="str" cm="1">
        <f t="array" ref="G49">IFERROR(INDEX(Liste_participants[Nom],MATCH($B$1&amp;Depart1[[#This Row],[N° Cible]]&amp;Depart1[[#This Row],[Place]],Liste_participants[Départ]&amp;Liste_participants[Cible],0)),"")</f>
        <v/>
      </c>
      <c r="H49" s="64" t="str" cm="1">
        <f t="array" ref="H49">IFERROR(INDEX(Liste_participants[Club],MATCH($B$1&amp;Depart1[[#This Row],[N° Cible]]&amp;Depart1[[#This Row],[Place]],Liste_participants[Départ]&amp;Liste_participants[Cible],0)),"")</f>
        <v/>
      </c>
      <c r="I49" s="64" t="str" cm="1">
        <f t="array" ref="I49">IFERROR(INDEX(Liste_participants[Cat.Clt.],MATCH($B$1&amp;Depart1[[#This Row],[N° Cible]]&amp;Depart1[[#This Row],[Place]],Liste_participants[Départ]&amp;Liste_participants[Cible],0)),"")</f>
        <v/>
      </c>
      <c r="J49" s="65"/>
      <c r="K49" s="12"/>
      <c r="L49" s="12"/>
      <c r="M49" s="12"/>
      <c r="N49" s="12"/>
      <c r="O49" s="13"/>
      <c r="P49" s="66" t="str">
        <f>IFERROR(INDEX(T_Categories[Codes],MATCH(Depart4[[#This Row],[Catégorie]],T_Categories[Catégories],0)),"")</f>
        <v/>
      </c>
    </row>
    <row r="50" spans="2:16" ht="17.25" thickBot="1" x14ac:dyDescent="0.35">
      <c r="B50" s="41" cm="1">
        <f t="array" ref="B50">IFERROR(INDEX(Liste_participants[N°Tir],MATCH($B$1&amp;Depart1[[#This Row],[N° Cible]]&amp;Depart1[[#This Row],[Place]],Liste_participants[Départ]&amp;Liste_participants[Cible],0)),"")</f>
        <v>1</v>
      </c>
      <c r="C50" s="128" t="str" cm="1">
        <f t="array" ref="C50">IFERROR(INDEX(Liste_participants[Blason],MATCH($B$1&amp;Depart1[[#This Row],[N° Cible]]&amp;Depart1[[#This Row],[Place]],Liste_participants[Départ]&amp;Liste_participants[Cible],0)),"")</f>
        <v>TSC_40_cm</v>
      </c>
      <c r="D50" s="42">
        <f>D49</f>
        <v>12</v>
      </c>
      <c r="E50" s="67"/>
      <c r="F50" s="68" t="s">
        <v>105</v>
      </c>
      <c r="G50" s="69" t="str" cm="1">
        <f t="array" ref="G50">IFERROR(INDEX(Liste_participants[Nom],MATCH($B$1&amp;Depart1[[#This Row],[N° Cible]]&amp;Depart1[[#This Row],[Place]],Liste_participants[Départ]&amp;Liste_participants[Cible],0)),"")</f>
        <v>IRPU WMGRJWVBP</v>
      </c>
      <c r="H50" s="70" t="str" cm="1">
        <f t="array" ref="H50">IFERROR(INDEX(Liste_participants[Club],MATCH($B$1&amp;Depart1[[#This Row],[N° Cible]]&amp;Depart1[[#This Row],[Place]],Liste_participants[Départ]&amp;Liste_participants[Cible],0)),"")</f>
        <v>KH JCMZMIMHYU SOX SMYTH</v>
      </c>
      <c r="I50" s="70" t="str" cm="1">
        <f t="array" ref="I50">IFERROR(INDEX(Liste_participants[Cat.Clt.],MATCH($B$1&amp;Depart1[[#This Row],[N° Cible]]&amp;Depart1[[#This Row],[Place]],Liste_participants[Départ]&amp;Liste_participants[Cible],0)),"")</f>
        <v>S2HCL</v>
      </c>
      <c r="J50" s="71"/>
      <c r="K50" s="14"/>
      <c r="L50" s="14"/>
      <c r="M50" s="14"/>
      <c r="N50" s="14"/>
      <c r="O50" s="15"/>
      <c r="P50" s="72">
        <f>IFERROR(INDEX(T_Categories[Codes],MATCH(Depart4[[#This Row],[Catégorie]],T_Categories[Catégories],0)),"")</f>
        <v>13</v>
      </c>
    </row>
    <row r="51" spans="2:16" x14ac:dyDescent="0.3">
      <c r="B51" s="41" t="str" cm="1">
        <f t="array" ref="B51">IFERROR(INDEX(Liste_participants[N°Tir],MATCH($B$1&amp;Depart1[[#This Row],[N° Cible]]&amp;Depart1[[#This Row],[Place]],Liste_participants[Départ]&amp;Liste_participants[Cible],0)),"")</f>
        <v/>
      </c>
      <c r="C51" s="128" t="str" cm="1">
        <f t="array" ref="C51">IFERROR(INDEX(Liste_participants[Blason],MATCH($B$1&amp;Depart1[[#This Row],[N° Cible]]&amp;Depart1[[#This Row],[Place]],Liste_participants[Départ]&amp;Liste_participants[Cible],0)),"")</f>
        <v/>
      </c>
      <c r="D51" s="42">
        <f>Depart4[[#This Row],[Cible]]</f>
        <v>13</v>
      </c>
      <c r="E51" s="35">
        <v>13</v>
      </c>
      <c r="F51" s="36" t="s">
        <v>102</v>
      </c>
      <c r="G51" s="37" t="str" cm="1">
        <f t="array" ref="G51">IFERROR(INDEX(Liste_participants[Nom],MATCH($B$1&amp;Depart1[[#This Row],[N° Cible]]&amp;Depart1[[#This Row],[Place]],Liste_participants[Départ]&amp;Liste_participants[Cible],0)),"")</f>
        <v/>
      </c>
      <c r="H51" s="38" t="str" cm="1">
        <f t="array" ref="H51">IFERROR(INDEX(Liste_participants[Club],MATCH($B$1&amp;Depart1[[#This Row],[N° Cible]]&amp;Depart1[[#This Row],[Place]],Liste_participants[Départ]&amp;Liste_participants[Cible],0)),"")</f>
        <v/>
      </c>
      <c r="I51" s="38" t="str" cm="1">
        <f t="array" ref="I51">IFERROR(INDEX(Liste_participants[Cat.Clt.],MATCH($B$1&amp;Depart1[[#This Row],[N° Cible]]&amp;Depart1[[#This Row],[Place]],Liste_participants[Départ]&amp;Liste_participants[Cible],0)),"")</f>
        <v/>
      </c>
      <c r="J51" s="39"/>
      <c r="K51" s="18"/>
      <c r="L51" s="18"/>
      <c r="M51" s="18"/>
      <c r="N51" s="18"/>
      <c r="O51" s="19"/>
      <c r="P51" s="40" t="str">
        <f>IFERROR(INDEX(T_Categories[Codes],MATCH(Depart4[[#This Row],[Catégorie]],T_Categories[Catégories],0)),"")</f>
        <v/>
      </c>
    </row>
    <row r="52" spans="2:16" x14ac:dyDescent="0.3">
      <c r="B52" s="41" cm="1">
        <f t="array" ref="B52">IFERROR(INDEX(Liste_participants[N°Tir],MATCH($B$1&amp;Depart1[[#This Row],[N° Cible]]&amp;Depart1[[#This Row],[Place]],Liste_participants[Départ]&amp;Liste_participants[Cible],0)),"")</f>
        <v>1</v>
      </c>
      <c r="C52" s="128" t="str" cm="1">
        <f t="array" ref="C52">IFERROR(INDEX(Liste_participants[Blason],MATCH($B$1&amp;Depart1[[#This Row],[N° Cible]]&amp;Depart1[[#This Row],[Place]],Liste_participants[Départ]&amp;Liste_participants[Cible],0)),"")</f>
        <v>TSP_40_cm</v>
      </c>
      <c r="D52" s="42">
        <f>D51</f>
        <v>13</v>
      </c>
      <c r="E52" s="43"/>
      <c r="F52" s="44" t="s">
        <v>103</v>
      </c>
      <c r="G52" s="45" t="str" cm="1">
        <f t="array" ref="G52">IFERROR(INDEX(Liste_participants[Nom],MATCH($B$1&amp;Depart1[[#This Row],[N° Cible]]&amp;Depart1[[#This Row],[Place]],Liste_participants[Départ]&amp;Liste_participants[Cible],0)),"")</f>
        <v>EAUWJYXHPA OOOYOFS (VJ)</v>
      </c>
      <c r="H52" s="46" t="str" cm="1">
        <f t="array" ref="H52">IFERROR(INDEX(Liste_participants[Club],MATCH($B$1&amp;Depart1[[#This Row],[N° Cible]]&amp;Depart1[[#This Row],[Place]],Liste_participants[Départ]&amp;Liste_participants[Cible],0)),"")</f>
        <v>SUJRAOIF</v>
      </c>
      <c r="I52" s="46" t="str" cm="1">
        <f t="array" ref="I52">IFERROR(INDEX(Liste_participants[Cat.Clt.],MATCH($B$1&amp;Depart1[[#This Row],[N° Cible]]&amp;Depart1[[#This Row],[Place]],Liste_participants[Départ]&amp;Liste_participants[Cible],0)),"")</f>
        <v>S3HCO</v>
      </c>
      <c r="J52" s="47"/>
      <c r="K52" s="20"/>
      <c r="L52" s="20"/>
      <c r="M52" s="20"/>
      <c r="N52" s="20"/>
      <c r="O52" s="21"/>
      <c r="P52" s="48">
        <f>IFERROR(INDEX(T_Categories[Codes],MATCH(Depart4[[#This Row],[Catégorie]],T_Categories[Catégories],0)),"")</f>
        <v>29</v>
      </c>
    </row>
    <row r="53" spans="2:16" x14ac:dyDescent="0.3">
      <c r="B53" s="41" cm="1">
        <f t="array" ref="B53">IFERROR(INDEX(Liste_participants[N°Tir],MATCH($B$1&amp;Depart1[[#This Row],[N° Cible]]&amp;Depart1[[#This Row],[Place]],Liste_participants[Départ]&amp;Liste_participants[Cible],0)),"")</f>
        <v>1</v>
      </c>
      <c r="C53" s="128" t="str" cm="1">
        <f t="array" ref="C53">IFERROR(INDEX(Liste_participants[Blason],MATCH($B$1&amp;Depart1[[#This Row],[N° Cible]]&amp;Depart1[[#This Row],[Place]],Liste_participants[Départ]&amp;Liste_participants[Cible],0)),"")</f>
        <v>TSP_40_cm</v>
      </c>
      <c r="D53" s="42">
        <f>D52</f>
        <v>13</v>
      </c>
      <c r="E53" s="43"/>
      <c r="F53" s="44" t="s">
        <v>104</v>
      </c>
      <c r="G53" s="45" t="str" cm="1">
        <f t="array" ref="G53">IFERROR(INDEX(Liste_participants[Nom],MATCH($B$1&amp;Depart1[[#This Row],[N° Cible]]&amp;Depart1[[#This Row],[Place]],Liste_participants[Départ]&amp;Liste_participants[Cible],0)),"")</f>
        <v>USWMOSFMRW PESLSY</v>
      </c>
      <c r="H53" s="46" t="str" cm="1">
        <f t="array" ref="H53">IFERROR(INDEX(Liste_participants[Club],MATCH($B$1&amp;Depart1[[#This Row],[N° Cible]]&amp;Depart1[[#This Row],[Place]],Liste_participants[Départ]&amp;Liste_participants[Cible],0)),"")</f>
        <v>NLHFEQ</v>
      </c>
      <c r="I53" s="46" t="str" cm="1">
        <f t="array" ref="I53">IFERROR(INDEX(Liste_participants[Cat.Clt.],MATCH($B$1&amp;Depart1[[#This Row],[N° Cible]]&amp;Depart1[[#This Row],[Place]],Liste_participants[Départ]&amp;Liste_participants[Cible],0)),"")</f>
        <v>S1HCO</v>
      </c>
      <c r="J53" s="47"/>
      <c r="K53" s="20"/>
      <c r="L53" s="20"/>
      <c r="M53" s="20"/>
      <c r="N53" s="20"/>
      <c r="O53" s="21"/>
      <c r="P53" s="48">
        <f>IFERROR(INDEX(T_Categories[Codes],MATCH(Depart4[[#This Row],[Catégorie]],T_Categories[Catégories],0)),"")</f>
        <v>25</v>
      </c>
    </row>
    <row r="54" spans="2:16" ht="17.25" thickBot="1" x14ac:dyDescent="0.35">
      <c r="B54" s="73" cm="1">
        <f t="array" ref="B54">IFERROR(INDEX(Liste_participants[N°Tir],MATCH($B$1&amp;Depart1[[#This Row],[N° Cible]]&amp;Depart1[[#This Row],[Place]],Liste_participants[Départ]&amp;Liste_participants[Cible],0)),"")</f>
        <v>1</v>
      </c>
      <c r="C54" s="129" t="str" cm="1">
        <f t="array" ref="C54">IFERROR(INDEX(Liste_participants[Blason],MATCH($B$1&amp;Depart1[[#This Row],[N° Cible]]&amp;Depart1[[#This Row],[Place]],Liste_participants[Départ]&amp;Liste_participants[Cible],0)),"")</f>
        <v>TSP_40_cm</v>
      </c>
      <c r="D54" s="74">
        <f>D53</f>
        <v>13</v>
      </c>
      <c r="E54" s="49"/>
      <c r="F54" s="50" t="s">
        <v>105</v>
      </c>
      <c r="G54" s="51" t="str" cm="1">
        <f t="array" ref="G54">IFERROR(INDEX(Liste_participants[Nom],MATCH($B$1&amp;Depart1[[#This Row],[N° Cible]]&amp;Depart1[[#This Row],[Place]],Liste_participants[Départ]&amp;Liste_participants[Cible],0)),"")</f>
        <v>EUPNTYTA JEYDDYHO</v>
      </c>
      <c r="H54" s="52" t="str" cm="1">
        <f t="array" ref="H54">IFERROR(INDEX(Liste_participants[Club],MATCH($B$1&amp;Depart1[[#This Row],[N° Cible]]&amp;Depart1[[#This Row],[Place]],Liste_participants[Départ]&amp;Liste_participants[Cible],0)),"")</f>
        <v>ONDH 9FJB</v>
      </c>
      <c r="I54" s="52" t="str" cm="1">
        <f t="array" ref="I54">IFERROR(INDEX(Liste_participants[Cat.Clt.],MATCH($B$1&amp;Depart1[[#This Row],[N° Cible]]&amp;Depart1[[#This Row],[Place]],Liste_participants[Départ]&amp;Liste_participants[Cible],0)),"")</f>
        <v>S1HCO</v>
      </c>
      <c r="J54" s="53"/>
      <c r="K54" s="22"/>
      <c r="L54" s="22"/>
      <c r="M54" s="22"/>
      <c r="N54" s="22"/>
      <c r="O54" s="23"/>
      <c r="P54" s="54">
        <f>IFERROR(INDEX(T_Categories[Codes],MATCH(Depart4[[#This Row],[Catégorie]],T_Categories[Catégories],0)),"")</f>
        <v>25</v>
      </c>
    </row>
    <row r="56" spans="2:16" x14ac:dyDescent="0.3">
      <c r="H56" s="76"/>
      <c r="L56" s="76"/>
    </row>
  </sheetData>
  <sheetProtection sheet="1" objects="1" scenarios="1" selectLockedCells="1"/>
  <mergeCells count="2">
    <mergeCell ref="E1:F1"/>
    <mergeCell ref="G1:P1"/>
  </mergeCells>
  <printOptions horizontalCentered="1"/>
  <pageMargins left="0" right="0" top="0" bottom="0.39370078740157483" header="0" footer="0"/>
  <pageSetup paperSize="9" scale="71" orientation="portrait" horizontalDpi="4294967293" verticalDpi="0" r:id="rId1"/>
  <headerFooter>
    <oddFooter>&amp;C&amp;P/&amp;N&amp;R&amp;D &amp;T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29528-056F-4178-A7DC-C62B768FBFEE}">
  <sheetPr codeName="Feuil08">
    <tabColor rgb="FF92D050"/>
  </sheetPr>
  <dimension ref="B1:O210"/>
  <sheetViews>
    <sheetView showGridLines="0" workbookViewId="0">
      <selection activeCell="B2" sqref="B2"/>
    </sheetView>
  </sheetViews>
  <sheetFormatPr baseColWidth="10" defaultRowHeight="16.5" x14ac:dyDescent="0.3"/>
  <cols>
    <col min="1" max="1" width="3.75" customWidth="1"/>
    <col min="2" max="2" width="8.75" customWidth="1"/>
    <col min="3" max="3" width="7.75" customWidth="1"/>
    <col min="4" max="4" width="9.75" customWidth="1"/>
    <col min="5" max="5" width="6.75" customWidth="1"/>
    <col min="6" max="7" width="30.75" customWidth="1"/>
    <col min="8" max="8" width="11.75" customWidth="1"/>
    <col min="9" max="9" width="7.75" customWidth="1"/>
    <col min="10" max="12" width="6.75" customWidth="1"/>
    <col min="13" max="15" width="7.75" customWidth="1"/>
    <col min="16" max="16" width="6.75" customWidth="1"/>
    <col min="17" max="17" width="8.625" bestFit="1" customWidth="1"/>
    <col min="18" max="18" width="8.625" customWidth="1"/>
    <col min="19" max="19" width="7.25" bestFit="1" customWidth="1"/>
  </cols>
  <sheetData>
    <row r="1" spans="2:15" x14ac:dyDescent="0.3">
      <c r="B1" s="79" t="s">
        <v>125</v>
      </c>
      <c r="C1" s="79"/>
    </row>
    <row r="2" spans="2:15" x14ac:dyDescent="0.3">
      <c r="B2" s="11" t="s">
        <v>115</v>
      </c>
      <c r="C2" s="11" t="s">
        <v>114</v>
      </c>
      <c r="D2" s="11" t="s">
        <v>90</v>
      </c>
      <c r="E2" s="11" t="s">
        <v>91</v>
      </c>
      <c r="F2" s="80" t="s">
        <v>92</v>
      </c>
      <c r="G2" s="80" t="s">
        <v>93</v>
      </c>
      <c r="H2" s="80" t="s">
        <v>94</v>
      </c>
      <c r="I2" s="11" t="s">
        <v>95</v>
      </c>
      <c r="J2" s="11" t="s">
        <v>96</v>
      </c>
      <c r="K2" s="11" t="s">
        <v>97</v>
      </c>
      <c r="L2" s="11" t="s">
        <v>98</v>
      </c>
      <c r="M2" s="11" t="s">
        <v>99</v>
      </c>
      <c r="N2" s="11" t="s">
        <v>100</v>
      </c>
      <c r="O2" s="11" t="s">
        <v>0</v>
      </c>
    </row>
    <row r="3" spans="2:15" x14ac:dyDescent="0.3">
      <c r="B3" s="110" t="s">
        <v>139</v>
      </c>
      <c r="C3" s="111">
        <v>1</v>
      </c>
      <c r="D3" s="112" t="s">
        <v>101</v>
      </c>
      <c r="E3" s="112" t="s">
        <v>102</v>
      </c>
      <c r="F3" s="113" t="s">
        <v>196</v>
      </c>
      <c r="G3" s="113" t="s">
        <v>197</v>
      </c>
      <c r="H3" s="113" t="s">
        <v>14</v>
      </c>
      <c r="I3" s="114"/>
      <c r="J3" s="114"/>
      <c r="K3" s="114"/>
      <c r="L3" s="114"/>
      <c r="M3" s="114"/>
      <c r="N3" s="114"/>
      <c r="O3" s="115">
        <v>8</v>
      </c>
    </row>
    <row r="4" spans="2:15" x14ac:dyDescent="0.3">
      <c r="B4" s="81" t="s">
        <v>139</v>
      </c>
      <c r="C4" s="82">
        <v>1</v>
      </c>
      <c r="D4" s="83"/>
      <c r="E4" s="83" t="s">
        <v>103</v>
      </c>
      <c r="F4" s="84" t="s">
        <v>246</v>
      </c>
      <c r="G4" s="84" t="s">
        <v>247</v>
      </c>
      <c r="H4" s="84" t="s">
        <v>24</v>
      </c>
      <c r="I4" s="85"/>
      <c r="J4" s="85"/>
      <c r="K4" s="85"/>
      <c r="L4" s="85"/>
      <c r="M4" s="85"/>
      <c r="N4" s="85"/>
      <c r="O4" s="86">
        <v>13</v>
      </c>
    </row>
    <row r="5" spans="2:15" x14ac:dyDescent="0.3">
      <c r="B5" s="81" t="s">
        <v>139</v>
      </c>
      <c r="C5" s="82">
        <v>1</v>
      </c>
      <c r="D5" s="83"/>
      <c r="E5" s="83" t="s">
        <v>104</v>
      </c>
      <c r="F5" s="84" t="s">
        <v>285</v>
      </c>
      <c r="G5" s="84" t="s">
        <v>286</v>
      </c>
      <c r="H5" s="84" t="s">
        <v>26</v>
      </c>
      <c r="I5" s="85"/>
      <c r="J5" s="85"/>
      <c r="K5" s="85"/>
      <c r="L5" s="85"/>
      <c r="M5" s="85"/>
      <c r="N5" s="85"/>
      <c r="O5" s="86">
        <v>14</v>
      </c>
    </row>
    <row r="6" spans="2:15" x14ac:dyDescent="0.3">
      <c r="B6" s="81" t="s">
        <v>139</v>
      </c>
      <c r="C6" s="82">
        <v>1</v>
      </c>
      <c r="D6" s="83"/>
      <c r="E6" s="83" t="s">
        <v>105</v>
      </c>
      <c r="F6" s="84" t="s">
        <v>296</v>
      </c>
      <c r="G6" s="84" t="s">
        <v>297</v>
      </c>
      <c r="H6" s="84" t="s">
        <v>22</v>
      </c>
      <c r="I6" s="85"/>
      <c r="J6" s="85"/>
      <c r="K6" s="85"/>
      <c r="L6" s="85"/>
      <c r="M6" s="85"/>
      <c r="N6" s="85"/>
      <c r="O6" s="86">
        <v>12</v>
      </c>
    </row>
    <row r="7" spans="2:15" x14ac:dyDescent="0.3">
      <c r="B7" s="81" t="s">
        <v>139</v>
      </c>
      <c r="C7" s="82">
        <v>1</v>
      </c>
      <c r="D7" s="83" t="s">
        <v>106</v>
      </c>
      <c r="E7" s="83" t="s">
        <v>102</v>
      </c>
      <c r="F7" s="84" t="s">
        <v>278</v>
      </c>
      <c r="G7" s="84" t="s">
        <v>279</v>
      </c>
      <c r="H7" s="84" t="s">
        <v>10</v>
      </c>
      <c r="I7" s="85"/>
      <c r="J7" s="85"/>
      <c r="K7" s="85"/>
      <c r="L7" s="85"/>
      <c r="M7" s="85"/>
      <c r="N7" s="85"/>
      <c r="O7" s="86">
        <v>6</v>
      </c>
    </row>
    <row r="8" spans="2:15" x14ac:dyDescent="0.3">
      <c r="B8" s="81" t="s">
        <v>139</v>
      </c>
      <c r="C8" s="82">
        <v>1</v>
      </c>
      <c r="D8" s="83"/>
      <c r="E8" s="83" t="s">
        <v>103</v>
      </c>
      <c r="F8" s="84" t="s">
        <v>307</v>
      </c>
      <c r="G8" s="84" t="s">
        <v>308</v>
      </c>
      <c r="H8" s="84" t="s">
        <v>16</v>
      </c>
      <c r="I8" s="85"/>
      <c r="J8" s="85"/>
      <c r="K8" s="85"/>
      <c r="L8" s="85"/>
      <c r="M8" s="85"/>
      <c r="N8" s="85"/>
      <c r="O8" s="86">
        <v>9</v>
      </c>
    </row>
    <row r="9" spans="2:15" x14ac:dyDescent="0.3">
      <c r="B9" s="81" t="s">
        <v>139</v>
      </c>
      <c r="C9" s="82">
        <v>1</v>
      </c>
      <c r="D9" s="83"/>
      <c r="E9" s="83" t="s">
        <v>104</v>
      </c>
      <c r="F9" s="84" t="s">
        <v>288</v>
      </c>
      <c r="G9" s="84" t="s">
        <v>289</v>
      </c>
      <c r="H9" s="84" t="s">
        <v>26</v>
      </c>
      <c r="I9" s="85"/>
      <c r="J9" s="85"/>
      <c r="K9" s="85"/>
      <c r="L9" s="85"/>
      <c r="M9" s="85"/>
      <c r="N9" s="85"/>
      <c r="O9" s="86">
        <v>14</v>
      </c>
    </row>
    <row r="10" spans="2:15" x14ac:dyDescent="0.3">
      <c r="B10" s="81" t="s">
        <v>139</v>
      </c>
      <c r="C10" s="82">
        <v>1</v>
      </c>
      <c r="D10" s="83"/>
      <c r="E10" s="83" t="s">
        <v>105</v>
      </c>
      <c r="F10" s="84" t="s">
        <v>210</v>
      </c>
      <c r="G10" s="84" t="s">
        <v>211</v>
      </c>
      <c r="H10" s="84" t="s">
        <v>28</v>
      </c>
      <c r="I10" s="85"/>
      <c r="J10" s="85"/>
      <c r="K10" s="85"/>
      <c r="L10" s="85"/>
      <c r="M10" s="85"/>
      <c r="N10" s="85"/>
      <c r="O10" s="86">
        <v>15</v>
      </c>
    </row>
    <row r="11" spans="2:15" x14ac:dyDescent="0.3">
      <c r="B11" s="81" t="s">
        <v>139</v>
      </c>
      <c r="C11" s="82">
        <v>1</v>
      </c>
      <c r="D11" s="83" t="s">
        <v>107</v>
      </c>
      <c r="E11" s="83" t="s">
        <v>102</v>
      </c>
      <c r="F11" s="84" t="s">
        <v>262</v>
      </c>
      <c r="G11" s="84" t="s">
        <v>263</v>
      </c>
      <c r="H11" s="84" t="s">
        <v>24</v>
      </c>
      <c r="I11" s="85"/>
      <c r="J11" s="85"/>
      <c r="K11" s="85"/>
      <c r="L11" s="85"/>
      <c r="M11" s="85"/>
      <c r="N11" s="85"/>
      <c r="O11" s="86">
        <v>13</v>
      </c>
    </row>
    <row r="12" spans="2:15" x14ac:dyDescent="0.3">
      <c r="B12" s="81" t="s">
        <v>139</v>
      </c>
      <c r="C12" s="82">
        <v>1</v>
      </c>
      <c r="D12" s="83"/>
      <c r="E12" s="83" t="s">
        <v>103</v>
      </c>
      <c r="F12" s="84" t="s">
        <v>214</v>
      </c>
      <c r="G12" s="84" t="s">
        <v>215</v>
      </c>
      <c r="H12" s="84" t="s">
        <v>28</v>
      </c>
      <c r="I12" s="85"/>
      <c r="J12" s="85"/>
      <c r="K12" s="85"/>
      <c r="L12" s="85"/>
      <c r="M12" s="85"/>
      <c r="N12" s="85"/>
      <c r="O12" s="86">
        <v>15</v>
      </c>
    </row>
    <row r="13" spans="2:15" x14ac:dyDescent="0.3">
      <c r="B13" s="81" t="s">
        <v>139</v>
      </c>
      <c r="C13" s="82">
        <v>1</v>
      </c>
      <c r="D13" s="83"/>
      <c r="E13" s="83" t="s">
        <v>104</v>
      </c>
      <c r="F13" s="84" t="s">
        <v>326</v>
      </c>
      <c r="G13" s="84" t="s">
        <v>327</v>
      </c>
      <c r="H13" s="84" t="s">
        <v>74</v>
      </c>
      <c r="I13" s="85"/>
      <c r="J13" s="85"/>
      <c r="K13" s="85"/>
      <c r="L13" s="85"/>
      <c r="M13" s="85"/>
      <c r="N13" s="85"/>
      <c r="O13" s="86">
        <v>38</v>
      </c>
    </row>
    <row r="14" spans="2:15" x14ac:dyDescent="0.3">
      <c r="B14" s="81" t="s">
        <v>139</v>
      </c>
      <c r="C14" s="82">
        <v>1</v>
      </c>
      <c r="D14" s="83"/>
      <c r="E14" s="83" t="s">
        <v>105</v>
      </c>
      <c r="F14" s="84" t="s">
        <v>218</v>
      </c>
      <c r="G14" s="84" t="s">
        <v>219</v>
      </c>
      <c r="H14" s="84" t="s">
        <v>28</v>
      </c>
      <c r="I14" s="85"/>
      <c r="J14" s="85"/>
      <c r="K14" s="85"/>
      <c r="L14" s="85"/>
      <c r="M14" s="85"/>
      <c r="N14" s="85"/>
      <c r="O14" s="86">
        <v>15</v>
      </c>
    </row>
    <row r="15" spans="2:15" x14ac:dyDescent="0.3">
      <c r="B15" s="81" t="s">
        <v>139</v>
      </c>
      <c r="C15" s="82">
        <v>1</v>
      </c>
      <c r="D15" s="83" t="s">
        <v>108</v>
      </c>
      <c r="E15" s="83" t="s">
        <v>102</v>
      </c>
      <c r="F15" s="84" t="s">
        <v>222</v>
      </c>
      <c r="G15" s="84" t="s">
        <v>223</v>
      </c>
      <c r="H15" s="84" t="s">
        <v>28</v>
      </c>
      <c r="I15" s="85"/>
      <c r="J15" s="85"/>
      <c r="K15" s="85"/>
      <c r="L15" s="85"/>
      <c r="M15" s="85"/>
      <c r="N15" s="85"/>
      <c r="O15" s="86">
        <v>15</v>
      </c>
    </row>
    <row r="16" spans="2:15" x14ac:dyDescent="0.3">
      <c r="B16" s="81" t="s">
        <v>139</v>
      </c>
      <c r="C16" s="82">
        <v>1</v>
      </c>
      <c r="D16" s="83"/>
      <c r="E16" s="83" t="s">
        <v>103</v>
      </c>
      <c r="F16" s="84" t="s">
        <v>266</v>
      </c>
      <c r="G16" s="84" t="s">
        <v>267</v>
      </c>
      <c r="H16" s="84" t="s">
        <v>24</v>
      </c>
      <c r="I16" s="85"/>
      <c r="J16" s="85"/>
      <c r="K16" s="85"/>
      <c r="L16" s="85"/>
      <c r="M16" s="85"/>
      <c r="N16" s="85"/>
      <c r="O16" s="86">
        <v>13</v>
      </c>
    </row>
    <row r="17" spans="2:15" x14ac:dyDescent="0.3">
      <c r="B17" s="81" t="s">
        <v>139</v>
      </c>
      <c r="C17" s="82">
        <v>1</v>
      </c>
      <c r="D17" s="83"/>
      <c r="E17" s="83" t="s">
        <v>104</v>
      </c>
      <c r="F17" s="84" t="s">
        <v>230</v>
      </c>
      <c r="G17" s="84" t="s">
        <v>231</v>
      </c>
      <c r="H17" s="84" t="s">
        <v>28</v>
      </c>
      <c r="I17" s="85"/>
      <c r="J17" s="85"/>
      <c r="K17" s="85"/>
      <c r="L17" s="85"/>
      <c r="M17" s="85"/>
      <c r="N17" s="85"/>
      <c r="O17" s="86">
        <v>15</v>
      </c>
    </row>
    <row r="18" spans="2:15" x14ac:dyDescent="0.3">
      <c r="B18" s="81" t="s">
        <v>139</v>
      </c>
      <c r="C18" s="82">
        <v>1</v>
      </c>
      <c r="D18" s="83"/>
      <c r="E18" s="83" t="s">
        <v>105</v>
      </c>
      <c r="F18" s="84" t="s">
        <v>311</v>
      </c>
      <c r="G18" s="84" t="s">
        <v>312</v>
      </c>
      <c r="H18" s="84" t="s">
        <v>20</v>
      </c>
      <c r="I18" s="85"/>
      <c r="J18" s="85"/>
      <c r="K18" s="85"/>
      <c r="L18" s="85"/>
      <c r="M18" s="85"/>
      <c r="N18" s="85"/>
      <c r="O18" s="86">
        <v>11</v>
      </c>
    </row>
    <row r="19" spans="2:15" x14ac:dyDescent="0.3">
      <c r="B19" s="81" t="s">
        <v>139</v>
      </c>
      <c r="C19" s="82">
        <v>1</v>
      </c>
      <c r="D19" s="83" t="s">
        <v>109</v>
      </c>
      <c r="E19" s="83" t="s">
        <v>102</v>
      </c>
      <c r="F19" s="84" t="s">
        <v>346</v>
      </c>
      <c r="G19" s="84" t="s">
        <v>347</v>
      </c>
      <c r="H19" s="84" t="s">
        <v>76</v>
      </c>
      <c r="I19" s="85"/>
      <c r="J19" s="85"/>
      <c r="K19" s="85"/>
      <c r="L19" s="85"/>
      <c r="M19" s="85"/>
      <c r="N19" s="85"/>
      <c r="O19" s="86">
        <v>39</v>
      </c>
    </row>
    <row r="20" spans="2:15" x14ac:dyDescent="0.3">
      <c r="B20" s="81" t="s">
        <v>139</v>
      </c>
      <c r="C20" s="82">
        <v>1</v>
      </c>
      <c r="D20" s="83"/>
      <c r="E20" s="83" t="s">
        <v>103</v>
      </c>
      <c r="F20" s="84" t="s">
        <v>274</v>
      </c>
      <c r="G20" s="84" t="s">
        <v>275</v>
      </c>
      <c r="H20" s="84" t="s">
        <v>8</v>
      </c>
      <c r="I20" s="85"/>
      <c r="J20" s="85"/>
      <c r="K20" s="85"/>
      <c r="L20" s="85"/>
      <c r="M20" s="85"/>
      <c r="N20" s="85"/>
      <c r="O20" s="86">
        <v>5</v>
      </c>
    </row>
    <row r="21" spans="2:15" x14ac:dyDescent="0.3">
      <c r="B21" s="81" t="s">
        <v>139</v>
      </c>
      <c r="C21" s="82">
        <v>1</v>
      </c>
      <c r="D21" s="83"/>
      <c r="E21" s="83" t="s">
        <v>104</v>
      </c>
      <c r="F21" s="84" t="s">
        <v>281</v>
      </c>
      <c r="G21" s="84" t="s">
        <v>282</v>
      </c>
      <c r="H21" s="84" t="s">
        <v>10</v>
      </c>
      <c r="I21" s="85"/>
      <c r="J21" s="85"/>
      <c r="K21" s="85"/>
      <c r="L21" s="85"/>
      <c r="M21" s="85"/>
      <c r="N21" s="85"/>
      <c r="O21" s="86">
        <v>6</v>
      </c>
    </row>
    <row r="22" spans="2:15" x14ac:dyDescent="0.3">
      <c r="B22" s="81" t="s">
        <v>139</v>
      </c>
      <c r="C22" s="82">
        <v>1</v>
      </c>
      <c r="D22" s="83"/>
      <c r="E22" s="83" t="s">
        <v>105</v>
      </c>
      <c r="F22" s="84" t="s">
        <v>270</v>
      </c>
      <c r="G22" s="84" t="s">
        <v>271</v>
      </c>
      <c r="H22" s="84" t="s">
        <v>8</v>
      </c>
      <c r="I22" s="85"/>
      <c r="J22" s="85"/>
      <c r="K22" s="85"/>
      <c r="L22" s="85"/>
      <c r="M22" s="85"/>
      <c r="N22" s="85"/>
      <c r="O22" s="86">
        <v>5</v>
      </c>
    </row>
    <row r="23" spans="2:15" x14ac:dyDescent="0.3">
      <c r="B23" s="81" t="s">
        <v>139</v>
      </c>
      <c r="C23" s="82">
        <v>1</v>
      </c>
      <c r="D23" s="83" t="s">
        <v>110</v>
      </c>
      <c r="E23" s="83" t="s">
        <v>102</v>
      </c>
      <c r="F23" s="84" t="s">
        <v>304</v>
      </c>
      <c r="G23" s="84" t="s">
        <v>305</v>
      </c>
      <c r="H23" s="84" t="s">
        <v>22</v>
      </c>
      <c r="I23" s="85"/>
      <c r="J23" s="85"/>
      <c r="K23" s="85"/>
      <c r="L23" s="85"/>
      <c r="M23" s="85"/>
      <c r="N23" s="85"/>
      <c r="O23" s="86">
        <v>12</v>
      </c>
    </row>
    <row r="24" spans="2:15" x14ac:dyDescent="0.3">
      <c r="B24" s="81" t="s">
        <v>139</v>
      </c>
      <c r="C24" s="82">
        <v>1</v>
      </c>
      <c r="D24" s="83"/>
      <c r="E24" s="83" t="s">
        <v>103</v>
      </c>
      <c r="F24" s="84" t="s">
        <v>292</v>
      </c>
      <c r="G24" s="84" t="s">
        <v>293</v>
      </c>
      <c r="H24" s="84" t="s">
        <v>12</v>
      </c>
      <c r="I24" s="85"/>
      <c r="J24" s="85"/>
      <c r="K24" s="85"/>
      <c r="L24" s="85"/>
      <c r="M24" s="85"/>
      <c r="N24" s="85"/>
      <c r="O24" s="86">
        <v>7</v>
      </c>
    </row>
    <row r="25" spans="2:15" x14ac:dyDescent="0.3">
      <c r="B25" s="81" t="s">
        <v>139</v>
      </c>
      <c r="C25" s="82">
        <v>1</v>
      </c>
      <c r="D25" s="83"/>
      <c r="E25" s="83" t="s">
        <v>104</v>
      </c>
      <c r="F25" s="84" t="s">
        <v>203</v>
      </c>
      <c r="G25" s="84" t="s">
        <v>204</v>
      </c>
      <c r="H25" s="84" t="s">
        <v>14</v>
      </c>
      <c r="I25" s="85"/>
      <c r="J25" s="85"/>
      <c r="K25" s="85"/>
      <c r="L25" s="85"/>
      <c r="M25" s="85"/>
      <c r="N25" s="85"/>
      <c r="O25" s="86">
        <v>8</v>
      </c>
    </row>
    <row r="26" spans="2:15" x14ac:dyDescent="0.3">
      <c r="B26" s="81" t="s">
        <v>139</v>
      </c>
      <c r="C26" s="82"/>
      <c r="D26" s="83"/>
      <c r="E26" s="83" t="s">
        <v>105</v>
      </c>
      <c r="F26" s="84" t="s">
        <v>136</v>
      </c>
      <c r="G26" s="84" t="s">
        <v>136</v>
      </c>
      <c r="H26" s="84" t="s">
        <v>136</v>
      </c>
      <c r="I26" s="85"/>
      <c r="J26" s="85"/>
      <c r="K26" s="85"/>
      <c r="L26" s="85"/>
      <c r="M26" s="85"/>
      <c r="N26" s="85"/>
      <c r="O26" s="86"/>
    </row>
    <row r="27" spans="2:15" x14ac:dyDescent="0.3">
      <c r="B27" s="81" t="s">
        <v>139</v>
      </c>
      <c r="C27" s="82">
        <v>1</v>
      </c>
      <c r="D27" s="83" t="s">
        <v>111</v>
      </c>
      <c r="E27" s="83" t="s">
        <v>102</v>
      </c>
      <c r="F27" s="84" t="s">
        <v>330</v>
      </c>
      <c r="G27" s="84" t="s">
        <v>331</v>
      </c>
      <c r="H27" s="84" t="s">
        <v>74</v>
      </c>
      <c r="I27" s="85"/>
      <c r="J27" s="85"/>
      <c r="K27" s="85"/>
      <c r="L27" s="85"/>
      <c r="M27" s="85"/>
      <c r="N27" s="85"/>
      <c r="O27" s="86">
        <v>38</v>
      </c>
    </row>
    <row r="28" spans="2:15" x14ac:dyDescent="0.3">
      <c r="B28" s="81" t="s">
        <v>139</v>
      </c>
      <c r="C28" s="82">
        <v>1</v>
      </c>
      <c r="D28" s="83"/>
      <c r="E28" s="83" t="s">
        <v>103</v>
      </c>
      <c r="F28" s="84" t="s">
        <v>353</v>
      </c>
      <c r="G28" s="84" t="s">
        <v>354</v>
      </c>
      <c r="H28" s="84" t="s">
        <v>24</v>
      </c>
      <c r="I28" s="85"/>
      <c r="J28" s="85"/>
      <c r="K28" s="85"/>
      <c r="L28" s="85"/>
      <c r="M28" s="85"/>
      <c r="N28" s="85"/>
      <c r="O28" s="86">
        <v>13</v>
      </c>
    </row>
    <row r="29" spans="2:15" x14ac:dyDescent="0.3">
      <c r="B29" s="81" t="s">
        <v>139</v>
      </c>
      <c r="C29" s="82">
        <v>1</v>
      </c>
      <c r="D29" s="83"/>
      <c r="E29" s="83" t="s">
        <v>104</v>
      </c>
      <c r="F29" s="84" t="s">
        <v>360</v>
      </c>
      <c r="G29" s="84" t="s">
        <v>361</v>
      </c>
      <c r="H29" s="84" t="s">
        <v>22</v>
      </c>
      <c r="I29" s="85"/>
      <c r="J29" s="85"/>
      <c r="K29" s="85"/>
      <c r="L29" s="85"/>
      <c r="M29" s="85"/>
      <c r="N29" s="85"/>
      <c r="O29" s="86">
        <v>12</v>
      </c>
    </row>
    <row r="30" spans="2:15" x14ac:dyDescent="0.3">
      <c r="B30" s="81" t="s">
        <v>139</v>
      </c>
      <c r="C30" s="82">
        <v>1</v>
      </c>
      <c r="D30" s="83"/>
      <c r="E30" s="83" t="s">
        <v>105</v>
      </c>
      <c r="F30" s="84" t="s">
        <v>367</v>
      </c>
      <c r="G30" s="84" t="s">
        <v>368</v>
      </c>
      <c r="H30" s="84" t="s">
        <v>12</v>
      </c>
      <c r="I30" s="85"/>
      <c r="J30" s="85"/>
      <c r="K30" s="85"/>
      <c r="L30" s="85"/>
      <c r="M30" s="85"/>
      <c r="N30" s="85"/>
      <c r="O30" s="86">
        <v>7</v>
      </c>
    </row>
    <row r="31" spans="2:15" x14ac:dyDescent="0.3">
      <c r="B31" s="81" t="s">
        <v>139</v>
      </c>
      <c r="C31" s="82">
        <v>1</v>
      </c>
      <c r="D31" s="83" t="s">
        <v>112</v>
      </c>
      <c r="E31" s="83" t="s">
        <v>102</v>
      </c>
      <c r="F31" s="84" t="s">
        <v>371</v>
      </c>
      <c r="G31" s="84" t="s">
        <v>372</v>
      </c>
      <c r="H31" s="84" t="s">
        <v>20</v>
      </c>
      <c r="I31" s="85"/>
      <c r="J31" s="85"/>
      <c r="K31" s="85"/>
      <c r="L31" s="85"/>
      <c r="M31" s="85"/>
      <c r="N31" s="85"/>
      <c r="O31" s="86">
        <v>11</v>
      </c>
    </row>
    <row r="32" spans="2:15" x14ac:dyDescent="0.3">
      <c r="B32" s="81" t="s">
        <v>139</v>
      </c>
      <c r="C32" s="82"/>
      <c r="D32" s="83"/>
      <c r="E32" s="83" t="s">
        <v>103</v>
      </c>
      <c r="F32" s="84" t="s">
        <v>136</v>
      </c>
      <c r="G32" s="84" t="s">
        <v>136</v>
      </c>
      <c r="H32" s="84" t="s">
        <v>136</v>
      </c>
      <c r="I32" s="85"/>
      <c r="J32" s="85"/>
      <c r="K32" s="85"/>
      <c r="L32" s="85"/>
      <c r="M32" s="85"/>
      <c r="N32" s="85"/>
      <c r="O32" s="86"/>
    </row>
    <row r="33" spans="2:15" x14ac:dyDescent="0.3">
      <c r="B33" s="81" t="s">
        <v>139</v>
      </c>
      <c r="C33" s="82">
        <v>1</v>
      </c>
      <c r="D33" s="83"/>
      <c r="E33" s="83" t="s">
        <v>104</v>
      </c>
      <c r="F33" s="84" t="s">
        <v>378</v>
      </c>
      <c r="G33" s="84" t="s">
        <v>379</v>
      </c>
      <c r="H33" s="84" t="s">
        <v>26</v>
      </c>
      <c r="I33" s="85"/>
      <c r="J33" s="85"/>
      <c r="K33" s="85"/>
      <c r="L33" s="85"/>
      <c r="M33" s="85"/>
      <c r="N33" s="85"/>
      <c r="O33" s="86">
        <v>14</v>
      </c>
    </row>
    <row r="34" spans="2:15" x14ac:dyDescent="0.3">
      <c r="B34" s="81" t="s">
        <v>139</v>
      </c>
      <c r="C34" s="82">
        <v>1</v>
      </c>
      <c r="D34" s="83"/>
      <c r="E34" s="83" t="s">
        <v>105</v>
      </c>
      <c r="F34" s="84" t="s">
        <v>386</v>
      </c>
      <c r="G34" s="84" t="s">
        <v>387</v>
      </c>
      <c r="H34" s="84" t="s">
        <v>76</v>
      </c>
      <c r="I34" s="85"/>
      <c r="J34" s="85"/>
      <c r="K34" s="85"/>
      <c r="L34" s="85"/>
      <c r="M34" s="85"/>
      <c r="N34" s="85"/>
      <c r="O34" s="86">
        <v>39</v>
      </c>
    </row>
    <row r="35" spans="2:15" x14ac:dyDescent="0.3">
      <c r="B35" s="81" t="s">
        <v>139</v>
      </c>
      <c r="C35" s="82">
        <v>1</v>
      </c>
      <c r="D35" s="83" t="s">
        <v>113</v>
      </c>
      <c r="E35" s="83" t="s">
        <v>102</v>
      </c>
      <c r="F35" s="84" t="s">
        <v>392</v>
      </c>
      <c r="G35" s="84" t="s">
        <v>393</v>
      </c>
      <c r="H35" s="84" t="s">
        <v>24</v>
      </c>
      <c r="I35" s="85"/>
      <c r="J35" s="85"/>
      <c r="K35" s="85"/>
      <c r="L35" s="85"/>
      <c r="M35" s="85"/>
      <c r="N35" s="85"/>
      <c r="O35" s="86">
        <v>13</v>
      </c>
    </row>
    <row r="36" spans="2:15" x14ac:dyDescent="0.3">
      <c r="B36" s="81" t="s">
        <v>139</v>
      </c>
      <c r="C36" s="82">
        <v>1</v>
      </c>
      <c r="D36" s="83"/>
      <c r="E36" s="83" t="s">
        <v>103</v>
      </c>
      <c r="F36" s="84" t="s">
        <v>399</v>
      </c>
      <c r="G36" s="84" t="s">
        <v>400</v>
      </c>
      <c r="H36" s="84" t="s">
        <v>28</v>
      </c>
      <c r="I36" s="85"/>
      <c r="J36" s="85"/>
      <c r="K36" s="85"/>
      <c r="L36" s="85"/>
      <c r="M36" s="85"/>
      <c r="N36" s="85"/>
      <c r="O36" s="86">
        <v>15</v>
      </c>
    </row>
    <row r="37" spans="2:15" x14ac:dyDescent="0.3">
      <c r="B37" s="81" t="s">
        <v>139</v>
      </c>
      <c r="C37" s="82">
        <v>1</v>
      </c>
      <c r="D37" s="83"/>
      <c r="E37" s="83" t="s">
        <v>104</v>
      </c>
      <c r="F37" s="84" t="s">
        <v>406</v>
      </c>
      <c r="G37" s="84" t="s">
        <v>407</v>
      </c>
      <c r="H37" s="84" t="s">
        <v>28</v>
      </c>
      <c r="I37" s="85"/>
      <c r="J37" s="85"/>
      <c r="K37" s="85"/>
      <c r="L37" s="85"/>
      <c r="M37" s="85"/>
      <c r="N37" s="85"/>
      <c r="O37" s="86">
        <v>15</v>
      </c>
    </row>
    <row r="38" spans="2:15" x14ac:dyDescent="0.3">
      <c r="B38" s="81" t="s">
        <v>139</v>
      </c>
      <c r="C38" s="82">
        <v>1</v>
      </c>
      <c r="D38" s="83"/>
      <c r="E38" s="83" t="s">
        <v>105</v>
      </c>
      <c r="F38" s="84" t="s">
        <v>409</v>
      </c>
      <c r="G38" s="84" t="s">
        <v>410</v>
      </c>
      <c r="H38" s="84" t="s">
        <v>26</v>
      </c>
      <c r="I38" s="85"/>
      <c r="J38" s="85"/>
      <c r="K38" s="85"/>
      <c r="L38" s="85"/>
      <c r="M38" s="85"/>
      <c r="N38" s="85"/>
      <c r="O38" s="86">
        <v>14</v>
      </c>
    </row>
    <row r="39" spans="2:15" x14ac:dyDescent="0.3">
      <c r="B39" s="81" t="s">
        <v>139</v>
      </c>
      <c r="C39" s="82">
        <v>1</v>
      </c>
      <c r="D39" s="83" t="s">
        <v>97</v>
      </c>
      <c r="E39" s="83" t="s">
        <v>102</v>
      </c>
      <c r="F39" s="84" t="s">
        <v>300</v>
      </c>
      <c r="G39" s="84" t="s">
        <v>301</v>
      </c>
      <c r="H39" s="84" t="s">
        <v>22</v>
      </c>
      <c r="I39" s="85"/>
      <c r="J39" s="85"/>
      <c r="K39" s="85"/>
      <c r="L39" s="85"/>
      <c r="M39" s="85"/>
      <c r="N39" s="85"/>
      <c r="O39" s="86">
        <v>12</v>
      </c>
    </row>
    <row r="40" spans="2:15" x14ac:dyDescent="0.3">
      <c r="B40" s="81" t="s">
        <v>139</v>
      </c>
      <c r="C40" s="82">
        <v>1</v>
      </c>
      <c r="D40" s="83"/>
      <c r="E40" s="83" t="s">
        <v>103</v>
      </c>
      <c r="F40" s="84" t="s">
        <v>418</v>
      </c>
      <c r="G40" s="84" t="s">
        <v>419</v>
      </c>
      <c r="H40" s="84" t="s">
        <v>18</v>
      </c>
      <c r="I40" s="85"/>
      <c r="J40" s="85"/>
      <c r="K40" s="85"/>
      <c r="L40" s="85"/>
      <c r="M40" s="85"/>
      <c r="N40" s="85"/>
      <c r="O40" s="86">
        <v>10</v>
      </c>
    </row>
    <row r="41" spans="2:15" x14ac:dyDescent="0.3">
      <c r="B41" s="81" t="s">
        <v>139</v>
      </c>
      <c r="C41" s="82">
        <v>1</v>
      </c>
      <c r="D41" s="83"/>
      <c r="E41" s="83" t="s">
        <v>104</v>
      </c>
      <c r="F41" s="84" t="s">
        <v>242</v>
      </c>
      <c r="G41" s="84" t="s">
        <v>243</v>
      </c>
      <c r="H41" s="84" t="s">
        <v>28</v>
      </c>
      <c r="I41" s="85"/>
      <c r="J41" s="85"/>
      <c r="K41" s="85"/>
      <c r="L41" s="85"/>
      <c r="M41" s="85"/>
      <c r="N41" s="85"/>
      <c r="O41" s="86">
        <v>15</v>
      </c>
    </row>
    <row r="42" spans="2:15" x14ac:dyDescent="0.3">
      <c r="B42" s="81" t="s">
        <v>139</v>
      </c>
      <c r="C42" s="82">
        <v>1</v>
      </c>
      <c r="D42" s="83"/>
      <c r="E42" s="83" t="s">
        <v>105</v>
      </c>
      <c r="F42" s="84" t="s">
        <v>425</v>
      </c>
      <c r="G42" s="84" t="s">
        <v>426</v>
      </c>
      <c r="H42" s="84" t="s">
        <v>24</v>
      </c>
      <c r="I42" s="85"/>
      <c r="J42" s="85"/>
      <c r="K42" s="85"/>
      <c r="L42" s="85"/>
      <c r="M42" s="85"/>
      <c r="N42" s="85"/>
      <c r="O42" s="86">
        <v>13</v>
      </c>
    </row>
    <row r="43" spans="2:15" x14ac:dyDescent="0.3">
      <c r="B43" s="81" t="s">
        <v>139</v>
      </c>
      <c r="C43" s="82">
        <v>1</v>
      </c>
      <c r="D43" s="83" t="s">
        <v>140</v>
      </c>
      <c r="E43" s="83" t="s">
        <v>102</v>
      </c>
      <c r="F43" s="84" t="s">
        <v>428</v>
      </c>
      <c r="G43" s="84" t="s">
        <v>429</v>
      </c>
      <c r="H43" s="84" t="s">
        <v>4</v>
      </c>
      <c r="I43" s="85"/>
      <c r="J43" s="85"/>
      <c r="K43" s="85"/>
      <c r="L43" s="85"/>
      <c r="M43" s="85"/>
      <c r="N43" s="85"/>
      <c r="O43" s="86">
        <v>3</v>
      </c>
    </row>
    <row r="44" spans="2:15" x14ac:dyDescent="0.3">
      <c r="B44" s="81" t="s">
        <v>139</v>
      </c>
      <c r="C44" s="82">
        <v>1</v>
      </c>
      <c r="D44" s="83"/>
      <c r="E44" s="83" t="s">
        <v>103</v>
      </c>
      <c r="F44" s="84" t="s">
        <v>375</v>
      </c>
      <c r="G44" s="84" t="s">
        <v>376</v>
      </c>
      <c r="H44" s="84" t="s">
        <v>24</v>
      </c>
      <c r="I44" s="85"/>
      <c r="J44" s="85"/>
      <c r="K44" s="85"/>
      <c r="L44" s="85"/>
      <c r="M44" s="85"/>
      <c r="N44" s="85"/>
      <c r="O44" s="86">
        <v>13</v>
      </c>
    </row>
    <row r="45" spans="2:15" x14ac:dyDescent="0.3">
      <c r="B45" s="81" t="s">
        <v>139</v>
      </c>
      <c r="C45" s="82">
        <v>1</v>
      </c>
      <c r="D45" s="83"/>
      <c r="E45" s="83" t="s">
        <v>104</v>
      </c>
      <c r="F45" s="84" t="s">
        <v>434</v>
      </c>
      <c r="G45" s="84" t="s">
        <v>435</v>
      </c>
      <c r="H45" s="84" t="s">
        <v>6</v>
      </c>
      <c r="I45" s="85"/>
      <c r="J45" s="85"/>
      <c r="K45" s="85"/>
      <c r="L45" s="85"/>
      <c r="M45" s="85"/>
      <c r="N45" s="85"/>
      <c r="O45" s="86">
        <v>4</v>
      </c>
    </row>
    <row r="46" spans="2:15" x14ac:dyDescent="0.3">
      <c r="B46" s="81" t="s">
        <v>139</v>
      </c>
      <c r="C46" s="82">
        <v>1</v>
      </c>
      <c r="D46" s="83"/>
      <c r="E46" s="83" t="s">
        <v>105</v>
      </c>
      <c r="F46" s="84" t="s">
        <v>440</v>
      </c>
      <c r="G46" s="84" t="s">
        <v>441</v>
      </c>
      <c r="H46" s="84" t="s">
        <v>56</v>
      </c>
      <c r="I46" s="85"/>
      <c r="J46" s="85"/>
      <c r="K46" s="85"/>
      <c r="L46" s="85"/>
      <c r="M46" s="85"/>
      <c r="N46" s="85"/>
      <c r="O46" s="86">
        <v>29</v>
      </c>
    </row>
    <row r="47" spans="2:15" x14ac:dyDescent="0.3">
      <c r="B47" s="81" t="s">
        <v>139</v>
      </c>
      <c r="C47" s="82">
        <v>1</v>
      </c>
      <c r="D47" s="83" t="s">
        <v>141</v>
      </c>
      <c r="E47" s="83" t="s">
        <v>102</v>
      </c>
      <c r="F47" s="84" t="s">
        <v>446</v>
      </c>
      <c r="G47" s="84" t="s">
        <v>447</v>
      </c>
      <c r="H47" s="84" t="s">
        <v>12</v>
      </c>
      <c r="I47" s="85"/>
      <c r="J47" s="85"/>
      <c r="K47" s="85"/>
      <c r="L47" s="85"/>
      <c r="M47" s="85"/>
      <c r="N47" s="85"/>
      <c r="O47" s="86">
        <v>7</v>
      </c>
    </row>
    <row r="48" spans="2:15" x14ac:dyDescent="0.3">
      <c r="B48" s="81" t="s">
        <v>139</v>
      </c>
      <c r="C48" s="82">
        <v>1</v>
      </c>
      <c r="D48" s="83"/>
      <c r="E48" s="83" t="s">
        <v>103</v>
      </c>
      <c r="F48" s="84" t="s">
        <v>192</v>
      </c>
      <c r="G48" s="84" t="s">
        <v>193</v>
      </c>
      <c r="H48" s="84" t="s">
        <v>52</v>
      </c>
      <c r="I48" s="85"/>
      <c r="J48" s="85"/>
      <c r="K48" s="85"/>
      <c r="L48" s="85"/>
      <c r="M48" s="85"/>
      <c r="N48" s="85"/>
      <c r="O48" s="86">
        <v>27</v>
      </c>
    </row>
    <row r="49" spans="2:15" x14ac:dyDescent="0.3">
      <c r="B49" s="81" t="s">
        <v>139</v>
      </c>
      <c r="C49" s="82">
        <v>1</v>
      </c>
      <c r="D49" s="83"/>
      <c r="E49" s="83" t="s">
        <v>104</v>
      </c>
      <c r="F49" s="84" t="s">
        <v>457</v>
      </c>
      <c r="G49" s="84" t="s">
        <v>458</v>
      </c>
      <c r="H49" s="84" t="s">
        <v>52</v>
      </c>
      <c r="I49" s="85"/>
      <c r="J49" s="85"/>
      <c r="K49" s="85"/>
      <c r="L49" s="85"/>
      <c r="M49" s="85"/>
      <c r="N49" s="85"/>
      <c r="O49" s="86">
        <v>27</v>
      </c>
    </row>
    <row r="50" spans="2:15" x14ac:dyDescent="0.3">
      <c r="B50" s="81" t="s">
        <v>139</v>
      </c>
      <c r="C50" s="82">
        <v>1</v>
      </c>
      <c r="D50" s="83"/>
      <c r="E50" s="83" t="s">
        <v>105</v>
      </c>
      <c r="F50" s="84" t="s">
        <v>464</v>
      </c>
      <c r="G50" s="84" t="s">
        <v>465</v>
      </c>
      <c r="H50" s="84" t="s">
        <v>48</v>
      </c>
      <c r="I50" s="85"/>
      <c r="J50" s="85"/>
      <c r="K50" s="85"/>
      <c r="L50" s="85"/>
      <c r="M50" s="85"/>
      <c r="N50" s="85"/>
      <c r="O50" s="86">
        <v>25</v>
      </c>
    </row>
    <row r="51" spans="2:15" x14ac:dyDescent="0.3">
      <c r="B51" s="81" t="s">
        <v>139</v>
      </c>
      <c r="C51" s="82">
        <v>1</v>
      </c>
      <c r="D51" s="83" t="s">
        <v>142</v>
      </c>
      <c r="E51" s="83" t="s">
        <v>102</v>
      </c>
      <c r="F51" s="84" t="s">
        <v>467</v>
      </c>
      <c r="G51" s="84" t="s">
        <v>468</v>
      </c>
      <c r="H51" s="84" t="s">
        <v>48</v>
      </c>
      <c r="I51" s="85"/>
      <c r="J51" s="85"/>
      <c r="K51" s="85"/>
      <c r="L51" s="85"/>
      <c r="M51" s="85"/>
      <c r="N51" s="85"/>
      <c r="O51" s="86">
        <v>25</v>
      </c>
    </row>
    <row r="52" spans="2:15" x14ac:dyDescent="0.3">
      <c r="B52" s="81" t="s">
        <v>139</v>
      </c>
      <c r="C52" s="82">
        <v>1</v>
      </c>
      <c r="D52" s="83"/>
      <c r="E52" s="83" t="s">
        <v>103</v>
      </c>
      <c r="F52" s="84" t="s">
        <v>473</v>
      </c>
      <c r="G52" s="84" t="s">
        <v>474</v>
      </c>
      <c r="H52" s="84" t="s">
        <v>52</v>
      </c>
      <c r="I52" s="85"/>
      <c r="J52" s="85"/>
      <c r="K52" s="85"/>
      <c r="L52" s="85"/>
      <c r="M52" s="85"/>
      <c r="N52" s="85"/>
      <c r="O52" s="86">
        <v>27</v>
      </c>
    </row>
    <row r="53" spans="2:15" x14ac:dyDescent="0.3">
      <c r="B53" s="81" t="s">
        <v>139</v>
      </c>
      <c r="C53" s="82">
        <v>1</v>
      </c>
      <c r="D53" s="83"/>
      <c r="E53" s="83" t="s">
        <v>104</v>
      </c>
      <c r="F53" s="84" t="s">
        <v>234</v>
      </c>
      <c r="G53" s="84" t="s">
        <v>235</v>
      </c>
      <c r="H53" s="84" t="s">
        <v>28</v>
      </c>
      <c r="I53" s="85"/>
      <c r="J53" s="85"/>
      <c r="K53" s="85"/>
      <c r="L53" s="85"/>
      <c r="M53" s="85"/>
      <c r="N53" s="85"/>
      <c r="O53" s="86">
        <v>15</v>
      </c>
    </row>
    <row r="54" spans="2:15" x14ac:dyDescent="0.3">
      <c r="B54" s="81" t="s">
        <v>139</v>
      </c>
      <c r="C54" s="82">
        <v>1</v>
      </c>
      <c r="D54" s="83"/>
      <c r="E54" s="83" t="s">
        <v>105</v>
      </c>
      <c r="F54" s="84" t="s">
        <v>479</v>
      </c>
      <c r="G54" s="84" t="s">
        <v>480</v>
      </c>
      <c r="H54" s="84" t="s">
        <v>24</v>
      </c>
      <c r="I54" s="85"/>
      <c r="J54" s="85"/>
      <c r="K54" s="85"/>
      <c r="L54" s="85"/>
      <c r="M54" s="85"/>
      <c r="N54" s="85"/>
      <c r="O54" s="86">
        <v>13</v>
      </c>
    </row>
    <row r="55" spans="2:15" x14ac:dyDescent="0.3">
      <c r="B55" s="109" t="s">
        <v>143</v>
      </c>
      <c r="C55" s="82">
        <v>1</v>
      </c>
      <c r="D55" s="83" t="s">
        <v>101</v>
      </c>
      <c r="E55" s="83" t="s">
        <v>102</v>
      </c>
      <c r="F55" s="84" t="s">
        <v>200</v>
      </c>
      <c r="G55" s="84" t="s">
        <v>201</v>
      </c>
      <c r="H55" s="84" t="s">
        <v>14</v>
      </c>
      <c r="I55" s="85"/>
      <c r="J55" s="85"/>
      <c r="K55" s="85"/>
      <c r="L55" s="85"/>
      <c r="M55" s="85"/>
      <c r="N55" s="85"/>
      <c r="O55" s="86">
        <v>8</v>
      </c>
    </row>
    <row r="56" spans="2:15" x14ac:dyDescent="0.3">
      <c r="B56" s="81" t="s">
        <v>143</v>
      </c>
      <c r="C56" s="82">
        <v>1</v>
      </c>
      <c r="D56" s="83"/>
      <c r="E56" s="83" t="s">
        <v>103</v>
      </c>
      <c r="F56" s="84" t="s">
        <v>485</v>
      </c>
      <c r="G56" s="84" t="s">
        <v>486</v>
      </c>
      <c r="H56" s="84" t="s">
        <v>20</v>
      </c>
      <c r="I56" s="85"/>
      <c r="J56" s="85"/>
      <c r="K56" s="85"/>
      <c r="L56" s="85"/>
      <c r="M56" s="85"/>
      <c r="N56" s="85"/>
      <c r="O56" s="86">
        <v>11</v>
      </c>
    </row>
    <row r="57" spans="2:15" x14ac:dyDescent="0.3">
      <c r="B57" s="81" t="s">
        <v>143</v>
      </c>
      <c r="C57" s="82">
        <v>1</v>
      </c>
      <c r="D57" s="83"/>
      <c r="E57" s="83" t="s">
        <v>104</v>
      </c>
      <c r="F57" s="84" t="s">
        <v>258</v>
      </c>
      <c r="G57" s="84" t="s">
        <v>259</v>
      </c>
      <c r="H57" s="84" t="s">
        <v>24</v>
      </c>
      <c r="I57" s="85"/>
      <c r="J57" s="85"/>
      <c r="K57" s="85"/>
      <c r="L57" s="85"/>
      <c r="M57" s="85"/>
      <c r="N57" s="85"/>
      <c r="O57" s="86">
        <v>13</v>
      </c>
    </row>
    <row r="58" spans="2:15" x14ac:dyDescent="0.3">
      <c r="B58" s="81" t="s">
        <v>143</v>
      </c>
      <c r="C58" s="82">
        <v>1</v>
      </c>
      <c r="D58" s="83"/>
      <c r="E58" s="83" t="s">
        <v>105</v>
      </c>
      <c r="F58" s="84" t="s">
        <v>491</v>
      </c>
      <c r="G58" s="84" t="s">
        <v>492</v>
      </c>
      <c r="H58" s="84" t="s">
        <v>24</v>
      </c>
      <c r="I58" s="85"/>
      <c r="J58" s="85"/>
      <c r="K58" s="85"/>
      <c r="L58" s="85"/>
      <c r="M58" s="85"/>
      <c r="N58" s="85"/>
      <c r="O58" s="86">
        <v>13</v>
      </c>
    </row>
    <row r="59" spans="2:15" x14ac:dyDescent="0.3">
      <c r="B59" s="81" t="s">
        <v>143</v>
      </c>
      <c r="C59" s="82">
        <v>1</v>
      </c>
      <c r="D59" s="83" t="s">
        <v>106</v>
      </c>
      <c r="E59" s="83" t="s">
        <v>102</v>
      </c>
      <c r="F59" s="84" t="s">
        <v>497</v>
      </c>
      <c r="G59" s="84" t="s">
        <v>498</v>
      </c>
      <c r="H59" s="84" t="s">
        <v>28</v>
      </c>
      <c r="I59" s="85"/>
      <c r="J59" s="85"/>
      <c r="K59" s="85"/>
      <c r="L59" s="85"/>
      <c r="M59" s="85"/>
      <c r="N59" s="85"/>
      <c r="O59" s="86">
        <v>15</v>
      </c>
    </row>
    <row r="60" spans="2:15" x14ac:dyDescent="0.3">
      <c r="B60" s="81" t="s">
        <v>143</v>
      </c>
      <c r="C60" s="82">
        <v>1</v>
      </c>
      <c r="D60" s="83"/>
      <c r="E60" s="83" t="s">
        <v>103</v>
      </c>
      <c r="F60" s="84" t="s">
        <v>500</v>
      </c>
      <c r="G60" s="84" t="s">
        <v>501</v>
      </c>
      <c r="H60" s="84" t="s">
        <v>22</v>
      </c>
      <c r="I60" s="85"/>
      <c r="J60" s="85"/>
      <c r="K60" s="85"/>
      <c r="L60" s="85"/>
      <c r="M60" s="85"/>
      <c r="N60" s="85"/>
      <c r="O60" s="86">
        <v>12</v>
      </c>
    </row>
    <row r="61" spans="2:15" x14ac:dyDescent="0.3">
      <c r="B61" s="81" t="s">
        <v>143</v>
      </c>
      <c r="C61" s="82">
        <v>1</v>
      </c>
      <c r="D61" s="83"/>
      <c r="E61" s="83" t="s">
        <v>104</v>
      </c>
      <c r="F61" s="84" t="s">
        <v>506</v>
      </c>
      <c r="G61" s="84" t="s">
        <v>507</v>
      </c>
      <c r="H61" s="84" t="s">
        <v>18</v>
      </c>
      <c r="I61" s="85"/>
      <c r="J61" s="85"/>
      <c r="K61" s="85"/>
      <c r="L61" s="85"/>
      <c r="M61" s="85"/>
      <c r="N61" s="85"/>
      <c r="O61" s="86">
        <v>10</v>
      </c>
    </row>
    <row r="62" spans="2:15" x14ac:dyDescent="0.3">
      <c r="B62" s="81" t="s">
        <v>143</v>
      </c>
      <c r="C62" s="82">
        <v>1</v>
      </c>
      <c r="D62" s="83"/>
      <c r="E62" s="83" t="s">
        <v>105</v>
      </c>
      <c r="F62" s="84" t="s">
        <v>509</v>
      </c>
      <c r="G62" s="84" t="s">
        <v>510</v>
      </c>
      <c r="H62" s="84" t="s">
        <v>76</v>
      </c>
      <c r="I62" s="85"/>
      <c r="J62" s="85"/>
      <c r="K62" s="85"/>
      <c r="L62" s="85"/>
      <c r="M62" s="85"/>
      <c r="N62" s="85"/>
      <c r="O62" s="86">
        <v>39</v>
      </c>
    </row>
    <row r="63" spans="2:15" x14ac:dyDescent="0.3">
      <c r="B63" s="81" t="s">
        <v>143</v>
      </c>
      <c r="C63" s="82">
        <v>1</v>
      </c>
      <c r="D63" s="83" t="s">
        <v>107</v>
      </c>
      <c r="E63" s="83" t="s">
        <v>102</v>
      </c>
      <c r="F63" s="84" t="s">
        <v>515</v>
      </c>
      <c r="G63" s="84" t="s">
        <v>516</v>
      </c>
      <c r="H63" s="84" t="s">
        <v>14</v>
      </c>
      <c r="I63" s="85"/>
      <c r="J63" s="85"/>
      <c r="K63" s="85"/>
      <c r="L63" s="85"/>
      <c r="M63" s="85"/>
      <c r="N63" s="85"/>
      <c r="O63" s="86">
        <v>8</v>
      </c>
    </row>
    <row r="64" spans="2:15" x14ac:dyDescent="0.3">
      <c r="B64" s="81" t="s">
        <v>143</v>
      </c>
      <c r="C64" s="82">
        <v>1</v>
      </c>
      <c r="D64" s="83"/>
      <c r="E64" s="83" t="s">
        <v>103</v>
      </c>
      <c r="F64" s="84" t="s">
        <v>522</v>
      </c>
      <c r="G64" s="84" t="s">
        <v>523</v>
      </c>
      <c r="H64" s="84" t="s">
        <v>24</v>
      </c>
      <c r="I64" s="85"/>
      <c r="J64" s="85"/>
      <c r="K64" s="85"/>
      <c r="L64" s="85"/>
      <c r="M64" s="85"/>
      <c r="N64" s="85"/>
      <c r="O64" s="86">
        <v>13</v>
      </c>
    </row>
    <row r="65" spans="2:15" x14ac:dyDescent="0.3">
      <c r="B65" s="81" t="s">
        <v>143</v>
      </c>
      <c r="C65" s="82">
        <v>1</v>
      </c>
      <c r="D65" s="83"/>
      <c r="E65" s="83" t="s">
        <v>104</v>
      </c>
      <c r="F65" s="84" t="s">
        <v>525</v>
      </c>
      <c r="G65" s="84" t="s">
        <v>526</v>
      </c>
      <c r="H65" s="84" t="s">
        <v>28</v>
      </c>
      <c r="I65" s="85"/>
      <c r="J65" s="85"/>
      <c r="K65" s="85"/>
      <c r="L65" s="85"/>
      <c r="M65" s="85"/>
      <c r="N65" s="85"/>
      <c r="O65" s="86">
        <v>15</v>
      </c>
    </row>
    <row r="66" spans="2:15" x14ac:dyDescent="0.3">
      <c r="B66" s="81" t="s">
        <v>143</v>
      </c>
      <c r="C66" s="82">
        <v>1</v>
      </c>
      <c r="D66" s="83"/>
      <c r="E66" s="83" t="s">
        <v>105</v>
      </c>
      <c r="F66" s="84" t="s">
        <v>528</v>
      </c>
      <c r="G66" s="84" t="s">
        <v>529</v>
      </c>
      <c r="H66" s="84" t="s">
        <v>74</v>
      </c>
      <c r="I66" s="85"/>
      <c r="J66" s="85"/>
      <c r="K66" s="85"/>
      <c r="L66" s="85"/>
      <c r="M66" s="85"/>
      <c r="N66" s="85"/>
      <c r="O66" s="86">
        <v>38</v>
      </c>
    </row>
    <row r="67" spans="2:15" x14ac:dyDescent="0.3">
      <c r="B67" s="81" t="s">
        <v>143</v>
      </c>
      <c r="C67" s="82">
        <v>1</v>
      </c>
      <c r="D67" s="83" t="s">
        <v>108</v>
      </c>
      <c r="E67" s="83" t="s">
        <v>102</v>
      </c>
      <c r="F67" s="84" t="s">
        <v>534</v>
      </c>
      <c r="G67" s="84" t="s">
        <v>535</v>
      </c>
      <c r="H67" s="84" t="s">
        <v>24</v>
      </c>
      <c r="I67" s="85"/>
      <c r="J67" s="85"/>
      <c r="K67" s="85"/>
      <c r="L67" s="85"/>
      <c r="M67" s="85"/>
      <c r="N67" s="85"/>
      <c r="O67" s="86">
        <v>13</v>
      </c>
    </row>
    <row r="68" spans="2:15" x14ac:dyDescent="0.3">
      <c r="B68" s="81" t="s">
        <v>143</v>
      </c>
      <c r="C68" s="82"/>
      <c r="D68" s="83"/>
      <c r="E68" s="83" t="s">
        <v>103</v>
      </c>
      <c r="F68" s="84" t="s">
        <v>136</v>
      </c>
      <c r="G68" s="84" t="s">
        <v>136</v>
      </c>
      <c r="H68" s="84" t="s">
        <v>136</v>
      </c>
      <c r="I68" s="85"/>
      <c r="J68" s="85"/>
      <c r="K68" s="85"/>
      <c r="L68" s="85"/>
      <c r="M68" s="85"/>
      <c r="N68" s="85"/>
      <c r="O68" s="86"/>
    </row>
    <row r="69" spans="2:15" x14ac:dyDescent="0.3">
      <c r="B69" s="81" t="s">
        <v>143</v>
      </c>
      <c r="C69" s="82">
        <v>1</v>
      </c>
      <c r="D69" s="83"/>
      <c r="E69" s="83" t="s">
        <v>104</v>
      </c>
      <c r="F69" s="84" t="s">
        <v>543</v>
      </c>
      <c r="G69" s="84" t="s">
        <v>544</v>
      </c>
      <c r="H69" s="84" t="s">
        <v>24</v>
      </c>
      <c r="I69" s="85"/>
      <c r="J69" s="85"/>
      <c r="K69" s="85"/>
      <c r="L69" s="85"/>
      <c r="M69" s="85"/>
      <c r="N69" s="85"/>
      <c r="O69" s="86">
        <v>13</v>
      </c>
    </row>
    <row r="70" spans="2:15" x14ac:dyDescent="0.3">
      <c r="B70" s="81" t="s">
        <v>143</v>
      </c>
      <c r="C70" s="82">
        <v>1</v>
      </c>
      <c r="D70" s="83"/>
      <c r="E70" s="83" t="s">
        <v>105</v>
      </c>
      <c r="F70" s="84" t="s">
        <v>546</v>
      </c>
      <c r="G70" s="84" t="s">
        <v>547</v>
      </c>
      <c r="H70" s="84" t="s">
        <v>76</v>
      </c>
      <c r="I70" s="85"/>
      <c r="J70" s="85"/>
      <c r="K70" s="85"/>
      <c r="L70" s="85"/>
      <c r="M70" s="85"/>
      <c r="N70" s="85"/>
      <c r="O70" s="86">
        <v>39</v>
      </c>
    </row>
    <row r="71" spans="2:15" x14ac:dyDescent="0.3">
      <c r="B71" s="81" t="s">
        <v>143</v>
      </c>
      <c r="C71" s="82">
        <v>1</v>
      </c>
      <c r="D71" s="83" t="s">
        <v>109</v>
      </c>
      <c r="E71" s="83" t="s">
        <v>102</v>
      </c>
      <c r="F71" s="84" t="s">
        <v>552</v>
      </c>
      <c r="G71" s="84" t="s">
        <v>553</v>
      </c>
      <c r="H71" s="84" t="s">
        <v>28</v>
      </c>
      <c r="I71" s="85"/>
      <c r="J71" s="85"/>
      <c r="K71" s="85"/>
      <c r="L71" s="85"/>
      <c r="M71" s="85"/>
      <c r="N71" s="85"/>
      <c r="O71" s="86">
        <v>15</v>
      </c>
    </row>
    <row r="72" spans="2:15" x14ac:dyDescent="0.3">
      <c r="B72" s="81" t="s">
        <v>143</v>
      </c>
      <c r="C72" s="82">
        <v>1</v>
      </c>
      <c r="D72" s="83"/>
      <c r="E72" s="83" t="s">
        <v>103</v>
      </c>
      <c r="F72" s="84" t="s">
        <v>558</v>
      </c>
      <c r="G72" s="84" t="s">
        <v>559</v>
      </c>
      <c r="H72" s="84" t="s">
        <v>24</v>
      </c>
      <c r="I72" s="85"/>
      <c r="J72" s="85"/>
      <c r="K72" s="85"/>
      <c r="L72" s="85"/>
      <c r="M72" s="85"/>
      <c r="N72" s="85"/>
      <c r="O72" s="86">
        <v>13</v>
      </c>
    </row>
    <row r="73" spans="2:15" x14ac:dyDescent="0.3">
      <c r="B73" s="81" t="s">
        <v>143</v>
      </c>
      <c r="C73" s="82">
        <v>1</v>
      </c>
      <c r="D73" s="83"/>
      <c r="E73" s="83" t="s">
        <v>104</v>
      </c>
      <c r="F73" s="84" t="s">
        <v>561</v>
      </c>
      <c r="G73" s="84" t="s">
        <v>562</v>
      </c>
      <c r="H73" s="84" t="s">
        <v>24</v>
      </c>
      <c r="I73" s="85"/>
      <c r="J73" s="85"/>
      <c r="K73" s="85"/>
      <c r="L73" s="85"/>
      <c r="M73" s="85"/>
      <c r="N73" s="85"/>
      <c r="O73" s="86">
        <v>13</v>
      </c>
    </row>
    <row r="74" spans="2:15" x14ac:dyDescent="0.3">
      <c r="B74" s="81" t="s">
        <v>143</v>
      </c>
      <c r="C74" s="82">
        <v>1</v>
      </c>
      <c r="D74" s="83"/>
      <c r="E74" s="83" t="s">
        <v>105</v>
      </c>
      <c r="F74" s="84" t="s">
        <v>564</v>
      </c>
      <c r="G74" s="84" t="s">
        <v>565</v>
      </c>
      <c r="H74" s="84" t="s">
        <v>20</v>
      </c>
      <c r="I74" s="85"/>
      <c r="J74" s="85"/>
      <c r="K74" s="85"/>
      <c r="L74" s="85"/>
      <c r="M74" s="85"/>
      <c r="N74" s="85"/>
      <c r="O74" s="86">
        <v>11</v>
      </c>
    </row>
    <row r="75" spans="2:15" x14ac:dyDescent="0.3">
      <c r="B75" s="81" t="s">
        <v>143</v>
      </c>
      <c r="C75" s="82">
        <v>1</v>
      </c>
      <c r="D75" s="83" t="s">
        <v>110</v>
      </c>
      <c r="E75" s="83" t="s">
        <v>102</v>
      </c>
      <c r="F75" s="84" t="s">
        <v>570</v>
      </c>
      <c r="G75" s="84" t="s">
        <v>571</v>
      </c>
      <c r="H75" s="84" t="s">
        <v>24</v>
      </c>
      <c r="I75" s="85"/>
      <c r="J75" s="85"/>
      <c r="K75" s="85"/>
      <c r="L75" s="85"/>
      <c r="M75" s="85"/>
      <c r="N75" s="85"/>
      <c r="O75" s="86">
        <v>13</v>
      </c>
    </row>
    <row r="76" spans="2:15" x14ac:dyDescent="0.3">
      <c r="B76" s="81" t="s">
        <v>143</v>
      </c>
      <c r="C76" s="82">
        <v>1</v>
      </c>
      <c r="D76" s="83"/>
      <c r="E76" s="83" t="s">
        <v>103</v>
      </c>
      <c r="F76" s="84" t="s">
        <v>576</v>
      </c>
      <c r="G76" s="84" t="s">
        <v>577</v>
      </c>
      <c r="H76" s="84" t="s">
        <v>22</v>
      </c>
      <c r="I76" s="85"/>
      <c r="J76" s="85"/>
      <c r="K76" s="85"/>
      <c r="L76" s="85"/>
      <c r="M76" s="85"/>
      <c r="N76" s="85"/>
      <c r="O76" s="86">
        <v>12</v>
      </c>
    </row>
    <row r="77" spans="2:15" x14ac:dyDescent="0.3">
      <c r="B77" s="81" t="s">
        <v>143</v>
      </c>
      <c r="C77" s="82">
        <v>1</v>
      </c>
      <c r="D77" s="83"/>
      <c r="E77" s="83" t="s">
        <v>104</v>
      </c>
      <c r="F77" s="84" t="s">
        <v>567</v>
      </c>
      <c r="G77" s="84" t="s">
        <v>568</v>
      </c>
      <c r="H77" s="84" t="s">
        <v>24</v>
      </c>
      <c r="I77" s="85"/>
      <c r="J77" s="85"/>
      <c r="K77" s="85"/>
      <c r="L77" s="85"/>
      <c r="M77" s="85"/>
      <c r="N77" s="85"/>
      <c r="O77" s="86">
        <v>13</v>
      </c>
    </row>
    <row r="78" spans="2:15" x14ac:dyDescent="0.3">
      <c r="B78" s="81" t="s">
        <v>143</v>
      </c>
      <c r="C78" s="82">
        <v>1</v>
      </c>
      <c r="D78" s="83"/>
      <c r="E78" s="83" t="s">
        <v>105</v>
      </c>
      <c r="F78" s="84" t="s">
        <v>582</v>
      </c>
      <c r="G78" s="84" t="s">
        <v>583</v>
      </c>
      <c r="H78" s="84" t="s">
        <v>28</v>
      </c>
      <c r="I78" s="85"/>
      <c r="J78" s="85"/>
      <c r="K78" s="85"/>
      <c r="L78" s="85"/>
      <c r="M78" s="85"/>
      <c r="N78" s="85"/>
      <c r="O78" s="86">
        <v>15</v>
      </c>
    </row>
    <row r="79" spans="2:15" x14ac:dyDescent="0.3">
      <c r="B79" s="81" t="s">
        <v>143</v>
      </c>
      <c r="C79" s="82">
        <v>1</v>
      </c>
      <c r="D79" s="83" t="s">
        <v>111</v>
      </c>
      <c r="E79" s="83" t="s">
        <v>102</v>
      </c>
      <c r="F79" s="84" t="s">
        <v>585</v>
      </c>
      <c r="G79" s="84" t="s">
        <v>586</v>
      </c>
      <c r="H79" s="84" t="s">
        <v>24</v>
      </c>
      <c r="I79" s="85"/>
      <c r="J79" s="85"/>
      <c r="K79" s="85"/>
      <c r="L79" s="85"/>
      <c r="M79" s="85"/>
      <c r="N79" s="85"/>
      <c r="O79" s="86">
        <v>13</v>
      </c>
    </row>
    <row r="80" spans="2:15" x14ac:dyDescent="0.3">
      <c r="B80" s="81" t="s">
        <v>143</v>
      </c>
      <c r="C80" s="82">
        <v>1</v>
      </c>
      <c r="D80" s="83"/>
      <c r="E80" s="83" t="s">
        <v>103</v>
      </c>
      <c r="F80" s="84" t="s">
        <v>588</v>
      </c>
      <c r="G80" s="84" t="s">
        <v>589</v>
      </c>
      <c r="H80" s="84" t="s">
        <v>28</v>
      </c>
      <c r="I80" s="85"/>
      <c r="J80" s="85"/>
      <c r="K80" s="85"/>
      <c r="L80" s="85"/>
      <c r="M80" s="85"/>
      <c r="N80" s="85"/>
      <c r="O80" s="86">
        <v>15</v>
      </c>
    </row>
    <row r="81" spans="2:15" x14ac:dyDescent="0.3">
      <c r="B81" s="81" t="s">
        <v>143</v>
      </c>
      <c r="C81" s="82">
        <v>1</v>
      </c>
      <c r="D81" s="83"/>
      <c r="E81" s="83" t="s">
        <v>104</v>
      </c>
      <c r="F81" s="84" t="s">
        <v>591</v>
      </c>
      <c r="G81" s="84" t="s">
        <v>592</v>
      </c>
      <c r="H81" s="84" t="s">
        <v>22</v>
      </c>
      <c r="I81" s="85"/>
      <c r="J81" s="85"/>
      <c r="K81" s="85"/>
      <c r="L81" s="85"/>
      <c r="M81" s="85"/>
      <c r="N81" s="85"/>
      <c r="O81" s="86">
        <v>12</v>
      </c>
    </row>
    <row r="82" spans="2:15" x14ac:dyDescent="0.3">
      <c r="B82" s="81" t="s">
        <v>143</v>
      </c>
      <c r="C82" s="82">
        <v>1</v>
      </c>
      <c r="D82" s="83"/>
      <c r="E82" s="83" t="s">
        <v>105</v>
      </c>
      <c r="F82" s="84" t="s">
        <v>594</v>
      </c>
      <c r="G82" s="84" t="s">
        <v>595</v>
      </c>
      <c r="H82" s="84" t="s">
        <v>28</v>
      </c>
      <c r="I82" s="85"/>
      <c r="J82" s="85"/>
      <c r="K82" s="85"/>
      <c r="L82" s="85"/>
      <c r="M82" s="85"/>
      <c r="N82" s="85"/>
      <c r="O82" s="86">
        <v>15</v>
      </c>
    </row>
    <row r="83" spans="2:15" x14ac:dyDescent="0.3">
      <c r="B83" s="81" t="s">
        <v>143</v>
      </c>
      <c r="C83" s="82">
        <v>1</v>
      </c>
      <c r="D83" s="83" t="s">
        <v>112</v>
      </c>
      <c r="E83" s="83" t="s">
        <v>102</v>
      </c>
      <c r="F83" s="84" t="s">
        <v>600</v>
      </c>
      <c r="G83" s="84" t="s">
        <v>601</v>
      </c>
      <c r="H83" s="84" t="s">
        <v>24</v>
      </c>
      <c r="I83" s="85"/>
      <c r="J83" s="85"/>
      <c r="K83" s="85"/>
      <c r="L83" s="85"/>
      <c r="M83" s="85"/>
      <c r="N83" s="85"/>
      <c r="O83" s="86">
        <v>13</v>
      </c>
    </row>
    <row r="84" spans="2:15" x14ac:dyDescent="0.3">
      <c r="B84" s="81" t="s">
        <v>143</v>
      </c>
      <c r="C84" s="82">
        <v>1</v>
      </c>
      <c r="D84" s="83"/>
      <c r="E84" s="83" t="s">
        <v>103</v>
      </c>
      <c r="F84" s="84" t="s">
        <v>537</v>
      </c>
      <c r="G84" s="84" t="s">
        <v>538</v>
      </c>
      <c r="H84" s="84" t="s">
        <v>18</v>
      </c>
      <c r="I84" s="85"/>
      <c r="J84" s="85"/>
      <c r="K84" s="85"/>
      <c r="L84" s="85"/>
      <c r="M84" s="85"/>
      <c r="N84" s="85"/>
      <c r="O84" s="86">
        <v>10</v>
      </c>
    </row>
    <row r="85" spans="2:15" x14ac:dyDescent="0.3">
      <c r="B85" s="81" t="s">
        <v>143</v>
      </c>
      <c r="C85" s="82">
        <v>1</v>
      </c>
      <c r="D85" s="83"/>
      <c r="E85" s="83" t="s">
        <v>104</v>
      </c>
      <c r="F85" s="84" t="s">
        <v>606</v>
      </c>
      <c r="G85" s="84" t="s">
        <v>607</v>
      </c>
      <c r="H85" s="84" t="s">
        <v>24</v>
      </c>
      <c r="I85" s="85"/>
      <c r="J85" s="85"/>
      <c r="K85" s="85"/>
      <c r="L85" s="85"/>
      <c r="M85" s="85"/>
      <c r="N85" s="85"/>
      <c r="O85" s="86">
        <v>13</v>
      </c>
    </row>
    <row r="86" spans="2:15" x14ac:dyDescent="0.3">
      <c r="B86" s="81" t="s">
        <v>143</v>
      </c>
      <c r="C86" s="82">
        <v>1</v>
      </c>
      <c r="D86" s="83"/>
      <c r="E86" s="83" t="s">
        <v>105</v>
      </c>
      <c r="F86" s="84" t="s">
        <v>338</v>
      </c>
      <c r="G86" s="84" t="s">
        <v>339</v>
      </c>
      <c r="H86" s="84" t="s">
        <v>48</v>
      </c>
      <c r="I86" s="85"/>
      <c r="J86" s="85"/>
      <c r="K86" s="85"/>
      <c r="L86" s="85"/>
      <c r="M86" s="85"/>
      <c r="N86" s="85"/>
      <c r="O86" s="86">
        <v>25</v>
      </c>
    </row>
    <row r="87" spans="2:15" x14ac:dyDescent="0.3">
      <c r="B87" s="81" t="s">
        <v>143</v>
      </c>
      <c r="C87" s="82">
        <v>1</v>
      </c>
      <c r="D87" s="83" t="s">
        <v>113</v>
      </c>
      <c r="E87" s="83" t="s">
        <v>102</v>
      </c>
      <c r="F87" s="84" t="s">
        <v>531</v>
      </c>
      <c r="G87" s="84" t="s">
        <v>532</v>
      </c>
      <c r="H87" s="84" t="s">
        <v>76</v>
      </c>
      <c r="I87" s="85"/>
      <c r="J87" s="85"/>
      <c r="K87" s="85"/>
      <c r="L87" s="85"/>
      <c r="M87" s="85"/>
      <c r="N87" s="85"/>
      <c r="O87" s="86">
        <v>39</v>
      </c>
    </row>
    <row r="88" spans="2:15" x14ac:dyDescent="0.3">
      <c r="B88" s="81" t="s">
        <v>143</v>
      </c>
      <c r="C88" s="82">
        <v>1</v>
      </c>
      <c r="D88" s="83"/>
      <c r="E88" s="83" t="s">
        <v>103</v>
      </c>
      <c r="F88" s="84" t="s">
        <v>615</v>
      </c>
      <c r="G88" s="84" t="s">
        <v>616</v>
      </c>
      <c r="H88" s="84" t="s">
        <v>24</v>
      </c>
      <c r="I88" s="85"/>
      <c r="J88" s="85"/>
      <c r="K88" s="85"/>
      <c r="L88" s="85"/>
      <c r="M88" s="85"/>
      <c r="N88" s="85"/>
      <c r="O88" s="86">
        <v>13</v>
      </c>
    </row>
    <row r="89" spans="2:15" x14ac:dyDescent="0.3">
      <c r="B89" s="81" t="s">
        <v>143</v>
      </c>
      <c r="C89" s="82">
        <v>1</v>
      </c>
      <c r="D89" s="83"/>
      <c r="E89" s="83" t="s">
        <v>104</v>
      </c>
      <c r="F89" s="84" t="s">
        <v>621</v>
      </c>
      <c r="G89" s="84" t="s">
        <v>622</v>
      </c>
      <c r="H89" s="84" t="s">
        <v>22</v>
      </c>
      <c r="I89" s="85"/>
      <c r="J89" s="85"/>
      <c r="K89" s="85"/>
      <c r="L89" s="85"/>
      <c r="M89" s="85"/>
      <c r="N89" s="85"/>
      <c r="O89" s="86">
        <v>12</v>
      </c>
    </row>
    <row r="90" spans="2:15" x14ac:dyDescent="0.3">
      <c r="B90" s="81" t="s">
        <v>143</v>
      </c>
      <c r="C90" s="82">
        <v>1</v>
      </c>
      <c r="D90" s="83"/>
      <c r="E90" s="83" t="s">
        <v>105</v>
      </c>
      <c r="F90" s="84" t="s">
        <v>176</v>
      </c>
      <c r="G90" s="84" t="s">
        <v>177</v>
      </c>
      <c r="H90" s="84" t="s">
        <v>52</v>
      </c>
      <c r="I90" s="85"/>
      <c r="J90" s="85"/>
      <c r="K90" s="85"/>
      <c r="L90" s="85"/>
      <c r="M90" s="85"/>
      <c r="N90" s="85"/>
      <c r="O90" s="86">
        <v>27</v>
      </c>
    </row>
    <row r="91" spans="2:15" x14ac:dyDescent="0.3">
      <c r="B91" s="81" t="s">
        <v>143</v>
      </c>
      <c r="C91" s="82">
        <v>1</v>
      </c>
      <c r="D91" s="83" t="s">
        <v>97</v>
      </c>
      <c r="E91" s="83" t="s">
        <v>102</v>
      </c>
      <c r="F91" s="84" t="s">
        <v>437</v>
      </c>
      <c r="G91" s="84" t="s">
        <v>438</v>
      </c>
      <c r="H91" s="84" t="s">
        <v>48</v>
      </c>
      <c r="I91" s="85"/>
      <c r="J91" s="85"/>
      <c r="K91" s="85"/>
      <c r="L91" s="85"/>
      <c r="M91" s="85"/>
      <c r="N91" s="85"/>
      <c r="O91" s="86">
        <v>25</v>
      </c>
    </row>
    <row r="92" spans="2:15" x14ac:dyDescent="0.3">
      <c r="B92" s="81" t="s">
        <v>143</v>
      </c>
      <c r="C92" s="82">
        <v>1</v>
      </c>
      <c r="D92" s="83"/>
      <c r="E92" s="83" t="s">
        <v>103</v>
      </c>
      <c r="F92" s="84" t="s">
        <v>609</v>
      </c>
      <c r="G92" s="84" t="s">
        <v>610</v>
      </c>
      <c r="H92" s="84" t="s">
        <v>48</v>
      </c>
      <c r="I92" s="85"/>
      <c r="J92" s="85"/>
      <c r="K92" s="85"/>
      <c r="L92" s="85"/>
      <c r="M92" s="85"/>
      <c r="N92" s="85"/>
      <c r="O92" s="86">
        <v>25</v>
      </c>
    </row>
    <row r="93" spans="2:15" x14ac:dyDescent="0.3">
      <c r="B93" s="81" t="s">
        <v>143</v>
      </c>
      <c r="C93" s="82">
        <v>1</v>
      </c>
      <c r="D93" s="83"/>
      <c r="E93" s="83" t="s">
        <v>104</v>
      </c>
      <c r="F93" s="84" t="s">
        <v>636</v>
      </c>
      <c r="G93" s="84" t="s">
        <v>637</v>
      </c>
      <c r="H93" s="84" t="s">
        <v>18</v>
      </c>
      <c r="I93" s="85"/>
      <c r="J93" s="85"/>
      <c r="K93" s="85"/>
      <c r="L93" s="85"/>
      <c r="M93" s="85"/>
      <c r="N93" s="85"/>
      <c r="O93" s="86">
        <v>10</v>
      </c>
    </row>
    <row r="94" spans="2:15" x14ac:dyDescent="0.3">
      <c r="B94" s="81" t="s">
        <v>143</v>
      </c>
      <c r="C94" s="82">
        <v>1</v>
      </c>
      <c r="D94" s="83"/>
      <c r="E94" s="83" t="s">
        <v>105</v>
      </c>
      <c r="F94" s="84" t="s">
        <v>639</v>
      </c>
      <c r="G94" s="84" t="s">
        <v>640</v>
      </c>
      <c r="H94" s="84" t="s">
        <v>44</v>
      </c>
      <c r="I94" s="85"/>
      <c r="J94" s="85"/>
      <c r="K94" s="85"/>
      <c r="L94" s="85"/>
      <c r="M94" s="85"/>
      <c r="N94" s="85"/>
      <c r="O94" s="86">
        <v>23</v>
      </c>
    </row>
    <row r="95" spans="2:15" x14ac:dyDescent="0.3">
      <c r="B95" s="81" t="s">
        <v>143</v>
      </c>
      <c r="C95" s="82">
        <v>1</v>
      </c>
      <c r="D95" s="83" t="s">
        <v>140</v>
      </c>
      <c r="E95" s="83" t="s">
        <v>102</v>
      </c>
      <c r="F95" s="84" t="s">
        <v>395</v>
      </c>
      <c r="G95" s="84" t="s">
        <v>396</v>
      </c>
      <c r="H95" s="84" t="s">
        <v>48</v>
      </c>
      <c r="I95" s="85"/>
      <c r="J95" s="85"/>
      <c r="K95" s="85"/>
      <c r="L95" s="85"/>
      <c r="M95" s="85"/>
      <c r="N95" s="85"/>
      <c r="O95" s="86">
        <v>25</v>
      </c>
    </row>
    <row r="96" spans="2:15" x14ac:dyDescent="0.3">
      <c r="B96" s="81" t="s">
        <v>143</v>
      </c>
      <c r="C96" s="82">
        <v>1</v>
      </c>
      <c r="D96" s="83"/>
      <c r="E96" s="83" t="s">
        <v>103</v>
      </c>
      <c r="F96" s="84" t="s">
        <v>184</v>
      </c>
      <c r="G96" s="84" t="s">
        <v>185</v>
      </c>
      <c r="H96" s="84" t="s">
        <v>52</v>
      </c>
      <c r="I96" s="85"/>
      <c r="J96" s="85"/>
      <c r="K96" s="85"/>
      <c r="L96" s="85"/>
      <c r="M96" s="85"/>
      <c r="N96" s="85"/>
      <c r="O96" s="86">
        <v>27</v>
      </c>
    </row>
    <row r="97" spans="2:15" x14ac:dyDescent="0.3">
      <c r="B97" s="81" t="s">
        <v>143</v>
      </c>
      <c r="C97" s="82">
        <v>1</v>
      </c>
      <c r="D97" s="83"/>
      <c r="E97" s="83" t="s">
        <v>104</v>
      </c>
      <c r="F97" s="84" t="s">
        <v>188</v>
      </c>
      <c r="G97" s="84" t="s">
        <v>189</v>
      </c>
      <c r="H97" s="84" t="s">
        <v>52</v>
      </c>
      <c r="I97" s="85"/>
      <c r="J97" s="85"/>
      <c r="K97" s="85"/>
      <c r="L97" s="85"/>
      <c r="M97" s="85"/>
      <c r="N97" s="85"/>
      <c r="O97" s="86">
        <v>27</v>
      </c>
    </row>
    <row r="98" spans="2:15" x14ac:dyDescent="0.3">
      <c r="B98" s="81" t="s">
        <v>143</v>
      </c>
      <c r="C98" s="82">
        <v>1</v>
      </c>
      <c r="D98" s="83"/>
      <c r="E98" s="83" t="s">
        <v>105</v>
      </c>
      <c r="F98" s="84" t="s">
        <v>207</v>
      </c>
      <c r="G98" s="84" t="s">
        <v>208</v>
      </c>
      <c r="H98" s="84" t="s">
        <v>28</v>
      </c>
      <c r="I98" s="85"/>
      <c r="J98" s="85"/>
      <c r="K98" s="85"/>
      <c r="L98" s="85"/>
      <c r="M98" s="85"/>
      <c r="N98" s="85"/>
      <c r="O98" s="86">
        <v>15</v>
      </c>
    </row>
    <row r="99" spans="2:15" x14ac:dyDescent="0.3">
      <c r="B99" s="81" t="s">
        <v>143</v>
      </c>
      <c r="C99" s="82">
        <v>1</v>
      </c>
      <c r="D99" s="83" t="s">
        <v>141</v>
      </c>
      <c r="E99" s="83" t="s">
        <v>102</v>
      </c>
      <c r="F99" s="84" t="s">
        <v>651</v>
      </c>
      <c r="G99" s="84" t="s">
        <v>652</v>
      </c>
      <c r="H99" s="84" t="s">
        <v>56</v>
      </c>
      <c r="I99" s="85"/>
      <c r="J99" s="85"/>
      <c r="K99" s="85"/>
      <c r="L99" s="85"/>
      <c r="M99" s="85"/>
      <c r="N99" s="85"/>
      <c r="O99" s="86">
        <v>29</v>
      </c>
    </row>
    <row r="100" spans="2:15" x14ac:dyDescent="0.3">
      <c r="B100" s="81" t="s">
        <v>143</v>
      </c>
      <c r="C100" s="82">
        <v>1</v>
      </c>
      <c r="D100" s="83"/>
      <c r="E100" s="83" t="s">
        <v>103</v>
      </c>
      <c r="F100" s="84" t="s">
        <v>323</v>
      </c>
      <c r="G100" s="84" t="s">
        <v>324</v>
      </c>
      <c r="H100" s="84" t="s">
        <v>38</v>
      </c>
      <c r="I100" s="85"/>
      <c r="J100" s="85"/>
      <c r="K100" s="85"/>
      <c r="L100" s="85"/>
      <c r="M100" s="85"/>
      <c r="N100" s="85"/>
      <c r="O100" s="86">
        <v>20</v>
      </c>
    </row>
    <row r="101" spans="2:15" x14ac:dyDescent="0.3">
      <c r="B101" s="81" t="s">
        <v>143</v>
      </c>
      <c r="C101" s="82">
        <v>1</v>
      </c>
      <c r="D101" s="83"/>
      <c r="E101" s="83" t="s">
        <v>104</v>
      </c>
      <c r="F101" s="84" t="s">
        <v>660</v>
      </c>
      <c r="G101" s="84" t="s">
        <v>661</v>
      </c>
      <c r="H101" s="84" t="s">
        <v>18</v>
      </c>
      <c r="I101" s="85"/>
      <c r="J101" s="85"/>
      <c r="K101" s="85"/>
      <c r="L101" s="85"/>
      <c r="M101" s="85"/>
      <c r="N101" s="85"/>
      <c r="O101" s="86">
        <v>10</v>
      </c>
    </row>
    <row r="102" spans="2:15" x14ac:dyDescent="0.3">
      <c r="B102" s="81" t="s">
        <v>143</v>
      </c>
      <c r="C102" s="82">
        <v>1</v>
      </c>
      <c r="D102" s="83"/>
      <c r="E102" s="83" t="s">
        <v>105</v>
      </c>
      <c r="F102" s="84" t="s">
        <v>663</v>
      </c>
      <c r="G102" s="84" t="s">
        <v>664</v>
      </c>
      <c r="H102" s="84" t="s">
        <v>56</v>
      </c>
      <c r="I102" s="85"/>
      <c r="J102" s="85"/>
      <c r="K102" s="85"/>
      <c r="L102" s="85"/>
      <c r="M102" s="85"/>
      <c r="N102" s="85"/>
      <c r="O102" s="86">
        <v>29</v>
      </c>
    </row>
    <row r="103" spans="2:15" x14ac:dyDescent="0.3">
      <c r="B103" s="81" t="s">
        <v>143</v>
      </c>
      <c r="C103" s="82">
        <v>1</v>
      </c>
      <c r="D103" s="83" t="s">
        <v>142</v>
      </c>
      <c r="E103" s="83" t="s">
        <v>102</v>
      </c>
      <c r="F103" s="84" t="s">
        <v>666</v>
      </c>
      <c r="G103" s="84" t="s">
        <v>667</v>
      </c>
      <c r="H103" s="84" t="s">
        <v>8</v>
      </c>
      <c r="I103" s="85"/>
      <c r="J103" s="85"/>
      <c r="K103" s="85"/>
      <c r="L103" s="85"/>
      <c r="M103" s="85"/>
      <c r="N103" s="85"/>
      <c r="O103" s="86">
        <v>5</v>
      </c>
    </row>
    <row r="104" spans="2:15" x14ac:dyDescent="0.3">
      <c r="B104" s="81" t="s">
        <v>143</v>
      </c>
      <c r="C104" s="82">
        <v>1</v>
      </c>
      <c r="D104" s="83"/>
      <c r="E104" s="83" t="s">
        <v>103</v>
      </c>
      <c r="F104" s="84" t="s">
        <v>669</v>
      </c>
      <c r="G104" s="84" t="s">
        <v>670</v>
      </c>
      <c r="H104" s="84" t="s">
        <v>46</v>
      </c>
      <c r="I104" s="85"/>
      <c r="J104" s="85"/>
      <c r="K104" s="85"/>
      <c r="L104" s="85"/>
      <c r="M104" s="85"/>
      <c r="N104" s="85"/>
      <c r="O104" s="86">
        <v>24</v>
      </c>
    </row>
    <row r="105" spans="2:15" x14ac:dyDescent="0.3">
      <c r="B105" s="81" t="s">
        <v>143</v>
      </c>
      <c r="C105" s="82"/>
      <c r="D105" s="83"/>
      <c r="E105" s="83" t="s">
        <v>104</v>
      </c>
      <c r="F105" s="84" t="s">
        <v>136</v>
      </c>
      <c r="G105" s="84" t="s">
        <v>136</v>
      </c>
      <c r="H105" s="84" t="s">
        <v>136</v>
      </c>
      <c r="I105" s="85"/>
      <c r="J105" s="85"/>
      <c r="K105" s="85"/>
      <c r="L105" s="85"/>
      <c r="M105" s="85"/>
      <c r="N105" s="85"/>
      <c r="O105" s="86"/>
    </row>
    <row r="106" spans="2:15" x14ac:dyDescent="0.3">
      <c r="B106" s="81" t="s">
        <v>143</v>
      </c>
      <c r="C106" s="82">
        <v>1</v>
      </c>
      <c r="D106" s="83"/>
      <c r="E106" s="83" t="s">
        <v>105</v>
      </c>
      <c r="F106" s="84" t="s">
        <v>461</v>
      </c>
      <c r="G106" s="84" t="s">
        <v>462</v>
      </c>
      <c r="H106" s="84" t="s">
        <v>48</v>
      </c>
      <c r="I106" s="85"/>
      <c r="J106" s="85"/>
      <c r="K106" s="85"/>
      <c r="L106" s="85"/>
      <c r="M106" s="85"/>
      <c r="N106" s="85"/>
      <c r="O106" s="86">
        <v>25</v>
      </c>
    </row>
    <row r="107" spans="2:15" x14ac:dyDescent="0.3">
      <c r="B107" s="109" t="s">
        <v>144</v>
      </c>
      <c r="C107" s="82">
        <v>1</v>
      </c>
      <c r="D107" s="83" t="s">
        <v>101</v>
      </c>
      <c r="E107" s="83" t="s">
        <v>102</v>
      </c>
      <c r="F107" s="84" t="s">
        <v>494</v>
      </c>
      <c r="G107" s="84" t="s">
        <v>495</v>
      </c>
      <c r="H107" s="84" t="s">
        <v>12</v>
      </c>
      <c r="I107" s="85"/>
      <c r="J107" s="85"/>
      <c r="K107" s="85"/>
      <c r="L107" s="85"/>
      <c r="M107" s="85"/>
      <c r="N107" s="85"/>
      <c r="O107" s="86">
        <v>7</v>
      </c>
    </row>
    <row r="108" spans="2:15" x14ac:dyDescent="0.3">
      <c r="B108" s="81" t="s">
        <v>144</v>
      </c>
      <c r="C108" s="82"/>
      <c r="D108" s="83"/>
      <c r="E108" s="83" t="s">
        <v>103</v>
      </c>
      <c r="F108" s="84" t="s">
        <v>136</v>
      </c>
      <c r="G108" s="84" t="s">
        <v>136</v>
      </c>
      <c r="H108" s="84" t="s">
        <v>136</v>
      </c>
      <c r="I108" s="85"/>
      <c r="J108" s="85"/>
      <c r="K108" s="85"/>
      <c r="L108" s="85"/>
      <c r="M108" s="85"/>
      <c r="N108" s="85"/>
      <c r="O108" s="86"/>
    </row>
    <row r="109" spans="2:15" x14ac:dyDescent="0.3">
      <c r="B109" s="81" t="s">
        <v>144</v>
      </c>
      <c r="C109" s="82">
        <v>1</v>
      </c>
      <c r="D109" s="83"/>
      <c r="E109" s="83" t="s">
        <v>104</v>
      </c>
      <c r="F109" s="84" t="s">
        <v>470</v>
      </c>
      <c r="G109" s="84" t="s">
        <v>471</v>
      </c>
      <c r="H109" s="84" t="s">
        <v>22</v>
      </c>
      <c r="I109" s="85"/>
      <c r="J109" s="85"/>
      <c r="K109" s="85"/>
      <c r="L109" s="85"/>
      <c r="M109" s="85"/>
      <c r="N109" s="85"/>
      <c r="O109" s="86">
        <v>12</v>
      </c>
    </row>
    <row r="110" spans="2:15" x14ac:dyDescent="0.3">
      <c r="B110" s="81" t="s">
        <v>144</v>
      </c>
      <c r="C110" s="82">
        <v>1</v>
      </c>
      <c r="D110" s="83"/>
      <c r="E110" s="83" t="s">
        <v>105</v>
      </c>
      <c r="F110" s="84" t="s">
        <v>476</v>
      </c>
      <c r="G110" s="84" t="s">
        <v>477</v>
      </c>
      <c r="H110" s="84" t="s">
        <v>28</v>
      </c>
      <c r="I110" s="85"/>
      <c r="J110" s="85"/>
      <c r="K110" s="85"/>
      <c r="L110" s="85"/>
      <c r="M110" s="85"/>
      <c r="N110" s="85"/>
      <c r="O110" s="86">
        <v>15</v>
      </c>
    </row>
    <row r="111" spans="2:15" x14ac:dyDescent="0.3">
      <c r="B111" s="81" t="s">
        <v>144</v>
      </c>
      <c r="C111" s="82">
        <v>1</v>
      </c>
      <c r="D111" s="83" t="s">
        <v>106</v>
      </c>
      <c r="E111" s="83" t="s">
        <v>102</v>
      </c>
      <c r="F111" s="84" t="s">
        <v>597</v>
      </c>
      <c r="G111" s="84" t="s">
        <v>598</v>
      </c>
      <c r="H111" s="84" t="s">
        <v>76</v>
      </c>
      <c r="I111" s="85"/>
      <c r="J111" s="85"/>
      <c r="K111" s="85"/>
      <c r="L111" s="85"/>
      <c r="M111" s="85"/>
      <c r="N111" s="85"/>
      <c r="O111" s="86">
        <v>39</v>
      </c>
    </row>
    <row r="112" spans="2:15" x14ac:dyDescent="0.3">
      <c r="B112" s="81" t="s">
        <v>144</v>
      </c>
      <c r="C112" s="82"/>
      <c r="D112" s="83"/>
      <c r="E112" s="83" t="s">
        <v>103</v>
      </c>
      <c r="F112" s="84" t="s">
        <v>136</v>
      </c>
      <c r="G112" s="84" t="s">
        <v>136</v>
      </c>
      <c r="H112" s="84" t="s">
        <v>136</v>
      </c>
      <c r="I112" s="85"/>
      <c r="J112" s="85"/>
      <c r="K112" s="85"/>
      <c r="L112" s="85"/>
      <c r="M112" s="85"/>
      <c r="N112" s="85"/>
      <c r="O112" s="86"/>
    </row>
    <row r="113" spans="2:15" x14ac:dyDescent="0.3">
      <c r="B113" s="81" t="s">
        <v>144</v>
      </c>
      <c r="C113" s="82"/>
      <c r="D113" s="83"/>
      <c r="E113" s="83" t="s">
        <v>104</v>
      </c>
      <c r="F113" s="84" t="s">
        <v>136</v>
      </c>
      <c r="G113" s="84" t="s">
        <v>136</v>
      </c>
      <c r="H113" s="84" t="s">
        <v>136</v>
      </c>
      <c r="I113" s="85"/>
      <c r="J113" s="85"/>
      <c r="K113" s="85"/>
      <c r="L113" s="85"/>
      <c r="M113" s="85"/>
      <c r="N113" s="85"/>
      <c r="O113" s="86"/>
    </row>
    <row r="114" spans="2:15" x14ac:dyDescent="0.3">
      <c r="B114" s="81" t="s">
        <v>144</v>
      </c>
      <c r="C114" s="82">
        <v>1</v>
      </c>
      <c r="D114" s="83"/>
      <c r="E114" s="83" t="s">
        <v>105</v>
      </c>
      <c r="F114" s="84" t="s">
        <v>690</v>
      </c>
      <c r="G114" s="84" t="s">
        <v>691</v>
      </c>
      <c r="H114" s="84" t="s">
        <v>18</v>
      </c>
      <c r="I114" s="85"/>
      <c r="J114" s="85"/>
      <c r="K114" s="85"/>
      <c r="L114" s="85"/>
      <c r="M114" s="85"/>
      <c r="N114" s="85"/>
      <c r="O114" s="86">
        <v>10</v>
      </c>
    </row>
    <row r="115" spans="2:15" x14ac:dyDescent="0.3">
      <c r="B115" s="81" t="s">
        <v>144</v>
      </c>
      <c r="C115" s="82">
        <v>1</v>
      </c>
      <c r="D115" s="83" t="s">
        <v>107</v>
      </c>
      <c r="E115" s="83" t="s">
        <v>102</v>
      </c>
      <c r="F115" s="84" t="s">
        <v>696</v>
      </c>
      <c r="G115" s="84" t="s">
        <v>697</v>
      </c>
      <c r="H115" s="84" t="s">
        <v>76</v>
      </c>
      <c r="I115" s="85"/>
      <c r="J115" s="85"/>
      <c r="K115" s="85"/>
      <c r="L115" s="85"/>
      <c r="M115" s="85"/>
      <c r="N115" s="85"/>
      <c r="O115" s="86">
        <v>39</v>
      </c>
    </row>
    <row r="116" spans="2:15" x14ac:dyDescent="0.3">
      <c r="B116" s="81" t="s">
        <v>144</v>
      </c>
      <c r="C116" s="82">
        <v>1</v>
      </c>
      <c r="D116" s="83"/>
      <c r="E116" s="83" t="s">
        <v>103</v>
      </c>
      <c r="F116" s="84" t="s">
        <v>699</v>
      </c>
      <c r="G116" s="84" t="s">
        <v>700</v>
      </c>
      <c r="H116" s="84" t="s">
        <v>28</v>
      </c>
      <c r="I116" s="85"/>
      <c r="J116" s="85"/>
      <c r="K116" s="85"/>
      <c r="L116" s="85"/>
      <c r="M116" s="85"/>
      <c r="N116" s="85"/>
      <c r="O116" s="86">
        <v>15</v>
      </c>
    </row>
    <row r="117" spans="2:15" x14ac:dyDescent="0.3">
      <c r="B117" s="81" t="s">
        <v>144</v>
      </c>
      <c r="C117" s="82">
        <v>1</v>
      </c>
      <c r="D117" s="83"/>
      <c r="E117" s="83" t="s">
        <v>104</v>
      </c>
      <c r="F117" s="84" t="s">
        <v>702</v>
      </c>
      <c r="G117" s="84" t="s">
        <v>703</v>
      </c>
      <c r="H117" s="84" t="s">
        <v>28</v>
      </c>
      <c r="I117" s="85"/>
      <c r="J117" s="85"/>
      <c r="K117" s="85"/>
      <c r="L117" s="85"/>
      <c r="M117" s="85"/>
      <c r="N117" s="85"/>
      <c r="O117" s="86">
        <v>15</v>
      </c>
    </row>
    <row r="118" spans="2:15" x14ac:dyDescent="0.3">
      <c r="B118" s="81" t="s">
        <v>144</v>
      </c>
      <c r="C118" s="82">
        <v>1</v>
      </c>
      <c r="D118" s="83"/>
      <c r="E118" s="83" t="s">
        <v>105</v>
      </c>
      <c r="F118" s="84" t="s">
        <v>705</v>
      </c>
      <c r="G118" s="84" t="s">
        <v>706</v>
      </c>
      <c r="H118" s="84" t="s">
        <v>76</v>
      </c>
      <c r="I118" s="85"/>
      <c r="J118" s="85"/>
      <c r="K118" s="85"/>
      <c r="L118" s="85"/>
      <c r="M118" s="85"/>
      <c r="N118" s="85"/>
      <c r="O118" s="86">
        <v>39</v>
      </c>
    </row>
    <row r="119" spans="2:15" x14ac:dyDescent="0.3">
      <c r="B119" s="81" t="s">
        <v>144</v>
      </c>
      <c r="C119" s="82">
        <v>1</v>
      </c>
      <c r="D119" s="83" t="s">
        <v>108</v>
      </c>
      <c r="E119" s="83" t="s">
        <v>102</v>
      </c>
      <c r="F119" s="84" t="s">
        <v>512</v>
      </c>
      <c r="G119" s="84" t="s">
        <v>513</v>
      </c>
      <c r="H119" s="84" t="s">
        <v>76</v>
      </c>
      <c r="I119" s="85"/>
      <c r="J119" s="85"/>
      <c r="K119" s="85"/>
      <c r="L119" s="85"/>
      <c r="M119" s="85"/>
      <c r="N119" s="85"/>
      <c r="O119" s="86">
        <v>39</v>
      </c>
    </row>
    <row r="120" spans="2:15" x14ac:dyDescent="0.3">
      <c r="B120" s="81" t="s">
        <v>144</v>
      </c>
      <c r="C120" s="82">
        <v>1</v>
      </c>
      <c r="D120" s="83"/>
      <c r="E120" s="83" t="s">
        <v>103</v>
      </c>
      <c r="F120" s="84" t="s">
        <v>678</v>
      </c>
      <c r="G120" s="84" t="s">
        <v>679</v>
      </c>
      <c r="H120" s="84" t="s">
        <v>28</v>
      </c>
      <c r="I120" s="85"/>
      <c r="J120" s="85"/>
      <c r="K120" s="85"/>
      <c r="L120" s="85"/>
      <c r="M120" s="85"/>
      <c r="N120" s="85"/>
      <c r="O120" s="86">
        <v>15</v>
      </c>
    </row>
    <row r="121" spans="2:15" x14ac:dyDescent="0.3">
      <c r="B121" s="81" t="s">
        <v>144</v>
      </c>
      <c r="C121" s="82">
        <v>1</v>
      </c>
      <c r="D121" s="83"/>
      <c r="E121" s="83" t="s">
        <v>104</v>
      </c>
      <c r="F121" s="84" t="s">
        <v>645</v>
      </c>
      <c r="G121" s="84" t="s">
        <v>646</v>
      </c>
      <c r="H121" s="84" t="s">
        <v>24</v>
      </c>
      <c r="I121" s="85"/>
      <c r="J121" s="85"/>
      <c r="K121" s="85"/>
      <c r="L121" s="85"/>
      <c r="M121" s="85"/>
      <c r="N121" s="85"/>
      <c r="O121" s="86">
        <v>13</v>
      </c>
    </row>
    <row r="122" spans="2:15" x14ac:dyDescent="0.3">
      <c r="B122" s="81" t="s">
        <v>144</v>
      </c>
      <c r="C122" s="82">
        <v>1</v>
      </c>
      <c r="D122" s="83"/>
      <c r="E122" s="83" t="s">
        <v>105</v>
      </c>
      <c r="F122" s="84" t="s">
        <v>708</v>
      </c>
      <c r="G122" s="84" t="s">
        <v>709</v>
      </c>
      <c r="H122" s="84" t="s">
        <v>28</v>
      </c>
      <c r="I122" s="85"/>
      <c r="J122" s="85"/>
      <c r="K122" s="85"/>
      <c r="L122" s="85"/>
      <c r="M122" s="85"/>
      <c r="N122" s="85"/>
      <c r="O122" s="86">
        <v>15</v>
      </c>
    </row>
    <row r="123" spans="2:15" x14ac:dyDescent="0.3">
      <c r="B123" s="81" t="s">
        <v>144</v>
      </c>
      <c r="C123" s="82">
        <v>1</v>
      </c>
      <c r="D123" s="83" t="s">
        <v>109</v>
      </c>
      <c r="E123" s="83" t="s">
        <v>102</v>
      </c>
      <c r="F123" s="84" t="s">
        <v>254</v>
      </c>
      <c r="G123" s="84" t="s">
        <v>255</v>
      </c>
      <c r="H123" s="84" t="s">
        <v>24</v>
      </c>
      <c r="I123" s="85"/>
      <c r="J123" s="85"/>
      <c r="K123" s="85"/>
      <c r="L123" s="85"/>
      <c r="M123" s="85"/>
      <c r="N123" s="85"/>
      <c r="O123" s="86">
        <v>13</v>
      </c>
    </row>
    <row r="124" spans="2:15" x14ac:dyDescent="0.3">
      <c r="B124" s="81" t="s">
        <v>144</v>
      </c>
      <c r="C124" s="82">
        <v>1</v>
      </c>
      <c r="D124" s="83"/>
      <c r="E124" s="83" t="s">
        <v>103</v>
      </c>
      <c r="F124" s="84" t="s">
        <v>714</v>
      </c>
      <c r="G124" s="84" t="s">
        <v>715</v>
      </c>
      <c r="H124" s="84" t="s">
        <v>28</v>
      </c>
      <c r="I124" s="85"/>
      <c r="J124" s="85"/>
      <c r="K124" s="85"/>
      <c r="L124" s="85"/>
      <c r="M124" s="85"/>
      <c r="N124" s="85"/>
      <c r="O124" s="86">
        <v>15</v>
      </c>
    </row>
    <row r="125" spans="2:15" x14ac:dyDescent="0.3">
      <c r="B125" s="81" t="s">
        <v>144</v>
      </c>
      <c r="C125" s="82">
        <v>1</v>
      </c>
      <c r="D125" s="83"/>
      <c r="E125" s="83" t="s">
        <v>104</v>
      </c>
      <c r="F125" s="84" t="s">
        <v>364</v>
      </c>
      <c r="G125" s="84" t="s">
        <v>365</v>
      </c>
      <c r="H125" s="84" t="s">
        <v>24</v>
      </c>
      <c r="I125" s="85"/>
      <c r="J125" s="85"/>
      <c r="K125" s="85"/>
      <c r="L125" s="85"/>
      <c r="M125" s="85"/>
      <c r="N125" s="85"/>
      <c r="O125" s="86">
        <v>13</v>
      </c>
    </row>
    <row r="126" spans="2:15" x14ac:dyDescent="0.3">
      <c r="B126" s="81" t="s">
        <v>144</v>
      </c>
      <c r="C126" s="82">
        <v>1</v>
      </c>
      <c r="D126" s="83"/>
      <c r="E126" s="83" t="s">
        <v>105</v>
      </c>
      <c r="F126" s="84" t="s">
        <v>720</v>
      </c>
      <c r="G126" s="84" t="s">
        <v>721</v>
      </c>
      <c r="H126" s="84" t="s">
        <v>12</v>
      </c>
      <c r="I126" s="85"/>
      <c r="J126" s="85"/>
      <c r="K126" s="85"/>
      <c r="L126" s="85"/>
      <c r="M126" s="85"/>
      <c r="N126" s="85"/>
      <c r="O126" s="86">
        <v>7</v>
      </c>
    </row>
    <row r="127" spans="2:15" x14ac:dyDescent="0.3">
      <c r="B127" s="81" t="s">
        <v>144</v>
      </c>
      <c r="C127" s="82">
        <v>1</v>
      </c>
      <c r="D127" s="83" t="s">
        <v>110</v>
      </c>
      <c r="E127" s="83" t="s">
        <v>102</v>
      </c>
      <c r="F127" s="84" t="s">
        <v>723</v>
      </c>
      <c r="G127" s="84" t="s">
        <v>724</v>
      </c>
      <c r="H127" s="84" t="s">
        <v>76</v>
      </c>
      <c r="I127" s="85"/>
      <c r="J127" s="85"/>
      <c r="K127" s="85"/>
      <c r="L127" s="85"/>
      <c r="M127" s="85"/>
      <c r="N127" s="85"/>
      <c r="O127" s="86">
        <v>39</v>
      </c>
    </row>
    <row r="128" spans="2:15" x14ac:dyDescent="0.3">
      <c r="B128" s="81" t="s">
        <v>144</v>
      </c>
      <c r="C128" s="82">
        <v>1</v>
      </c>
      <c r="D128" s="83"/>
      <c r="E128" s="83" t="s">
        <v>103</v>
      </c>
      <c r="F128" s="84" t="s">
        <v>729</v>
      </c>
      <c r="G128" s="84" t="s">
        <v>730</v>
      </c>
      <c r="H128" s="84" t="s">
        <v>76</v>
      </c>
      <c r="I128" s="85"/>
      <c r="J128" s="85"/>
      <c r="K128" s="85"/>
      <c r="L128" s="85"/>
      <c r="M128" s="85"/>
      <c r="N128" s="85"/>
      <c r="O128" s="86">
        <v>39</v>
      </c>
    </row>
    <row r="129" spans="2:15" x14ac:dyDescent="0.3">
      <c r="B129" s="81" t="s">
        <v>144</v>
      </c>
      <c r="C129" s="82">
        <v>1</v>
      </c>
      <c r="D129" s="83"/>
      <c r="E129" s="83" t="s">
        <v>104</v>
      </c>
      <c r="F129" s="84" t="s">
        <v>482</v>
      </c>
      <c r="G129" s="84" t="s">
        <v>483</v>
      </c>
      <c r="H129" s="84" t="s">
        <v>28</v>
      </c>
      <c r="I129" s="85"/>
      <c r="J129" s="85"/>
      <c r="K129" s="85"/>
      <c r="L129" s="85"/>
      <c r="M129" s="85"/>
      <c r="N129" s="85"/>
      <c r="O129" s="86">
        <v>15</v>
      </c>
    </row>
    <row r="130" spans="2:15" x14ac:dyDescent="0.3">
      <c r="B130" s="81" t="s">
        <v>144</v>
      </c>
      <c r="C130" s="82">
        <v>1</v>
      </c>
      <c r="D130" s="83"/>
      <c r="E130" s="83" t="s">
        <v>105</v>
      </c>
      <c r="F130" s="84" t="s">
        <v>732</v>
      </c>
      <c r="G130" s="84" t="s">
        <v>733</v>
      </c>
      <c r="H130" s="84" t="s">
        <v>22</v>
      </c>
      <c r="I130" s="85"/>
      <c r="J130" s="85"/>
      <c r="K130" s="85"/>
      <c r="L130" s="85"/>
      <c r="M130" s="85"/>
      <c r="N130" s="85"/>
      <c r="O130" s="86">
        <v>12</v>
      </c>
    </row>
    <row r="131" spans="2:15" x14ac:dyDescent="0.3">
      <c r="B131" s="81" t="s">
        <v>144</v>
      </c>
      <c r="C131" s="82">
        <v>1</v>
      </c>
      <c r="D131" s="83" t="s">
        <v>111</v>
      </c>
      <c r="E131" s="83" t="s">
        <v>102</v>
      </c>
      <c r="F131" s="84" t="s">
        <v>735</v>
      </c>
      <c r="G131" s="84" t="s">
        <v>736</v>
      </c>
      <c r="H131" s="84" t="s">
        <v>16</v>
      </c>
      <c r="I131" s="85"/>
      <c r="J131" s="85"/>
      <c r="K131" s="85"/>
      <c r="L131" s="85"/>
      <c r="M131" s="85"/>
      <c r="N131" s="85"/>
      <c r="O131" s="86">
        <v>9</v>
      </c>
    </row>
    <row r="132" spans="2:15" x14ac:dyDescent="0.3">
      <c r="B132" s="81" t="s">
        <v>144</v>
      </c>
      <c r="C132" s="82">
        <v>1</v>
      </c>
      <c r="D132" s="83"/>
      <c r="E132" s="83" t="s">
        <v>103</v>
      </c>
      <c r="F132" s="84" t="s">
        <v>738</v>
      </c>
      <c r="G132" s="84" t="s">
        <v>739</v>
      </c>
      <c r="H132" s="84" t="s">
        <v>24</v>
      </c>
      <c r="I132" s="85"/>
      <c r="J132" s="85"/>
      <c r="K132" s="85"/>
      <c r="L132" s="85"/>
      <c r="M132" s="85"/>
      <c r="N132" s="85"/>
      <c r="O132" s="86">
        <v>13</v>
      </c>
    </row>
    <row r="133" spans="2:15" x14ac:dyDescent="0.3">
      <c r="B133" s="81" t="s">
        <v>144</v>
      </c>
      <c r="C133" s="82">
        <v>1</v>
      </c>
      <c r="D133" s="83"/>
      <c r="E133" s="83" t="s">
        <v>104</v>
      </c>
      <c r="F133" s="84" t="s">
        <v>744</v>
      </c>
      <c r="G133" s="84" t="s">
        <v>745</v>
      </c>
      <c r="H133" s="84" t="s">
        <v>12</v>
      </c>
      <c r="I133" s="85"/>
      <c r="J133" s="85"/>
      <c r="K133" s="85"/>
      <c r="L133" s="85"/>
      <c r="M133" s="85"/>
      <c r="N133" s="85"/>
      <c r="O133" s="86">
        <v>7</v>
      </c>
    </row>
    <row r="134" spans="2:15" x14ac:dyDescent="0.3">
      <c r="B134" s="81" t="s">
        <v>144</v>
      </c>
      <c r="C134" s="82">
        <v>1</v>
      </c>
      <c r="D134" s="83"/>
      <c r="E134" s="83" t="s">
        <v>105</v>
      </c>
      <c r="F134" s="84" t="s">
        <v>624</v>
      </c>
      <c r="G134" s="84" t="s">
        <v>625</v>
      </c>
      <c r="H134" s="84" t="s">
        <v>22</v>
      </c>
      <c r="I134" s="85"/>
      <c r="J134" s="85"/>
      <c r="K134" s="85"/>
      <c r="L134" s="85"/>
      <c r="M134" s="85"/>
      <c r="N134" s="85"/>
      <c r="O134" s="86">
        <v>12</v>
      </c>
    </row>
    <row r="135" spans="2:15" x14ac:dyDescent="0.3">
      <c r="B135" s="81" t="s">
        <v>144</v>
      </c>
      <c r="C135" s="82">
        <v>1</v>
      </c>
      <c r="D135" s="83" t="s">
        <v>112</v>
      </c>
      <c r="E135" s="83" t="s">
        <v>102</v>
      </c>
      <c r="F135" s="84" t="s">
        <v>747</v>
      </c>
      <c r="G135" s="84" t="s">
        <v>748</v>
      </c>
      <c r="H135" s="84" t="s">
        <v>6</v>
      </c>
      <c r="I135" s="85"/>
      <c r="J135" s="85"/>
      <c r="K135" s="85"/>
      <c r="L135" s="85"/>
      <c r="M135" s="85"/>
      <c r="N135" s="85"/>
      <c r="O135" s="86">
        <v>4</v>
      </c>
    </row>
    <row r="136" spans="2:15" x14ac:dyDescent="0.3">
      <c r="B136" s="81" t="s">
        <v>144</v>
      </c>
      <c r="C136" s="82">
        <v>1</v>
      </c>
      <c r="D136" s="83"/>
      <c r="E136" s="83" t="s">
        <v>103</v>
      </c>
      <c r="F136" s="84" t="s">
        <v>717</v>
      </c>
      <c r="G136" s="84" t="s">
        <v>718</v>
      </c>
      <c r="H136" s="84" t="s">
        <v>28</v>
      </c>
      <c r="I136" s="85"/>
      <c r="J136" s="85"/>
      <c r="K136" s="85"/>
      <c r="L136" s="85"/>
      <c r="M136" s="85"/>
      <c r="N136" s="85"/>
      <c r="O136" s="86">
        <v>15</v>
      </c>
    </row>
    <row r="137" spans="2:15" x14ac:dyDescent="0.3">
      <c r="B137" s="81" t="s">
        <v>144</v>
      </c>
      <c r="C137" s="82">
        <v>1</v>
      </c>
      <c r="D137" s="83"/>
      <c r="E137" s="83" t="s">
        <v>104</v>
      </c>
      <c r="F137" s="84" t="s">
        <v>657</v>
      </c>
      <c r="G137" s="84" t="s">
        <v>658</v>
      </c>
      <c r="H137" s="84" t="s">
        <v>4</v>
      </c>
      <c r="I137" s="85"/>
      <c r="J137" s="85"/>
      <c r="K137" s="85"/>
      <c r="L137" s="85"/>
      <c r="M137" s="85"/>
      <c r="N137" s="85"/>
      <c r="O137" s="86">
        <v>3</v>
      </c>
    </row>
    <row r="138" spans="2:15" x14ac:dyDescent="0.3">
      <c r="B138" s="81" t="s">
        <v>144</v>
      </c>
      <c r="C138" s="82">
        <v>1</v>
      </c>
      <c r="D138" s="83"/>
      <c r="E138" s="83" t="s">
        <v>105</v>
      </c>
      <c r="F138" s="84" t="s">
        <v>633</v>
      </c>
      <c r="G138" s="84" t="s">
        <v>634</v>
      </c>
      <c r="H138" s="84" t="s">
        <v>18</v>
      </c>
      <c r="I138" s="85"/>
      <c r="J138" s="85"/>
      <c r="K138" s="85"/>
      <c r="L138" s="85"/>
      <c r="M138" s="85"/>
      <c r="N138" s="85"/>
      <c r="O138" s="86">
        <v>10</v>
      </c>
    </row>
    <row r="139" spans="2:15" x14ac:dyDescent="0.3">
      <c r="B139" s="81" t="s">
        <v>144</v>
      </c>
      <c r="C139" s="82">
        <v>1</v>
      </c>
      <c r="D139" s="83" t="s">
        <v>113</v>
      </c>
      <c r="E139" s="83" t="s">
        <v>102</v>
      </c>
      <c r="F139" s="84" t="s">
        <v>356</v>
      </c>
      <c r="G139" s="84" t="s">
        <v>357</v>
      </c>
      <c r="H139" s="84" t="s">
        <v>22</v>
      </c>
      <c r="I139" s="85"/>
      <c r="J139" s="85"/>
      <c r="K139" s="85"/>
      <c r="L139" s="85"/>
      <c r="M139" s="85"/>
      <c r="N139" s="85"/>
      <c r="O139" s="86">
        <v>12</v>
      </c>
    </row>
    <row r="140" spans="2:15" x14ac:dyDescent="0.3">
      <c r="B140" s="81" t="s">
        <v>144</v>
      </c>
      <c r="C140" s="82">
        <v>1</v>
      </c>
      <c r="D140" s="83"/>
      <c r="E140" s="83" t="s">
        <v>103</v>
      </c>
      <c r="F140" s="84" t="s">
        <v>315</v>
      </c>
      <c r="G140" s="84" t="s">
        <v>316</v>
      </c>
      <c r="H140" s="84" t="s">
        <v>20</v>
      </c>
      <c r="I140" s="85"/>
      <c r="J140" s="85"/>
      <c r="K140" s="85"/>
      <c r="L140" s="85"/>
      <c r="M140" s="85"/>
      <c r="N140" s="85"/>
      <c r="O140" s="86">
        <v>11</v>
      </c>
    </row>
    <row r="141" spans="2:15" x14ac:dyDescent="0.3">
      <c r="B141" s="81" t="s">
        <v>144</v>
      </c>
      <c r="C141" s="82">
        <v>1</v>
      </c>
      <c r="D141" s="83"/>
      <c r="E141" s="83" t="s">
        <v>104</v>
      </c>
      <c r="F141" s="84" t="s">
        <v>382</v>
      </c>
      <c r="G141" s="84" t="s">
        <v>383</v>
      </c>
      <c r="H141" s="84" t="s">
        <v>12</v>
      </c>
      <c r="I141" s="85"/>
      <c r="J141" s="85"/>
      <c r="K141" s="85"/>
      <c r="L141" s="85"/>
      <c r="M141" s="85"/>
      <c r="N141" s="85"/>
      <c r="O141" s="86">
        <v>7</v>
      </c>
    </row>
    <row r="142" spans="2:15" x14ac:dyDescent="0.3">
      <c r="B142" s="81" t="s">
        <v>144</v>
      </c>
      <c r="C142" s="82"/>
      <c r="D142" s="83"/>
      <c r="E142" s="83" t="s">
        <v>105</v>
      </c>
      <c r="F142" s="84" t="s">
        <v>136</v>
      </c>
      <c r="G142" s="84" t="s">
        <v>136</v>
      </c>
      <c r="H142" s="84" t="s">
        <v>136</v>
      </c>
      <c r="I142" s="85"/>
      <c r="J142" s="85"/>
      <c r="K142" s="85"/>
      <c r="L142" s="85"/>
      <c r="M142" s="85"/>
      <c r="N142" s="85"/>
      <c r="O142" s="86"/>
    </row>
    <row r="143" spans="2:15" x14ac:dyDescent="0.3">
      <c r="B143" s="81" t="s">
        <v>144</v>
      </c>
      <c r="C143" s="82">
        <v>1</v>
      </c>
      <c r="D143" s="83" t="s">
        <v>97</v>
      </c>
      <c r="E143" s="83" t="s">
        <v>102</v>
      </c>
      <c r="F143" s="84" t="s">
        <v>756</v>
      </c>
      <c r="G143" s="84" t="s">
        <v>757</v>
      </c>
      <c r="H143" s="84" t="s">
        <v>52</v>
      </c>
      <c r="I143" s="85"/>
      <c r="J143" s="85"/>
      <c r="K143" s="85"/>
      <c r="L143" s="85"/>
      <c r="M143" s="85"/>
      <c r="N143" s="85"/>
      <c r="O143" s="86">
        <v>27</v>
      </c>
    </row>
    <row r="144" spans="2:15" x14ac:dyDescent="0.3">
      <c r="B144" s="81" t="s">
        <v>144</v>
      </c>
      <c r="C144" s="82">
        <v>1</v>
      </c>
      <c r="D144" s="83"/>
      <c r="E144" s="83" t="s">
        <v>103</v>
      </c>
      <c r="F144" s="84" t="s">
        <v>503</v>
      </c>
      <c r="G144" s="84" t="s">
        <v>504</v>
      </c>
      <c r="H144" s="84" t="s">
        <v>48</v>
      </c>
      <c r="I144" s="85"/>
      <c r="J144" s="85"/>
      <c r="K144" s="85"/>
      <c r="L144" s="85"/>
      <c r="M144" s="85"/>
      <c r="N144" s="85"/>
      <c r="O144" s="86">
        <v>25</v>
      </c>
    </row>
    <row r="145" spans="2:15" x14ac:dyDescent="0.3">
      <c r="B145" s="81" t="s">
        <v>144</v>
      </c>
      <c r="C145" s="82">
        <v>1</v>
      </c>
      <c r="D145" s="83"/>
      <c r="E145" s="83" t="s">
        <v>104</v>
      </c>
      <c r="F145" s="84" t="s">
        <v>726</v>
      </c>
      <c r="G145" s="84" t="s">
        <v>727</v>
      </c>
      <c r="H145" s="84" t="s">
        <v>76</v>
      </c>
      <c r="I145" s="85"/>
      <c r="J145" s="85"/>
      <c r="K145" s="85"/>
      <c r="L145" s="85"/>
      <c r="M145" s="85"/>
      <c r="N145" s="85"/>
      <c r="O145" s="86">
        <v>39</v>
      </c>
    </row>
    <row r="146" spans="2:15" x14ac:dyDescent="0.3">
      <c r="B146" s="81" t="s">
        <v>144</v>
      </c>
      <c r="C146" s="82">
        <v>1</v>
      </c>
      <c r="D146" s="83"/>
      <c r="E146" s="83" t="s">
        <v>105</v>
      </c>
      <c r="F146" s="84" t="s">
        <v>342</v>
      </c>
      <c r="G146" s="84" t="s">
        <v>343</v>
      </c>
      <c r="H146" s="84" t="s">
        <v>50</v>
      </c>
      <c r="I146" s="85"/>
      <c r="J146" s="85"/>
      <c r="K146" s="85"/>
      <c r="L146" s="85"/>
      <c r="M146" s="85"/>
      <c r="N146" s="85"/>
      <c r="O146" s="86">
        <v>26</v>
      </c>
    </row>
    <row r="147" spans="2:15" x14ac:dyDescent="0.3">
      <c r="B147" s="81" t="s">
        <v>144</v>
      </c>
      <c r="C147" s="82">
        <v>1</v>
      </c>
      <c r="D147" s="83" t="s">
        <v>140</v>
      </c>
      <c r="E147" s="83" t="s">
        <v>102</v>
      </c>
      <c r="F147" s="84" t="s">
        <v>488</v>
      </c>
      <c r="G147" s="84" t="s">
        <v>489</v>
      </c>
      <c r="H147" s="84" t="s">
        <v>52</v>
      </c>
      <c r="I147" s="85"/>
      <c r="J147" s="85"/>
      <c r="K147" s="85"/>
      <c r="L147" s="85"/>
      <c r="M147" s="85"/>
      <c r="N147" s="85"/>
      <c r="O147" s="86">
        <v>27</v>
      </c>
    </row>
    <row r="148" spans="2:15" x14ac:dyDescent="0.3">
      <c r="B148" s="81" t="s">
        <v>144</v>
      </c>
      <c r="C148" s="82">
        <v>1</v>
      </c>
      <c r="D148" s="83"/>
      <c r="E148" s="83" t="s">
        <v>103</v>
      </c>
      <c r="F148" s="84" t="s">
        <v>672</v>
      </c>
      <c r="G148" s="84" t="s">
        <v>673</v>
      </c>
      <c r="H148" s="84" t="s">
        <v>24</v>
      </c>
      <c r="I148" s="85"/>
      <c r="J148" s="85"/>
      <c r="K148" s="85"/>
      <c r="L148" s="85"/>
      <c r="M148" s="85"/>
      <c r="N148" s="85"/>
      <c r="O148" s="86">
        <v>13</v>
      </c>
    </row>
    <row r="149" spans="2:15" x14ac:dyDescent="0.3">
      <c r="B149" s="81" t="s">
        <v>144</v>
      </c>
      <c r="C149" s="82">
        <v>1</v>
      </c>
      <c r="D149" s="83"/>
      <c r="E149" s="83" t="s">
        <v>104</v>
      </c>
      <c r="F149" s="84" t="s">
        <v>642</v>
      </c>
      <c r="G149" s="84" t="s">
        <v>643</v>
      </c>
      <c r="H149" s="84" t="s">
        <v>56</v>
      </c>
      <c r="I149" s="85"/>
      <c r="J149" s="85"/>
      <c r="K149" s="85"/>
      <c r="L149" s="85"/>
      <c r="M149" s="85"/>
      <c r="N149" s="85"/>
      <c r="O149" s="86">
        <v>29</v>
      </c>
    </row>
    <row r="150" spans="2:15" x14ac:dyDescent="0.3">
      <c r="B150" s="81" t="s">
        <v>144</v>
      </c>
      <c r="C150" s="82">
        <v>1</v>
      </c>
      <c r="D150" s="83"/>
      <c r="E150" s="83" t="s">
        <v>105</v>
      </c>
      <c r="F150" s="84" t="s">
        <v>612</v>
      </c>
      <c r="G150" s="84" t="s">
        <v>613</v>
      </c>
      <c r="H150" s="84" t="s">
        <v>50</v>
      </c>
      <c r="I150" s="85"/>
      <c r="J150" s="85"/>
      <c r="K150" s="85"/>
      <c r="L150" s="85"/>
      <c r="M150" s="85"/>
      <c r="N150" s="85"/>
      <c r="O150" s="86">
        <v>26</v>
      </c>
    </row>
    <row r="151" spans="2:15" x14ac:dyDescent="0.3">
      <c r="B151" s="81" t="s">
        <v>144</v>
      </c>
      <c r="C151" s="82">
        <v>1</v>
      </c>
      <c r="D151" s="83" t="s">
        <v>141</v>
      </c>
      <c r="E151" s="83" t="s">
        <v>102</v>
      </c>
      <c r="F151" s="84" t="s">
        <v>759</v>
      </c>
      <c r="G151" s="84" t="s">
        <v>760</v>
      </c>
      <c r="H151" s="84" t="s">
        <v>56</v>
      </c>
      <c r="I151" s="85"/>
      <c r="J151" s="85"/>
      <c r="K151" s="85"/>
      <c r="L151" s="85"/>
      <c r="M151" s="85"/>
      <c r="N151" s="85"/>
      <c r="O151" s="86">
        <v>29</v>
      </c>
    </row>
    <row r="152" spans="2:15" x14ac:dyDescent="0.3">
      <c r="B152" s="81" t="s">
        <v>144</v>
      </c>
      <c r="C152" s="82">
        <v>1</v>
      </c>
      <c r="D152" s="83"/>
      <c r="E152" s="83" t="s">
        <v>103</v>
      </c>
      <c r="F152" s="84" t="s">
        <v>762</v>
      </c>
      <c r="G152" s="84" t="s">
        <v>763</v>
      </c>
      <c r="H152" s="84" t="s">
        <v>52</v>
      </c>
      <c r="I152" s="85"/>
      <c r="J152" s="85"/>
      <c r="K152" s="85"/>
      <c r="L152" s="85"/>
      <c r="M152" s="85"/>
      <c r="N152" s="85"/>
      <c r="O152" s="86">
        <v>27</v>
      </c>
    </row>
    <row r="153" spans="2:15" x14ac:dyDescent="0.3">
      <c r="B153" s="81" t="s">
        <v>144</v>
      </c>
      <c r="C153" s="82">
        <v>1</v>
      </c>
      <c r="D153" s="83"/>
      <c r="E153" s="83" t="s">
        <v>104</v>
      </c>
      <c r="F153" s="84" t="s">
        <v>765</v>
      </c>
      <c r="G153" s="84" t="s">
        <v>766</v>
      </c>
      <c r="H153" s="84" t="s">
        <v>44</v>
      </c>
      <c r="I153" s="85"/>
      <c r="J153" s="85"/>
      <c r="K153" s="85"/>
      <c r="L153" s="85"/>
      <c r="M153" s="85"/>
      <c r="N153" s="85"/>
      <c r="O153" s="86">
        <v>23</v>
      </c>
    </row>
    <row r="154" spans="2:15" x14ac:dyDescent="0.3">
      <c r="B154" s="81" t="s">
        <v>144</v>
      </c>
      <c r="C154" s="82">
        <v>1</v>
      </c>
      <c r="D154" s="83"/>
      <c r="E154" s="83" t="s">
        <v>105</v>
      </c>
      <c r="F154" s="84" t="s">
        <v>349</v>
      </c>
      <c r="G154" s="84" t="s">
        <v>350</v>
      </c>
      <c r="H154" s="84" t="s">
        <v>28</v>
      </c>
      <c r="I154" s="85"/>
      <c r="J154" s="85"/>
      <c r="K154" s="85"/>
      <c r="L154" s="85"/>
      <c r="M154" s="85"/>
      <c r="N154" s="85"/>
      <c r="O154" s="86">
        <v>15</v>
      </c>
    </row>
    <row r="155" spans="2:15" x14ac:dyDescent="0.3">
      <c r="B155" s="81" t="s">
        <v>144</v>
      </c>
      <c r="C155" s="82">
        <v>1</v>
      </c>
      <c r="D155" s="83" t="s">
        <v>142</v>
      </c>
      <c r="E155" s="83" t="s">
        <v>102</v>
      </c>
      <c r="F155" s="84" t="s">
        <v>402</v>
      </c>
      <c r="G155" s="84" t="s">
        <v>403</v>
      </c>
      <c r="H155" s="84" t="s">
        <v>40</v>
      </c>
      <c r="I155" s="85"/>
      <c r="J155" s="85"/>
      <c r="K155" s="85"/>
      <c r="L155" s="85"/>
      <c r="M155" s="85"/>
      <c r="N155" s="85"/>
      <c r="O155" s="86">
        <v>21</v>
      </c>
    </row>
    <row r="156" spans="2:15" x14ac:dyDescent="0.3">
      <c r="B156" s="81" t="s">
        <v>144</v>
      </c>
      <c r="C156" s="82"/>
      <c r="D156" s="83"/>
      <c r="E156" s="83" t="s">
        <v>103</v>
      </c>
      <c r="F156" s="84" t="s">
        <v>136</v>
      </c>
      <c r="G156" s="84" t="s">
        <v>136</v>
      </c>
      <c r="H156" s="84" t="s">
        <v>136</v>
      </c>
      <c r="I156" s="85"/>
      <c r="J156" s="85"/>
      <c r="K156" s="85"/>
      <c r="L156" s="85"/>
      <c r="M156" s="85"/>
      <c r="N156" s="85"/>
      <c r="O156" s="86"/>
    </row>
    <row r="157" spans="2:15" x14ac:dyDescent="0.3">
      <c r="B157" s="81" t="s">
        <v>144</v>
      </c>
      <c r="C157" s="82">
        <v>1</v>
      </c>
      <c r="D157" s="83"/>
      <c r="E157" s="83" t="s">
        <v>104</v>
      </c>
      <c r="F157" s="84" t="s">
        <v>771</v>
      </c>
      <c r="G157" s="84" t="s">
        <v>772</v>
      </c>
      <c r="H157" s="84" t="s">
        <v>50</v>
      </c>
      <c r="I157" s="85"/>
      <c r="J157" s="85"/>
      <c r="K157" s="85"/>
      <c r="L157" s="85"/>
      <c r="M157" s="85"/>
      <c r="N157" s="85"/>
      <c r="O157" s="86">
        <v>26</v>
      </c>
    </row>
    <row r="158" spans="2:15" x14ac:dyDescent="0.3">
      <c r="B158" s="81" t="s">
        <v>144</v>
      </c>
      <c r="C158" s="82">
        <v>1</v>
      </c>
      <c r="D158" s="83"/>
      <c r="E158" s="83" t="s">
        <v>105</v>
      </c>
      <c r="F158" s="84" t="s">
        <v>431</v>
      </c>
      <c r="G158" s="84" t="s">
        <v>432</v>
      </c>
      <c r="H158" s="84" t="s">
        <v>50</v>
      </c>
      <c r="I158" s="85"/>
      <c r="J158" s="85"/>
      <c r="K158" s="85"/>
      <c r="L158" s="85"/>
      <c r="M158" s="85"/>
      <c r="N158" s="85"/>
      <c r="O158" s="86">
        <v>26</v>
      </c>
    </row>
    <row r="159" spans="2:15" x14ac:dyDescent="0.3">
      <c r="B159" s="109" t="s">
        <v>145</v>
      </c>
      <c r="C159" s="82">
        <v>1</v>
      </c>
      <c r="D159" s="83" t="s">
        <v>101</v>
      </c>
      <c r="E159" s="83" t="s">
        <v>102</v>
      </c>
      <c r="F159" s="84" t="s">
        <v>454</v>
      </c>
      <c r="G159" s="84" t="s">
        <v>455</v>
      </c>
      <c r="H159" s="84" t="s">
        <v>74</v>
      </c>
      <c r="I159" s="85"/>
      <c r="J159" s="85"/>
      <c r="K159" s="85"/>
      <c r="L159" s="85"/>
      <c r="M159" s="85"/>
      <c r="N159" s="85"/>
      <c r="O159" s="86">
        <v>38</v>
      </c>
    </row>
    <row r="160" spans="2:15" x14ac:dyDescent="0.3">
      <c r="B160" s="81" t="s">
        <v>145</v>
      </c>
      <c r="C160" s="82">
        <v>1</v>
      </c>
      <c r="D160" s="83"/>
      <c r="E160" s="83" t="s">
        <v>103</v>
      </c>
      <c r="F160" s="84" t="s">
        <v>549</v>
      </c>
      <c r="G160" s="84" t="s">
        <v>550</v>
      </c>
      <c r="H160" s="84" t="s">
        <v>10</v>
      </c>
      <c r="I160" s="85"/>
      <c r="J160" s="85"/>
      <c r="K160" s="85"/>
      <c r="L160" s="85"/>
      <c r="M160" s="85"/>
      <c r="N160" s="85"/>
      <c r="O160" s="86">
        <v>6</v>
      </c>
    </row>
    <row r="161" spans="2:15" x14ac:dyDescent="0.3">
      <c r="B161" s="81" t="s">
        <v>145</v>
      </c>
      <c r="C161" s="82">
        <v>1</v>
      </c>
      <c r="D161" s="83"/>
      <c r="E161" s="83" t="s">
        <v>104</v>
      </c>
      <c r="F161" s="84" t="s">
        <v>389</v>
      </c>
      <c r="G161" s="84" t="s">
        <v>390</v>
      </c>
      <c r="H161" s="84" t="s">
        <v>76</v>
      </c>
      <c r="I161" s="85"/>
      <c r="J161" s="85"/>
      <c r="K161" s="85"/>
      <c r="L161" s="85"/>
      <c r="M161" s="85"/>
      <c r="N161" s="85"/>
      <c r="O161" s="86">
        <v>39</v>
      </c>
    </row>
    <row r="162" spans="2:15" x14ac:dyDescent="0.3">
      <c r="B162" s="81" t="s">
        <v>145</v>
      </c>
      <c r="C162" s="82">
        <v>1</v>
      </c>
      <c r="D162" s="83"/>
      <c r="E162" s="83" t="s">
        <v>105</v>
      </c>
      <c r="F162" s="84" t="s">
        <v>753</v>
      </c>
      <c r="G162" s="84" t="s">
        <v>754</v>
      </c>
      <c r="H162" s="84" t="s">
        <v>14</v>
      </c>
      <c r="I162" s="85"/>
      <c r="J162" s="85"/>
      <c r="K162" s="85"/>
      <c r="L162" s="85"/>
      <c r="M162" s="85"/>
      <c r="N162" s="85"/>
      <c r="O162" s="86">
        <v>8</v>
      </c>
    </row>
    <row r="163" spans="2:15" x14ac:dyDescent="0.3">
      <c r="B163" s="81" t="s">
        <v>145</v>
      </c>
      <c r="C163" s="82">
        <v>1</v>
      </c>
      <c r="D163" s="83" t="s">
        <v>106</v>
      </c>
      <c r="E163" s="83" t="s">
        <v>102</v>
      </c>
      <c r="F163" s="84" t="s">
        <v>238</v>
      </c>
      <c r="G163" s="84" t="s">
        <v>239</v>
      </c>
      <c r="H163" s="84" t="s">
        <v>28</v>
      </c>
      <c r="I163" s="85"/>
      <c r="J163" s="85"/>
      <c r="K163" s="85"/>
      <c r="L163" s="85"/>
      <c r="M163" s="85"/>
      <c r="N163" s="85"/>
      <c r="O163" s="86">
        <v>15</v>
      </c>
    </row>
    <row r="164" spans="2:15" x14ac:dyDescent="0.3">
      <c r="B164" s="81" t="s">
        <v>145</v>
      </c>
      <c r="C164" s="82">
        <v>1</v>
      </c>
      <c r="D164" s="83"/>
      <c r="E164" s="83" t="s">
        <v>103</v>
      </c>
      <c r="F164" s="84" t="s">
        <v>741</v>
      </c>
      <c r="G164" s="84" t="s">
        <v>742</v>
      </c>
      <c r="H164" s="84" t="s">
        <v>14</v>
      </c>
      <c r="I164" s="85"/>
      <c r="J164" s="85"/>
      <c r="K164" s="85"/>
      <c r="L164" s="85"/>
      <c r="M164" s="85"/>
      <c r="N164" s="85"/>
      <c r="O164" s="86">
        <v>8</v>
      </c>
    </row>
    <row r="165" spans="2:15" x14ac:dyDescent="0.3">
      <c r="B165" s="81" t="s">
        <v>145</v>
      </c>
      <c r="C165" s="82"/>
      <c r="D165" s="83"/>
      <c r="E165" s="83" t="s">
        <v>104</v>
      </c>
      <c r="F165" s="84" t="s">
        <v>136</v>
      </c>
      <c r="G165" s="84" t="s">
        <v>136</v>
      </c>
      <c r="H165" s="84" t="s">
        <v>136</v>
      </c>
      <c r="I165" s="85"/>
      <c r="J165" s="85"/>
      <c r="K165" s="85"/>
      <c r="L165" s="85"/>
      <c r="M165" s="85"/>
      <c r="N165" s="85"/>
      <c r="O165" s="86"/>
    </row>
    <row r="166" spans="2:15" x14ac:dyDescent="0.3">
      <c r="B166" s="81" t="s">
        <v>145</v>
      </c>
      <c r="C166" s="82">
        <v>1</v>
      </c>
      <c r="D166" s="83"/>
      <c r="E166" s="83" t="s">
        <v>105</v>
      </c>
      <c r="F166" s="84" t="s">
        <v>555</v>
      </c>
      <c r="G166" s="84" t="s">
        <v>556</v>
      </c>
      <c r="H166" s="84" t="s">
        <v>24</v>
      </c>
      <c r="I166" s="85"/>
      <c r="J166" s="85"/>
      <c r="K166" s="85"/>
      <c r="L166" s="85"/>
      <c r="M166" s="85"/>
      <c r="N166" s="85"/>
      <c r="O166" s="86">
        <v>13</v>
      </c>
    </row>
    <row r="167" spans="2:15" x14ac:dyDescent="0.3">
      <c r="B167" s="81" t="s">
        <v>145</v>
      </c>
      <c r="C167" s="82">
        <v>1</v>
      </c>
      <c r="D167" s="83" t="s">
        <v>107</v>
      </c>
      <c r="E167" s="83" t="s">
        <v>102</v>
      </c>
      <c r="F167" s="84" t="s">
        <v>443</v>
      </c>
      <c r="G167" s="84" t="s">
        <v>444</v>
      </c>
      <c r="H167" s="84" t="s">
        <v>20</v>
      </c>
      <c r="I167" s="85"/>
      <c r="J167" s="85"/>
      <c r="K167" s="85"/>
      <c r="L167" s="85"/>
      <c r="M167" s="85"/>
      <c r="N167" s="85"/>
      <c r="O167" s="86">
        <v>11</v>
      </c>
    </row>
    <row r="168" spans="2:15" x14ac:dyDescent="0.3">
      <c r="B168" s="81" t="s">
        <v>145</v>
      </c>
      <c r="C168" s="82">
        <v>1</v>
      </c>
      <c r="D168" s="83"/>
      <c r="E168" s="83" t="s">
        <v>103</v>
      </c>
      <c r="F168" s="84" t="s">
        <v>540</v>
      </c>
      <c r="G168" s="84" t="s">
        <v>541</v>
      </c>
      <c r="H168" s="84" t="s">
        <v>28</v>
      </c>
      <c r="I168" s="85"/>
      <c r="J168" s="85"/>
      <c r="K168" s="85"/>
      <c r="L168" s="85"/>
      <c r="M168" s="85"/>
      <c r="N168" s="85"/>
      <c r="O168" s="86">
        <v>15</v>
      </c>
    </row>
    <row r="169" spans="2:15" x14ac:dyDescent="0.3">
      <c r="B169" s="81" t="s">
        <v>145</v>
      </c>
      <c r="C169" s="82">
        <v>1</v>
      </c>
      <c r="D169" s="83"/>
      <c r="E169" s="83" t="s">
        <v>104</v>
      </c>
      <c r="F169" s="84" t="s">
        <v>654</v>
      </c>
      <c r="G169" s="84" t="s">
        <v>655</v>
      </c>
      <c r="H169" s="84" t="s">
        <v>24</v>
      </c>
      <c r="I169" s="85"/>
      <c r="J169" s="85"/>
      <c r="K169" s="85"/>
      <c r="L169" s="85"/>
      <c r="M169" s="85"/>
      <c r="N169" s="85"/>
      <c r="O169" s="86">
        <v>13</v>
      </c>
    </row>
    <row r="170" spans="2:15" x14ac:dyDescent="0.3">
      <c r="B170" s="81" t="s">
        <v>145</v>
      </c>
      <c r="C170" s="82">
        <v>1</v>
      </c>
      <c r="D170" s="83"/>
      <c r="E170" s="83" t="s">
        <v>105</v>
      </c>
      <c r="F170" s="84" t="s">
        <v>687</v>
      </c>
      <c r="G170" s="84" t="s">
        <v>688</v>
      </c>
      <c r="H170" s="84" t="s">
        <v>22</v>
      </c>
      <c r="I170" s="85"/>
      <c r="J170" s="85"/>
      <c r="K170" s="85"/>
      <c r="L170" s="85"/>
      <c r="M170" s="85"/>
      <c r="N170" s="85"/>
      <c r="O170" s="86">
        <v>12</v>
      </c>
    </row>
    <row r="171" spans="2:15" x14ac:dyDescent="0.3">
      <c r="B171" s="81" t="s">
        <v>145</v>
      </c>
      <c r="C171" s="82">
        <v>1</v>
      </c>
      <c r="D171" s="83" t="s">
        <v>108</v>
      </c>
      <c r="E171" s="83" t="s">
        <v>102</v>
      </c>
      <c r="F171" s="84" t="s">
        <v>618</v>
      </c>
      <c r="G171" s="84" t="s">
        <v>619</v>
      </c>
      <c r="H171" s="84" t="s">
        <v>14</v>
      </c>
      <c r="I171" s="85"/>
      <c r="J171" s="85"/>
      <c r="K171" s="85"/>
      <c r="L171" s="85"/>
      <c r="M171" s="85"/>
      <c r="N171" s="85"/>
      <c r="O171" s="86">
        <v>8</v>
      </c>
    </row>
    <row r="172" spans="2:15" x14ac:dyDescent="0.3">
      <c r="B172" s="81" t="s">
        <v>145</v>
      </c>
      <c r="C172" s="82">
        <v>1</v>
      </c>
      <c r="D172" s="83"/>
      <c r="E172" s="83" t="s">
        <v>103</v>
      </c>
      <c r="F172" s="84" t="s">
        <v>627</v>
      </c>
      <c r="G172" s="84" t="s">
        <v>628</v>
      </c>
      <c r="H172" s="84" t="s">
        <v>24</v>
      </c>
      <c r="I172" s="85"/>
      <c r="J172" s="85"/>
      <c r="K172" s="85"/>
      <c r="L172" s="85"/>
      <c r="M172" s="85"/>
      <c r="N172" s="85"/>
      <c r="O172" s="86">
        <v>13</v>
      </c>
    </row>
    <row r="173" spans="2:15" x14ac:dyDescent="0.3">
      <c r="B173" s="81" t="s">
        <v>145</v>
      </c>
      <c r="C173" s="82">
        <v>1</v>
      </c>
      <c r="D173" s="83"/>
      <c r="E173" s="83" t="s">
        <v>104</v>
      </c>
      <c r="F173" s="84" t="s">
        <v>681</v>
      </c>
      <c r="G173" s="84" t="s">
        <v>682</v>
      </c>
      <c r="H173" s="84" t="s">
        <v>28</v>
      </c>
      <c r="I173" s="85"/>
      <c r="J173" s="85"/>
      <c r="K173" s="85"/>
      <c r="L173" s="85"/>
      <c r="M173" s="85"/>
      <c r="N173" s="85"/>
      <c r="O173" s="86">
        <v>15</v>
      </c>
    </row>
    <row r="174" spans="2:15" x14ac:dyDescent="0.3">
      <c r="B174" s="81" t="s">
        <v>145</v>
      </c>
      <c r="C174" s="82">
        <v>1</v>
      </c>
      <c r="D174" s="83"/>
      <c r="E174" s="83" t="s">
        <v>105</v>
      </c>
      <c r="F174" s="84" t="s">
        <v>675</v>
      </c>
      <c r="G174" s="84" t="s">
        <v>676</v>
      </c>
      <c r="H174" s="84" t="s">
        <v>76</v>
      </c>
      <c r="I174" s="85"/>
      <c r="J174" s="85"/>
      <c r="K174" s="85"/>
      <c r="L174" s="85"/>
      <c r="M174" s="85"/>
      <c r="N174" s="85"/>
      <c r="O174" s="86">
        <v>39</v>
      </c>
    </row>
    <row r="175" spans="2:15" x14ac:dyDescent="0.3">
      <c r="B175" s="81" t="s">
        <v>145</v>
      </c>
      <c r="C175" s="82">
        <v>1</v>
      </c>
      <c r="D175" s="83" t="s">
        <v>109</v>
      </c>
      <c r="E175" s="83" t="s">
        <v>102</v>
      </c>
      <c r="F175" s="84" t="s">
        <v>573</v>
      </c>
      <c r="G175" s="84" t="s">
        <v>574</v>
      </c>
      <c r="H175" s="84" t="s">
        <v>24</v>
      </c>
      <c r="I175" s="85"/>
      <c r="J175" s="85"/>
      <c r="K175" s="85"/>
      <c r="L175" s="85"/>
      <c r="M175" s="85"/>
      <c r="N175" s="85"/>
      <c r="O175" s="86">
        <v>13</v>
      </c>
    </row>
    <row r="176" spans="2:15" x14ac:dyDescent="0.3">
      <c r="B176" s="81" t="s">
        <v>145</v>
      </c>
      <c r="C176" s="82">
        <v>1</v>
      </c>
      <c r="D176" s="83"/>
      <c r="E176" s="83" t="s">
        <v>103</v>
      </c>
      <c r="F176" s="84" t="s">
        <v>630</v>
      </c>
      <c r="G176" s="84" t="s">
        <v>631</v>
      </c>
      <c r="H176" s="84" t="s">
        <v>12</v>
      </c>
      <c r="I176" s="85"/>
      <c r="J176" s="85"/>
      <c r="K176" s="85"/>
      <c r="L176" s="85"/>
      <c r="M176" s="85"/>
      <c r="N176" s="85"/>
      <c r="O176" s="86">
        <v>7</v>
      </c>
    </row>
    <row r="177" spans="2:15" x14ac:dyDescent="0.3">
      <c r="B177" s="81" t="s">
        <v>145</v>
      </c>
      <c r="C177" s="82">
        <v>1</v>
      </c>
      <c r="D177" s="83"/>
      <c r="E177" s="83" t="s">
        <v>104</v>
      </c>
      <c r="F177" s="84" t="s">
        <v>777</v>
      </c>
      <c r="G177" s="84" t="s">
        <v>778</v>
      </c>
      <c r="H177" s="84" t="s">
        <v>22</v>
      </c>
      <c r="I177" s="85"/>
      <c r="J177" s="85"/>
      <c r="K177" s="85"/>
      <c r="L177" s="85"/>
      <c r="M177" s="85"/>
      <c r="N177" s="85"/>
      <c r="O177" s="86">
        <v>12</v>
      </c>
    </row>
    <row r="178" spans="2:15" x14ac:dyDescent="0.3">
      <c r="B178" s="81" t="s">
        <v>145</v>
      </c>
      <c r="C178" s="82">
        <v>1</v>
      </c>
      <c r="D178" s="83"/>
      <c r="E178" s="83" t="s">
        <v>105</v>
      </c>
      <c r="F178" s="84" t="s">
        <v>780</v>
      </c>
      <c r="G178" s="84" t="s">
        <v>781</v>
      </c>
      <c r="H178" s="84" t="s">
        <v>24</v>
      </c>
      <c r="I178" s="85"/>
      <c r="J178" s="85"/>
      <c r="K178" s="85"/>
      <c r="L178" s="85"/>
      <c r="M178" s="85"/>
      <c r="N178" s="85"/>
      <c r="O178" s="86">
        <v>13</v>
      </c>
    </row>
    <row r="179" spans="2:15" x14ac:dyDescent="0.3">
      <c r="B179" s="81" t="s">
        <v>145</v>
      </c>
      <c r="C179" s="82">
        <v>1</v>
      </c>
      <c r="D179" s="83" t="s">
        <v>110</v>
      </c>
      <c r="E179" s="83" t="s">
        <v>102</v>
      </c>
      <c r="F179" s="84" t="s">
        <v>250</v>
      </c>
      <c r="G179" s="84" t="s">
        <v>251</v>
      </c>
      <c r="H179" s="84" t="s">
        <v>24</v>
      </c>
      <c r="I179" s="85"/>
      <c r="J179" s="85"/>
      <c r="K179" s="85"/>
      <c r="L179" s="85"/>
      <c r="M179" s="85"/>
      <c r="N179" s="85"/>
      <c r="O179" s="86">
        <v>13</v>
      </c>
    </row>
    <row r="180" spans="2:15" x14ac:dyDescent="0.3">
      <c r="B180" s="81" t="s">
        <v>145</v>
      </c>
      <c r="C180" s="82">
        <v>1</v>
      </c>
      <c r="D180" s="83"/>
      <c r="E180" s="83" t="s">
        <v>103</v>
      </c>
      <c r="F180" s="84" t="s">
        <v>711</v>
      </c>
      <c r="G180" s="84" t="s">
        <v>712</v>
      </c>
      <c r="H180" s="84" t="s">
        <v>20</v>
      </c>
      <c r="I180" s="85"/>
      <c r="J180" s="85"/>
      <c r="K180" s="85"/>
      <c r="L180" s="85"/>
      <c r="M180" s="85"/>
      <c r="N180" s="85"/>
      <c r="O180" s="86">
        <v>11</v>
      </c>
    </row>
    <row r="181" spans="2:15" x14ac:dyDescent="0.3">
      <c r="B181" s="81" t="s">
        <v>145</v>
      </c>
      <c r="C181" s="82">
        <v>1</v>
      </c>
      <c r="D181" s="83"/>
      <c r="E181" s="83" t="s">
        <v>104</v>
      </c>
      <c r="F181" s="84" t="s">
        <v>774</v>
      </c>
      <c r="G181" s="84" t="s">
        <v>775</v>
      </c>
      <c r="H181" s="84" t="s">
        <v>24</v>
      </c>
      <c r="I181" s="85"/>
      <c r="J181" s="85"/>
      <c r="K181" s="85"/>
      <c r="L181" s="85"/>
      <c r="M181" s="85"/>
      <c r="N181" s="85"/>
      <c r="O181" s="86">
        <v>13</v>
      </c>
    </row>
    <row r="182" spans="2:15" x14ac:dyDescent="0.3">
      <c r="B182" s="81" t="s">
        <v>145</v>
      </c>
      <c r="C182" s="82">
        <v>1</v>
      </c>
      <c r="D182" s="83"/>
      <c r="E182" s="83" t="s">
        <v>105</v>
      </c>
      <c r="F182" s="84" t="s">
        <v>518</v>
      </c>
      <c r="G182" s="84" t="s">
        <v>519</v>
      </c>
      <c r="H182" s="84" t="s">
        <v>14</v>
      </c>
      <c r="I182" s="85"/>
      <c r="J182" s="85"/>
      <c r="K182" s="85"/>
      <c r="L182" s="85"/>
      <c r="M182" s="85"/>
      <c r="N182" s="85"/>
      <c r="O182" s="86">
        <v>8</v>
      </c>
    </row>
    <row r="183" spans="2:15" x14ac:dyDescent="0.3">
      <c r="B183" s="81" t="s">
        <v>145</v>
      </c>
      <c r="C183" s="82">
        <v>1</v>
      </c>
      <c r="D183" s="83" t="s">
        <v>111</v>
      </c>
      <c r="E183" s="83" t="s">
        <v>102</v>
      </c>
      <c r="F183" s="84" t="s">
        <v>579</v>
      </c>
      <c r="G183" s="84" t="s">
        <v>580</v>
      </c>
      <c r="H183" s="84" t="s">
        <v>16</v>
      </c>
      <c r="I183" s="85"/>
      <c r="J183" s="85"/>
      <c r="K183" s="85"/>
      <c r="L183" s="85"/>
      <c r="M183" s="85"/>
      <c r="N183" s="85"/>
      <c r="O183" s="86">
        <v>9</v>
      </c>
    </row>
    <row r="184" spans="2:15" x14ac:dyDescent="0.3">
      <c r="B184" s="81" t="s">
        <v>145</v>
      </c>
      <c r="C184" s="82">
        <v>1</v>
      </c>
      <c r="D184" s="83"/>
      <c r="E184" s="83" t="s">
        <v>103</v>
      </c>
      <c r="F184" s="84" t="s">
        <v>226</v>
      </c>
      <c r="G184" s="84" t="s">
        <v>227</v>
      </c>
      <c r="H184" s="84" t="s">
        <v>28</v>
      </c>
      <c r="I184" s="85"/>
      <c r="J184" s="85"/>
      <c r="K184" s="85"/>
      <c r="L184" s="85"/>
      <c r="M184" s="85"/>
      <c r="N184" s="85"/>
      <c r="O184" s="86">
        <v>15</v>
      </c>
    </row>
    <row r="185" spans="2:15" x14ac:dyDescent="0.3">
      <c r="B185" s="81" t="s">
        <v>145</v>
      </c>
      <c r="C185" s="82"/>
      <c r="D185" s="83"/>
      <c r="E185" s="83" t="s">
        <v>104</v>
      </c>
      <c r="F185" s="84" t="s">
        <v>136</v>
      </c>
      <c r="G185" s="84" t="s">
        <v>136</v>
      </c>
      <c r="H185" s="84" t="s">
        <v>136</v>
      </c>
      <c r="I185" s="85"/>
      <c r="J185" s="85"/>
      <c r="K185" s="85"/>
      <c r="L185" s="85"/>
      <c r="M185" s="85"/>
      <c r="N185" s="85"/>
      <c r="O185" s="86"/>
    </row>
    <row r="186" spans="2:15" x14ac:dyDescent="0.3">
      <c r="B186" s="81" t="s">
        <v>145</v>
      </c>
      <c r="C186" s="82">
        <v>1</v>
      </c>
      <c r="D186" s="83"/>
      <c r="E186" s="83" t="s">
        <v>105</v>
      </c>
      <c r="F186" s="84" t="s">
        <v>603</v>
      </c>
      <c r="G186" s="84" t="s">
        <v>604</v>
      </c>
      <c r="H186" s="84" t="s">
        <v>10</v>
      </c>
      <c r="I186" s="85"/>
      <c r="J186" s="85"/>
      <c r="K186" s="85"/>
      <c r="L186" s="85"/>
      <c r="M186" s="85"/>
      <c r="N186" s="85"/>
      <c r="O186" s="86">
        <v>6</v>
      </c>
    </row>
    <row r="187" spans="2:15" x14ac:dyDescent="0.3">
      <c r="B187" s="81" t="s">
        <v>145</v>
      </c>
      <c r="C187" s="82"/>
      <c r="D187" s="83" t="s">
        <v>112</v>
      </c>
      <c r="E187" s="83" t="s">
        <v>102</v>
      </c>
      <c r="F187" s="84" t="s">
        <v>136</v>
      </c>
      <c r="G187" s="84" t="s">
        <v>136</v>
      </c>
      <c r="H187" s="84" t="s">
        <v>136</v>
      </c>
      <c r="I187" s="85"/>
      <c r="J187" s="85"/>
      <c r="K187" s="85"/>
      <c r="L187" s="85"/>
      <c r="M187" s="85"/>
      <c r="N187" s="85"/>
      <c r="O187" s="86"/>
    </row>
    <row r="188" spans="2:15" x14ac:dyDescent="0.3">
      <c r="B188" s="81" t="s">
        <v>145</v>
      </c>
      <c r="C188" s="82">
        <v>1</v>
      </c>
      <c r="D188" s="83"/>
      <c r="E188" s="83" t="s">
        <v>103</v>
      </c>
      <c r="F188" s="84" t="s">
        <v>319</v>
      </c>
      <c r="G188" s="84" t="s">
        <v>320</v>
      </c>
      <c r="H188" s="84" t="s">
        <v>66</v>
      </c>
      <c r="I188" s="85"/>
      <c r="J188" s="85"/>
      <c r="K188" s="85"/>
      <c r="L188" s="85"/>
      <c r="M188" s="85"/>
      <c r="N188" s="85"/>
      <c r="O188" s="86">
        <v>34</v>
      </c>
    </row>
    <row r="189" spans="2:15" x14ac:dyDescent="0.3">
      <c r="B189" s="81" t="s">
        <v>145</v>
      </c>
      <c r="C189" s="82">
        <v>1</v>
      </c>
      <c r="D189" s="83"/>
      <c r="E189" s="83" t="s">
        <v>104</v>
      </c>
      <c r="F189" s="84" t="s">
        <v>750</v>
      </c>
      <c r="G189" s="84" t="s">
        <v>751</v>
      </c>
      <c r="H189" s="84" t="s">
        <v>12</v>
      </c>
      <c r="I189" s="85"/>
      <c r="J189" s="85"/>
      <c r="K189" s="85"/>
      <c r="L189" s="85"/>
      <c r="M189" s="85"/>
      <c r="N189" s="85"/>
      <c r="O189" s="86">
        <v>7</v>
      </c>
    </row>
    <row r="190" spans="2:15" x14ac:dyDescent="0.3">
      <c r="B190" s="81" t="s">
        <v>145</v>
      </c>
      <c r="C190" s="82">
        <v>1</v>
      </c>
      <c r="D190" s="83"/>
      <c r="E190" s="83" t="s">
        <v>105</v>
      </c>
      <c r="F190" s="84" t="s">
        <v>412</v>
      </c>
      <c r="G190" s="84" t="s">
        <v>413</v>
      </c>
      <c r="H190" s="84" t="s">
        <v>8</v>
      </c>
      <c r="I190" s="85"/>
      <c r="J190" s="85"/>
      <c r="K190" s="85"/>
      <c r="L190" s="85"/>
      <c r="M190" s="85"/>
      <c r="N190" s="85"/>
      <c r="O190" s="86">
        <v>5</v>
      </c>
    </row>
    <row r="191" spans="2:15" x14ac:dyDescent="0.3">
      <c r="B191" s="81" t="s">
        <v>145</v>
      </c>
      <c r="C191" s="82"/>
      <c r="D191" s="83" t="s">
        <v>113</v>
      </c>
      <c r="E191" s="83" t="s">
        <v>102</v>
      </c>
      <c r="F191" s="84" t="s">
        <v>136</v>
      </c>
      <c r="G191" s="84" t="s">
        <v>136</v>
      </c>
      <c r="H191" s="84" t="s">
        <v>136</v>
      </c>
      <c r="I191" s="85"/>
      <c r="J191" s="85"/>
      <c r="K191" s="85"/>
      <c r="L191" s="85"/>
      <c r="M191" s="85"/>
      <c r="N191" s="85"/>
      <c r="O191" s="86"/>
    </row>
    <row r="192" spans="2:15" x14ac:dyDescent="0.3">
      <c r="B192" s="81" t="s">
        <v>145</v>
      </c>
      <c r="C192" s="82">
        <v>1</v>
      </c>
      <c r="D192" s="83"/>
      <c r="E192" s="83" t="s">
        <v>103</v>
      </c>
      <c r="F192" s="84" t="s">
        <v>415</v>
      </c>
      <c r="G192" s="84" t="s">
        <v>416</v>
      </c>
      <c r="H192" s="84" t="s">
        <v>52</v>
      </c>
      <c r="I192" s="85"/>
      <c r="J192" s="85"/>
      <c r="K192" s="85"/>
      <c r="L192" s="85"/>
      <c r="M192" s="85"/>
      <c r="N192" s="85"/>
      <c r="O192" s="86">
        <v>27</v>
      </c>
    </row>
    <row r="193" spans="2:15" x14ac:dyDescent="0.3">
      <c r="B193" s="81" t="s">
        <v>145</v>
      </c>
      <c r="C193" s="82"/>
      <c r="D193" s="83"/>
      <c r="E193" s="83" t="s">
        <v>104</v>
      </c>
      <c r="F193" s="84" t="s">
        <v>136</v>
      </c>
      <c r="G193" s="84" t="s">
        <v>136</v>
      </c>
      <c r="H193" s="84" t="s">
        <v>136</v>
      </c>
      <c r="I193" s="85"/>
      <c r="J193" s="85"/>
      <c r="K193" s="85"/>
      <c r="L193" s="85"/>
      <c r="M193" s="85"/>
      <c r="N193" s="85"/>
      <c r="O193" s="86"/>
    </row>
    <row r="194" spans="2:15" x14ac:dyDescent="0.3">
      <c r="B194" s="81" t="s">
        <v>145</v>
      </c>
      <c r="C194" s="82"/>
      <c r="D194" s="83"/>
      <c r="E194" s="83" t="s">
        <v>105</v>
      </c>
      <c r="F194" s="84" t="s">
        <v>136</v>
      </c>
      <c r="G194" s="84" t="s">
        <v>136</v>
      </c>
      <c r="H194" s="84" t="s">
        <v>136</v>
      </c>
      <c r="I194" s="85"/>
      <c r="J194" s="85"/>
      <c r="K194" s="85"/>
      <c r="L194" s="85"/>
      <c r="M194" s="85"/>
      <c r="N194" s="85"/>
      <c r="O194" s="86"/>
    </row>
    <row r="195" spans="2:15" x14ac:dyDescent="0.3">
      <c r="B195" s="81" t="s">
        <v>145</v>
      </c>
      <c r="C195" s="82"/>
      <c r="D195" s="83" t="s">
        <v>97</v>
      </c>
      <c r="E195" s="83" t="s">
        <v>102</v>
      </c>
      <c r="F195" s="84" t="s">
        <v>136</v>
      </c>
      <c r="G195" s="84" t="s">
        <v>136</v>
      </c>
      <c r="H195" s="84" t="s">
        <v>136</v>
      </c>
      <c r="I195" s="85"/>
      <c r="J195" s="85"/>
      <c r="K195" s="85"/>
      <c r="L195" s="85"/>
      <c r="M195" s="85"/>
      <c r="N195" s="85"/>
      <c r="O195" s="86"/>
    </row>
    <row r="196" spans="2:15" x14ac:dyDescent="0.3">
      <c r="B196" s="81" t="s">
        <v>145</v>
      </c>
      <c r="C196" s="82"/>
      <c r="D196" s="83"/>
      <c r="E196" s="83" t="s">
        <v>103</v>
      </c>
      <c r="F196" s="84" t="s">
        <v>136</v>
      </c>
      <c r="G196" s="84" t="s">
        <v>136</v>
      </c>
      <c r="H196" s="84" t="s">
        <v>136</v>
      </c>
      <c r="I196" s="85"/>
      <c r="J196" s="85"/>
      <c r="K196" s="85"/>
      <c r="L196" s="85"/>
      <c r="M196" s="85"/>
      <c r="N196" s="85"/>
      <c r="O196" s="86"/>
    </row>
    <row r="197" spans="2:15" x14ac:dyDescent="0.3">
      <c r="B197" s="81" t="s">
        <v>145</v>
      </c>
      <c r="C197" s="82">
        <v>1</v>
      </c>
      <c r="D197" s="83"/>
      <c r="E197" s="83" t="s">
        <v>104</v>
      </c>
      <c r="F197" s="84" t="s">
        <v>648</v>
      </c>
      <c r="G197" s="84" t="s">
        <v>649</v>
      </c>
      <c r="H197" s="84" t="s">
        <v>18</v>
      </c>
      <c r="I197" s="85"/>
      <c r="J197" s="85"/>
      <c r="K197" s="85"/>
      <c r="L197" s="85"/>
      <c r="M197" s="85"/>
      <c r="N197" s="85"/>
      <c r="O197" s="86">
        <v>10</v>
      </c>
    </row>
    <row r="198" spans="2:15" x14ac:dyDescent="0.3">
      <c r="B198" s="81" t="s">
        <v>145</v>
      </c>
      <c r="C198" s="82">
        <v>1</v>
      </c>
      <c r="D198" s="83"/>
      <c r="E198" s="83" t="s">
        <v>105</v>
      </c>
      <c r="F198" s="84" t="s">
        <v>684</v>
      </c>
      <c r="G198" s="84" t="s">
        <v>685</v>
      </c>
      <c r="H198" s="84" t="s">
        <v>42</v>
      </c>
      <c r="I198" s="85"/>
      <c r="J198" s="85"/>
      <c r="K198" s="85"/>
      <c r="L198" s="85"/>
      <c r="M198" s="85"/>
      <c r="N198" s="85"/>
      <c r="O198" s="86">
        <v>22</v>
      </c>
    </row>
    <row r="199" spans="2:15" x14ac:dyDescent="0.3">
      <c r="B199" s="81" t="s">
        <v>145</v>
      </c>
      <c r="C199" s="82"/>
      <c r="D199" s="83" t="s">
        <v>140</v>
      </c>
      <c r="E199" s="83" t="s">
        <v>102</v>
      </c>
      <c r="F199" s="84" t="s">
        <v>136</v>
      </c>
      <c r="G199" s="84" t="s">
        <v>136</v>
      </c>
      <c r="H199" s="84" t="s">
        <v>136</v>
      </c>
      <c r="I199" s="85"/>
      <c r="J199" s="85"/>
      <c r="K199" s="85"/>
      <c r="L199" s="85"/>
      <c r="M199" s="85"/>
      <c r="N199" s="85"/>
      <c r="O199" s="86"/>
    </row>
    <row r="200" spans="2:15" x14ac:dyDescent="0.3">
      <c r="B200" s="81" t="s">
        <v>145</v>
      </c>
      <c r="C200" s="82">
        <v>1</v>
      </c>
      <c r="D200" s="83"/>
      <c r="E200" s="83" t="s">
        <v>103</v>
      </c>
      <c r="F200" s="84" t="s">
        <v>768</v>
      </c>
      <c r="G200" s="84" t="s">
        <v>769</v>
      </c>
      <c r="H200" s="84" t="s">
        <v>56</v>
      </c>
      <c r="I200" s="85"/>
      <c r="J200" s="85"/>
      <c r="K200" s="85"/>
      <c r="L200" s="85"/>
      <c r="M200" s="85"/>
      <c r="N200" s="85"/>
      <c r="O200" s="86">
        <v>29</v>
      </c>
    </row>
    <row r="201" spans="2:15" x14ac:dyDescent="0.3">
      <c r="B201" s="81" t="s">
        <v>145</v>
      </c>
      <c r="C201" s="82">
        <v>1</v>
      </c>
      <c r="D201" s="83"/>
      <c r="E201" s="83" t="s">
        <v>104</v>
      </c>
      <c r="F201" s="84" t="s">
        <v>422</v>
      </c>
      <c r="G201" s="84" t="s">
        <v>423</v>
      </c>
      <c r="H201" s="84" t="s">
        <v>52</v>
      </c>
      <c r="I201" s="85"/>
      <c r="J201" s="85"/>
      <c r="K201" s="85"/>
      <c r="L201" s="85"/>
      <c r="M201" s="85"/>
      <c r="N201" s="85"/>
      <c r="O201" s="86">
        <v>27</v>
      </c>
    </row>
    <row r="202" spans="2:15" x14ac:dyDescent="0.3">
      <c r="B202" s="81" t="s">
        <v>145</v>
      </c>
      <c r="C202" s="82">
        <v>1</v>
      </c>
      <c r="D202" s="83"/>
      <c r="E202" s="83" t="s">
        <v>105</v>
      </c>
      <c r="F202" s="84" t="s">
        <v>180</v>
      </c>
      <c r="G202" s="84" t="s">
        <v>181</v>
      </c>
      <c r="H202" s="84" t="s">
        <v>52</v>
      </c>
      <c r="I202" s="85"/>
      <c r="J202" s="85"/>
      <c r="K202" s="85"/>
      <c r="L202" s="85"/>
      <c r="M202" s="85"/>
      <c r="N202" s="85"/>
      <c r="O202" s="86">
        <v>27</v>
      </c>
    </row>
    <row r="203" spans="2:15" x14ac:dyDescent="0.3">
      <c r="B203" s="81" t="s">
        <v>145</v>
      </c>
      <c r="C203" s="82">
        <v>2</v>
      </c>
      <c r="D203" s="83" t="s">
        <v>141</v>
      </c>
      <c r="E203" s="83" t="s">
        <v>102</v>
      </c>
      <c r="F203" s="84" t="s">
        <v>786</v>
      </c>
      <c r="G203" s="84" t="s">
        <v>787</v>
      </c>
      <c r="H203" s="84" t="s">
        <v>48</v>
      </c>
      <c r="I203" s="85"/>
      <c r="J203" s="85"/>
      <c r="K203" s="85"/>
      <c r="L203" s="85"/>
      <c r="M203" s="85"/>
      <c r="N203" s="85"/>
      <c r="O203" s="86">
        <v>25</v>
      </c>
    </row>
    <row r="204" spans="2:15" x14ac:dyDescent="0.3">
      <c r="B204" s="81" t="s">
        <v>145</v>
      </c>
      <c r="C204" s="82"/>
      <c r="D204" s="83"/>
      <c r="E204" s="83" t="s">
        <v>103</v>
      </c>
      <c r="F204" s="84" t="s">
        <v>136</v>
      </c>
      <c r="G204" s="84" t="s">
        <v>136</v>
      </c>
      <c r="H204" s="84" t="s">
        <v>136</v>
      </c>
      <c r="I204" s="85"/>
      <c r="J204" s="85"/>
      <c r="K204" s="85"/>
      <c r="L204" s="85"/>
      <c r="M204" s="85"/>
      <c r="N204" s="85"/>
      <c r="O204" s="86"/>
    </row>
    <row r="205" spans="2:15" x14ac:dyDescent="0.3">
      <c r="B205" s="81" t="s">
        <v>145</v>
      </c>
      <c r="C205" s="82"/>
      <c r="D205" s="83"/>
      <c r="E205" s="83" t="s">
        <v>104</v>
      </c>
      <c r="F205" s="84" t="s">
        <v>136</v>
      </c>
      <c r="G205" s="84" t="s">
        <v>136</v>
      </c>
      <c r="H205" s="84" t="s">
        <v>136</v>
      </c>
      <c r="I205" s="85"/>
      <c r="J205" s="85"/>
      <c r="K205" s="85"/>
      <c r="L205" s="85"/>
      <c r="M205" s="85"/>
      <c r="N205" s="85"/>
      <c r="O205" s="86"/>
    </row>
    <row r="206" spans="2:15" x14ac:dyDescent="0.3">
      <c r="B206" s="81" t="s">
        <v>145</v>
      </c>
      <c r="C206" s="82">
        <v>1</v>
      </c>
      <c r="D206" s="83"/>
      <c r="E206" s="83" t="s">
        <v>105</v>
      </c>
      <c r="F206" s="84" t="s">
        <v>693</v>
      </c>
      <c r="G206" s="84" t="s">
        <v>694</v>
      </c>
      <c r="H206" s="84" t="s">
        <v>24</v>
      </c>
      <c r="I206" s="85"/>
      <c r="J206" s="85"/>
      <c r="K206" s="85"/>
      <c r="L206" s="85"/>
      <c r="M206" s="85"/>
      <c r="N206" s="85"/>
      <c r="O206" s="86">
        <v>13</v>
      </c>
    </row>
    <row r="207" spans="2:15" x14ac:dyDescent="0.3">
      <c r="B207" s="81" t="s">
        <v>145</v>
      </c>
      <c r="C207" s="82"/>
      <c r="D207" s="83" t="s">
        <v>142</v>
      </c>
      <c r="E207" s="83" t="s">
        <v>102</v>
      </c>
      <c r="F207" s="84" t="s">
        <v>136</v>
      </c>
      <c r="G207" s="84" t="s">
        <v>136</v>
      </c>
      <c r="H207" s="84" t="s">
        <v>136</v>
      </c>
      <c r="I207" s="85"/>
      <c r="J207" s="85"/>
      <c r="K207" s="85"/>
      <c r="L207" s="85"/>
      <c r="M207" s="85"/>
      <c r="N207" s="85"/>
      <c r="O207" s="86"/>
    </row>
    <row r="208" spans="2:15" x14ac:dyDescent="0.3">
      <c r="B208" s="81" t="s">
        <v>145</v>
      </c>
      <c r="C208" s="82">
        <v>1</v>
      </c>
      <c r="D208" s="83"/>
      <c r="E208" s="83" t="s">
        <v>103</v>
      </c>
      <c r="F208" s="84" t="s">
        <v>450</v>
      </c>
      <c r="G208" s="84" t="s">
        <v>451</v>
      </c>
      <c r="H208" s="84" t="s">
        <v>56</v>
      </c>
      <c r="I208" s="85"/>
      <c r="J208" s="85"/>
      <c r="K208" s="85"/>
      <c r="L208" s="85"/>
      <c r="M208" s="85"/>
      <c r="N208" s="85"/>
      <c r="O208" s="86">
        <v>29</v>
      </c>
    </row>
    <row r="209" spans="2:15" x14ac:dyDescent="0.3">
      <c r="B209" s="81" t="s">
        <v>145</v>
      </c>
      <c r="C209" s="82">
        <v>1</v>
      </c>
      <c r="D209" s="83"/>
      <c r="E209" s="83" t="s">
        <v>104</v>
      </c>
      <c r="F209" s="84" t="s">
        <v>783</v>
      </c>
      <c r="G209" s="84" t="s">
        <v>784</v>
      </c>
      <c r="H209" s="84" t="s">
        <v>48</v>
      </c>
      <c r="I209" s="85"/>
      <c r="J209" s="85"/>
      <c r="K209" s="85"/>
      <c r="L209" s="85"/>
      <c r="M209" s="85"/>
      <c r="N209" s="85"/>
      <c r="O209" s="86">
        <v>25</v>
      </c>
    </row>
    <row r="210" spans="2:15" x14ac:dyDescent="0.3">
      <c r="B210" s="81" t="s">
        <v>145</v>
      </c>
      <c r="C210" s="82">
        <v>1</v>
      </c>
      <c r="D210" s="83"/>
      <c r="E210" s="83" t="s">
        <v>105</v>
      </c>
      <c r="F210" s="84" t="s">
        <v>334</v>
      </c>
      <c r="G210" s="84" t="s">
        <v>335</v>
      </c>
      <c r="H210" s="84" t="s">
        <v>48</v>
      </c>
      <c r="I210" s="85"/>
      <c r="J210" s="85"/>
      <c r="K210" s="85"/>
      <c r="L210" s="85"/>
      <c r="M210" s="85"/>
      <c r="N210" s="85"/>
      <c r="O210" s="86">
        <v>25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3BA87-A948-42C8-B275-8B1D006FCB06}">
  <sheetPr codeName="Feuil01">
    <tabColor rgb="FF92D050"/>
  </sheetPr>
  <dimension ref="B2:I149"/>
  <sheetViews>
    <sheetView showGridLines="0" workbookViewId="0">
      <selection activeCell="G14" sqref="G14"/>
    </sheetView>
  </sheetViews>
  <sheetFormatPr baseColWidth="10" defaultColWidth="10.25" defaultRowHeight="16.5" x14ac:dyDescent="0.3"/>
  <cols>
    <col min="1" max="1" width="2.375" style="3" customWidth="1"/>
    <col min="2" max="2" width="12.75" style="3" customWidth="1"/>
    <col min="3" max="3" width="7.75" style="3" customWidth="1"/>
    <col min="4" max="4" width="30.75" style="3" customWidth="1"/>
    <col min="5" max="5" width="13.75" style="3" customWidth="1"/>
    <col min="6" max="6" width="2.375" style="3" customWidth="1"/>
    <col min="7" max="7" width="14.125" style="3" customWidth="1"/>
    <col min="8" max="8" width="2.375" style="3" customWidth="1"/>
    <col min="9" max="16384" width="10.25" style="3"/>
  </cols>
  <sheetData>
    <row r="2" spans="2:8" x14ac:dyDescent="0.3">
      <c r="B2" s="1" t="s">
        <v>157</v>
      </c>
      <c r="C2" s="2" t="s">
        <v>158</v>
      </c>
      <c r="D2" s="1" t="s">
        <v>1</v>
      </c>
      <c r="E2" s="1" t="s">
        <v>147</v>
      </c>
      <c r="G2" s="4"/>
    </row>
    <row r="3" spans="2:8" x14ac:dyDescent="0.3">
      <c r="B3" s="4" t="s">
        <v>2</v>
      </c>
      <c r="C3" s="5">
        <f t="shared" ref="C3:C44" si="0">ROW()-1</f>
        <v>2</v>
      </c>
      <c r="D3" s="6" t="s">
        <v>3</v>
      </c>
      <c r="E3" s="98" t="s">
        <v>148</v>
      </c>
      <c r="G3" s="4"/>
      <c r="H3" s="7"/>
    </row>
    <row r="4" spans="2:8" x14ac:dyDescent="0.3">
      <c r="B4" s="4" t="s">
        <v>4</v>
      </c>
      <c r="C4" s="5">
        <f t="shared" si="0"/>
        <v>3</v>
      </c>
      <c r="D4" s="6" t="s">
        <v>5</v>
      </c>
      <c r="E4" s="98" t="s">
        <v>148</v>
      </c>
      <c r="G4" s="4"/>
    </row>
    <row r="5" spans="2:8" x14ac:dyDescent="0.3">
      <c r="B5" s="4" t="s">
        <v>6</v>
      </c>
      <c r="C5" s="5">
        <f t="shared" si="0"/>
        <v>4</v>
      </c>
      <c r="D5" s="8" t="s">
        <v>7</v>
      </c>
      <c r="E5" s="98" t="s">
        <v>148</v>
      </c>
      <c r="G5" s="4"/>
      <c r="H5" s="7"/>
    </row>
    <row r="6" spans="2:8" x14ac:dyDescent="0.3">
      <c r="B6" s="4" t="s">
        <v>8</v>
      </c>
      <c r="C6" s="5">
        <f t="shared" si="0"/>
        <v>5</v>
      </c>
      <c r="D6" s="8" t="s">
        <v>9</v>
      </c>
      <c r="E6" s="98" t="s">
        <v>148</v>
      </c>
      <c r="G6" s="4"/>
      <c r="H6" s="7"/>
    </row>
    <row r="7" spans="2:8" x14ac:dyDescent="0.3">
      <c r="B7" s="4" t="s">
        <v>10</v>
      </c>
      <c r="C7" s="5">
        <f t="shared" si="0"/>
        <v>6</v>
      </c>
      <c r="D7" s="8" t="s">
        <v>11</v>
      </c>
      <c r="E7" s="98" t="s">
        <v>149</v>
      </c>
      <c r="G7" s="4"/>
      <c r="H7" s="7"/>
    </row>
    <row r="8" spans="2:8" x14ac:dyDescent="0.3">
      <c r="B8" s="4" t="s">
        <v>12</v>
      </c>
      <c r="C8" s="5">
        <f t="shared" si="0"/>
        <v>7</v>
      </c>
      <c r="D8" s="8" t="s">
        <v>13</v>
      </c>
      <c r="E8" s="98" t="s">
        <v>149</v>
      </c>
      <c r="H8" s="7"/>
    </row>
    <row r="9" spans="2:8" x14ac:dyDescent="0.3">
      <c r="B9" s="4" t="s">
        <v>14</v>
      </c>
      <c r="C9" s="5">
        <f t="shared" si="0"/>
        <v>8</v>
      </c>
      <c r="D9" s="8" t="s">
        <v>15</v>
      </c>
      <c r="E9" s="98" t="s">
        <v>149</v>
      </c>
      <c r="H9" s="7"/>
    </row>
    <row r="10" spans="2:8" x14ac:dyDescent="0.3">
      <c r="B10" s="4" t="s">
        <v>16</v>
      </c>
      <c r="C10" s="5">
        <f t="shared" si="0"/>
        <v>9</v>
      </c>
      <c r="D10" s="8" t="s">
        <v>17</v>
      </c>
      <c r="E10" s="98" t="s">
        <v>149</v>
      </c>
      <c r="H10" s="7"/>
    </row>
    <row r="11" spans="2:8" x14ac:dyDescent="0.3">
      <c r="B11" s="4" t="s">
        <v>18</v>
      </c>
      <c r="C11" s="5">
        <f t="shared" si="0"/>
        <v>10</v>
      </c>
      <c r="D11" s="8" t="s">
        <v>19</v>
      </c>
      <c r="E11" s="98" t="s">
        <v>149</v>
      </c>
      <c r="H11" s="7"/>
    </row>
    <row r="12" spans="2:8" x14ac:dyDescent="0.3">
      <c r="B12" s="4" t="s">
        <v>20</v>
      </c>
      <c r="C12" s="5">
        <f t="shared" si="0"/>
        <v>11</v>
      </c>
      <c r="D12" s="8" t="s">
        <v>21</v>
      </c>
      <c r="E12" s="98" t="s">
        <v>149</v>
      </c>
      <c r="H12" s="7"/>
    </row>
    <row r="13" spans="2:8" x14ac:dyDescent="0.3">
      <c r="B13" s="4" t="s">
        <v>22</v>
      </c>
      <c r="C13" s="5">
        <f t="shared" si="0"/>
        <v>12</v>
      </c>
      <c r="D13" s="8" t="s">
        <v>23</v>
      </c>
      <c r="E13" s="98" t="s">
        <v>149</v>
      </c>
      <c r="H13" s="7"/>
    </row>
    <row r="14" spans="2:8" x14ac:dyDescent="0.3">
      <c r="B14" s="4" t="s">
        <v>24</v>
      </c>
      <c r="C14" s="5">
        <f t="shared" si="0"/>
        <v>13</v>
      </c>
      <c r="D14" s="8" t="s">
        <v>25</v>
      </c>
      <c r="E14" s="98" t="s">
        <v>149</v>
      </c>
      <c r="H14" s="7"/>
    </row>
    <row r="15" spans="2:8" x14ac:dyDescent="0.3">
      <c r="B15" s="4" t="s">
        <v>26</v>
      </c>
      <c r="C15" s="5">
        <f t="shared" si="0"/>
        <v>14</v>
      </c>
      <c r="D15" s="8" t="s">
        <v>27</v>
      </c>
      <c r="E15" s="98" t="s">
        <v>149</v>
      </c>
      <c r="H15" s="7"/>
    </row>
    <row r="16" spans="2:8" x14ac:dyDescent="0.3">
      <c r="B16" s="4" t="s">
        <v>28</v>
      </c>
      <c r="C16" s="5">
        <f t="shared" si="0"/>
        <v>15</v>
      </c>
      <c r="D16" s="8" t="s">
        <v>29</v>
      </c>
      <c r="E16" s="98" t="s">
        <v>149</v>
      </c>
      <c r="H16" s="7"/>
    </row>
    <row r="17" spans="2:8" x14ac:dyDescent="0.3">
      <c r="B17" s="4" t="s">
        <v>30</v>
      </c>
      <c r="C17" s="5">
        <f t="shared" si="0"/>
        <v>16</v>
      </c>
      <c r="D17" s="6" t="s">
        <v>31</v>
      </c>
      <c r="E17" s="98" t="s">
        <v>150</v>
      </c>
    </row>
    <row r="18" spans="2:8" x14ac:dyDescent="0.3">
      <c r="B18" s="4" t="s">
        <v>32</v>
      </c>
      <c r="C18" s="5">
        <f t="shared" si="0"/>
        <v>17</v>
      </c>
      <c r="D18" s="6" t="s">
        <v>33</v>
      </c>
      <c r="E18" s="98" t="s">
        <v>150</v>
      </c>
    </row>
    <row r="19" spans="2:8" x14ac:dyDescent="0.3">
      <c r="B19" s="4" t="s">
        <v>34</v>
      </c>
      <c r="C19" s="5">
        <f t="shared" si="0"/>
        <v>18</v>
      </c>
      <c r="D19" s="8" t="s">
        <v>35</v>
      </c>
      <c r="E19" s="98" t="s">
        <v>150</v>
      </c>
    </row>
    <row r="20" spans="2:8" x14ac:dyDescent="0.3">
      <c r="B20" s="4" t="s">
        <v>36</v>
      </c>
      <c r="C20" s="5">
        <f t="shared" si="0"/>
        <v>19</v>
      </c>
      <c r="D20" s="8" t="s">
        <v>37</v>
      </c>
      <c r="E20" s="98" t="s">
        <v>150</v>
      </c>
    </row>
    <row r="21" spans="2:8" x14ac:dyDescent="0.3">
      <c r="B21" s="4" t="s">
        <v>38</v>
      </c>
      <c r="C21" s="5">
        <f t="shared" si="0"/>
        <v>20</v>
      </c>
      <c r="D21" s="8" t="s">
        <v>39</v>
      </c>
      <c r="E21" s="98" t="s">
        <v>151</v>
      </c>
    </row>
    <row r="22" spans="2:8" x14ac:dyDescent="0.3">
      <c r="B22" s="4" t="s">
        <v>40</v>
      </c>
      <c r="C22" s="5">
        <f t="shared" si="0"/>
        <v>21</v>
      </c>
      <c r="D22" s="8" t="s">
        <v>41</v>
      </c>
      <c r="E22" s="98" t="s">
        <v>151</v>
      </c>
      <c r="H22" s="7"/>
    </row>
    <row r="23" spans="2:8" x14ac:dyDescent="0.3">
      <c r="B23" s="4" t="s">
        <v>42</v>
      </c>
      <c r="C23" s="5">
        <f t="shared" si="0"/>
        <v>22</v>
      </c>
      <c r="D23" s="8" t="s">
        <v>43</v>
      </c>
      <c r="E23" s="98" t="s">
        <v>151</v>
      </c>
    </row>
    <row r="24" spans="2:8" x14ac:dyDescent="0.3">
      <c r="B24" s="4" t="s">
        <v>44</v>
      </c>
      <c r="C24" s="5">
        <f t="shared" si="0"/>
        <v>23</v>
      </c>
      <c r="D24" s="8" t="s">
        <v>45</v>
      </c>
      <c r="E24" s="98" t="s">
        <v>151</v>
      </c>
      <c r="H24" s="7"/>
    </row>
    <row r="25" spans="2:8" x14ac:dyDescent="0.3">
      <c r="B25" s="4" t="s">
        <v>46</v>
      </c>
      <c r="C25" s="5">
        <f t="shared" si="0"/>
        <v>24</v>
      </c>
      <c r="D25" s="8" t="s">
        <v>47</v>
      </c>
      <c r="E25" s="98" t="s">
        <v>151</v>
      </c>
      <c r="H25" s="7"/>
    </row>
    <row r="26" spans="2:8" x14ac:dyDescent="0.3">
      <c r="B26" s="4" t="s">
        <v>48</v>
      </c>
      <c r="C26" s="5">
        <f t="shared" si="0"/>
        <v>25</v>
      </c>
      <c r="D26" s="8" t="s">
        <v>49</v>
      </c>
      <c r="E26" s="98" t="s">
        <v>151</v>
      </c>
      <c r="H26" s="7"/>
    </row>
    <row r="27" spans="2:8" x14ac:dyDescent="0.3">
      <c r="B27" s="4" t="s">
        <v>50</v>
      </c>
      <c r="C27" s="5">
        <f t="shared" si="0"/>
        <v>26</v>
      </c>
      <c r="D27" s="8" t="s">
        <v>51</v>
      </c>
      <c r="E27" s="98" t="s">
        <v>151</v>
      </c>
    </row>
    <row r="28" spans="2:8" x14ac:dyDescent="0.3">
      <c r="B28" s="4" t="s">
        <v>52</v>
      </c>
      <c r="C28" s="5">
        <f t="shared" si="0"/>
        <v>27</v>
      </c>
      <c r="D28" s="8" t="s">
        <v>53</v>
      </c>
      <c r="E28" s="98" t="s">
        <v>151</v>
      </c>
      <c r="H28" s="7"/>
    </row>
    <row r="29" spans="2:8" x14ac:dyDescent="0.3">
      <c r="B29" s="4" t="s">
        <v>54</v>
      </c>
      <c r="C29" s="5">
        <f t="shared" si="0"/>
        <v>28</v>
      </c>
      <c r="D29" s="8" t="s">
        <v>55</v>
      </c>
      <c r="E29" s="98" t="s">
        <v>151</v>
      </c>
      <c r="H29" s="7"/>
    </row>
    <row r="30" spans="2:8" x14ac:dyDescent="0.3">
      <c r="B30" s="4" t="s">
        <v>56</v>
      </c>
      <c r="C30" s="5">
        <f t="shared" si="0"/>
        <v>29</v>
      </c>
      <c r="D30" s="8" t="s">
        <v>57</v>
      </c>
      <c r="E30" s="98" t="s">
        <v>151</v>
      </c>
      <c r="H30" s="7"/>
    </row>
    <row r="31" spans="2:8" x14ac:dyDescent="0.3">
      <c r="B31" s="4" t="s">
        <v>58</v>
      </c>
      <c r="C31" s="5">
        <f t="shared" si="0"/>
        <v>30</v>
      </c>
      <c r="D31" s="6" t="s">
        <v>59</v>
      </c>
      <c r="E31" s="98" t="s">
        <v>148</v>
      </c>
    </row>
    <row r="32" spans="2:8" x14ac:dyDescent="0.3">
      <c r="B32" s="4" t="s">
        <v>60</v>
      </c>
      <c r="C32" s="5">
        <f t="shared" si="0"/>
        <v>31</v>
      </c>
      <c r="D32" s="6" t="s">
        <v>61</v>
      </c>
      <c r="E32" s="98" t="s">
        <v>148</v>
      </c>
    </row>
    <row r="33" spans="2:9" x14ac:dyDescent="0.3">
      <c r="B33" s="4" t="s">
        <v>62</v>
      </c>
      <c r="C33" s="5">
        <f t="shared" si="0"/>
        <v>32</v>
      </c>
      <c r="D33" s="8" t="s">
        <v>63</v>
      </c>
      <c r="E33" s="98" t="s">
        <v>148</v>
      </c>
    </row>
    <row r="34" spans="2:9" x14ac:dyDescent="0.3">
      <c r="B34" s="4" t="s">
        <v>64</v>
      </c>
      <c r="C34" s="5">
        <f t="shared" si="0"/>
        <v>33</v>
      </c>
      <c r="D34" s="8" t="s">
        <v>65</v>
      </c>
      <c r="E34" s="98" t="s">
        <v>148</v>
      </c>
    </row>
    <row r="35" spans="2:9" x14ac:dyDescent="0.3">
      <c r="B35" s="4" t="s">
        <v>66</v>
      </c>
      <c r="C35" s="5">
        <f t="shared" si="0"/>
        <v>34</v>
      </c>
      <c r="D35" s="8" t="s">
        <v>67</v>
      </c>
      <c r="E35" s="98" t="s">
        <v>149</v>
      </c>
      <c r="H35" s="7"/>
    </row>
    <row r="36" spans="2:9" x14ac:dyDescent="0.3">
      <c r="B36" s="4" t="s">
        <v>68</v>
      </c>
      <c r="C36" s="5">
        <f t="shared" si="0"/>
        <v>35</v>
      </c>
      <c r="D36" s="8" t="s">
        <v>69</v>
      </c>
      <c r="E36" s="98" t="s">
        <v>149</v>
      </c>
    </row>
    <row r="37" spans="2:9" x14ac:dyDescent="0.3">
      <c r="B37" s="4" t="s">
        <v>70</v>
      </c>
      <c r="C37" s="5">
        <f t="shared" si="0"/>
        <v>36</v>
      </c>
      <c r="D37" s="8" t="s">
        <v>71</v>
      </c>
      <c r="E37" s="98" t="s">
        <v>149</v>
      </c>
    </row>
    <row r="38" spans="2:9" x14ac:dyDescent="0.3">
      <c r="B38" s="4" t="s">
        <v>72</v>
      </c>
      <c r="C38" s="5">
        <f t="shared" si="0"/>
        <v>37</v>
      </c>
      <c r="D38" s="8" t="s">
        <v>73</v>
      </c>
      <c r="E38" s="98" t="s">
        <v>149</v>
      </c>
      <c r="H38" s="7"/>
    </row>
    <row r="39" spans="2:9" x14ac:dyDescent="0.3">
      <c r="B39" s="4" t="s">
        <v>74</v>
      </c>
      <c r="C39" s="5">
        <f t="shared" si="0"/>
        <v>38</v>
      </c>
      <c r="D39" s="8" t="s">
        <v>75</v>
      </c>
      <c r="E39" s="98" t="s">
        <v>149</v>
      </c>
      <c r="H39" s="7"/>
    </row>
    <row r="40" spans="2:9" x14ac:dyDescent="0.3">
      <c r="B40" s="4" t="s">
        <v>76</v>
      </c>
      <c r="C40" s="5">
        <f t="shared" si="0"/>
        <v>39</v>
      </c>
      <c r="D40" s="8" t="s">
        <v>77</v>
      </c>
      <c r="E40" s="98" t="s">
        <v>149</v>
      </c>
      <c r="H40" s="7"/>
    </row>
    <row r="41" spans="2:9" x14ac:dyDescent="0.3">
      <c r="B41" s="4" t="s">
        <v>78</v>
      </c>
      <c r="C41" s="5">
        <f t="shared" si="0"/>
        <v>40</v>
      </c>
      <c r="D41" s="8" t="s">
        <v>79</v>
      </c>
      <c r="E41" s="98" t="s">
        <v>149</v>
      </c>
    </row>
    <row r="42" spans="2:9" x14ac:dyDescent="0.3">
      <c r="B42" s="4" t="s">
        <v>80</v>
      </c>
      <c r="C42" s="5">
        <f t="shared" si="0"/>
        <v>41</v>
      </c>
      <c r="D42" s="8" t="s">
        <v>81</v>
      </c>
      <c r="E42" s="98" t="s">
        <v>149</v>
      </c>
      <c r="H42" s="7"/>
    </row>
    <row r="43" spans="2:9" x14ac:dyDescent="0.3">
      <c r="B43" s="4" t="s">
        <v>82</v>
      </c>
      <c r="C43" s="5">
        <f t="shared" si="0"/>
        <v>42</v>
      </c>
      <c r="D43" s="8" t="s">
        <v>83</v>
      </c>
      <c r="E43" s="98" t="s">
        <v>149</v>
      </c>
    </row>
    <row r="44" spans="2:9" x14ac:dyDescent="0.3">
      <c r="B44" s="4" t="s">
        <v>84</v>
      </c>
      <c r="C44" s="5">
        <f t="shared" si="0"/>
        <v>43</v>
      </c>
      <c r="D44" s="8" t="s">
        <v>85</v>
      </c>
      <c r="E44" s="98" t="s">
        <v>149</v>
      </c>
    </row>
    <row r="45" spans="2:9" x14ac:dyDescent="0.3">
      <c r="B45" s="4" t="s">
        <v>86</v>
      </c>
      <c r="C45" s="5">
        <f>ROW()-1</f>
        <v>44</v>
      </c>
      <c r="D45" s="8" t="s">
        <v>87</v>
      </c>
      <c r="E45" s="98" t="s">
        <v>149</v>
      </c>
    </row>
    <row r="46" spans="2:9" x14ac:dyDescent="0.3">
      <c r="B46" s="4" t="s">
        <v>88</v>
      </c>
      <c r="C46" s="5">
        <f>ROW()-1</f>
        <v>45</v>
      </c>
      <c r="D46" s="8" t="s">
        <v>89</v>
      </c>
      <c r="E46" s="98" t="s">
        <v>149</v>
      </c>
    </row>
    <row r="47" spans="2:9" x14ac:dyDescent="0.3">
      <c r="I47" s="9"/>
    </row>
    <row r="48" spans="2:9" x14ac:dyDescent="0.3">
      <c r="I48" s="9"/>
    </row>
    <row r="49" spans="9:9" x14ac:dyDescent="0.3">
      <c r="I49" s="9"/>
    </row>
    <row r="50" spans="9:9" x14ac:dyDescent="0.3">
      <c r="I50" s="9"/>
    </row>
    <row r="51" spans="9:9" x14ac:dyDescent="0.3">
      <c r="I51" s="9"/>
    </row>
    <row r="52" spans="9:9" x14ac:dyDescent="0.3">
      <c r="I52" s="9"/>
    </row>
    <row r="53" spans="9:9" x14ac:dyDescent="0.3">
      <c r="I53" s="9"/>
    </row>
    <row r="54" spans="9:9" x14ac:dyDescent="0.3">
      <c r="I54" s="9"/>
    </row>
    <row r="55" spans="9:9" x14ac:dyDescent="0.3">
      <c r="I55" s="9"/>
    </row>
    <row r="56" spans="9:9" x14ac:dyDescent="0.3">
      <c r="I56" s="9"/>
    </row>
    <row r="57" spans="9:9" x14ac:dyDescent="0.3">
      <c r="I57" s="9"/>
    </row>
    <row r="58" spans="9:9" x14ac:dyDescent="0.3">
      <c r="I58" s="9"/>
    </row>
    <row r="59" spans="9:9" x14ac:dyDescent="0.3">
      <c r="I59" s="9"/>
    </row>
    <row r="60" spans="9:9" x14ac:dyDescent="0.3">
      <c r="I60" s="9"/>
    </row>
    <row r="61" spans="9:9" x14ac:dyDescent="0.3">
      <c r="I61" s="9"/>
    </row>
    <row r="62" spans="9:9" x14ac:dyDescent="0.3">
      <c r="I62" s="9"/>
    </row>
    <row r="63" spans="9:9" x14ac:dyDescent="0.3">
      <c r="I63" s="9"/>
    </row>
    <row r="64" spans="9:9" x14ac:dyDescent="0.3">
      <c r="I64" s="9"/>
    </row>
    <row r="65" spans="9:9" x14ac:dyDescent="0.3">
      <c r="I65" s="9"/>
    </row>
    <row r="66" spans="9:9" x14ac:dyDescent="0.3">
      <c r="I66" s="9"/>
    </row>
    <row r="67" spans="9:9" x14ac:dyDescent="0.3">
      <c r="I67" s="9"/>
    </row>
    <row r="68" spans="9:9" x14ac:dyDescent="0.3">
      <c r="I68" s="9"/>
    </row>
    <row r="69" spans="9:9" x14ac:dyDescent="0.3">
      <c r="I69" s="9"/>
    </row>
    <row r="70" spans="9:9" x14ac:dyDescent="0.3">
      <c r="I70" s="9"/>
    </row>
    <row r="71" spans="9:9" x14ac:dyDescent="0.3">
      <c r="I71" s="9"/>
    </row>
    <row r="72" spans="9:9" x14ac:dyDescent="0.3">
      <c r="I72" s="9"/>
    </row>
    <row r="73" spans="9:9" x14ac:dyDescent="0.3">
      <c r="I73" s="9"/>
    </row>
    <row r="74" spans="9:9" x14ac:dyDescent="0.3">
      <c r="I74" s="9"/>
    </row>
    <row r="75" spans="9:9" x14ac:dyDescent="0.3">
      <c r="I75" s="9"/>
    </row>
    <row r="76" spans="9:9" x14ac:dyDescent="0.3">
      <c r="I76" s="9"/>
    </row>
    <row r="77" spans="9:9" x14ac:dyDescent="0.3">
      <c r="I77" s="9"/>
    </row>
    <row r="78" spans="9:9" x14ac:dyDescent="0.3">
      <c r="I78" s="9"/>
    </row>
    <row r="79" spans="9:9" x14ac:dyDescent="0.3">
      <c r="I79" s="9"/>
    </row>
    <row r="80" spans="9:9" x14ac:dyDescent="0.3">
      <c r="I80" s="9"/>
    </row>
    <row r="81" spans="9:9" x14ac:dyDescent="0.3">
      <c r="I81" s="9"/>
    </row>
    <row r="82" spans="9:9" x14ac:dyDescent="0.3">
      <c r="I82" s="9"/>
    </row>
    <row r="83" spans="9:9" x14ac:dyDescent="0.3">
      <c r="I83" s="9"/>
    </row>
    <row r="84" spans="9:9" x14ac:dyDescent="0.3">
      <c r="I84" s="9"/>
    </row>
    <row r="85" spans="9:9" x14ac:dyDescent="0.3">
      <c r="I85" s="9"/>
    </row>
    <row r="86" spans="9:9" x14ac:dyDescent="0.3">
      <c r="I86" s="9"/>
    </row>
    <row r="87" spans="9:9" x14ac:dyDescent="0.3">
      <c r="I87" s="9"/>
    </row>
    <row r="88" spans="9:9" x14ac:dyDescent="0.3">
      <c r="I88" s="9"/>
    </row>
    <row r="89" spans="9:9" x14ac:dyDescent="0.3">
      <c r="I89" s="9"/>
    </row>
    <row r="90" spans="9:9" x14ac:dyDescent="0.3">
      <c r="I90" s="9"/>
    </row>
    <row r="91" spans="9:9" x14ac:dyDescent="0.3">
      <c r="I91" s="9"/>
    </row>
    <row r="92" spans="9:9" x14ac:dyDescent="0.3">
      <c r="I92" s="9"/>
    </row>
    <row r="93" spans="9:9" x14ac:dyDescent="0.3">
      <c r="I93" s="9"/>
    </row>
    <row r="94" spans="9:9" x14ac:dyDescent="0.3">
      <c r="I94" s="9"/>
    </row>
    <row r="95" spans="9:9" x14ac:dyDescent="0.3">
      <c r="I95" s="9"/>
    </row>
    <row r="96" spans="9:9" x14ac:dyDescent="0.3">
      <c r="I96" s="9"/>
    </row>
    <row r="97" spans="9:9" x14ac:dyDescent="0.3">
      <c r="I97" s="9"/>
    </row>
    <row r="98" spans="9:9" x14ac:dyDescent="0.3">
      <c r="I98" s="9"/>
    </row>
    <row r="99" spans="9:9" x14ac:dyDescent="0.3">
      <c r="I99" s="9"/>
    </row>
    <row r="100" spans="9:9" x14ac:dyDescent="0.3">
      <c r="I100" s="9"/>
    </row>
    <row r="101" spans="9:9" x14ac:dyDescent="0.3">
      <c r="I101" s="9"/>
    </row>
    <row r="102" spans="9:9" x14ac:dyDescent="0.3">
      <c r="I102" s="9"/>
    </row>
    <row r="103" spans="9:9" x14ac:dyDescent="0.3">
      <c r="I103" s="9"/>
    </row>
    <row r="104" spans="9:9" x14ac:dyDescent="0.3">
      <c r="I104" s="9"/>
    </row>
    <row r="105" spans="9:9" x14ac:dyDescent="0.3">
      <c r="I105" s="9"/>
    </row>
    <row r="106" spans="9:9" x14ac:dyDescent="0.3">
      <c r="I106" s="9"/>
    </row>
    <row r="107" spans="9:9" x14ac:dyDescent="0.3">
      <c r="I107" s="9"/>
    </row>
    <row r="108" spans="9:9" x14ac:dyDescent="0.3">
      <c r="I108" s="9"/>
    </row>
    <row r="109" spans="9:9" x14ac:dyDescent="0.3">
      <c r="I109" s="9"/>
    </row>
    <row r="110" spans="9:9" x14ac:dyDescent="0.3">
      <c r="I110" s="9"/>
    </row>
    <row r="111" spans="9:9" x14ac:dyDescent="0.3">
      <c r="I111" s="9"/>
    </row>
    <row r="112" spans="9:9" x14ac:dyDescent="0.3">
      <c r="I112" s="9"/>
    </row>
    <row r="113" spans="9:9" x14ac:dyDescent="0.3">
      <c r="I113" s="9"/>
    </row>
    <row r="114" spans="9:9" x14ac:dyDescent="0.3">
      <c r="I114" s="9"/>
    </row>
    <row r="115" spans="9:9" x14ac:dyDescent="0.3">
      <c r="I115" s="9"/>
    </row>
    <row r="116" spans="9:9" x14ac:dyDescent="0.3">
      <c r="I116" s="9"/>
    </row>
    <row r="117" spans="9:9" x14ac:dyDescent="0.3">
      <c r="I117" s="9"/>
    </row>
    <row r="118" spans="9:9" x14ac:dyDescent="0.3">
      <c r="I118" s="9"/>
    </row>
    <row r="119" spans="9:9" x14ac:dyDescent="0.3">
      <c r="I119" s="9"/>
    </row>
    <row r="120" spans="9:9" x14ac:dyDescent="0.3">
      <c r="I120" s="9"/>
    </row>
    <row r="121" spans="9:9" x14ac:dyDescent="0.3">
      <c r="I121" s="9"/>
    </row>
    <row r="122" spans="9:9" x14ac:dyDescent="0.3">
      <c r="I122" s="9"/>
    </row>
    <row r="123" spans="9:9" x14ac:dyDescent="0.3">
      <c r="I123" s="9"/>
    </row>
    <row r="124" spans="9:9" x14ac:dyDescent="0.3">
      <c r="I124" s="9"/>
    </row>
    <row r="125" spans="9:9" x14ac:dyDescent="0.3">
      <c r="I125" s="9"/>
    </row>
    <row r="126" spans="9:9" x14ac:dyDescent="0.3">
      <c r="I126" s="9"/>
    </row>
    <row r="127" spans="9:9" x14ac:dyDescent="0.3">
      <c r="I127" s="9"/>
    </row>
    <row r="128" spans="9:9" x14ac:dyDescent="0.3">
      <c r="I128" s="9"/>
    </row>
    <row r="129" spans="9:9" x14ac:dyDescent="0.3">
      <c r="I129" s="9"/>
    </row>
    <row r="130" spans="9:9" x14ac:dyDescent="0.3">
      <c r="I130" s="9"/>
    </row>
    <row r="131" spans="9:9" x14ac:dyDescent="0.3">
      <c r="I131" s="9"/>
    </row>
    <row r="132" spans="9:9" x14ac:dyDescent="0.3">
      <c r="I132" s="9"/>
    </row>
    <row r="133" spans="9:9" x14ac:dyDescent="0.3">
      <c r="I133" s="9"/>
    </row>
    <row r="134" spans="9:9" x14ac:dyDescent="0.3">
      <c r="I134" s="9"/>
    </row>
    <row r="135" spans="9:9" x14ac:dyDescent="0.3">
      <c r="I135" s="9"/>
    </row>
    <row r="136" spans="9:9" x14ac:dyDescent="0.3">
      <c r="I136" s="9"/>
    </row>
    <row r="137" spans="9:9" x14ac:dyDescent="0.3">
      <c r="I137" s="9"/>
    </row>
    <row r="138" spans="9:9" x14ac:dyDescent="0.3">
      <c r="I138" s="9"/>
    </row>
    <row r="139" spans="9:9" x14ac:dyDescent="0.3">
      <c r="I139" s="9"/>
    </row>
    <row r="140" spans="9:9" x14ac:dyDescent="0.3">
      <c r="I140" s="9"/>
    </row>
    <row r="141" spans="9:9" x14ac:dyDescent="0.3">
      <c r="I141" s="9"/>
    </row>
    <row r="142" spans="9:9" x14ac:dyDescent="0.3">
      <c r="I142" s="9"/>
    </row>
    <row r="143" spans="9:9" x14ac:dyDescent="0.3">
      <c r="I143" s="9"/>
    </row>
    <row r="144" spans="9:9" x14ac:dyDescent="0.3">
      <c r="I144" s="9"/>
    </row>
    <row r="145" spans="9:9" x14ac:dyDescent="0.3">
      <c r="I145" s="9"/>
    </row>
    <row r="146" spans="9:9" x14ac:dyDescent="0.3">
      <c r="I146" s="9"/>
    </row>
    <row r="147" spans="9:9" x14ac:dyDescent="0.3">
      <c r="I147" s="9"/>
    </row>
    <row r="148" spans="9:9" x14ac:dyDescent="0.3">
      <c r="I148" s="9"/>
    </row>
    <row r="149" spans="9:9" x14ac:dyDescent="0.3">
      <c r="I149" s="9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90A17-3D0C-4811-8A83-E2A0F61323E9}">
  <sheetPr codeName="Feuil09">
    <tabColor rgb="FF92D050"/>
  </sheetPr>
  <dimension ref="B2:H10"/>
  <sheetViews>
    <sheetView showGridLines="0" topLeftCell="A7" workbookViewId="0">
      <selection activeCell="F8" sqref="F8"/>
    </sheetView>
  </sheetViews>
  <sheetFormatPr baseColWidth="10" defaultRowHeight="16.5" x14ac:dyDescent="0.3"/>
  <cols>
    <col min="1" max="1" width="3.75" customWidth="1"/>
    <col min="2" max="2" width="17.375" bestFit="1" customWidth="1"/>
    <col min="3" max="3" width="9.875" style="88" customWidth="1"/>
    <col min="8" max="8" width="9.5" customWidth="1"/>
  </cols>
  <sheetData>
    <row r="2" spans="2:8" ht="20.25" x14ac:dyDescent="0.35">
      <c r="B2" s="11" t="s">
        <v>146</v>
      </c>
      <c r="C2" s="88" t="s">
        <v>152</v>
      </c>
      <c r="H2" s="97"/>
    </row>
    <row r="3" spans="2:8" ht="60" customHeight="1" x14ac:dyDescent="0.3">
      <c r="B3" s="99" t="s">
        <v>149</v>
      </c>
    </row>
    <row r="4" spans="2:8" ht="60" customHeight="1" x14ac:dyDescent="0.3">
      <c r="B4" s="99" t="s">
        <v>148</v>
      </c>
    </row>
    <row r="5" spans="2:8" ht="60" customHeight="1" x14ac:dyDescent="0.3">
      <c r="B5" s="99" t="s">
        <v>153</v>
      </c>
    </row>
    <row r="6" spans="2:8" ht="60" customHeight="1" x14ac:dyDescent="0.3">
      <c r="B6" s="99" t="s">
        <v>154</v>
      </c>
    </row>
    <row r="7" spans="2:8" ht="79.900000000000006" customHeight="1" x14ac:dyDescent="0.3">
      <c r="B7" s="100" t="s">
        <v>151</v>
      </c>
    </row>
    <row r="8" spans="2:8" ht="79.900000000000006" customHeight="1" x14ac:dyDescent="0.3">
      <c r="B8" s="100" t="s">
        <v>155</v>
      </c>
    </row>
    <row r="9" spans="2:8" ht="79.900000000000006" customHeight="1" x14ac:dyDescent="0.3">
      <c r="B9" s="100" t="s">
        <v>150</v>
      </c>
    </row>
    <row r="10" spans="2:8" ht="79.900000000000006" customHeight="1" x14ac:dyDescent="0.3">
      <c r="B10" s="99" t="s">
        <v>156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97B616-BD90-4387-BBFD-A2E6B5A252FC}">
  <sheetPr codeName="Feuil10">
    <tabColor theme="4"/>
  </sheetPr>
  <dimension ref="B2:E56"/>
  <sheetViews>
    <sheetView showGridLines="0" workbookViewId="0">
      <selection activeCell="N12" sqref="N12"/>
    </sheetView>
  </sheetViews>
  <sheetFormatPr baseColWidth="10" defaultColWidth="11.25" defaultRowHeight="16.5" x14ac:dyDescent="0.3"/>
  <cols>
    <col min="1" max="1" width="3.75" style="87" customWidth="1"/>
    <col min="2" max="2" width="11.25" style="87" bestFit="1" customWidth="1"/>
    <col min="3" max="3" width="8.75" style="87" bestFit="1" customWidth="1"/>
    <col min="4" max="4" width="10.625" style="87" bestFit="1" customWidth="1"/>
    <col min="5" max="5" width="11.25" style="87" bestFit="1" customWidth="1"/>
    <col min="6" max="6" width="10.625" style="87" customWidth="1"/>
    <col min="7" max="7" width="13.25" style="87" bestFit="1" customWidth="1"/>
    <col min="8" max="16384" width="11.25" style="87"/>
  </cols>
  <sheetData>
    <row r="2" spans="2:5" ht="17.25" thickBot="1" x14ac:dyDescent="0.35">
      <c r="B2" s="101" t="s">
        <v>115</v>
      </c>
      <c r="C2" s="135" t="s">
        <v>139</v>
      </c>
    </row>
    <row r="3" spans="2:5" ht="17.25" thickTop="1" x14ac:dyDescent="0.3"/>
    <row r="4" spans="2:5" x14ac:dyDescent="0.3">
      <c r="B4" s="10" t="s">
        <v>121</v>
      </c>
      <c r="C4" s="88" t="s">
        <v>91</v>
      </c>
      <c r="D4" s="10" t="s">
        <v>94</v>
      </c>
      <c r="E4" s="10" t="s">
        <v>146</v>
      </c>
    </row>
    <row r="5" spans="2:5" x14ac:dyDescent="0.3">
      <c r="B5" s="10" t="s">
        <v>101</v>
      </c>
      <c r="C5" s="88" t="s">
        <v>102</v>
      </c>
      <c r="D5" s="10" t="s">
        <v>14</v>
      </c>
      <c r="E5" s="10" t="s">
        <v>149</v>
      </c>
    </row>
    <row r="6" spans="2:5" x14ac:dyDescent="0.3">
      <c r="B6" s="10" t="s">
        <v>101</v>
      </c>
      <c r="C6" s="88" t="s">
        <v>103</v>
      </c>
      <c r="D6" s="10" t="s">
        <v>24</v>
      </c>
      <c r="E6" s="10" t="s">
        <v>149</v>
      </c>
    </row>
    <row r="7" spans="2:5" x14ac:dyDescent="0.3">
      <c r="B7" s="10" t="s">
        <v>101</v>
      </c>
      <c r="C7" s="88" t="s">
        <v>104</v>
      </c>
      <c r="D7" s="10" t="s">
        <v>26</v>
      </c>
      <c r="E7" s="10" t="s">
        <v>149</v>
      </c>
    </row>
    <row r="8" spans="2:5" x14ac:dyDescent="0.3">
      <c r="B8" s="10" t="s">
        <v>101</v>
      </c>
      <c r="C8" s="88" t="s">
        <v>105</v>
      </c>
      <c r="D8" s="10" t="s">
        <v>22</v>
      </c>
      <c r="E8" s="10" t="s">
        <v>149</v>
      </c>
    </row>
    <row r="9" spans="2:5" x14ac:dyDescent="0.3">
      <c r="B9" s="10" t="s">
        <v>106</v>
      </c>
      <c r="C9" s="88" t="s">
        <v>102</v>
      </c>
      <c r="D9" s="10" t="s">
        <v>10</v>
      </c>
      <c r="E9" s="10" t="s">
        <v>149</v>
      </c>
    </row>
    <row r="10" spans="2:5" x14ac:dyDescent="0.3">
      <c r="B10" s="10" t="s">
        <v>106</v>
      </c>
      <c r="C10" s="88" t="s">
        <v>103</v>
      </c>
      <c r="D10" s="10" t="s">
        <v>16</v>
      </c>
      <c r="E10" s="10" t="s">
        <v>149</v>
      </c>
    </row>
    <row r="11" spans="2:5" x14ac:dyDescent="0.3">
      <c r="B11" s="10" t="s">
        <v>106</v>
      </c>
      <c r="C11" s="88" t="s">
        <v>104</v>
      </c>
      <c r="D11" s="10" t="s">
        <v>26</v>
      </c>
      <c r="E11" s="10" t="s">
        <v>149</v>
      </c>
    </row>
    <row r="12" spans="2:5" x14ac:dyDescent="0.3">
      <c r="B12" s="10" t="s">
        <v>106</v>
      </c>
      <c r="C12" s="88" t="s">
        <v>105</v>
      </c>
      <c r="D12" s="10" t="s">
        <v>28</v>
      </c>
      <c r="E12" s="10" t="s">
        <v>149</v>
      </c>
    </row>
    <row r="13" spans="2:5" x14ac:dyDescent="0.3">
      <c r="B13" s="10" t="s">
        <v>107</v>
      </c>
      <c r="C13" s="88" t="s">
        <v>102</v>
      </c>
      <c r="D13" s="10" t="s">
        <v>24</v>
      </c>
      <c r="E13" s="10" t="s">
        <v>149</v>
      </c>
    </row>
    <row r="14" spans="2:5" x14ac:dyDescent="0.3">
      <c r="B14" s="10" t="s">
        <v>107</v>
      </c>
      <c r="C14" s="88" t="s">
        <v>103</v>
      </c>
      <c r="D14" s="10" t="s">
        <v>28</v>
      </c>
      <c r="E14" s="10" t="s">
        <v>149</v>
      </c>
    </row>
    <row r="15" spans="2:5" x14ac:dyDescent="0.3">
      <c r="B15" s="10" t="s">
        <v>107</v>
      </c>
      <c r="C15" s="88" t="s">
        <v>104</v>
      </c>
      <c r="D15" s="10" t="s">
        <v>74</v>
      </c>
      <c r="E15" s="10" t="s">
        <v>149</v>
      </c>
    </row>
    <row r="16" spans="2:5" x14ac:dyDescent="0.3">
      <c r="B16" s="10" t="s">
        <v>107</v>
      </c>
      <c r="C16" s="88" t="s">
        <v>105</v>
      </c>
      <c r="D16" s="10" t="s">
        <v>28</v>
      </c>
      <c r="E16" s="10" t="s">
        <v>149</v>
      </c>
    </row>
    <row r="17" spans="2:5" x14ac:dyDescent="0.3">
      <c r="B17" s="10" t="s">
        <v>108</v>
      </c>
      <c r="C17" s="88" t="s">
        <v>102</v>
      </c>
      <c r="D17" s="10" t="s">
        <v>28</v>
      </c>
      <c r="E17" s="10" t="s">
        <v>149</v>
      </c>
    </row>
    <row r="18" spans="2:5" x14ac:dyDescent="0.3">
      <c r="B18" s="10" t="s">
        <v>108</v>
      </c>
      <c r="C18" s="88" t="s">
        <v>103</v>
      </c>
      <c r="D18" s="10" t="s">
        <v>24</v>
      </c>
      <c r="E18" s="10" t="s">
        <v>149</v>
      </c>
    </row>
    <row r="19" spans="2:5" x14ac:dyDescent="0.3">
      <c r="B19" s="10" t="s">
        <v>108</v>
      </c>
      <c r="C19" s="88" t="s">
        <v>104</v>
      </c>
      <c r="D19" s="10" t="s">
        <v>28</v>
      </c>
      <c r="E19" s="10" t="s">
        <v>149</v>
      </c>
    </row>
    <row r="20" spans="2:5" x14ac:dyDescent="0.3">
      <c r="B20" s="10" t="s">
        <v>108</v>
      </c>
      <c r="C20" s="88" t="s">
        <v>105</v>
      </c>
      <c r="D20" s="10" t="s">
        <v>20</v>
      </c>
      <c r="E20" s="10" t="s">
        <v>149</v>
      </c>
    </row>
    <row r="21" spans="2:5" x14ac:dyDescent="0.3">
      <c r="B21" s="10" t="s">
        <v>109</v>
      </c>
      <c r="C21" s="88" t="s">
        <v>102</v>
      </c>
      <c r="D21" s="10" t="s">
        <v>76</v>
      </c>
      <c r="E21" s="10" t="s">
        <v>149</v>
      </c>
    </row>
    <row r="22" spans="2:5" x14ac:dyDescent="0.3">
      <c r="B22" s="10" t="s">
        <v>109</v>
      </c>
      <c r="C22" s="88" t="s">
        <v>103</v>
      </c>
      <c r="D22" s="10" t="s">
        <v>8</v>
      </c>
      <c r="E22" s="10" t="s">
        <v>148</v>
      </c>
    </row>
    <row r="23" spans="2:5" x14ac:dyDescent="0.3">
      <c r="B23" s="10" t="s">
        <v>109</v>
      </c>
      <c r="C23" s="88" t="s">
        <v>104</v>
      </c>
      <c r="D23" s="10" t="s">
        <v>10</v>
      </c>
      <c r="E23" s="10" t="s">
        <v>149</v>
      </c>
    </row>
    <row r="24" spans="2:5" x14ac:dyDescent="0.3">
      <c r="B24" s="10" t="s">
        <v>109</v>
      </c>
      <c r="C24" s="88" t="s">
        <v>105</v>
      </c>
      <c r="D24" s="10" t="s">
        <v>8</v>
      </c>
      <c r="E24" s="10" t="s">
        <v>148</v>
      </c>
    </row>
    <row r="25" spans="2:5" x14ac:dyDescent="0.3">
      <c r="B25" s="10" t="s">
        <v>110</v>
      </c>
      <c r="C25" s="88" t="s">
        <v>102</v>
      </c>
      <c r="D25" s="10" t="s">
        <v>22</v>
      </c>
      <c r="E25" s="10" t="s">
        <v>149</v>
      </c>
    </row>
    <row r="26" spans="2:5" x14ac:dyDescent="0.3">
      <c r="B26" s="10" t="s">
        <v>110</v>
      </c>
      <c r="C26" s="88" t="s">
        <v>103</v>
      </c>
      <c r="D26" s="10" t="s">
        <v>12</v>
      </c>
      <c r="E26" s="10" t="s">
        <v>149</v>
      </c>
    </row>
    <row r="27" spans="2:5" x14ac:dyDescent="0.3">
      <c r="B27" s="10" t="s">
        <v>110</v>
      </c>
      <c r="C27" s="88" t="s">
        <v>104</v>
      </c>
      <c r="D27" s="10" t="s">
        <v>14</v>
      </c>
      <c r="E27" s="10" t="s">
        <v>149</v>
      </c>
    </row>
    <row r="28" spans="2:5" x14ac:dyDescent="0.3">
      <c r="B28" s="10" t="s">
        <v>110</v>
      </c>
      <c r="C28" s="88" t="s">
        <v>105</v>
      </c>
      <c r="D28" s="10" t="s">
        <v>136</v>
      </c>
      <c r="E28" s="10" t="s">
        <v>136</v>
      </c>
    </row>
    <row r="29" spans="2:5" x14ac:dyDescent="0.3">
      <c r="B29" s="10" t="s">
        <v>111</v>
      </c>
      <c r="C29" s="88" t="s">
        <v>102</v>
      </c>
      <c r="D29" s="10" t="s">
        <v>74</v>
      </c>
      <c r="E29" s="10" t="s">
        <v>149</v>
      </c>
    </row>
    <row r="30" spans="2:5" x14ac:dyDescent="0.3">
      <c r="B30" s="10" t="s">
        <v>111</v>
      </c>
      <c r="C30" s="88" t="s">
        <v>103</v>
      </c>
      <c r="D30" s="10" t="s">
        <v>24</v>
      </c>
      <c r="E30" s="10" t="s">
        <v>149</v>
      </c>
    </row>
    <row r="31" spans="2:5" x14ac:dyDescent="0.3">
      <c r="B31" s="10" t="s">
        <v>111</v>
      </c>
      <c r="C31" s="88" t="s">
        <v>104</v>
      </c>
      <c r="D31" s="10" t="s">
        <v>22</v>
      </c>
      <c r="E31" s="10" t="s">
        <v>149</v>
      </c>
    </row>
    <row r="32" spans="2:5" x14ac:dyDescent="0.3">
      <c r="B32" s="10" t="s">
        <v>111</v>
      </c>
      <c r="C32" s="88" t="s">
        <v>105</v>
      </c>
      <c r="D32" s="10" t="s">
        <v>12</v>
      </c>
      <c r="E32" s="10" t="s">
        <v>149</v>
      </c>
    </row>
    <row r="33" spans="2:5" x14ac:dyDescent="0.3">
      <c r="B33" s="10" t="s">
        <v>112</v>
      </c>
      <c r="C33" s="88" t="s">
        <v>102</v>
      </c>
      <c r="D33" s="10" t="s">
        <v>20</v>
      </c>
      <c r="E33" s="10" t="s">
        <v>149</v>
      </c>
    </row>
    <row r="34" spans="2:5" x14ac:dyDescent="0.3">
      <c r="B34" s="10" t="s">
        <v>112</v>
      </c>
      <c r="C34" s="88" t="s">
        <v>103</v>
      </c>
      <c r="D34" s="10" t="s">
        <v>136</v>
      </c>
      <c r="E34" s="10" t="s">
        <v>136</v>
      </c>
    </row>
    <row r="35" spans="2:5" x14ac:dyDescent="0.3">
      <c r="B35" s="10" t="s">
        <v>112</v>
      </c>
      <c r="C35" s="88" t="s">
        <v>104</v>
      </c>
      <c r="D35" s="10" t="s">
        <v>26</v>
      </c>
      <c r="E35" s="10" t="s">
        <v>149</v>
      </c>
    </row>
    <row r="36" spans="2:5" x14ac:dyDescent="0.3">
      <c r="B36" s="10" t="s">
        <v>112</v>
      </c>
      <c r="C36" s="88" t="s">
        <v>105</v>
      </c>
      <c r="D36" s="10" t="s">
        <v>76</v>
      </c>
      <c r="E36" s="10" t="s">
        <v>149</v>
      </c>
    </row>
    <row r="37" spans="2:5" x14ac:dyDescent="0.3">
      <c r="B37" s="10" t="s">
        <v>113</v>
      </c>
      <c r="C37" s="88" t="s">
        <v>102</v>
      </c>
      <c r="D37" s="10" t="s">
        <v>24</v>
      </c>
      <c r="E37" s="10" t="s">
        <v>149</v>
      </c>
    </row>
    <row r="38" spans="2:5" x14ac:dyDescent="0.3">
      <c r="B38" s="10" t="s">
        <v>113</v>
      </c>
      <c r="C38" s="88" t="s">
        <v>103</v>
      </c>
      <c r="D38" s="10" t="s">
        <v>28</v>
      </c>
      <c r="E38" s="10" t="s">
        <v>149</v>
      </c>
    </row>
    <row r="39" spans="2:5" x14ac:dyDescent="0.3">
      <c r="B39" s="10" t="s">
        <v>113</v>
      </c>
      <c r="C39" s="88" t="s">
        <v>104</v>
      </c>
      <c r="D39" s="10" t="s">
        <v>28</v>
      </c>
      <c r="E39" s="10" t="s">
        <v>149</v>
      </c>
    </row>
    <row r="40" spans="2:5" x14ac:dyDescent="0.3">
      <c r="B40" s="10" t="s">
        <v>113</v>
      </c>
      <c r="C40" s="88" t="s">
        <v>105</v>
      </c>
      <c r="D40" s="10" t="s">
        <v>26</v>
      </c>
      <c r="E40" s="10" t="s">
        <v>149</v>
      </c>
    </row>
    <row r="41" spans="2:5" x14ac:dyDescent="0.3">
      <c r="B41" s="10" t="s">
        <v>97</v>
      </c>
      <c r="C41" s="88" t="s">
        <v>102</v>
      </c>
      <c r="D41" s="10" t="s">
        <v>22</v>
      </c>
      <c r="E41" s="10" t="s">
        <v>149</v>
      </c>
    </row>
    <row r="42" spans="2:5" x14ac:dyDescent="0.3">
      <c r="B42" s="10" t="s">
        <v>97</v>
      </c>
      <c r="C42" s="88" t="s">
        <v>103</v>
      </c>
      <c r="D42" s="10" t="s">
        <v>18</v>
      </c>
      <c r="E42" s="10" t="s">
        <v>149</v>
      </c>
    </row>
    <row r="43" spans="2:5" x14ac:dyDescent="0.3">
      <c r="B43" s="10" t="s">
        <v>97</v>
      </c>
      <c r="C43" s="88" t="s">
        <v>104</v>
      </c>
      <c r="D43" s="10" t="s">
        <v>28</v>
      </c>
      <c r="E43" s="10" t="s">
        <v>149</v>
      </c>
    </row>
    <row r="44" spans="2:5" x14ac:dyDescent="0.3">
      <c r="B44" s="10" t="s">
        <v>97</v>
      </c>
      <c r="C44" s="88" t="s">
        <v>105</v>
      </c>
      <c r="D44" s="10" t="s">
        <v>24</v>
      </c>
      <c r="E44" s="10" t="s">
        <v>149</v>
      </c>
    </row>
    <row r="45" spans="2:5" x14ac:dyDescent="0.3">
      <c r="B45" s="10" t="s">
        <v>140</v>
      </c>
      <c r="C45" s="88" t="s">
        <v>102</v>
      </c>
      <c r="D45" s="10" t="s">
        <v>4</v>
      </c>
      <c r="E45" s="10" t="s">
        <v>148</v>
      </c>
    </row>
    <row r="46" spans="2:5" x14ac:dyDescent="0.3">
      <c r="B46" s="10" t="s">
        <v>140</v>
      </c>
      <c r="C46" s="88" t="s">
        <v>103</v>
      </c>
      <c r="D46" s="10" t="s">
        <v>24</v>
      </c>
      <c r="E46" s="10" t="s">
        <v>149</v>
      </c>
    </row>
    <row r="47" spans="2:5" x14ac:dyDescent="0.3">
      <c r="B47" s="10" t="s">
        <v>140</v>
      </c>
      <c r="C47" s="88" t="s">
        <v>104</v>
      </c>
      <c r="D47" s="10" t="s">
        <v>6</v>
      </c>
      <c r="E47" s="10" t="s">
        <v>148</v>
      </c>
    </row>
    <row r="48" spans="2:5" x14ac:dyDescent="0.3">
      <c r="B48" s="10" t="s">
        <v>140</v>
      </c>
      <c r="C48" s="88" t="s">
        <v>105</v>
      </c>
      <c r="D48" s="10" t="s">
        <v>56</v>
      </c>
      <c r="E48" s="10" t="s">
        <v>151</v>
      </c>
    </row>
    <row r="49" spans="2:5" x14ac:dyDescent="0.3">
      <c r="B49" s="10" t="s">
        <v>141</v>
      </c>
      <c r="C49" s="88" t="s">
        <v>102</v>
      </c>
      <c r="D49" s="10" t="s">
        <v>12</v>
      </c>
      <c r="E49" s="10" t="s">
        <v>155</v>
      </c>
    </row>
    <row r="50" spans="2:5" x14ac:dyDescent="0.3">
      <c r="B50" s="10" t="s">
        <v>141</v>
      </c>
      <c r="C50" s="88" t="s">
        <v>103</v>
      </c>
      <c r="D50" s="10" t="s">
        <v>52</v>
      </c>
      <c r="E50" s="10" t="s">
        <v>151</v>
      </c>
    </row>
    <row r="51" spans="2:5" x14ac:dyDescent="0.3">
      <c r="B51" s="10" t="s">
        <v>141</v>
      </c>
      <c r="C51" s="88" t="s">
        <v>104</v>
      </c>
      <c r="D51" s="10" t="s">
        <v>52</v>
      </c>
      <c r="E51" s="10" t="s">
        <v>151</v>
      </c>
    </row>
    <row r="52" spans="2:5" x14ac:dyDescent="0.3">
      <c r="B52" s="10" t="s">
        <v>141</v>
      </c>
      <c r="C52" s="88" t="s">
        <v>105</v>
      </c>
      <c r="D52" s="10" t="s">
        <v>48</v>
      </c>
      <c r="E52" s="10" t="s">
        <v>151</v>
      </c>
    </row>
    <row r="53" spans="2:5" x14ac:dyDescent="0.3">
      <c r="B53" s="10" t="s">
        <v>142</v>
      </c>
      <c r="C53" s="88" t="s">
        <v>102</v>
      </c>
      <c r="D53" s="10" t="s">
        <v>48</v>
      </c>
      <c r="E53" s="10" t="s">
        <v>151</v>
      </c>
    </row>
    <row r="54" spans="2:5" x14ac:dyDescent="0.3">
      <c r="B54" s="10" t="s">
        <v>142</v>
      </c>
      <c r="C54" s="88" t="s">
        <v>103</v>
      </c>
      <c r="D54" s="10" t="s">
        <v>52</v>
      </c>
      <c r="E54" s="10" t="s">
        <v>151</v>
      </c>
    </row>
    <row r="55" spans="2:5" x14ac:dyDescent="0.3">
      <c r="B55" s="10" t="s">
        <v>142</v>
      </c>
      <c r="C55" s="88" t="s">
        <v>104</v>
      </c>
      <c r="D55" s="10" t="s">
        <v>28</v>
      </c>
      <c r="E55" s="10" t="s">
        <v>155</v>
      </c>
    </row>
    <row r="56" spans="2:5" x14ac:dyDescent="0.3">
      <c r="B56" s="10" t="s">
        <v>142</v>
      </c>
      <c r="C56" s="88" t="s">
        <v>105</v>
      </c>
      <c r="D56" s="10" t="s">
        <v>24</v>
      </c>
      <c r="E56" s="10" t="s">
        <v>155</v>
      </c>
    </row>
  </sheetData>
  <sheetProtection selectLockedCells="1"/>
  <dataValidations count="1">
    <dataValidation type="list" allowBlank="1" showInputMessage="1" showErrorMessage="1" sqref="C2" xr:uid="{B0FDDC1A-B2BC-418F-AB46-4621288C03BE}">
      <formula1>"Depart1,Depart2,Depart3,Depart4"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DBE59-76DE-455E-98AA-2E1799222DE5}">
  <sheetPr codeName="Feuil11">
    <tabColor theme="4"/>
    <pageSetUpPr fitToPage="1"/>
  </sheetPr>
  <dimension ref="B1:O12"/>
  <sheetViews>
    <sheetView showGridLines="0" tabSelected="1" zoomScaleNormal="100" workbookViewId="0"/>
  </sheetViews>
  <sheetFormatPr baseColWidth="10" defaultRowHeight="16.5" x14ac:dyDescent="0.3"/>
  <cols>
    <col min="1" max="1" width="2.75" customWidth="1"/>
    <col min="2" max="3" width="10.25" customWidth="1"/>
    <col min="4" max="4" width="2.75" customWidth="1"/>
    <col min="5" max="6" width="10.25" customWidth="1"/>
    <col min="7" max="7" width="2.75" customWidth="1"/>
    <col min="8" max="9" width="10.25" customWidth="1"/>
    <col min="10" max="10" width="2.75" customWidth="1"/>
    <col min="11" max="12" width="10.25" customWidth="1"/>
    <col min="13" max="13" width="2.75" customWidth="1"/>
    <col min="14" max="15" width="10.25" customWidth="1"/>
    <col min="16" max="16" width="2.75" customWidth="1"/>
  </cols>
  <sheetData>
    <row r="1" spans="2:15" ht="20.25" x14ac:dyDescent="0.3"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</row>
    <row r="2" spans="2:15" ht="17.25" x14ac:dyDescent="0.3">
      <c r="B2" s="143" t="s">
        <v>101</v>
      </c>
      <c r="C2" s="144"/>
      <c r="D2" s="79"/>
      <c r="E2" s="143" t="s">
        <v>106</v>
      </c>
      <c r="F2" s="144"/>
      <c r="G2" s="79"/>
      <c r="H2" s="143" t="s">
        <v>107</v>
      </c>
      <c r="I2" s="144"/>
      <c r="J2" s="79"/>
      <c r="K2" s="143" t="s">
        <v>108</v>
      </c>
      <c r="L2" s="144"/>
      <c r="M2" s="79"/>
      <c r="N2" s="143" t="s">
        <v>109</v>
      </c>
      <c r="O2" s="144"/>
    </row>
    <row r="3" spans="2:15" s="106" customFormat="1" ht="79.900000000000006" customHeight="1" x14ac:dyDescent="0.3">
      <c r="B3" s="103" t="str">
        <f>'Blasons Départ'!E5</f>
        <v>40_cm</v>
      </c>
      <c r="C3" s="104" t="str">
        <f>'Blasons Départ'!E6</f>
        <v>40_cm</v>
      </c>
      <c r="D3" s="105"/>
      <c r="E3" s="103" t="str">
        <f>'Blasons Départ'!E9</f>
        <v>40_cm</v>
      </c>
      <c r="F3" s="104" t="str">
        <f>'Blasons Départ'!E10</f>
        <v>40_cm</v>
      </c>
      <c r="G3" s="105"/>
      <c r="H3" s="103" t="str">
        <f>'Blasons Départ'!E13</f>
        <v>40_cm</v>
      </c>
      <c r="I3" s="104" t="str">
        <f>'Blasons Départ'!E14</f>
        <v>40_cm</v>
      </c>
      <c r="J3" s="105"/>
      <c r="K3" s="103" t="str">
        <f>'Blasons Départ'!E17</f>
        <v>40_cm</v>
      </c>
      <c r="L3" s="104" t="str">
        <f>'Blasons Départ'!E18</f>
        <v>40_cm</v>
      </c>
      <c r="M3" s="105"/>
      <c r="N3" s="103" t="str">
        <f>'Blasons Départ'!E21</f>
        <v>40_cm</v>
      </c>
      <c r="O3" s="104" t="str">
        <f>'Blasons Départ'!E22</f>
        <v>60_cm</v>
      </c>
    </row>
    <row r="4" spans="2:15" s="106" customFormat="1" ht="79.900000000000006" customHeight="1" x14ac:dyDescent="0.3">
      <c r="B4" s="107" t="str">
        <f>'Blasons Départ'!E7</f>
        <v>40_cm</v>
      </c>
      <c r="C4" s="108" t="str">
        <f>'Blasons Départ'!E8</f>
        <v>40_cm</v>
      </c>
      <c r="D4" s="105"/>
      <c r="E4" s="107" t="str">
        <f>'Blasons Départ'!E11</f>
        <v>40_cm</v>
      </c>
      <c r="F4" s="108" t="str">
        <f>'Blasons Départ'!E12</f>
        <v>40_cm</v>
      </c>
      <c r="G4" s="105"/>
      <c r="H4" s="107" t="str">
        <f>'Blasons Départ'!E15</f>
        <v>40_cm</v>
      </c>
      <c r="I4" s="108" t="str">
        <f>'Blasons Départ'!E16</f>
        <v>40_cm</v>
      </c>
      <c r="J4" s="105"/>
      <c r="K4" s="107" t="str">
        <f>'Blasons Départ'!E19</f>
        <v>40_cm</v>
      </c>
      <c r="L4" s="108" t="str">
        <f>'Blasons Départ'!E20</f>
        <v>40_cm</v>
      </c>
      <c r="M4" s="105"/>
      <c r="N4" s="107" t="str">
        <f>'Blasons Départ'!E23</f>
        <v>40_cm</v>
      </c>
      <c r="O4" s="108" t="str">
        <f>'Blasons Départ'!E24</f>
        <v>60_cm</v>
      </c>
    </row>
    <row r="6" spans="2:15" ht="17.25" x14ac:dyDescent="0.3">
      <c r="B6" s="143" t="s">
        <v>110</v>
      </c>
      <c r="C6" s="144"/>
      <c r="D6" s="79"/>
      <c r="E6" s="143" t="s">
        <v>111</v>
      </c>
      <c r="F6" s="144"/>
      <c r="G6" s="79"/>
      <c r="H6" s="143" t="s">
        <v>112</v>
      </c>
      <c r="I6" s="144"/>
      <c r="J6" s="79"/>
      <c r="K6" s="143" t="s">
        <v>113</v>
      </c>
      <c r="L6" s="144"/>
      <c r="M6" s="79"/>
      <c r="N6" s="143" t="s">
        <v>97</v>
      </c>
      <c r="O6" s="144"/>
    </row>
    <row r="7" spans="2:15" s="106" customFormat="1" ht="79.900000000000006" customHeight="1" x14ac:dyDescent="0.3">
      <c r="B7" s="103" t="str">
        <f>'Blasons Départ'!E25</f>
        <v>40_cm</v>
      </c>
      <c r="C7" s="104" t="str">
        <f>'Blasons Départ'!E26</f>
        <v>40_cm</v>
      </c>
      <c r="D7" s="105"/>
      <c r="E7" s="103" t="str">
        <f>'Blasons Départ'!E29</f>
        <v>40_cm</v>
      </c>
      <c r="F7" s="104" t="str">
        <f>'Blasons Départ'!E30</f>
        <v>40_cm</v>
      </c>
      <c r="G7" s="105"/>
      <c r="H7" s="103" t="str">
        <f>'Blasons Départ'!E33</f>
        <v>40_cm</v>
      </c>
      <c r="I7" s="104" t="str">
        <f>'Blasons Départ'!E34</f>
        <v/>
      </c>
      <c r="J7" s="105"/>
      <c r="K7" s="103" t="str">
        <f>'Blasons Départ'!E37</f>
        <v>40_cm</v>
      </c>
      <c r="L7" s="104" t="str">
        <f>'Blasons Départ'!E38</f>
        <v>40_cm</v>
      </c>
      <c r="M7" s="105"/>
      <c r="N7" s="103" t="str">
        <f>'Blasons Départ'!E41</f>
        <v>40_cm</v>
      </c>
      <c r="O7" s="104" t="str">
        <f>'Blasons Départ'!E42</f>
        <v>40_cm</v>
      </c>
    </row>
    <row r="8" spans="2:15" s="106" customFormat="1" ht="79.900000000000006" customHeight="1" x14ac:dyDescent="0.3">
      <c r="B8" s="107" t="str">
        <f>'Blasons Départ'!E27</f>
        <v>40_cm</v>
      </c>
      <c r="C8" s="108" t="str">
        <f>'Blasons Départ'!E28</f>
        <v/>
      </c>
      <c r="D8" s="105"/>
      <c r="E8" s="107" t="str">
        <f>'Blasons Départ'!E31</f>
        <v>40_cm</v>
      </c>
      <c r="F8" s="108" t="str">
        <f>'Blasons Départ'!E32</f>
        <v>40_cm</v>
      </c>
      <c r="G8" s="105"/>
      <c r="H8" s="107" t="str">
        <f>'Blasons Départ'!E35</f>
        <v>40_cm</v>
      </c>
      <c r="I8" s="108" t="str">
        <f>'Blasons Départ'!E36</f>
        <v>40_cm</v>
      </c>
      <c r="J8" s="105"/>
      <c r="K8" s="107" t="str">
        <f>'Blasons Départ'!E39</f>
        <v>40_cm</v>
      </c>
      <c r="L8" s="108" t="str">
        <f>'Blasons Départ'!E40</f>
        <v>40_cm</v>
      </c>
      <c r="M8" s="105"/>
      <c r="N8" s="107" t="str">
        <f>'Blasons Départ'!E43</f>
        <v>40_cm</v>
      </c>
      <c r="O8" s="108" t="str">
        <f>'Blasons Départ'!E44</f>
        <v>40_cm</v>
      </c>
    </row>
    <row r="10" spans="2:15" ht="17.25" x14ac:dyDescent="0.3">
      <c r="B10" s="143" t="s">
        <v>140</v>
      </c>
      <c r="C10" s="144"/>
      <c r="D10" s="79"/>
      <c r="E10" s="143" t="s">
        <v>141</v>
      </c>
      <c r="F10" s="144"/>
      <c r="G10" s="79"/>
      <c r="H10" s="143" t="s">
        <v>142</v>
      </c>
      <c r="I10" s="144"/>
      <c r="J10" s="79"/>
      <c r="K10" s="143" t="s">
        <v>159</v>
      </c>
      <c r="L10" s="144"/>
      <c r="M10" s="79"/>
      <c r="N10" s="143" t="s">
        <v>160</v>
      </c>
      <c r="O10" s="144"/>
    </row>
    <row r="11" spans="2:15" s="106" customFormat="1" ht="79.900000000000006" customHeight="1" x14ac:dyDescent="0.3">
      <c r="B11" s="103" t="str">
        <f>'Blasons Départ'!E45</f>
        <v>60_cm</v>
      </c>
      <c r="C11" s="104" t="str">
        <f>'Blasons Départ'!E46</f>
        <v>40_cm</v>
      </c>
      <c r="D11" s="105"/>
      <c r="E11" s="103" t="str">
        <f>'Blasons Départ'!E49</f>
        <v>TSC_40_cm</v>
      </c>
      <c r="F11" s="104" t="str">
        <f>'Blasons Départ'!E50</f>
        <v>TSP_40_cm</v>
      </c>
      <c r="G11" s="105"/>
      <c r="H11" s="103" t="str">
        <f>'Blasons Départ'!E53</f>
        <v>TSP_40_cm</v>
      </c>
      <c r="I11" s="104" t="str">
        <f>'Blasons Départ'!E54</f>
        <v>TSP_40_cm</v>
      </c>
      <c r="J11" s="105"/>
      <c r="K11" s="103">
        <f>'Blasons Départ'!E57</f>
        <v>0</v>
      </c>
      <c r="L11" s="104" t="e" cm="1">
        <f t="array" ref="L11">'Blasons Départ':E58</f>
        <v>#NAME?</v>
      </c>
      <c r="M11" s="105"/>
      <c r="N11" s="103" t="e" cm="1">
        <f t="array" ref="N11">'Blasons Départ':E61</f>
        <v>#NAME?</v>
      </c>
      <c r="O11" s="104" t="e" cm="1">
        <f t="array" ref="O11">'Blasons Départ':E62</f>
        <v>#NAME?</v>
      </c>
    </row>
    <row r="12" spans="2:15" s="106" customFormat="1" ht="79.900000000000006" customHeight="1" x14ac:dyDescent="0.3">
      <c r="B12" s="107" t="str">
        <f>'Blasons Départ'!E47</f>
        <v>60_cm</v>
      </c>
      <c r="C12" s="108" t="str">
        <f>'Blasons Départ'!E48</f>
        <v>TSP_40_cm</v>
      </c>
      <c r="D12" s="105"/>
      <c r="E12" s="107" t="str">
        <f>'Blasons Départ'!E51</f>
        <v>TSP_40_cm</v>
      </c>
      <c r="F12" s="108" t="str">
        <f>'Blasons Départ'!E52</f>
        <v>TSP_40_cm</v>
      </c>
      <c r="G12" s="105"/>
      <c r="H12" s="107" t="str">
        <f>'Blasons Départ'!E55</f>
        <v>TSC_40_cm</v>
      </c>
      <c r="I12" s="108" t="str">
        <f>'Blasons Départ'!E56</f>
        <v>TSC_40_cm</v>
      </c>
      <c r="J12" s="105"/>
      <c r="K12" s="107" t="e" cm="1">
        <f t="array" ref="K12">'Blasons Départ':E59</f>
        <v>#NAME?</v>
      </c>
      <c r="L12" s="108" t="e" cm="1">
        <f t="array" ref="L12">'Blasons Départ':E60</f>
        <v>#NAME?</v>
      </c>
      <c r="M12" s="105"/>
      <c r="N12" s="107" t="e" cm="1">
        <f t="array" ref="N12">'Blasons Départ':E63</f>
        <v>#NAME?</v>
      </c>
      <c r="O12" s="108" t="e" cm="1">
        <f t="array" ref="O12">'Blasons Départ':E64</f>
        <v>#NAME?</v>
      </c>
    </row>
  </sheetData>
  <sheetProtection sheet="1" objects="1" scenarios="1" selectLockedCells="1"/>
  <mergeCells count="15">
    <mergeCell ref="B6:C6"/>
    <mergeCell ref="E6:F6"/>
    <mergeCell ref="H6:I6"/>
    <mergeCell ref="K6:L6"/>
    <mergeCell ref="N6:O6"/>
    <mergeCell ref="B2:C2"/>
    <mergeCell ref="E2:F2"/>
    <mergeCell ref="H2:I2"/>
    <mergeCell ref="K2:L2"/>
    <mergeCell ref="N2:O2"/>
    <mergeCell ref="B10:C10"/>
    <mergeCell ref="E10:F10"/>
    <mergeCell ref="H10:I10"/>
    <mergeCell ref="K10:L10"/>
    <mergeCell ref="N10:O10"/>
  </mergeCells>
  <printOptions horizontalCentered="1" verticalCentered="1"/>
  <pageMargins left="0" right="0" top="0" bottom="0" header="0" footer="0"/>
  <pageSetup paperSize="9" scale="98" orientation="landscape" horizontalDpi="4294967293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4D779-B884-46CD-9551-E9134AD9840C}">
  <sheetPr codeName="Feuil1"/>
  <dimension ref="A1:A3"/>
  <sheetViews>
    <sheetView workbookViewId="0"/>
  </sheetViews>
  <sheetFormatPr baseColWidth="10" defaultRowHeight="16.5" x14ac:dyDescent="0.3"/>
  <cols>
    <col min="1" max="1" width="30.5" customWidth="1"/>
  </cols>
  <sheetData>
    <row r="1" spans="1:1" x14ac:dyDescent="0.3">
      <c r="A1" s="79" t="s">
        <v>789</v>
      </c>
    </row>
    <row r="2" spans="1:1" x14ac:dyDescent="0.3">
      <c r="A2" t="s">
        <v>790</v>
      </c>
    </row>
    <row r="3" spans="1:1" x14ac:dyDescent="0.3">
      <c r="A3" t="s">
        <v>791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290FDF-7B71-4CF7-A655-8F383CB402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Procédure</vt:lpstr>
      <vt:lpstr>Participants</vt:lpstr>
      <vt:lpstr>Classement</vt:lpstr>
      <vt:lpstr>Sam. APM</vt:lpstr>
      <vt:lpstr>Sam. Soir</vt:lpstr>
      <vt:lpstr>Dim. Mat</vt:lpstr>
      <vt:lpstr>Dim. APM</vt:lpstr>
      <vt:lpstr>Récap départ</vt:lpstr>
      <vt:lpstr>Paramètres</vt:lpstr>
      <vt:lpstr>Blasons</vt:lpstr>
      <vt:lpstr>Blasons Départ</vt:lpstr>
      <vt:lpstr>Répartition cibles</vt:lpstr>
      <vt:lpstr>Erreurs</vt:lpstr>
      <vt:lpstr>_Depart</vt:lpstr>
      <vt:lpstr>Chemin_Cibles</vt:lpstr>
      <vt:lpstr>Chemin_Liste_Alpha</vt:lpstr>
      <vt:lpstr>Classement!Impression_des_titres</vt:lpstr>
      <vt:lpstr>Participants!Impression_des_titres</vt:lpstr>
      <vt:lpstr>L_Categories</vt:lpstr>
      <vt:lpstr>L_code_cat</vt:lpstr>
      <vt:lpstr>Classement!Zone_d_impression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Printed>2022-10-03T01:37:34Z</cp:lastPrinted>
  <dcterms:created xsi:type="dcterms:W3CDTF">2021-10-09T13:11:00Z</dcterms:created>
  <dcterms:modified xsi:type="dcterms:W3CDTF">2023-10-18T00:34:17Z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2023-10-17T23:51:34Z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343e279e-708a-437c-838c-501747a62da3</vt:lpwstr>
  </property>
  <property fmtid="{D5CDD505-2E9C-101B-9397-08002B2CF9AE}" pid="8" name="MSIP_Label_64a238cc-6af3-4341-9d32-201b7e04331f_ContentBits">
    <vt:lpwstr>0</vt:lpwstr>
  </property>
</Properties>
</file>