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05B34F6A-8E9C-44DA-8AA2-ED4D9364318B}" xr6:coauthVersionLast="47" xr6:coauthVersionMax="47" xr10:uidLastSave="{00000000-0000-0000-0000-000000000000}"/>
  <bookViews>
    <workbookView xWindow="28680" yWindow="-120" windowWidth="29040" windowHeight="15840" activeTab="2" xr2:uid="{00000000-000D-0000-FFFF-FFFF00000000}"/>
  </bookViews>
  <sheets>
    <sheet name="signalements" sheetId="1" r:id="rId1"/>
    <sheet name="Stat" sheetId="3" r:id="rId2"/>
    <sheet name="TCD" sheetId="4" r:id="rId3"/>
  </sheets>
  <definedNames>
    <definedName name="_xlnm._FilterDatabase" localSheetId="0" hidden="1">signalements!$M$1:$M$174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3" l="1"/>
  <c r="E16" i="3"/>
  <c r="E15" i="3"/>
  <c r="E14" i="3"/>
  <c r="E13" i="3"/>
  <c r="E12" i="3"/>
  <c r="E11" i="3"/>
  <c r="B13" i="3"/>
  <c r="B12" i="3"/>
  <c r="E18" i="3" l="1"/>
  <c r="B14" i="3"/>
  <c r="D88" i="1" l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75" i="1"/>
  <c r="H69" i="1"/>
  <c r="H70" i="1"/>
  <c r="H71" i="1"/>
  <c r="H72" i="1"/>
  <c r="H74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73" i="1"/>
  <c r="D77" i="1" l="1"/>
  <c r="D78" i="1"/>
  <c r="D79" i="1"/>
  <c r="D80" i="1"/>
  <c r="D81" i="1"/>
  <c r="D82" i="1"/>
  <c r="D83" i="1"/>
  <c r="D84" i="1"/>
  <c r="D86" i="1"/>
  <c r="D87" i="1"/>
  <c r="D75" i="1"/>
  <c r="D69" i="1"/>
  <c r="D70" i="1"/>
  <c r="D71" i="1"/>
  <c r="D72" i="1"/>
  <c r="D74" i="1"/>
  <c r="D76" i="1"/>
  <c r="D67" i="1" l="1"/>
  <c r="D61" i="1" l="1"/>
  <c r="D63" i="1"/>
  <c r="D64" i="1"/>
  <c r="D65" i="1"/>
  <c r="D66" i="1"/>
  <c r="D73" i="1"/>
  <c r="D68" i="1"/>
  <c r="D60" i="1" l="1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3" i="1"/>
  <c r="D2" i="1"/>
</calcChain>
</file>

<file path=xl/sharedStrings.xml><?xml version="1.0" encoding="utf-8"?>
<sst xmlns="http://schemas.openxmlformats.org/spreadsheetml/2006/main" count="494" uniqueCount="303">
  <si>
    <t>NOM D'USAGE</t>
  </si>
  <si>
    <t>PRENOM</t>
  </si>
  <si>
    <t>Date de naissance</t>
  </si>
  <si>
    <t>ADRESSE</t>
  </si>
  <si>
    <t>Date de signalement</t>
  </si>
  <si>
    <t>Échéance</t>
  </si>
  <si>
    <t>ORIGINE DU
MESSAGE</t>
  </si>
  <si>
    <t>date passage en CIPAV</t>
  </si>
  <si>
    <t>Qualifié en IP</t>
  </si>
  <si>
    <t>Retour COPAV</t>
  </si>
  <si>
    <t>Courrier TGI</t>
  </si>
  <si>
    <t>Observations</t>
  </si>
  <si>
    <t>non</t>
  </si>
  <si>
    <t>oui</t>
  </si>
  <si>
    <t>traité hors cipav</t>
  </si>
  <si>
    <t>aucun</t>
  </si>
  <si>
    <t>en attente</t>
  </si>
  <si>
    <t>79 ans</t>
  </si>
  <si>
    <t>missionné</t>
  </si>
  <si>
    <t>TS seul</t>
  </si>
  <si>
    <t>IDE seul</t>
  </si>
  <si>
    <t>binôme TS + IDE</t>
  </si>
  <si>
    <t>poly</t>
  </si>
  <si>
    <t>binôme autre</t>
  </si>
  <si>
    <t>autre</t>
  </si>
  <si>
    <t>catégorie</t>
  </si>
  <si>
    <t>âge</t>
  </si>
  <si>
    <t>?</t>
  </si>
  <si>
    <t>aucun traité en direct</t>
  </si>
  <si>
    <t>mois</t>
  </si>
  <si>
    <t>Stat</t>
  </si>
  <si>
    <t>IP/hors IP</t>
  </si>
  <si>
    <t>IP</t>
  </si>
  <si>
    <t>Hors IP</t>
  </si>
  <si>
    <t>somme</t>
  </si>
  <si>
    <t>RQXNHXCO</t>
  </si>
  <si>
    <t>Dgvplcs</t>
  </si>
  <si>
    <t>FSKHV</t>
  </si>
  <si>
    <t>Vpvdrkew</t>
  </si>
  <si>
    <t>QSFNFNTO</t>
  </si>
  <si>
    <t>Yrgn</t>
  </si>
  <si>
    <t>MVIFQJI</t>
  </si>
  <si>
    <t>Amppipijj</t>
  </si>
  <si>
    <t>BRYBKQM</t>
  </si>
  <si>
    <t>Qspshnuibe</t>
  </si>
  <si>
    <t>FZD</t>
  </si>
  <si>
    <t>Uotmhs</t>
  </si>
  <si>
    <t>EFSATWXMX</t>
  </si>
  <si>
    <t>Gwljvg</t>
  </si>
  <si>
    <t>SYQCMPZXL</t>
  </si>
  <si>
    <t>Agxujucp</t>
  </si>
  <si>
    <t>ZXATASJV</t>
  </si>
  <si>
    <t>Uucjoi</t>
  </si>
  <si>
    <t>DBYNSFN PD EQJLI</t>
  </si>
  <si>
    <t>Vvmvuw</t>
  </si>
  <si>
    <t>ISWBB</t>
  </si>
  <si>
    <t>Jrhgt</t>
  </si>
  <si>
    <t>FPLGDSAYW</t>
  </si>
  <si>
    <t>Nwxhxbg</t>
  </si>
  <si>
    <t>ELNSFI</t>
  </si>
  <si>
    <t>Ydmglw</t>
  </si>
  <si>
    <t>KPRRHSNJ</t>
  </si>
  <si>
    <t>Khat</t>
  </si>
  <si>
    <t>ROZCALKAC</t>
  </si>
  <si>
    <t>Qdzx</t>
  </si>
  <si>
    <t>JRHB</t>
  </si>
  <si>
    <t>Iyt</t>
  </si>
  <si>
    <t>KAYXT</t>
  </si>
  <si>
    <t>Sbyaykf</t>
  </si>
  <si>
    <t>CNXYHY</t>
  </si>
  <si>
    <t>Innepdhu</t>
  </si>
  <si>
    <t>WBCUZYI</t>
  </si>
  <si>
    <t>Dorvmr</t>
  </si>
  <si>
    <t>XATBIZX</t>
  </si>
  <si>
    <t>Bjzwenw</t>
  </si>
  <si>
    <t>LSJ</t>
  </si>
  <si>
    <t>Nisyuis</t>
  </si>
  <si>
    <t>CLVOIDCETUO</t>
  </si>
  <si>
    <t>Fqpkqj</t>
  </si>
  <si>
    <t>MJALUTG</t>
  </si>
  <si>
    <t>Jdjrhawy</t>
  </si>
  <si>
    <t xml:space="preserve">NGZRT </t>
  </si>
  <si>
    <t>Baddrc</t>
  </si>
  <si>
    <t>IBOUXF</t>
  </si>
  <si>
    <t>Jlhrt-Gvotvf</t>
  </si>
  <si>
    <t>SJOJI</t>
  </si>
  <si>
    <t>Gadskdr</t>
  </si>
  <si>
    <t>JPBYWY</t>
  </si>
  <si>
    <t>Yixlvm</t>
  </si>
  <si>
    <t>OPMVAEU</t>
  </si>
  <si>
    <t>Ulwghokplr</t>
  </si>
  <si>
    <t>WKUVMKFTP</t>
  </si>
  <si>
    <t>Dgqoatu</t>
  </si>
  <si>
    <t>CCVPH</t>
  </si>
  <si>
    <t>Cwluo-Yghlkd</t>
  </si>
  <si>
    <t>UKFXUYS</t>
  </si>
  <si>
    <t>Iifjlm</t>
  </si>
  <si>
    <t>SMMLPH</t>
  </si>
  <si>
    <t>Vpvxinl</t>
  </si>
  <si>
    <t>YNUOXVVD</t>
  </si>
  <si>
    <t>Kspv-Ngprlwsu</t>
  </si>
  <si>
    <t>HTQTJ RV SSMYVRAT</t>
  </si>
  <si>
    <t>Jjynypikly</t>
  </si>
  <si>
    <t>SLSNNWY</t>
  </si>
  <si>
    <t>Okkrjfyt</t>
  </si>
  <si>
    <t xml:space="preserve">XGXSAI </t>
  </si>
  <si>
    <t>Yufcz</t>
  </si>
  <si>
    <t>JGYBUVX (HBIORKT)</t>
  </si>
  <si>
    <t>Ojlqldwcrp</t>
  </si>
  <si>
    <t>HNOSSZC</t>
  </si>
  <si>
    <t>Injcnngie</t>
  </si>
  <si>
    <t>OCHXTU</t>
  </si>
  <si>
    <t>Ylydgaj</t>
  </si>
  <si>
    <t>MEZJCKFX</t>
  </si>
  <si>
    <t>Namkcn</t>
  </si>
  <si>
    <t>VYFEBHGC</t>
  </si>
  <si>
    <t>Rnjvtfl</t>
  </si>
  <si>
    <t>EVYXEEAX</t>
  </si>
  <si>
    <t>Ijcsqd</t>
  </si>
  <si>
    <t>OWAAQ BJIXLTMAQJ</t>
  </si>
  <si>
    <t>Vdwdts</t>
  </si>
  <si>
    <t>NOAS</t>
  </si>
  <si>
    <t>Nbnmsur</t>
  </si>
  <si>
    <t>IUXIZAFW</t>
  </si>
  <si>
    <t>Xrdxdcii</t>
  </si>
  <si>
    <t>UXWLLVM</t>
  </si>
  <si>
    <t>Kojphiw</t>
  </si>
  <si>
    <t>YOVTYOQ</t>
  </si>
  <si>
    <t>Odnkhx</t>
  </si>
  <si>
    <t>ZKYGTCYA</t>
  </si>
  <si>
    <t>Mbvvu</t>
  </si>
  <si>
    <t>AVPURFYY</t>
  </si>
  <si>
    <t>Pzjogs</t>
  </si>
  <si>
    <t>XGQRVSTZOG</t>
  </si>
  <si>
    <t>Pigpvcnf</t>
  </si>
  <si>
    <t>WD QBGNYK</t>
  </si>
  <si>
    <t>Qlyokqw</t>
  </si>
  <si>
    <t>PSDCGYJ VOTARPH</t>
  </si>
  <si>
    <t>Dbkjd</t>
  </si>
  <si>
    <t>UZPHXHFMF</t>
  </si>
  <si>
    <t>Dvrj</t>
  </si>
  <si>
    <t xml:space="preserve">VYGO </t>
  </si>
  <si>
    <t>Hkfzryp</t>
  </si>
  <si>
    <t>ZHHDLCMSR</t>
  </si>
  <si>
    <t>Beafoexjk</t>
  </si>
  <si>
    <t>YKNY</t>
  </si>
  <si>
    <t>Qxagpghg</t>
  </si>
  <si>
    <t>YF PWLJX</t>
  </si>
  <si>
    <t>Siylgrxm</t>
  </si>
  <si>
    <t>AFUBA</t>
  </si>
  <si>
    <t>Jxpzda</t>
  </si>
  <si>
    <t>DAFUT</t>
  </si>
  <si>
    <t>Pvirzjt</t>
  </si>
  <si>
    <t>LRUPVL</t>
  </si>
  <si>
    <t>Phaxn-Vymvif</t>
  </si>
  <si>
    <t>EUQMCCG</t>
  </si>
  <si>
    <t>LIBP</t>
  </si>
  <si>
    <t>Ninkvdsi</t>
  </si>
  <si>
    <t>DVIXYO</t>
  </si>
  <si>
    <t>Kxzm</t>
  </si>
  <si>
    <t>VVUQVHZVZ</t>
  </si>
  <si>
    <t>Hebbjolr</t>
  </si>
  <si>
    <t>QROHOVX LOBLYNMKJ</t>
  </si>
  <si>
    <t>Guuugd</t>
  </si>
  <si>
    <t>MDEFX</t>
  </si>
  <si>
    <t>Lgqah-Ngalcy</t>
  </si>
  <si>
    <t>DMRQRX XJI MDCJM</t>
  </si>
  <si>
    <t>Ignlm Iyqjmozeh</t>
  </si>
  <si>
    <t>KXNYQ</t>
  </si>
  <si>
    <t>Ydhema</t>
  </si>
  <si>
    <t>HGYFAM</t>
  </si>
  <si>
    <t>Ysjbyykl</t>
  </si>
  <si>
    <t>GC MFVAWZR</t>
  </si>
  <si>
    <t>Zyqogsndie</t>
  </si>
  <si>
    <t>XPAIF</t>
  </si>
  <si>
    <t>Niqklum</t>
  </si>
  <si>
    <t>XQCNNA</t>
  </si>
  <si>
    <t>Myemo</t>
  </si>
  <si>
    <t>XZCFKWZH</t>
  </si>
  <si>
    <t>Lhkokmhujc</t>
  </si>
  <si>
    <t>ZEUQEQLVYS</t>
  </si>
  <si>
    <t>Vuxh</t>
  </si>
  <si>
    <t>PQOHHNODS</t>
  </si>
  <si>
    <t>Azxlov</t>
  </si>
  <si>
    <t>PVBGN</t>
  </si>
  <si>
    <t>Dyabz</t>
  </si>
  <si>
    <t>CMMXK VQJEL</t>
  </si>
  <si>
    <t>Grfuiia</t>
  </si>
  <si>
    <t>IFNBBWN</t>
  </si>
  <si>
    <t>Mvqbdna</t>
  </si>
  <si>
    <t>ROYXANG</t>
  </si>
  <si>
    <t>Rdnxlvhv</t>
  </si>
  <si>
    <t xml:space="preserve">OYLJNHRT </t>
  </si>
  <si>
    <t>Fggbn</t>
  </si>
  <si>
    <t>UESW</t>
  </si>
  <si>
    <t>Hwlp</t>
  </si>
  <si>
    <t>CDIB</t>
  </si>
  <si>
    <t>Yuuympat</t>
  </si>
  <si>
    <t>ZOSOKK</t>
  </si>
  <si>
    <t>Yuwkac</t>
  </si>
  <si>
    <t>YJ LPJUSZC</t>
  </si>
  <si>
    <t>Lbffkr</t>
  </si>
  <si>
    <t>HQLI</t>
  </si>
  <si>
    <t>Flxui</t>
  </si>
  <si>
    <t>GALIXVLJIF</t>
  </si>
  <si>
    <t>Ziuzpbn</t>
  </si>
  <si>
    <t>AUMVOH</t>
  </si>
  <si>
    <t>Qsdifj</t>
  </si>
  <si>
    <t>YMKVOFF</t>
  </si>
  <si>
    <t>Mqtgmn</t>
  </si>
  <si>
    <t>.</t>
  </si>
  <si>
    <t>7 wgp Jtvkkqn Qmhejfasd</t>
  </si>
  <si>
    <t>7 Koricv Duwkgovbl</t>
  </si>
  <si>
    <t>42 fwo Dvyqpqp wd Fcbtwvjhe</t>
  </si>
  <si>
    <t>34 ctr Efkza</t>
  </si>
  <si>
    <t>5 mqp Igimpdp</t>
  </si>
  <si>
    <t>26 vcotrbr ngk bqnprlefp</t>
  </si>
  <si>
    <t>271 mygbs Clvau Xyah</t>
  </si>
  <si>
    <t>62 min Afbjsq Pwvvhrcw</t>
  </si>
  <si>
    <t>76 Lersjz Qukozxh Eflvcrv</t>
  </si>
  <si>
    <t>9 wuu Ljfjymn Wabumuni</t>
  </si>
  <si>
    <t>25 ylc qz vo Hgph</t>
  </si>
  <si>
    <t>192 pbwdu Dtmqc Srkm</t>
  </si>
  <si>
    <t>59 kdd Twmtey Oerhdcxfx</t>
  </si>
  <si>
    <t>77 esutr ca dc Hrtgetjnbn</t>
  </si>
  <si>
    <t>28 etk Msrtvn Yvrbzx Xfkaiez</t>
  </si>
  <si>
    <t>94 jzhoko Znpwsy Btybzo</t>
  </si>
  <si>
    <t>982 ryj Gizq Fubj</t>
  </si>
  <si>
    <t>885 evv Fygwvvu ux Zkrjjgjup</t>
  </si>
  <si>
    <t>9 saa jcy 9 sqfblt</t>
  </si>
  <si>
    <t>18 tenly pv yc Lxcdosndpi</t>
  </si>
  <si>
    <t>31 ymm Wiok Gaikszra</t>
  </si>
  <si>
    <t>11 fhd Proi Lhpknnns</t>
  </si>
  <si>
    <t>87 rhm Adkmjnb Zfynie</t>
  </si>
  <si>
    <t>38 cea Lppxnnyftl</t>
  </si>
  <si>
    <t>49 xup Skxvxlj Nzswjfhgv</t>
  </si>
  <si>
    <t>5 klhmvr Ietduh</t>
  </si>
  <si>
    <t>1M jybgcm Kojqkuizv</t>
  </si>
  <si>
    <t>90 ymf Nglbfd Xvjvnx</t>
  </si>
  <si>
    <t>52 kwtgr uue hnlncq</t>
  </si>
  <si>
    <t>2 qcy Vvcnj Gqvthpu</t>
  </si>
  <si>
    <t>5 mos Logiwct</t>
  </si>
  <si>
    <t>9 ads Azwaaeu Rukqyqrxd</t>
  </si>
  <si>
    <t>31 kaw Xfwhd Zyxnuoi</t>
  </si>
  <si>
    <t>694 yeiwm Jvvyr Vtsb</t>
  </si>
  <si>
    <t>4 mib Fkqyljuyzk Pgmpe Bveryga</t>
  </si>
  <si>
    <t>34 jgmatt Jgtjbce</t>
  </si>
  <si>
    <t>74 ycb Uqetj</t>
  </si>
  <si>
    <t>2 rjc Xbgna Dzxc</t>
  </si>
  <si>
    <t>23etw gbi Eg Jwonpdz</t>
  </si>
  <si>
    <t>54 vle Yaxcz Brsfaoo</t>
  </si>
  <si>
    <t>89 zpv Vhas Xgcf</t>
  </si>
  <si>
    <t>4 vtd Zod Dhn</t>
  </si>
  <si>
    <t>57 tlu cbqxepsnrc Mlkpon Foaxpja</t>
  </si>
  <si>
    <t>6 ebc Vrwy Rnjnqwmw</t>
  </si>
  <si>
    <t>61 dorka nw mi Ktxyiylunt</t>
  </si>
  <si>
    <t>8 bvevs Gvrvt Nagzuex Wnzwycz</t>
  </si>
  <si>
    <t>90per kax Uysy Fmbfhm</t>
  </si>
  <si>
    <t>19 ofm w&amp;#441;Kcfyvj</t>
  </si>
  <si>
    <t>28 ggp Pcsjgot Fpugkeky</t>
  </si>
  <si>
    <t>6 fdb Vttbpch Sambmgzi</t>
  </si>
  <si>
    <t>55 infimt Grnvk Mqvmmiai</t>
  </si>
  <si>
    <t>9 ixr dccnyu Rqygop</t>
  </si>
  <si>
    <t>75 urx ydzupjqqog Muicua Wpwsjfl</t>
  </si>
  <si>
    <t>60 jhjeiu Qcbtfqeg Mgxnfq</t>
  </si>
  <si>
    <t>2 ivi Yxwysa ywwbxt</t>
  </si>
  <si>
    <t>6 omacl Iyqdid Blfyhx</t>
  </si>
  <si>
    <t>67 apg Utug Atcugr</t>
  </si>
  <si>
    <t>76 sqa Wotnpfv Sbepsq</t>
  </si>
  <si>
    <t>86 wgv Osahpo Rsuhrynh</t>
  </si>
  <si>
    <t>7t bxk Muyzwpp Dlebzckqs</t>
  </si>
  <si>
    <t>8 foi Sfrmagl</t>
  </si>
  <si>
    <t>16 xyd Upcanc Vctwpa Rlttzyuq</t>
  </si>
  <si>
    <t>424 ephtd Lwbjq Xegf</t>
  </si>
  <si>
    <t>16 wra in Qmiwwhsw</t>
  </si>
  <si>
    <t>8 owc Tthzc Rztszti</t>
  </si>
  <si>
    <t>58 nad bcdy mzrfjo</t>
  </si>
  <si>
    <t>38 fes Qnbrngbegx</t>
  </si>
  <si>
    <t>82 pco Eaogylf</t>
  </si>
  <si>
    <t>84 few Eibwo Xfzzr</t>
  </si>
  <si>
    <t>29w sjd Jqberxu Yndzolqlhn</t>
  </si>
  <si>
    <t>31 xcf Ilmyzh Eloxgs</t>
  </si>
  <si>
    <t>5 qva Kwhjxrpmq</t>
  </si>
  <si>
    <t>757 nqqzh Lycdjyq</t>
  </si>
  <si>
    <t>75 ogw g&amp;#385;Psgajr</t>
  </si>
  <si>
    <t>233 doq Szhwtbo xv Rnklwjidw</t>
  </si>
  <si>
    <t>569 bxd pglpqmd Plecnkow</t>
  </si>
  <si>
    <t>43 unnchf urnpmfqex</t>
  </si>
  <si>
    <t>5 opptd dd dkfv ma jsaahr</t>
  </si>
  <si>
    <t>53 dovekh Vrj Wsf</t>
  </si>
  <si>
    <t>30 iok irdjppu</t>
  </si>
  <si>
    <t>98 gldamlwmr cr 36 Eekxlmzu</t>
  </si>
  <si>
    <t>4 ncx Dcrxrpr oe Osinkbgwf</t>
  </si>
  <si>
    <t>86 wthvbc yqtaed</t>
  </si>
  <si>
    <t>517 nat Qtdiwn Mijmiduat</t>
  </si>
  <si>
    <t>34 nxs zdczop</t>
  </si>
  <si>
    <t>5 ovh mvdc fwgusa</t>
  </si>
  <si>
    <t>75 ojmott Mtxkx Eqseiqnj</t>
  </si>
  <si>
    <t>Étiquettes de lignes</t>
  </si>
  <si>
    <t>(vide)</t>
  </si>
  <si>
    <t>Total général</t>
  </si>
  <si>
    <t>Nombre de Qualifié en IP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</si>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</sst>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3" x14ac:knownFonts="1">
    <font>
      <sz val="10"/>
      <color theme="1"/>
      <name val="Arial"/>
      <family val="2"/>
    </font>
    <font>
      <b/>
      <sz val="10"/>
      <name val="Arial"/>
      <family val="2"/>
    </font>
    <font>
      <b/>
      <sz val="9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4" borderId="3" xfId="0" applyFill="1" applyBorder="1"/>
    <xf numFmtId="14" fontId="0" fillId="4" borderId="3" xfId="0" applyNumberFormat="1" applyFill="1" applyBorder="1"/>
    <xf numFmtId="164" fontId="0" fillId="4" borderId="3" xfId="0" applyNumberFormat="1" applyFill="1" applyBorder="1"/>
    <xf numFmtId="164" fontId="0" fillId="0" borderId="3" xfId="0" applyNumberFormat="1" applyBorder="1"/>
    <xf numFmtId="164" fontId="0" fillId="6" borderId="3" xfId="0" applyNumberFormat="1" applyFill="1" applyBorder="1"/>
    <xf numFmtId="164" fontId="0" fillId="7" borderId="3" xfId="0" applyNumberFormat="1" applyFill="1" applyBorder="1"/>
    <xf numFmtId="0" fontId="0" fillId="8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FFCC"/>
      <color rgb="FF00FFCC"/>
      <color rgb="FF00CC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 MAZEPA" refreshedDate="45168.514751736111" createdVersion="8" refreshedVersion="8" minRefreshableVersion="3" recordCount="110" xr:uid="{A4330907-A789-47CF-B1B6-885316DF6E56}">
  <cacheSource type="worksheet">
    <worksheetSource ref="A1:P111" sheet="signalements"/>
  </cacheSource>
  <cacheFields count="16">
    <cacheField name="NOM D'USAGE" numFmtId="0">
      <sharedItems containsBlank="1"/>
    </cacheField>
    <cacheField name="PRENOM" numFmtId="0">
      <sharedItems containsBlank="1"/>
    </cacheField>
    <cacheField name="Date de naissance" numFmtId="0">
      <sharedItems containsDate="1" containsBlank="1" containsMixedTypes="1" minDate="1923-01-19T00:00:00" maxDate="2004-02-29T00:00:00"/>
    </cacheField>
    <cacheField name="âge" numFmtId="164">
      <sharedItems containsDate="1" containsBlank="1" containsMixedTypes="1" minDate="1900-03-22T00:00:00" maxDate="2023-08-31T00:00:00"/>
    </cacheField>
    <cacheField name="ADRESSE" numFmtId="0">
      <sharedItems containsBlank="1"/>
    </cacheField>
    <cacheField name="Date de signalement" numFmtId="0">
      <sharedItems containsNonDate="0" containsDate="1" containsString="0" containsBlank="1" minDate="2022-12-27T00:00:00" maxDate="2023-08-26T00:00:00"/>
    </cacheField>
    <cacheField name="mois" numFmtId="0">
      <sharedItems containsSemiMixedTypes="0" containsString="0" containsNumber="1" containsInteger="1" minValue="3" maxValue="3"/>
    </cacheField>
    <cacheField name="Échéance" numFmtId="14">
      <sharedItems containsSemiMixedTypes="0" containsNonDate="0" containsDate="1" containsString="0" minDate="1900-03-31T00:00:00" maxDate="2023-11-26T00:00:00"/>
    </cacheField>
    <cacheField name="ORIGINE DU_x000a_MESSAGE" numFmtId="0">
      <sharedItems containsNonDate="0" containsString="0" containsBlank="1"/>
    </cacheField>
    <cacheField name="date passage en CIPAV" numFmtId="0">
      <sharedItems containsDate="1" containsBlank="1" containsMixedTypes="1" minDate="2023-01-12T00:00:00" maxDate="2023-09-15T00:00:00"/>
    </cacheField>
    <cacheField name="Qualifié en IP" numFmtId="0">
      <sharedItems containsBlank="1" count="4">
        <s v="non"/>
        <s v="oui"/>
        <m/>
        <s v="en attente"/>
      </sharedItems>
    </cacheField>
    <cacheField name="catégorie" numFmtId="0">
      <sharedItems containsBlank="1" count="8">
        <s v="TS seul"/>
        <s v="binôme autre"/>
        <s v="binôme TS + IDE"/>
        <s v="poly"/>
        <s v="aucun"/>
        <s v="IDE seul"/>
        <m/>
        <s v="autre"/>
      </sharedItems>
    </cacheField>
    <cacheField name="missionné" numFmtId="0">
      <sharedItems containsNonDate="0" containsString="0" containsBlank="1"/>
    </cacheField>
    <cacheField name="Retour COPAV" numFmtId="0">
      <sharedItems containsNonDate="0" containsString="0" containsBlank="1"/>
    </cacheField>
    <cacheField name="Courrier TGI" numFmtId="0">
      <sharedItems containsNonDate="0" containsString="0" containsBlank="1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">
  <r>
    <s v="RQXNHXCO"/>
    <s v="Dgvplcs"/>
    <d v="1948-04-10T00:00:00"/>
    <d v="1975-05-21T00:00:00"/>
    <s v="7 wgp Jtvkkqn Qmhejfasd"/>
    <d v="2022-12-27T00:00:00"/>
    <n v="3"/>
    <d v="2023-03-27T00:00:00"/>
    <m/>
    <d v="2023-01-12T00:00:00"/>
    <x v="0"/>
    <x v="0"/>
    <m/>
    <m/>
    <m/>
    <m/>
  </r>
  <r>
    <s v="FSKHV"/>
    <s v="Vpvdrkew"/>
    <d v="1967-08-22T00:00:00"/>
    <d v="1956-01-08T00:00:00"/>
    <s v="7 Koricv Duwkgovbl"/>
    <d v="2023-01-04T00:00:00"/>
    <n v="3"/>
    <d v="2023-04-04T00:00:00"/>
    <m/>
    <d v="2023-01-12T00:00:00"/>
    <x v="1"/>
    <x v="1"/>
    <m/>
    <m/>
    <m/>
    <m/>
  </r>
  <r>
    <s v="QSFNFNTO"/>
    <s v="Yrgn"/>
    <d v="1958-04-17T00:00:00"/>
    <d v="1965-05-14T00:00:00"/>
    <s v="42 fwo Dvyqpqp wd Fcbtwvjhe"/>
    <d v="2023-01-04T00:00:00"/>
    <n v="3"/>
    <d v="2023-04-04T00:00:00"/>
    <m/>
    <d v="2023-01-12T00:00:00"/>
    <x v="1"/>
    <x v="2"/>
    <m/>
    <m/>
    <m/>
    <m/>
  </r>
  <r>
    <s v="MVIFQJI"/>
    <s v="Amppipijj"/>
    <d v="1933-09-25T00:00:00"/>
    <d v="1989-12-04T00:00:00"/>
    <s v="34 ctr Efkza"/>
    <d v="2023-01-05T00:00:00"/>
    <n v="3"/>
    <d v="2023-04-05T00:00:00"/>
    <m/>
    <d v="2023-01-12T00:00:00"/>
    <x v="0"/>
    <x v="0"/>
    <m/>
    <m/>
    <m/>
    <m/>
  </r>
  <r>
    <s v="BRYBKQM"/>
    <s v="Qspshnuibe"/>
    <d v="1941-07-10T00:00:00"/>
    <d v="1982-02-19T00:00:00"/>
    <s v="5 mqp Igimpdp"/>
    <d v="2023-01-05T00:00:00"/>
    <n v="3"/>
    <d v="2023-04-05T00:00:00"/>
    <m/>
    <d v="2023-01-12T00:00:00"/>
    <x v="0"/>
    <x v="3"/>
    <m/>
    <m/>
    <m/>
    <m/>
  </r>
  <r>
    <s v="FZD"/>
    <s v="Uotmhs"/>
    <d v="1962-08-04T00:00:00"/>
    <d v="1961-01-25T00:00:00"/>
    <s v="26 vcotrbr ngk bqnprlefp"/>
    <d v="2023-01-05T00:00:00"/>
    <n v="3"/>
    <d v="2023-04-05T00:00:00"/>
    <m/>
    <d v="2023-01-12T00:00:00"/>
    <x v="0"/>
    <x v="0"/>
    <m/>
    <m/>
    <m/>
    <m/>
  </r>
  <r>
    <s v="EFSATWXMX"/>
    <s v="Gwljvg"/>
    <n v="1941"/>
    <d v="2018-05-07T00:00:00"/>
    <s v="271 mygbs Clvau Xyah"/>
    <d v="2023-01-09T00:00:00"/>
    <n v="3"/>
    <d v="2023-04-09T00:00:00"/>
    <m/>
    <m/>
    <x v="2"/>
    <x v="4"/>
    <m/>
    <m/>
    <m/>
    <m/>
  </r>
  <r>
    <s v="SYQCMPZXL"/>
    <s v="Agxujucp"/>
    <d v="1956-07-22T00:00:00"/>
    <d v="1967-02-07T00:00:00"/>
    <s v="62 min Afbjsq Pwvvhrcw"/>
    <d v="2023-01-09T00:00:00"/>
    <n v="3"/>
    <d v="2023-04-09T00:00:00"/>
    <m/>
    <d v="2023-01-12T00:00:00"/>
    <x v="0"/>
    <x v="4"/>
    <m/>
    <m/>
    <m/>
    <m/>
  </r>
  <r>
    <s v="ZXATASJV"/>
    <s v="Uucjoi"/>
    <d v="1930-07-23T00:00:00"/>
    <d v="1993-02-06T00:00:00"/>
    <s v="76 Lersjz Qukozxh Eflvcrv"/>
    <d v="2023-01-11T00:00:00"/>
    <n v="3"/>
    <d v="2023-04-11T00:00:00"/>
    <m/>
    <d v="2023-01-12T00:00:00"/>
    <x v="0"/>
    <x v="5"/>
    <m/>
    <m/>
    <m/>
    <m/>
  </r>
  <r>
    <s v="DBYNSFN PD EQJLI"/>
    <s v="Vvmvuw"/>
    <d v="2004-02-28T00:00:00"/>
    <d v="1919-07-02T00:00:00"/>
    <s v="9 wuu Ljfjymn Wabumuni"/>
    <d v="2023-01-18T00:00:00"/>
    <n v="3"/>
    <d v="2023-04-18T00:00:00"/>
    <m/>
    <s v="traité hors cipav"/>
    <x v="2"/>
    <x v="1"/>
    <m/>
    <m/>
    <m/>
    <m/>
  </r>
  <r>
    <s v="ISWBB"/>
    <s v="Jrhgt"/>
    <d v="1927-05-09T00:00:00"/>
    <d v="1996-04-22T00:00:00"/>
    <s v="25 ylc qz vo Hgph"/>
    <d v="2023-01-17T00:00:00"/>
    <n v="3"/>
    <d v="2023-04-17T00:00:00"/>
    <m/>
    <s v="traité hors cipav"/>
    <x v="1"/>
    <x v="2"/>
    <m/>
    <m/>
    <m/>
    <m/>
  </r>
  <r>
    <s v="FPLGDSAYW"/>
    <s v="Nwxhxbg"/>
    <d v="1940-01-20T00:00:00"/>
    <d v="1983-08-10T00:00:00"/>
    <s v="192 pbwdu Dtmqc Srkm"/>
    <d v="2023-01-16T00:00:00"/>
    <n v="3"/>
    <d v="2023-04-16T00:00:00"/>
    <m/>
    <s v="traité hors cipav"/>
    <x v="0"/>
    <x v="4"/>
    <m/>
    <m/>
    <m/>
    <m/>
  </r>
  <r>
    <s v="ELNSFI"/>
    <s v="Ydmglw"/>
    <d v="1930-08-16T00:00:00"/>
    <d v="1993-01-13T00:00:00"/>
    <s v="59 kdd Twmtey Oerhdcxfx"/>
    <d v="2023-01-20T00:00:00"/>
    <n v="3"/>
    <d v="2023-04-20T00:00:00"/>
    <m/>
    <s v="traité hors cipav"/>
    <x v="0"/>
    <x v="4"/>
    <m/>
    <m/>
    <m/>
    <m/>
  </r>
  <r>
    <s v="KPRRHSNJ"/>
    <s v="Khat"/>
    <d v="1950-05-29T00:00:00"/>
    <d v="1973-04-02T00:00:00"/>
    <s v="77 esutr ca dc Hrtgetjnbn"/>
    <d v="2023-01-24T00:00:00"/>
    <n v="3"/>
    <d v="2023-04-24T00:00:00"/>
    <m/>
    <d v="2023-01-26T00:00:00"/>
    <x v="0"/>
    <x v="0"/>
    <m/>
    <m/>
    <m/>
    <m/>
  </r>
  <r>
    <s v="ROZCALKAC"/>
    <s v="Qdzx"/>
    <d v="1931-03-01T00:00:00"/>
    <d v="1992-06-30T00:00:00"/>
    <s v="28 etk Msrtvn Yvrbzx Xfkaiez"/>
    <d v="2023-01-25T00:00:00"/>
    <n v="3"/>
    <d v="2023-04-25T00:00:00"/>
    <m/>
    <d v="2023-01-26T00:00:00"/>
    <x v="0"/>
    <x v="4"/>
    <m/>
    <m/>
    <m/>
    <m/>
  </r>
  <r>
    <s v="JRHB"/>
    <s v="Iyt"/>
    <d v="2003-09-19T00:00:00"/>
    <d v="1919-12-11T00:00:00"/>
    <s v="94 jzhoko Znpwsy Btybzo"/>
    <d v="2023-01-27T00:00:00"/>
    <n v="3"/>
    <d v="2023-04-27T00:00:00"/>
    <m/>
    <d v="2023-02-09T00:00:00"/>
    <x v="1"/>
    <x v="1"/>
    <m/>
    <m/>
    <m/>
    <m/>
  </r>
  <r>
    <s v="KAYXT"/>
    <s v="Sbyaykf"/>
    <d v="1962-01-09T00:00:00"/>
    <d v="1961-08-20T00:00:00"/>
    <s v="982 ryj Gizq Fubj"/>
    <d v="2023-01-20T00:00:00"/>
    <n v="3"/>
    <d v="2023-04-20T00:00:00"/>
    <m/>
    <d v="2023-02-09T00:00:00"/>
    <x v="1"/>
    <x v="2"/>
    <m/>
    <m/>
    <m/>
    <m/>
  </r>
  <r>
    <s v="CNXYHY"/>
    <s v="Innepdhu"/>
    <d v="1933-07-17T00:00:00"/>
    <d v="1990-02-12T00:00:00"/>
    <s v="885 evv Fygwvvu ux Zkrjjgjup"/>
    <d v="2023-02-06T00:00:00"/>
    <n v="3"/>
    <d v="2023-05-06T00:00:00"/>
    <m/>
    <d v="2023-02-09T00:00:00"/>
    <x v="0"/>
    <x v="0"/>
    <m/>
    <m/>
    <m/>
    <m/>
  </r>
  <r>
    <s v="WBCUZYI"/>
    <s v="Dorvmr"/>
    <d v="2001-01-30T00:00:00"/>
    <d v="1922-07-30T00:00:00"/>
    <s v="9 saa jcy 9 sqfblt"/>
    <d v="2023-02-03T00:00:00"/>
    <n v="3"/>
    <d v="2023-05-03T00:00:00"/>
    <m/>
    <d v="2023-02-09T00:00:00"/>
    <x v="3"/>
    <x v="6"/>
    <m/>
    <m/>
    <m/>
    <m/>
  </r>
  <r>
    <s v="XATBIZX"/>
    <s v="Bjzwenw"/>
    <d v="1962-06-01T00:00:00"/>
    <d v="1961-03-30T00:00:00"/>
    <s v="18 tenly pv yc Lxcdosndpi"/>
    <d v="2023-02-06T00:00:00"/>
    <n v="3"/>
    <d v="2023-05-06T00:00:00"/>
    <m/>
    <d v="2023-02-09T00:00:00"/>
    <x v="1"/>
    <x v="1"/>
    <m/>
    <m/>
    <m/>
    <m/>
  </r>
  <r>
    <s v="LSJ"/>
    <s v="Nisyuis"/>
    <d v="1923-01-19T00:00:00"/>
    <d v="2000-08-10T00:00:00"/>
    <s v="31 ymm Wiok Gaikszra"/>
    <d v="2023-02-07T00:00:00"/>
    <n v="3"/>
    <d v="2023-05-07T00:00:00"/>
    <m/>
    <d v="2023-02-09T00:00:00"/>
    <x v="0"/>
    <x v="5"/>
    <m/>
    <m/>
    <m/>
    <m/>
  </r>
  <r>
    <s v="CLVOIDCETUO"/>
    <s v="Fqpkqj"/>
    <d v="1940-01-06T00:00:00"/>
    <d v="1983-08-24T00:00:00"/>
    <s v="11 fhd Proi Lhpknnns"/>
    <d v="2023-02-10T00:00:00"/>
    <n v="3"/>
    <d v="2023-05-10T00:00:00"/>
    <m/>
    <d v="2023-02-23T00:00:00"/>
    <x v="0"/>
    <x v="0"/>
    <m/>
    <m/>
    <m/>
    <m/>
  </r>
  <r>
    <s v="MJALUTG"/>
    <s v="Jdjrhawy"/>
    <d v="1951-10-13T00:00:00"/>
    <d v="1971-11-17T00:00:00"/>
    <s v="87 rhm Adkmjnb Zfynie"/>
    <d v="2023-02-21T00:00:00"/>
    <n v="3"/>
    <d v="2023-05-21T00:00:00"/>
    <m/>
    <d v="2023-02-23T00:00:00"/>
    <x v="0"/>
    <x v="2"/>
    <m/>
    <m/>
    <m/>
    <m/>
  </r>
  <r>
    <s v="NGZRT "/>
    <s v="Baddrc"/>
    <d v="1967-04-29T00:00:00"/>
    <d v="1956-05-02T00:00:00"/>
    <s v="38 cea Lppxnnyftl"/>
    <d v="2023-02-22T00:00:00"/>
    <n v="3"/>
    <d v="2023-05-22T00:00:00"/>
    <m/>
    <d v="2023-02-23T00:00:00"/>
    <x v="0"/>
    <x v="0"/>
    <m/>
    <m/>
    <m/>
    <m/>
  </r>
  <r>
    <s v="IBOUXF"/>
    <s v="Jlhrt-Gvotvf"/>
    <d v="1954-06-02T00:00:00"/>
    <d v="1969-03-29T00:00:00"/>
    <s v="49 xup Skxvxlj Nzswjfhgv"/>
    <d v="2023-02-24T00:00:00"/>
    <n v="3"/>
    <d v="2023-05-24T00:00:00"/>
    <m/>
    <d v="2023-03-09T00:00:00"/>
    <x v="0"/>
    <x v="5"/>
    <m/>
    <m/>
    <m/>
    <m/>
  </r>
  <r>
    <s v="SJOJI"/>
    <s v="Gadskdr"/>
    <s v="79 ans"/>
    <e v="#VALUE!"/>
    <s v="5 klhmvr Ietduh"/>
    <d v="2023-03-06T00:00:00"/>
    <n v="3"/>
    <d v="2023-06-06T00:00:00"/>
    <m/>
    <d v="2023-03-09T00:00:00"/>
    <x v="1"/>
    <x v="2"/>
    <m/>
    <m/>
    <m/>
    <m/>
  </r>
  <r>
    <s v="JPBYWY"/>
    <s v="Yixlvm"/>
    <d v="1927-03-23T00:00:00"/>
    <d v="1996-06-08T00:00:00"/>
    <s v="1M jybgcm Kojqkuizv"/>
    <d v="2023-03-02T00:00:00"/>
    <n v="3"/>
    <d v="2023-06-02T00:00:00"/>
    <m/>
    <d v="2023-03-09T00:00:00"/>
    <x v="1"/>
    <x v="2"/>
    <m/>
    <m/>
    <m/>
    <m/>
  </r>
  <r>
    <s v="OPMVAEU"/>
    <s v="Ulwghokplr"/>
    <d v="1931-08-27T00:00:00"/>
    <d v="1992-01-03T00:00:00"/>
    <s v="90 ymf Nglbfd Xvjvnx"/>
    <d v="2023-03-02T00:00:00"/>
    <n v="3"/>
    <d v="2023-06-02T00:00:00"/>
    <m/>
    <d v="2023-03-09T00:00:00"/>
    <x v="0"/>
    <x v="0"/>
    <m/>
    <m/>
    <m/>
    <m/>
  </r>
  <r>
    <s v="WKUVMKFTP"/>
    <s v="Dgqoatu"/>
    <d v="1935-12-15T00:00:00"/>
    <d v="1987-09-15T00:00:00"/>
    <s v="52 kwtgr uue hnlncq"/>
    <d v="2023-03-06T00:00:00"/>
    <n v="3"/>
    <d v="2023-06-06T00:00:00"/>
    <m/>
    <d v="2023-03-09T00:00:00"/>
    <x v="0"/>
    <x v="4"/>
    <m/>
    <m/>
    <m/>
    <m/>
  </r>
  <r>
    <s v="CCVPH"/>
    <s v="Cwluo-Yghlkd"/>
    <d v="1947-08-13T00:00:00"/>
    <d v="1976-01-17T00:00:00"/>
    <s v="2 qcy Vvcnj Gqvthpu"/>
    <d v="2023-03-13T00:00:00"/>
    <n v="3"/>
    <d v="2023-06-13T00:00:00"/>
    <m/>
    <d v="2023-03-23T00:00:00"/>
    <x v="0"/>
    <x v="4"/>
    <m/>
    <m/>
    <m/>
    <m/>
  </r>
  <r>
    <s v="UKFXUYS"/>
    <s v="Iifjlm"/>
    <d v="1955-06-02T00:00:00"/>
    <d v="1968-03-29T00:00:00"/>
    <s v="5 mos Logiwct"/>
    <d v="2023-03-13T00:00:00"/>
    <n v="3"/>
    <d v="2023-06-13T00:00:00"/>
    <m/>
    <d v="2023-03-23T00:00:00"/>
    <x v="1"/>
    <x v="2"/>
    <m/>
    <m/>
    <m/>
    <m/>
  </r>
  <r>
    <s v="SMMLPH"/>
    <s v="Vpvxinl"/>
    <d v="1933-02-10T00:00:00"/>
    <d v="1990-07-19T00:00:00"/>
    <s v="9 ads Azwaaeu Rukqyqrxd"/>
    <d v="2023-03-14T00:00:00"/>
    <n v="3"/>
    <d v="2023-06-14T00:00:00"/>
    <m/>
    <d v="2023-03-23T00:00:00"/>
    <x v="1"/>
    <x v="0"/>
    <m/>
    <m/>
    <m/>
    <m/>
  </r>
  <r>
    <s v="YNUOXVVD"/>
    <s v="Kspv-Ngprlwsu"/>
    <d v="1941-07-09T00:00:00"/>
    <d v="1982-02-20T00:00:00"/>
    <s v="31 kaw Xfwhd Zyxnuoi"/>
    <d v="2023-03-18T00:00:00"/>
    <n v="3"/>
    <d v="2023-06-18T00:00:00"/>
    <m/>
    <d v="2023-03-23T00:00:00"/>
    <x v="0"/>
    <x v="0"/>
    <m/>
    <m/>
    <m/>
    <m/>
  </r>
  <r>
    <s v="HTQTJ RV SSMYVRAT"/>
    <s v="Jjynypikly"/>
    <d v="1924-08-19T00:00:00"/>
    <d v="1999-01-10T00:00:00"/>
    <s v="694 yeiwm Jvvyr Vtsb"/>
    <d v="2023-04-05T00:00:00"/>
    <n v="3"/>
    <d v="2023-07-05T00:00:00"/>
    <m/>
    <d v="2023-04-13T00:00:00"/>
    <x v="0"/>
    <x v="1"/>
    <m/>
    <m/>
    <m/>
    <m/>
  </r>
  <r>
    <s v="SLSNNWY"/>
    <s v="Okkrjfyt"/>
    <m/>
    <d v="2023-08-30T00:00:00"/>
    <s v="."/>
    <d v="2023-03-31T00:00:00"/>
    <n v="3"/>
    <d v="2023-06-30T00:00:00"/>
    <m/>
    <d v="2023-04-13T00:00:00"/>
    <x v="0"/>
    <x v="1"/>
    <m/>
    <m/>
    <m/>
    <m/>
  </r>
  <r>
    <s v="XGXSAI "/>
    <s v="Yufcz"/>
    <d v="1930-01-01T00:00:00"/>
    <d v="1993-08-28T00:00:00"/>
    <s v="4 mib Fkqyljuyzk Pgmpe Bveryga"/>
    <d v="2023-03-30T00:00:00"/>
    <n v="3"/>
    <d v="2023-06-30T00:00:00"/>
    <m/>
    <d v="2023-04-13T00:00:00"/>
    <x v="0"/>
    <x v="3"/>
    <m/>
    <m/>
    <m/>
    <m/>
  </r>
  <r>
    <s v="JGYBUVX (HBIORKT)"/>
    <s v="Ojlqldwcrp"/>
    <d v="1935-12-23T00:00:00"/>
    <d v="1987-09-07T00:00:00"/>
    <s v="34 jgmatt Jgtjbce"/>
    <d v="2023-04-06T00:00:00"/>
    <n v="3"/>
    <d v="2023-07-06T00:00:00"/>
    <m/>
    <d v="2023-04-27T00:00:00"/>
    <x v="0"/>
    <x v="0"/>
    <m/>
    <m/>
    <m/>
    <m/>
  </r>
  <r>
    <s v="HNOSSZC"/>
    <s v="Injcnngie"/>
    <m/>
    <d v="2023-08-30T00:00:00"/>
    <s v="74 ycb Uqetj"/>
    <d v="2023-03-31T00:00:00"/>
    <n v="3"/>
    <d v="2023-06-30T00:00:00"/>
    <m/>
    <d v="2023-04-27T00:00:00"/>
    <x v="1"/>
    <x v="3"/>
    <m/>
    <m/>
    <m/>
    <m/>
  </r>
  <r>
    <s v="OCHXTU"/>
    <s v="Ylydgaj"/>
    <d v="1969-03-03T00:00:00"/>
    <d v="1954-06-28T00:00:00"/>
    <s v="2 rjc Xbgna Dzxc"/>
    <d v="2023-04-14T00:00:00"/>
    <n v="3"/>
    <d v="2023-07-14T00:00:00"/>
    <m/>
    <d v="2023-04-27T00:00:00"/>
    <x v="0"/>
    <x v="7"/>
    <m/>
    <m/>
    <m/>
    <m/>
  </r>
  <r>
    <s v="MEZJCKFX"/>
    <s v="Namkcn"/>
    <d v="1932-10-10T00:00:00"/>
    <d v="1990-11-19T00:00:00"/>
    <s v="23etw gbi Eg Jwonpdz"/>
    <d v="2023-04-17T00:00:00"/>
    <n v="3"/>
    <d v="2023-07-17T00:00:00"/>
    <m/>
    <d v="2023-04-27T00:00:00"/>
    <x v="1"/>
    <x v="5"/>
    <m/>
    <m/>
    <m/>
    <m/>
  </r>
  <r>
    <s v="VYFEBHGC"/>
    <s v="Rnjvtfl"/>
    <m/>
    <d v="2023-08-30T00:00:00"/>
    <s v="54 vle Yaxcz Brsfaoo"/>
    <d v="2023-04-07T00:00:00"/>
    <n v="3"/>
    <d v="2023-07-07T00:00:00"/>
    <m/>
    <d v="2023-04-27T00:00:00"/>
    <x v="0"/>
    <x v="0"/>
    <m/>
    <m/>
    <m/>
    <m/>
  </r>
  <r>
    <s v="EVYXEEAX"/>
    <s v="Ijcsqd"/>
    <d v="1936-08-18T00:00:00"/>
    <d v="1987-01-11T00:00:00"/>
    <s v="89 zpv Vhas Xgcf"/>
    <d v="2023-04-18T00:00:00"/>
    <n v="3"/>
    <d v="2023-07-18T00:00:00"/>
    <m/>
    <d v="2023-04-27T00:00:00"/>
    <x v="0"/>
    <x v="4"/>
    <m/>
    <m/>
    <m/>
    <m/>
  </r>
  <r>
    <s v="OWAAQ BJIXLTMAQJ"/>
    <s v="Vdwdts"/>
    <d v="1969-10-27T00:00:00"/>
    <d v="1953-11-02T00:00:00"/>
    <s v="4 vtd Zod Dhn"/>
    <d v="2023-04-19T00:00:00"/>
    <n v="3"/>
    <d v="2023-07-19T00:00:00"/>
    <m/>
    <d v="2023-04-27T00:00:00"/>
    <x v="2"/>
    <x v="4"/>
    <m/>
    <m/>
    <m/>
    <m/>
  </r>
  <r>
    <s v="NOAS"/>
    <s v="Nbnmsur"/>
    <d v="1993-09-14T00:00:00"/>
    <d v="1929-12-15T00:00:00"/>
    <s v="57 tlu cbqxepsnrc Mlkpon Foaxpja"/>
    <d v="2023-04-21T00:00:00"/>
    <n v="3"/>
    <d v="2023-07-21T00:00:00"/>
    <m/>
    <d v="2023-04-27T00:00:00"/>
    <x v="0"/>
    <x v="3"/>
    <m/>
    <m/>
    <m/>
    <m/>
  </r>
  <r>
    <s v="IUXIZAFW"/>
    <s v="Xrdxdcii"/>
    <d v="1927-03-19T00:00:00"/>
    <d v="1996-06-12T00:00:00"/>
    <s v="6 ebc Vrwy Rnjnqwmw"/>
    <d v="2023-04-26T00:00:00"/>
    <n v="3"/>
    <d v="2023-07-26T00:00:00"/>
    <m/>
    <d v="2023-04-27T00:00:00"/>
    <x v="0"/>
    <x v="4"/>
    <m/>
    <m/>
    <m/>
    <m/>
  </r>
  <r>
    <s v="UXWLLVM"/>
    <s v="Kojphiw"/>
    <d v="1961-04-29T00:00:00"/>
    <d v="1962-05-02T00:00:00"/>
    <s v="61 dorka nw mi Ktxyiylunt"/>
    <d v="2023-05-02T00:00:00"/>
    <n v="3"/>
    <d v="2023-08-02T00:00:00"/>
    <m/>
    <d v="2023-05-11T00:00:00"/>
    <x v="0"/>
    <x v="4"/>
    <m/>
    <m/>
    <m/>
    <m/>
  </r>
  <r>
    <s v="YOVTYOQ"/>
    <s v="Odnkhx"/>
    <d v="1983-03-23T00:00:00"/>
    <d v="1940-06-08T00:00:00"/>
    <s v="8 bvevs Gvrvt Nagzuex Wnzwycz"/>
    <d v="2023-05-02T00:00:00"/>
    <n v="3"/>
    <d v="2023-08-02T00:00:00"/>
    <m/>
    <d v="2023-05-11T00:00:00"/>
    <x v="1"/>
    <x v="3"/>
    <m/>
    <m/>
    <m/>
    <m/>
  </r>
  <r>
    <s v="ZKYGTCYA"/>
    <s v="Mbvvu"/>
    <d v="1965-05-24T00:00:00"/>
    <d v="1958-04-07T00:00:00"/>
    <s v="90per kax Uysy Fmbfhm"/>
    <d v="2023-05-10T00:00:00"/>
    <n v="3"/>
    <d v="2023-08-10T00:00:00"/>
    <m/>
    <d v="2023-05-11T00:00:00"/>
    <x v="1"/>
    <x v="3"/>
    <m/>
    <m/>
    <m/>
    <m/>
  </r>
  <r>
    <s v="AVPURFYY"/>
    <s v="Pzjogs"/>
    <d v="1938-03-09T00:00:00"/>
    <d v="1985-06-22T00:00:00"/>
    <s v="19 ofm w&amp;#441;Kcfyvj"/>
    <d v="2023-05-12T00:00:00"/>
    <n v="3"/>
    <d v="2023-08-12T00:00:00"/>
    <m/>
    <d v="2023-05-25T00:00:00"/>
    <x v="0"/>
    <x v="6"/>
    <m/>
    <m/>
    <m/>
    <m/>
  </r>
  <r>
    <s v="XGQRVSTZOG"/>
    <s v="Pigpvcnf"/>
    <d v="1960-05-30T00:00:00"/>
    <d v="1963-04-01T00:00:00"/>
    <s v="28 ggp Pcsjgot Fpugkeky"/>
    <d v="2023-05-10T00:00:00"/>
    <n v="3"/>
    <d v="2023-08-10T00:00:00"/>
    <m/>
    <d v="2023-05-25T00:00:00"/>
    <x v="0"/>
    <x v="0"/>
    <m/>
    <m/>
    <m/>
    <m/>
  </r>
  <r>
    <s v="WD QBGNYK"/>
    <s v="Qlyokqw"/>
    <d v="1937-08-03T00:00:00"/>
    <d v="1986-01-26T00:00:00"/>
    <s v="6 fdb Vttbpch Sambmgzi"/>
    <d v="2023-05-15T00:00:00"/>
    <n v="3"/>
    <d v="2023-08-15T00:00:00"/>
    <m/>
    <d v="2023-05-25T00:00:00"/>
    <x v="1"/>
    <x v="0"/>
    <m/>
    <m/>
    <m/>
    <m/>
  </r>
  <r>
    <s v="PSDCGYJ VOTARPH"/>
    <s v="Dbkjd"/>
    <d v="1985-01-19T00:00:00"/>
    <d v="1938-08-10T00:00:00"/>
    <s v="55 infimt Grnvk Mqvmmiai"/>
    <d v="2023-05-17T00:00:00"/>
    <n v="3"/>
    <d v="2023-08-17T00:00:00"/>
    <m/>
    <d v="2023-05-25T00:00:00"/>
    <x v="0"/>
    <x v="3"/>
    <m/>
    <m/>
    <m/>
    <m/>
  </r>
  <r>
    <s v="UZPHXHFMF"/>
    <s v="Dvrj"/>
    <d v="1955-05-24T00:00:00"/>
    <d v="1968-04-07T00:00:00"/>
    <s v="9 ixr dccnyu Rqygop"/>
    <d v="2023-05-12T00:00:00"/>
    <n v="3"/>
    <d v="2023-08-12T00:00:00"/>
    <m/>
    <d v="2023-05-25T00:00:00"/>
    <x v="0"/>
    <x v="5"/>
    <m/>
    <m/>
    <m/>
    <m/>
  </r>
  <r>
    <s v="VYGO "/>
    <s v="Hkfzryp"/>
    <d v="1993-09-14T00:00:00"/>
    <d v="1929-12-15T00:00:00"/>
    <s v="75 urx ydzupjqqog Muicua Wpwsjfl"/>
    <d v="2023-05-26T00:00:00"/>
    <n v="3"/>
    <d v="2023-08-26T00:00:00"/>
    <m/>
    <d v="2023-06-08T00:00:00"/>
    <x v="1"/>
    <x v="1"/>
    <m/>
    <m/>
    <m/>
    <m/>
  </r>
  <r>
    <s v="ZHHDLCMSR"/>
    <s v="Beafoexjk"/>
    <d v="1945-09-10T00:00:00"/>
    <d v="1977-12-19T00:00:00"/>
    <s v="60 jhjeiu Qcbtfqeg Mgxnfq"/>
    <d v="2023-06-01T00:00:00"/>
    <n v="3"/>
    <d v="2023-09-01T00:00:00"/>
    <m/>
    <d v="2023-06-08T00:00:00"/>
    <x v="0"/>
    <x v="0"/>
    <m/>
    <m/>
    <m/>
    <m/>
  </r>
  <r>
    <s v="YKNY"/>
    <s v="Qxagpghg"/>
    <d v="1940-03-11T00:00:00"/>
    <d v="1983-06-20T00:00:00"/>
    <s v="2 ivi Yxwysa ywwbxt"/>
    <d v="2023-05-30T00:00:00"/>
    <n v="3"/>
    <d v="2023-08-30T00:00:00"/>
    <m/>
    <d v="2023-06-08T00:00:00"/>
    <x v="1"/>
    <x v="2"/>
    <m/>
    <m/>
    <m/>
    <m/>
  </r>
  <r>
    <s v="YF PWLJX"/>
    <s v="Siylgrxm"/>
    <d v="1962-08-09T00:00:00"/>
    <d v="1961-01-20T00:00:00"/>
    <s v="6 omacl Iyqdid Blfyhx"/>
    <d v="2023-06-01T00:00:00"/>
    <n v="3"/>
    <d v="2023-09-01T00:00:00"/>
    <m/>
    <d v="2023-06-08T00:00:00"/>
    <x v="0"/>
    <x v="4"/>
    <m/>
    <m/>
    <m/>
    <m/>
  </r>
  <r>
    <s v="AFUBA"/>
    <s v="Jxpzda"/>
    <d v="1937-06-10T00:00:00"/>
    <d v="1986-03-21T00:00:00"/>
    <s v="67 apg Utug Atcugr"/>
    <d v="2023-05-31T00:00:00"/>
    <n v="3"/>
    <d v="2023-08-31T00:00:00"/>
    <m/>
    <d v="2023-06-08T00:00:00"/>
    <x v="1"/>
    <x v="2"/>
    <m/>
    <m/>
    <m/>
    <m/>
  </r>
  <r>
    <s v="DAFUT"/>
    <s v="Pvirzjt"/>
    <d v="1999-02-18T00:00:00"/>
    <d v="1924-07-11T00:00:00"/>
    <s v="76 sqa Wotnpfv Sbepsq"/>
    <d v="2023-06-05T00:00:00"/>
    <n v="3"/>
    <d v="2023-09-05T00:00:00"/>
    <m/>
    <d v="2023-06-08T00:00:00"/>
    <x v="0"/>
    <x v="4"/>
    <m/>
    <m/>
    <m/>
    <m/>
  </r>
  <r>
    <s v="LRUPVL"/>
    <s v="Phaxn-Vymvif"/>
    <d v="1948-07-11T00:00:00"/>
    <d v="1975-02-18T00:00:00"/>
    <s v="86 wgv Osahpo Rsuhrynh"/>
    <d v="2023-06-06T00:00:00"/>
    <n v="3"/>
    <d v="2023-09-06T00:00:00"/>
    <m/>
    <d v="2023-06-08T00:00:00"/>
    <x v="0"/>
    <x v="0"/>
    <m/>
    <m/>
    <m/>
    <m/>
  </r>
  <r>
    <s v="EUQMCCG"/>
    <s v="?"/>
    <s v="?"/>
    <m/>
    <s v="7t bxk Muyzwpp Dlebzckqs"/>
    <d v="2023-06-09T00:00:00"/>
    <n v="3"/>
    <d v="2023-09-09T00:00:00"/>
    <m/>
    <d v="2023-06-22T00:00:00"/>
    <x v="1"/>
    <x v="2"/>
    <m/>
    <m/>
    <m/>
    <m/>
  </r>
  <r>
    <s v="LIBP"/>
    <s v="Ninkvdsi"/>
    <d v="1939-05-19T00:00:00"/>
    <d v="1984-04-12T00:00:00"/>
    <s v="8 foi Sfrmagl"/>
    <d v="2023-06-14T00:00:00"/>
    <n v="3"/>
    <d v="2023-09-14T00:00:00"/>
    <m/>
    <d v="2023-06-22T00:00:00"/>
    <x v="0"/>
    <x v="4"/>
    <m/>
    <m/>
    <m/>
    <m/>
  </r>
  <r>
    <s v="DVIXYO"/>
    <s v="Kxzm"/>
    <d v="1958-12-30T00:00:00"/>
    <d v="1964-08-30T00:00:00"/>
    <s v="16 xyd Upcanc Vctwpa Rlttzyuq"/>
    <d v="2023-06-14T00:00:00"/>
    <n v="3"/>
    <d v="2023-09-14T00:00:00"/>
    <m/>
    <d v="2023-06-22T00:00:00"/>
    <x v="1"/>
    <x v="2"/>
    <m/>
    <m/>
    <m/>
    <m/>
  </r>
  <r>
    <s v="VVUQVHZVZ"/>
    <s v="Hebbjolr"/>
    <d v="1956-08-14T00:00:00"/>
    <d v="1967-01-15T00:00:00"/>
    <s v="424 ephtd Lwbjq Xegf"/>
    <d v="2023-06-14T00:00:00"/>
    <n v="3"/>
    <d v="2023-09-14T00:00:00"/>
    <m/>
    <d v="2023-06-22T00:00:00"/>
    <x v="1"/>
    <x v="2"/>
    <m/>
    <m/>
    <m/>
    <m/>
  </r>
  <r>
    <s v="QROHOVX LOBLYNMKJ"/>
    <s v="Guuugd"/>
    <d v="1944-06-29T00:00:00"/>
    <d v="1979-03-02T00:00:00"/>
    <s v="16 wra in Qmiwwhsw"/>
    <d v="2023-06-20T00:00:00"/>
    <n v="3"/>
    <d v="2023-09-20T00:00:00"/>
    <m/>
    <d v="2023-06-22T00:00:00"/>
    <x v="1"/>
    <x v="0"/>
    <m/>
    <m/>
    <m/>
    <m/>
  </r>
  <r>
    <s v="MDEFX"/>
    <s v="Lgqah-Ngalcy"/>
    <d v="1947-08-13T00:00:00"/>
    <d v="1976-01-17T00:00:00"/>
    <s v="8 owc Tthzc Rztszti"/>
    <d v="2023-06-23T00:00:00"/>
    <n v="3"/>
    <d v="2023-09-23T00:00:00"/>
    <m/>
    <s v="aucun traité en direct"/>
    <x v="1"/>
    <x v="2"/>
    <m/>
    <m/>
    <m/>
    <m/>
  </r>
  <r>
    <s v="DMRQRX XJI MDCJM"/>
    <s v="Ignlm Iyqjmozeh"/>
    <d v="1935-08-12T00:00:00"/>
    <d v="1988-01-18T00:00:00"/>
    <s v="58 nad bcdy mzrfjo"/>
    <d v="2023-06-30T00:00:00"/>
    <n v="3"/>
    <d v="2023-09-30T00:00:00"/>
    <m/>
    <d v="2023-07-13T00:00:00"/>
    <x v="1"/>
    <x v="2"/>
    <m/>
    <m/>
    <m/>
    <m/>
  </r>
  <r>
    <s v="KXNYQ"/>
    <s v="Ydhema"/>
    <d v="1961-11-25T00:00:00"/>
    <d v="1961-10-04T00:00:00"/>
    <s v="38 fes Qnbrngbegx"/>
    <d v="2023-07-07T00:00:00"/>
    <n v="3"/>
    <d v="2023-10-07T00:00:00"/>
    <m/>
    <d v="2023-07-13T00:00:00"/>
    <x v="1"/>
    <x v="0"/>
    <m/>
    <m/>
    <m/>
    <m/>
  </r>
  <r>
    <s v="HGYFAM"/>
    <s v="Ysjbyykl"/>
    <d v="1982-11-23T00:00:00"/>
    <d v="1940-10-06T00:00:00"/>
    <s v="82 pco Eaogylf"/>
    <d v="2023-07-07T00:00:00"/>
    <n v="3"/>
    <d v="2023-10-07T00:00:00"/>
    <m/>
    <d v="2023-07-13T00:00:00"/>
    <x v="1"/>
    <x v="3"/>
    <m/>
    <m/>
    <m/>
    <m/>
  </r>
  <r>
    <s v="GC MFVAWZR"/>
    <s v="Zyqogsndie"/>
    <d v="1961-10-31T00:00:00"/>
    <d v="1961-10-29T00:00:00"/>
    <s v="84 few Eibwo Xfzzr"/>
    <d v="2023-07-12T00:00:00"/>
    <n v="3"/>
    <d v="2023-10-12T00:00:00"/>
    <m/>
    <d v="2023-07-13T00:00:00"/>
    <x v="0"/>
    <x v="0"/>
    <m/>
    <m/>
    <m/>
    <m/>
  </r>
  <r>
    <s v="XPAIF"/>
    <s v="Niqklum"/>
    <d v="1938-09-03T00:00:00"/>
    <d v="1984-12-26T00:00:00"/>
    <s v="29w sjd Jqberxu Yndzolqlhn"/>
    <d v="2023-07-17T00:00:00"/>
    <n v="3"/>
    <d v="2023-10-17T00:00:00"/>
    <m/>
    <d v="2023-07-27T00:00:00"/>
    <x v="1"/>
    <x v="0"/>
    <m/>
    <m/>
    <m/>
    <m/>
  </r>
  <r>
    <s v="XQCNNA"/>
    <s v="Myemo"/>
    <d v="1989-03-31T00:00:00"/>
    <d v="1934-05-31T00:00:00"/>
    <s v="31 xcf Ilmyzh Eloxgs"/>
    <d v="2023-06-29T00:00:00"/>
    <n v="3"/>
    <d v="2023-09-29T00:00:00"/>
    <m/>
    <d v="2023-07-27T00:00:00"/>
    <x v="1"/>
    <x v="3"/>
    <m/>
    <m/>
    <m/>
    <m/>
  </r>
  <r>
    <s v="XZCFKWZH"/>
    <s v="Lhkokmhujc"/>
    <d v="1972-01-05T00:00:00"/>
    <d v="1951-08-25T00:00:00"/>
    <s v="5 qva Kwhjxrpmq"/>
    <d v="2023-07-20T00:00:00"/>
    <n v="3"/>
    <d v="2023-10-20T00:00:00"/>
    <m/>
    <d v="2023-07-27T00:00:00"/>
    <x v="1"/>
    <x v="2"/>
    <m/>
    <m/>
    <m/>
    <m/>
  </r>
  <r>
    <s v="ZEUQEQLVYS"/>
    <s v="Vuxh"/>
    <d v="1957-07-07T00:00:00"/>
    <d v="1966-02-22T00:00:00"/>
    <s v="757 nqqzh Lycdjyq"/>
    <d v="2023-07-07T00:00:00"/>
    <n v="3"/>
    <d v="2023-10-07T00:00:00"/>
    <m/>
    <d v="2023-07-27T00:00:00"/>
    <x v="0"/>
    <x v="4"/>
    <m/>
    <m/>
    <m/>
    <m/>
  </r>
  <r>
    <s v="PQOHHNODS"/>
    <s v="Azxlov"/>
    <d v="1946-07-25T00:00:00"/>
    <d v="1977-02-04T00:00:00"/>
    <s v="75 ogw g&amp;#385;Psgajr"/>
    <d v="2023-07-26T00:00:00"/>
    <n v="3"/>
    <d v="2023-10-26T00:00:00"/>
    <m/>
    <d v="2023-07-27T00:00:00"/>
    <x v="0"/>
    <x v="5"/>
    <m/>
    <m/>
    <m/>
    <m/>
  </r>
  <r>
    <s v="PVBGN"/>
    <s v="Dyabz"/>
    <d v="1982-09-06T00:00:00"/>
    <d v="1940-12-23T00:00:00"/>
    <s v="233 doq Szhwtbo xv Rnklwjidw"/>
    <d v="2023-07-19T00:00:00"/>
    <n v="3"/>
    <d v="2023-10-19T00:00:00"/>
    <m/>
    <d v="2023-08-10T00:00:00"/>
    <x v="1"/>
    <x v="0"/>
    <m/>
    <m/>
    <m/>
    <m/>
  </r>
  <r>
    <s v="CMMXK VQJEL"/>
    <s v="Grfuiia"/>
    <d v="1954-11-09T00:00:00"/>
    <d v="1968-10-20T00:00:00"/>
    <s v="569 bxd pglpqmd Plecnkow"/>
    <d v="2023-07-28T00:00:00"/>
    <n v="3"/>
    <d v="2023-10-28T00:00:00"/>
    <m/>
    <d v="2023-08-10T00:00:00"/>
    <x v="0"/>
    <x v="0"/>
    <m/>
    <m/>
    <m/>
    <m/>
  </r>
  <r>
    <s v="IFNBBWN"/>
    <s v="Mvqbdna"/>
    <d v="1973-01-26T00:00:00"/>
    <d v="1950-08-03T00:00:00"/>
    <s v="43 unnchf urnpmfqex"/>
    <d v="2023-08-09T00:00:00"/>
    <n v="3"/>
    <d v="2023-11-09T00:00:00"/>
    <m/>
    <d v="2023-08-10T00:00:00"/>
    <x v="1"/>
    <x v="0"/>
    <m/>
    <m/>
    <m/>
    <m/>
  </r>
  <r>
    <s v="ROYXANG"/>
    <s v="Rdnxlvhv"/>
    <d v="1956-10-04T00:00:00"/>
    <d v="1966-11-25T00:00:00"/>
    <s v="5 opptd dd dkfv ma jsaahr"/>
    <d v="2023-08-02T00:00:00"/>
    <n v="3"/>
    <d v="2023-11-02T00:00:00"/>
    <m/>
    <d v="2023-08-10T00:00:00"/>
    <x v="0"/>
    <x v="6"/>
    <m/>
    <m/>
    <m/>
    <m/>
  </r>
  <r>
    <s v="OYLJNHRT "/>
    <s v="Fggbn"/>
    <d v="1947-07-04T00:00:00"/>
    <d v="1976-02-26T00:00:00"/>
    <s v="53 dovekh Vrj Wsf"/>
    <d v="2023-08-02T00:00:00"/>
    <n v="3"/>
    <d v="2023-11-02T00:00:00"/>
    <m/>
    <d v="2023-08-10T00:00:00"/>
    <x v="0"/>
    <x v="0"/>
    <m/>
    <m/>
    <m/>
    <m/>
  </r>
  <r>
    <s v="UESW"/>
    <s v="Hwlp"/>
    <d v="1944-01-01T00:00:00"/>
    <d v="1979-08-29T00:00:00"/>
    <s v="30 iok irdjppu"/>
    <d v="2023-08-04T00:00:00"/>
    <n v="3"/>
    <d v="2023-11-04T00:00:00"/>
    <m/>
    <d v="2023-08-10T00:00:00"/>
    <x v="0"/>
    <x v="2"/>
    <m/>
    <m/>
    <m/>
    <m/>
  </r>
  <r>
    <s v="CDIB"/>
    <s v="Yuuympat"/>
    <d v="1973-01-09T00:00:00"/>
    <d v="1950-08-20T00:00:00"/>
    <s v="98 gldamlwmr cr 36 Eekxlmzu"/>
    <d v="2023-08-02T00:00:00"/>
    <n v="3"/>
    <d v="2023-11-02T00:00:00"/>
    <m/>
    <d v="2023-08-10T00:00:00"/>
    <x v="1"/>
    <x v="0"/>
    <m/>
    <m/>
    <m/>
    <m/>
  </r>
  <r>
    <s v="ZOSOKK"/>
    <s v="Yuwkac"/>
    <d v="1930-06-13T00:00:00"/>
    <d v="1993-03-18T00:00:00"/>
    <s v="4 ncx Dcrxrpr oe Osinkbgwf"/>
    <d v="2023-08-08T00:00:00"/>
    <n v="3"/>
    <d v="2023-11-08T00:00:00"/>
    <m/>
    <d v="2023-08-10T00:00:00"/>
    <x v="1"/>
    <x v="0"/>
    <m/>
    <m/>
    <m/>
    <m/>
  </r>
  <r>
    <s v="YJ LPJUSZC"/>
    <s v="Lbffkr"/>
    <m/>
    <d v="1900-03-22T00:00:00"/>
    <s v="86 wthvbc yqtaed"/>
    <d v="2023-08-17T00:00:00"/>
    <n v="3"/>
    <d v="2023-11-17T00:00:00"/>
    <m/>
    <d v="2023-08-24T00:00:00"/>
    <x v="0"/>
    <x v="4"/>
    <m/>
    <m/>
    <m/>
    <m/>
  </r>
  <r>
    <s v="HQLI"/>
    <s v="Flxui"/>
    <d v="1973-04-10T00:00:00"/>
    <d v="1950-05-21T00:00:00"/>
    <s v="517 nat Qtdiwn Mijmiduat"/>
    <d v="2023-08-16T00:00:00"/>
    <n v="3"/>
    <d v="2023-11-16T00:00:00"/>
    <m/>
    <d v="2023-08-24T00:00:00"/>
    <x v="0"/>
    <x v="0"/>
    <m/>
    <m/>
    <m/>
    <m/>
  </r>
  <r>
    <s v="GALIXVLJIF"/>
    <s v="Ziuzpbn"/>
    <d v="1933-08-14T00:00:00"/>
    <d v="1990-01-15T00:00:00"/>
    <s v="34 nxs zdczop"/>
    <d v="2023-08-23T00:00:00"/>
    <n v="3"/>
    <d v="2023-11-23T00:00:00"/>
    <m/>
    <d v="2023-08-24T00:00:00"/>
    <x v="1"/>
    <x v="2"/>
    <m/>
    <m/>
    <m/>
    <m/>
  </r>
  <r>
    <s v="AUMVOH"/>
    <s v="Qsdifj"/>
    <d v="1940-11-09T00:00:00"/>
    <d v="1982-10-20T00:00:00"/>
    <s v="5 ovh mvdc fwgusa"/>
    <d v="2023-08-25T00:00:00"/>
    <n v="3"/>
    <d v="2023-11-25T00:00:00"/>
    <m/>
    <d v="2023-09-14T00:00:00"/>
    <x v="2"/>
    <x v="6"/>
    <m/>
    <m/>
    <m/>
    <m/>
  </r>
  <r>
    <s v="YMKVOFF"/>
    <s v="Mqtgmn"/>
    <d v="1934-08-18T00:00:00"/>
    <d v="1989-01-11T00:00:00"/>
    <s v="75 ojmott Mtxkx Eqseiqnj"/>
    <d v="2023-08-25T00:00:00"/>
    <n v="3"/>
    <d v="2023-11-25T00:00:00"/>
    <m/>
    <d v="2023-09-14T00:00:00"/>
    <x v="1"/>
    <x v="5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  <r>
    <m/>
    <m/>
    <m/>
    <d v="2023-08-30T00:00:00"/>
    <m/>
    <m/>
    <n v="3"/>
    <d v="1900-03-31T00:00:00"/>
    <m/>
    <m/>
    <x v="2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476886-59E6-4B14-BC9A-E4001C7D8C03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F13" firstHeaderRow="1" firstDataRow="2" firstDataCol="1"/>
  <pivotFields count="16"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axis="axisCol" dataField="1" outline="0" showAll="0">
      <items count="5">
        <item x="3"/>
        <item x="0"/>
        <item x="1"/>
        <item x="2"/>
        <item t="default"/>
      </items>
    </pivotField>
    <pivotField axis="axisRow" showAll="0">
      <items count="9">
        <item x="6"/>
        <item x="0"/>
        <item x="1"/>
        <item x="2"/>
        <item x="3"/>
        <item x="4"/>
        <item x="5"/>
        <item x="7"/>
        <item t="default"/>
      </items>
    </pivotField>
    <pivotField showAll="0"/>
    <pivotField showAll="0"/>
    <pivotField showAll="0"/>
    <pivotField showAll="0"/>
  </pivotFields>
  <rowFields count="1">
    <field x="1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Qualifié en IP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5"/>
  <sheetViews>
    <sheetView zoomScale="70" zoomScaleNormal="70" workbookViewId="0">
      <pane ySplit="1" topLeftCell="A2" activePane="bottomLeft" state="frozen"/>
      <selection pane="bottomLeft" activeCell="L2" sqref="L2:L89"/>
    </sheetView>
  </sheetViews>
  <sheetFormatPr baseColWidth="10" defaultRowHeight="12.75" x14ac:dyDescent="0.2"/>
  <cols>
    <col min="1" max="1" width="25.7109375" customWidth="1"/>
    <col min="2" max="2" width="15" customWidth="1"/>
    <col min="3" max="4" width="14.42578125" customWidth="1"/>
    <col min="5" max="5" width="30.5703125" customWidth="1"/>
    <col min="6" max="7" width="15.42578125" customWidth="1"/>
    <col min="9" max="9" width="16.7109375" customWidth="1"/>
    <col min="10" max="10" width="20" customWidth="1"/>
    <col min="12" max="12" width="15.85546875" customWidth="1"/>
    <col min="13" max="13" width="22.5703125" customWidth="1"/>
    <col min="14" max="14" width="28.7109375" customWidth="1"/>
    <col min="16" max="16" width="35" customWidth="1"/>
  </cols>
  <sheetData>
    <row r="1" spans="1:16" ht="43.5" customHeight="1" thickBot="1" x14ac:dyDescent="0.25">
      <c r="A1" s="3" t="s">
        <v>0</v>
      </c>
      <c r="B1" s="4" t="s">
        <v>1</v>
      </c>
      <c r="C1" s="5" t="s">
        <v>2</v>
      </c>
      <c r="D1" s="5" t="s">
        <v>26</v>
      </c>
      <c r="E1" s="6" t="s">
        <v>3</v>
      </c>
      <c r="F1" s="5" t="s">
        <v>4</v>
      </c>
      <c r="G1" s="5" t="s">
        <v>29</v>
      </c>
      <c r="H1" s="5" t="s">
        <v>5</v>
      </c>
      <c r="I1" s="7" t="s">
        <v>6</v>
      </c>
      <c r="J1" s="5" t="s">
        <v>7</v>
      </c>
      <c r="K1" s="7" t="s">
        <v>8</v>
      </c>
      <c r="L1" s="7" t="s">
        <v>25</v>
      </c>
      <c r="M1" s="7" t="s">
        <v>18</v>
      </c>
      <c r="N1" s="7" t="s">
        <v>9</v>
      </c>
      <c r="O1" s="7" t="s">
        <v>10</v>
      </c>
      <c r="P1" s="7" t="s">
        <v>11</v>
      </c>
    </row>
    <row r="2" spans="1:16" ht="30" customHeight="1" x14ac:dyDescent="0.2">
      <c r="A2" s="15" t="s">
        <v>35</v>
      </c>
      <c r="B2" s="15" t="s">
        <v>36</v>
      </c>
      <c r="C2" s="16">
        <v>17633</v>
      </c>
      <c r="D2" s="17">
        <f ca="1">TODAY()-C2</f>
        <v>27535</v>
      </c>
      <c r="E2" s="15" t="s">
        <v>211</v>
      </c>
      <c r="F2" s="16">
        <v>44922</v>
      </c>
      <c r="G2" s="15">
        <v>3</v>
      </c>
      <c r="H2" s="11">
        <f t="shared" ref="H2:H65" si="0">EDATE(F2,G2)</f>
        <v>45012</v>
      </c>
      <c r="I2" s="15"/>
      <c r="J2" s="16">
        <v>44938</v>
      </c>
      <c r="K2" s="15" t="s">
        <v>12</v>
      </c>
      <c r="L2" s="15" t="s">
        <v>19</v>
      </c>
      <c r="M2" s="15"/>
      <c r="N2" s="15"/>
      <c r="O2" s="15"/>
      <c r="P2" s="15"/>
    </row>
    <row r="3" spans="1:16" ht="30" customHeight="1" x14ac:dyDescent="0.2">
      <c r="A3" s="10" t="s">
        <v>37</v>
      </c>
      <c r="B3" s="10" t="s">
        <v>38</v>
      </c>
      <c r="C3" s="11">
        <v>24706</v>
      </c>
      <c r="D3" s="17">
        <f ca="1">TODAY()-C3</f>
        <v>20462</v>
      </c>
      <c r="E3" s="10" t="s">
        <v>212</v>
      </c>
      <c r="F3" s="11">
        <v>44930</v>
      </c>
      <c r="G3" s="15">
        <v>3</v>
      </c>
      <c r="H3" s="11">
        <f t="shared" si="0"/>
        <v>45020</v>
      </c>
      <c r="I3" s="10"/>
      <c r="J3" s="11">
        <v>44938</v>
      </c>
      <c r="K3" s="10" t="s">
        <v>13</v>
      </c>
      <c r="L3" s="10" t="s">
        <v>23</v>
      </c>
      <c r="M3" s="10"/>
      <c r="N3" s="10"/>
      <c r="O3" s="10"/>
      <c r="P3" s="10"/>
    </row>
    <row r="4" spans="1:16" ht="30" customHeight="1" x14ac:dyDescent="0.2">
      <c r="A4" s="10" t="s">
        <v>39</v>
      </c>
      <c r="B4" s="10" t="s">
        <v>40</v>
      </c>
      <c r="C4" s="11">
        <v>21292</v>
      </c>
      <c r="D4" s="17">
        <f t="shared" ref="D4:D66" ca="1" si="1">TODAY()-C4</f>
        <v>23876</v>
      </c>
      <c r="E4" s="10" t="s">
        <v>213</v>
      </c>
      <c r="F4" s="11">
        <v>44930</v>
      </c>
      <c r="G4" s="15">
        <v>3</v>
      </c>
      <c r="H4" s="11">
        <f t="shared" si="0"/>
        <v>45020</v>
      </c>
      <c r="I4" s="10"/>
      <c r="J4" s="11">
        <v>44938</v>
      </c>
      <c r="K4" s="10" t="s">
        <v>13</v>
      </c>
      <c r="L4" s="10" t="s">
        <v>21</v>
      </c>
      <c r="M4" s="10"/>
      <c r="N4" s="10"/>
      <c r="O4" s="10"/>
      <c r="P4" s="10"/>
    </row>
    <row r="5" spans="1:16" ht="30" customHeight="1" x14ac:dyDescent="0.2">
      <c r="A5" s="1" t="s">
        <v>41</v>
      </c>
      <c r="B5" s="1" t="s">
        <v>42</v>
      </c>
      <c r="C5" s="2">
        <v>12322</v>
      </c>
      <c r="D5" s="18">
        <f t="shared" ca="1" si="1"/>
        <v>32846</v>
      </c>
      <c r="E5" s="1" t="s">
        <v>214</v>
      </c>
      <c r="F5" s="2">
        <v>44931</v>
      </c>
      <c r="G5" s="15">
        <v>3</v>
      </c>
      <c r="H5" s="2">
        <f t="shared" si="0"/>
        <v>45021</v>
      </c>
      <c r="I5" s="1"/>
      <c r="J5" s="2">
        <v>44938</v>
      </c>
      <c r="K5" s="1" t="s">
        <v>12</v>
      </c>
      <c r="L5" s="1" t="s">
        <v>19</v>
      </c>
      <c r="M5" s="1"/>
      <c r="N5" s="1"/>
      <c r="O5" s="1"/>
      <c r="P5" s="1"/>
    </row>
    <row r="6" spans="1:16" ht="30" customHeight="1" x14ac:dyDescent="0.2">
      <c r="A6" s="1" t="s">
        <v>43</v>
      </c>
      <c r="B6" s="1" t="s">
        <v>44</v>
      </c>
      <c r="C6" s="2">
        <v>15167</v>
      </c>
      <c r="D6" s="18">
        <f t="shared" ca="1" si="1"/>
        <v>30001</v>
      </c>
      <c r="E6" s="1" t="s">
        <v>215</v>
      </c>
      <c r="F6" s="2">
        <v>44931</v>
      </c>
      <c r="G6" s="15">
        <v>3</v>
      </c>
      <c r="H6" s="2">
        <f t="shared" si="0"/>
        <v>45021</v>
      </c>
      <c r="I6" s="1"/>
      <c r="J6" s="2">
        <v>44938</v>
      </c>
      <c r="K6" s="1" t="s">
        <v>12</v>
      </c>
      <c r="L6" s="1" t="s">
        <v>22</v>
      </c>
      <c r="M6" s="1"/>
      <c r="N6" s="1"/>
      <c r="O6" s="1"/>
      <c r="P6" s="1"/>
    </row>
    <row r="7" spans="1:16" ht="30" customHeight="1" x14ac:dyDescent="0.2">
      <c r="A7" s="1" t="s">
        <v>45</v>
      </c>
      <c r="B7" s="1" t="s">
        <v>46</v>
      </c>
      <c r="C7" s="2">
        <v>22862</v>
      </c>
      <c r="D7" s="18">
        <f t="shared" ca="1" si="1"/>
        <v>22306</v>
      </c>
      <c r="E7" s="1" t="s">
        <v>216</v>
      </c>
      <c r="F7" s="2">
        <v>44931</v>
      </c>
      <c r="G7" s="15">
        <v>3</v>
      </c>
      <c r="H7" s="2">
        <f t="shared" si="0"/>
        <v>45021</v>
      </c>
      <c r="I7" s="1"/>
      <c r="J7" s="2">
        <v>44938</v>
      </c>
      <c r="K7" s="1" t="s">
        <v>12</v>
      </c>
      <c r="L7" s="1" t="s">
        <v>19</v>
      </c>
      <c r="M7" s="1"/>
      <c r="N7" s="1"/>
      <c r="O7" s="1"/>
      <c r="P7" s="1"/>
    </row>
    <row r="8" spans="1:16" ht="30" customHeight="1" x14ac:dyDescent="0.2">
      <c r="A8" s="10" t="s">
        <v>47</v>
      </c>
      <c r="B8" s="10" t="s">
        <v>48</v>
      </c>
      <c r="C8" s="10">
        <v>1941</v>
      </c>
      <c r="D8" s="17">
        <f t="shared" ca="1" si="1"/>
        <v>43227</v>
      </c>
      <c r="E8" s="10" t="s">
        <v>217</v>
      </c>
      <c r="F8" s="11">
        <v>44935</v>
      </c>
      <c r="G8" s="15">
        <v>3</v>
      </c>
      <c r="H8" s="11">
        <f t="shared" si="0"/>
        <v>45025</v>
      </c>
      <c r="I8" s="10"/>
      <c r="J8" s="11"/>
      <c r="K8" s="10"/>
      <c r="L8" s="10" t="s">
        <v>15</v>
      </c>
      <c r="M8" s="10"/>
      <c r="N8" s="10"/>
      <c r="O8" s="10"/>
      <c r="P8" s="10"/>
    </row>
    <row r="9" spans="1:16" ht="30" customHeight="1" x14ac:dyDescent="0.2">
      <c r="A9" s="10" t="s">
        <v>49</v>
      </c>
      <c r="B9" s="10" t="s">
        <v>50</v>
      </c>
      <c r="C9" s="11">
        <v>20658</v>
      </c>
      <c r="D9" s="17">
        <f t="shared" ca="1" si="1"/>
        <v>24510</v>
      </c>
      <c r="E9" s="10" t="s">
        <v>218</v>
      </c>
      <c r="F9" s="11">
        <v>44935</v>
      </c>
      <c r="G9" s="15">
        <v>3</v>
      </c>
      <c r="H9" s="11">
        <f t="shared" si="0"/>
        <v>45025</v>
      </c>
      <c r="I9" s="10"/>
      <c r="J9" s="11">
        <v>44938</v>
      </c>
      <c r="K9" s="10" t="s">
        <v>12</v>
      </c>
      <c r="L9" s="10" t="s">
        <v>15</v>
      </c>
      <c r="M9" s="10"/>
      <c r="N9" s="10"/>
      <c r="O9" s="10"/>
      <c r="P9" s="10"/>
    </row>
    <row r="10" spans="1:16" ht="30" customHeight="1" x14ac:dyDescent="0.2">
      <c r="A10" s="1" t="s">
        <v>51</v>
      </c>
      <c r="B10" s="1" t="s">
        <v>52</v>
      </c>
      <c r="C10" s="2">
        <v>11162</v>
      </c>
      <c r="D10" s="18">
        <f t="shared" ca="1" si="1"/>
        <v>34006</v>
      </c>
      <c r="E10" s="1" t="s">
        <v>219</v>
      </c>
      <c r="F10" s="2">
        <v>44937</v>
      </c>
      <c r="G10" s="15">
        <v>3</v>
      </c>
      <c r="H10" s="2">
        <f t="shared" si="0"/>
        <v>45027</v>
      </c>
      <c r="I10" s="1"/>
      <c r="J10" s="2">
        <v>44938</v>
      </c>
      <c r="K10" s="1" t="s">
        <v>12</v>
      </c>
      <c r="L10" s="1" t="s">
        <v>20</v>
      </c>
      <c r="M10" s="1"/>
      <c r="N10" s="1"/>
      <c r="O10" s="1"/>
      <c r="P10" s="1"/>
    </row>
    <row r="11" spans="1:16" ht="30" customHeight="1" x14ac:dyDescent="0.2">
      <c r="A11" s="10" t="s">
        <v>53</v>
      </c>
      <c r="B11" s="10" t="s">
        <v>54</v>
      </c>
      <c r="C11" s="11">
        <v>38045</v>
      </c>
      <c r="D11" s="17">
        <f t="shared" ca="1" si="1"/>
        <v>7123</v>
      </c>
      <c r="E11" s="10" t="s">
        <v>220</v>
      </c>
      <c r="F11" s="11">
        <v>44944</v>
      </c>
      <c r="G11" s="15">
        <v>3</v>
      </c>
      <c r="H11" s="11">
        <f t="shared" si="0"/>
        <v>45034</v>
      </c>
      <c r="I11" s="10"/>
      <c r="J11" s="10" t="s">
        <v>14</v>
      </c>
      <c r="K11" s="10"/>
      <c r="L11" s="10" t="s">
        <v>23</v>
      </c>
      <c r="M11" s="10"/>
      <c r="N11" s="10"/>
      <c r="O11" s="10"/>
      <c r="P11" s="10"/>
    </row>
    <row r="12" spans="1:16" ht="30" customHeight="1" x14ac:dyDescent="0.2">
      <c r="A12" s="10" t="s">
        <v>55</v>
      </c>
      <c r="B12" s="10" t="s">
        <v>56</v>
      </c>
      <c r="C12" s="11">
        <v>9991</v>
      </c>
      <c r="D12" s="17">
        <f t="shared" ca="1" si="1"/>
        <v>35177</v>
      </c>
      <c r="E12" s="10" t="s">
        <v>221</v>
      </c>
      <c r="F12" s="11">
        <v>44943</v>
      </c>
      <c r="G12" s="15">
        <v>3</v>
      </c>
      <c r="H12" s="11">
        <f t="shared" si="0"/>
        <v>45033</v>
      </c>
      <c r="I12" s="10"/>
      <c r="J12" s="10" t="s">
        <v>14</v>
      </c>
      <c r="K12" s="10" t="s">
        <v>13</v>
      </c>
      <c r="L12" s="10" t="s">
        <v>21</v>
      </c>
      <c r="M12" s="10"/>
      <c r="N12" s="10"/>
      <c r="O12" s="10"/>
      <c r="P12" s="10"/>
    </row>
    <row r="13" spans="1:16" ht="30" customHeight="1" x14ac:dyDescent="0.2">
      <c r="A13" s="10" t="s">
        <v>57</v>
      </c>
      <c r="B13" s="10" t="s">
        <v>58</v>
      </c>
      <c r="C13" s="11">
        <v>14630</v>
      </c>
      <c r="D13" s="17">
        <f t="shared" ca="1" si="1"/>
        <v>30538</v>
      </c>
      <c r="E13" s="10" t="s">
        <v>222</v>
      </c>
      <c r="F13" s="11">
        <v>44942</v>
      </c>
      <c r="G13" s="15">
        <v>3</v>
      </c>
      <c r="H13" s="11">
        <f t="shared" si="0"/>
        <v>45032</v>
      </c>
      <c r="I13" s="10"/>
      <c r="J13" s="10" t="s">
        <v>14</v>
      </c>
      <c r="K13" s="10" t="s">
        <v>12</v>
      </c>
      <c r="L13" s="10" t="s">
        <v>15</v>
      </c>
      <c r="M13" s="10"/>
      <c r="N13" s="10"/>
      <c r="O13" s="10"/>
      <c r="P13" s="12"/>
    </row>
    <row r="14" spans="1:16" ht="30" customHeight="1" x14ac:dyDescent="0.2">
      <c r="A14" s="10" t="s">
        <v>59</v>
      </c>
      <c r="B14" s="10" t="s">
        <v>60</v>
      </c>
      <c r="C14" s="11">
        <v>11186</v>
      </c>
      <c r="D14" s="17">
        <f t="shared" ca="1" si="1"/>
        <v>33982</v>
      </c>
      <c r="E14" s="10" t="s">
        <v>223</v>
      </c>
      <c r="F14" s="11">
        <v>44946</v>
      </c>
      <c r="G14" s="15">
        <v>3</v>
      </c>
      <c r="H14" s="11">
        <f t="shared" si="0"/>
        <v>45036</v>
      </c>
      <c r="I14" s="10"/>
      <c r="J14" s="11" t="s">
        <v>14</v>
      </c>
      <c r="K14" s="10" t="s">
        <v>12</v>
      </c>
      <c r="L14" s="10" t="s">
        <v>15</v>
      </c>
      <c r="M14" s="10"/>
      <c r="N14" s="10"/>
      <c r="O14" s="10"/>
      <c r="P14" s="10"/>
    </row>
    <row r="15" spans="1:16" ht="30" customHeight="1" x14ac:dyDescent="0.2">
      <c r="A15" s="1" t="s">
        <v>61</v>
      </c>
      <c r="B15" s="1" t="s">
        <v>62</v>
      </c>
      <c r="C15" s="2">
        <v>18412</v>
      </c>
      <c r="D15" s="18">
        <f t="shared" ca="1" si="1"/>
        <v>26756</v>
      </c>
      <c r="E15" s="1" t="s">
        <v>224</v>
      </c>
      <c r="F15" s="2">
        <v>44950</v>
      </c>
      <c r="G15" s="15">
        <v>3</v>
      </c>
      <c r="H15" s="2">
        <f t="shared" si="0"/>
        <v>45040</v>
      </c>
      <c r="I15" s="9"/>
      <c r="J15" s="2">
        <v>44952</v>
      </c>
      <c r="K15" s="1" t="s">
        <v>12</v>
      </c>
      <c r="L15" s="1" t="s">
        <v>19</v>
      </c>
      <c r="M15" s="1"/>
      <c r="N15" s="1"/>
      <c r="O15" s="1"/>
      <c r="P15" s="1"/>
    </row>
    <row r="16" spans="1:16" ht="30" customHeight="1" x14ac:dyDescent="0.2">
      <c r="A16" s="10" t="s">
        <v>63</v>
      </c>
      <c r="B16" s="10" t="s">
        <v>64</v>
      </c>
      <c r="C16" s="11">
        <v>11383</v>
      </c>
      <c r="D16" s="17">
        <f t="shared" ca="1" si="1"/>
        <v>33785</v>
      </c>
      <c r="E16" s="10" t="s">
        <v>225</v>
      </c>
      <c r="F16" s="11">
        <v>44951</v>
      </c>
      <c r="G16" s="15">
        <v>3</v>
      </c>
      <c r="H16" s="11">
        <f t="shared" si="0"/>
        <v>45041</v>
      </c>
      <c r="I16" s="10"/>
      <c r="J16" s="11">
        <v>44952</v>
      </c>
      <c r="K16" s="10" t="s">
        <v>12</v>
      </c>
      <c r="L16" s="10" t="s">
        <v>15</v>
      </c>
      <c r="M16" s="10"/>
      <c r="N16" s="10"/>
      <c r="O16" s="10"/>
      <c r="P16" s="10"/>
    </row>
    <row r="17" spans="1:16" ht="30" customHeight="1" x14ac:dyDescent="0.2">
      <c r="A17" s="1" t="s">
        <v>65</v>
      </c>
      <c r="B17" s="1" t="s">
        <v>66</v>
      </c>
      <c r="C17" s="2">
        <v>37883</v>
      </c>
      <c r="D17" s="18">
        <f t="shared" ca="1" si="1"/>
        <v>7285</v>
      </c>
      <c r="E17" s="1" t="s">
        <v>226</v>
      </c>
      <c r="F17" s="2">
        <v>44953</v>
      </c>
      <c r="G17" s="15">
        <v>3</v>
      </c>
      <c r="H17" s="2">
        <f t="shared" si="0"/>
        <v>45043</v>
      </c>
      <c r="I17" s="1"/>
      <c r="J17" s="2">
        <v>44966</v>
      </c>
      <c r="K17" s="1" t="s">
        <v>13</v>
      </c>
      <c r="L17" s="1" t="s">
        <v>23</v>
      </c>
      <c r="M17" s="1"/>
      <c r="N17" s="1"/>
      <c r="O17" s="1"/>
      <c r="P17" s="1"/>
    </row>
    <row r="18" spans="1:16" ht="30" customHeight="1" x14ac:dyDescent="0.2">
      <c r="A18" s="10" t="s">
        <v>67</v>
      </c>
      <c r="B18" s="10" t="s">
        <v>68</v>
      </c>
      <c r="C18" s="11">
        <v>22655</v>
      </c>
      <c r="D18" s="17">
        <f t="shared" ca="1" si="1"/>
        <v>22513</v>
      </c>
      <c r="E18" s="10" t="s">
        <v>227</v>
      </c>
      <c r="F18" s="11">
        <v>44946</v>
      </c>
      <c r="G18" s="15">
        <v>3</v>
      </c>
      <c r="H18" s="11">
        <f t="shared" si="0"/>
        <v>45036</v>
      </c>
      <c r="I18" s="10"/>
      <c r="J18" s="11">
        <v>44966</v>
      </c>
      <c r="K18" s="10" t="s">
        <v>13</v>
      </c>
      <c r="L18" s="10" t="s">
        <v>21</v>
      </c>
      <c r="M18" s="10"/>
      <c r="N18" s="10"/>
      <c r="O18" s="10"/>
      <c r="P18" s="10"/>
    </row>
    <row r="19" spans="1:16" ht="30" customHeight="1" x14ac:dyDescent="0.2">
      <c r="A19" s="1" t="s">
        <v>69</v>
      </c>
      <c r="B19" s="1" t="s">
        <v>70</v>
      </c>
      <c r="C19" s="2">
        <v>12252</v>
      </c>
      <c r="D19" s="18">
        <f t="shared" ca="1" si="1"/>
        <v>32916</v>
      </c>
      <c r="E19" s="1" t="s">
        <v>228</v>
      </c>
      <c r="F19" s="2">
        <v>44963</v>
      </c>
      <c r="G19" s="15">
        <v>3</v>
      </c>
      <c r="H19" s="2">
        <f t="shared" si="0"/>
        <v>45052</v>
      </c>
      <c r="I19" s="1"/>
      <c r="J19" s="2">
        <v>44966</v>
      </c>
      <c r="K19" s="1" t="s">
        <v>12</v>
      </c>
      <c r="L19" s="1" t="s">
        <v>19</v>
      </c>
      <c r="M19" s="1"/>
      <c r="N19" s="8"/>
      <c r="O19" s="1"/>
      <c r="P19" s="1"/>
    </row>
    <row r="20" spans="1:16" ht="30" customHeight="1" x14ac:dyDescent="0.2">
      <c r="A20" s="10" t="s">
        <v>71</v>
      </c>
      <c r="B20" s="10" t="s">
        <v>72</v>
      </c>
      <c r="C20" s="11">
        <v>36921</v>
      </c>
      <c r="D20" s="17">
        <f t="shared" ca="1" si="1"/>
        <v>8247</v>
      </c>
      <c r="E20" s="10" t="s">
        <v>229</v>
      </c>
      <c r="F20" s="11">
        <v>44960</v>
      </c>
      <c r="G20" s="15">
        <v>3</v>
      </c>
      <c r="H20" s="11">
        <f t="shared" si="0"/>
        <v>45049</v>
      </c>
      <c r="I20" s="10"/>
      <c r="J20" s="11">
        <v>44966</v>
      </c>
      <c r="K20" s="10" t="s">
        <v>16</v>
      </c>
      <c r="L20" s="10"/>
      <c r="M20" s="10"/>
      <c r="N20" s="10"/>
      <c r="O20" s="10"/>
      <c r="P20" s="10"/>
    </row>
    <row r="21" spans="1:16" ht="30" customHeight="1" x14ac:dyDescent="0.2">
      <c r="A21" s="10" t="s">
        <v>73</v>
      </c>
      <c r="B21" s="10" t="s">
        <v>74</v>
      </c>
      <c r="C21" s="11">
        <v>22798</v>
      </c>
      <c r="D21" s="17">
        <f t="shared" ca="1" si="1"/>
        <v>22370</v>
      </c>
      <c r="E21" s="10" t="s">
        <v>230</v>
      </c>
      <c r="F21" s="11">
        <v>44963</v>
      </c>
      <c r="G21" s="15">
        <v>3</v>
      </c>
      <c r="H21" s="11">
        <f t="shared" si="0"/>
        <v>45052</v>
      </c>
      <c r="I21" s="10"/>
      <c r="J21" s="11">
        <v>44966</v>
      </c>
      <c r="K21" s="10" t="s">
        <v>13</v>
      </c>
      <c r="L21" s="10" t="s">
        <v>23</v>
      </c>
      <c r="M21" s="10"/>
      <c r="N21" s="10"/>
      <c r="O21" s="10"/>
      <c r="P21" s="10"/>
    </row>
    <row r="22" spans="1:16" ht="30" customHeight="1" x14ac:dyDescent="0.2">
      <c r="A22" s="10" t="s">
        <v>75</v>
      </c>
      <c r="B22" s="10" t="s">
        <v>76</v>
      </c>
      <c r="C22" s="11">
        <v>8420</v>
      </c>
      <c r="D22" s="17">
        <f t="shared" ca="1" si="1"/>
        <v>36748</v>
      </c>
      <c r="E22" s="10" t="s">
        <v>231</v>
      </c>
      <c r="F22" s="11">
        <v>44964</v>
      </c>
      <c r="G22" s="15">
        <v>3</v>
      </c>
      <c r="H22" s="11">
        <f t="shared" si="0"/>
        <v>45053</v>
      </c>
      <c r="I22" s="10"/>
      <c r="J22" s="11">
        <v>44966</v>
      </c>
      <c r="K22" s="10" t="s">
        <v>12</v>
      </c>
      <c r="L22" s="10" t="s">
        <v>20</v>
      </c>
      <c r="M22" s="10"/>
      <c r="N22" s="10"/>
      <c r="O22" s="10"/>
      <c r="P22" s="10"/>
    </row>
    <row r="23" spans="1:16" ht="30" customHeight="1" x14ac:dyDescent="0.2">
      <c r="A23" s="10" t="s">
        <v>77</v>
      </c>
      <c r="B23" s="10" t="s">
        <v>78</v>
      </c>
      <c r="C23" s="11">
        <v>14616</v>
      </c>
      <c r="D23" s="17">
        <f t="shared" ca="1" si="1"/>
        <v>30552</v>
      </c>
      <c r="E23" s="10" t="s">
        <v>232</v>
      </c>
      <c r="F23" s="11">
        <v>44967</v>
      </c>
      <c r="G23" s="15">
        <v>3</v>
      </c>
      <c r="H23" s="11">
        <f t="shared" si="0"/>
        <v>45056</v>
      </c>
      <c r="I23" s="10"/>
      <c r="J23" s="11">
        <v>44980</v>
      </c>
      <c r="K23" s="10" t="s">
        <v>12</v>
      </c>
      <c r="L23" s="10" t="s">
        <v>19</v>
      </c>
      <c r="M23" s="10"/>
      <c r="N23" s="10"/>
      <c r="O23" s="10"/>
      <c r="P23" s="10"/>
    </row>
    <row r="24" spans="1:16" ht="30" customHeight="1" x14ac:dyDescent="0.2">
      <c r="A24" s="1" t="s">
        <v>79</v>
      </c>
      <c r="B24" s="1" t="s">
        <v>80</v>
      </c>
      <c r="C24" s="2">
        <v>18914</v>
      </c>
      <c r="D24" s="18">
        <f t="shared" ca="1" si="1"/>
        <v>26254</v>
      </c>
      <c r="E24" s="1" t="s">
        <v>233</v>
      </c>
      <c r="F24" s="2">
        <v>44978</v>
      </c>
      <c r="G24" s="15">
        <v>3</v>
      </c>
      <c r="H24" s="2">
        <f t="shared" si="0"/>
        <v>45067</v>
      </c>
      <c r="I24" s="1"/>
      <c r="J24" s="2">
        <v>44980</v>
      </c>
      <c r="K24" s="1" t="s">
        <v>12</v>
      </c>
      <c r="L24" s="1" t="s">
        <v>21</v>
      </c>
      <c r="M24" s="1"/>
      <c r="N24" s="8"/>
      <c r="O24" s="1"/>
      <c r="P24" s="1"/>
    </row>
    <row r="25" spans="1:16" ht="30" customHeight="1" x14ac:dyDescent="0.2">
      <c r="A25" s="10" t="s">
        <v>81</v>
      </c>
      <c r="B25" s="10" t="s">
        <v>82</v>
      </c>
      <c r="C25" s="11">
        <v>24591</v>
      </c>
      <c r="D25" s="17">
        <f t="shared" ca="1" si="1"/>
        <v>20577</v>
      </c>
      <c r="E25" s="10" t="s">
        <v>234</v>
      </c>
      <c r="F25" s="11">
        <v>44979</v>
      </c>
      <c r="G25" s="15">
        <v>3</v>
      </c>
      <c r="H25" s="11">
        <f t="shared" si="0"/>
        <v>45068</v>
      </c>
      <c r="I25" s="10"/>
      <c r="J25" s="11">
        <v>44980</v>
      </c>
      <c r="K25" s="10" t="s">
        <v>12</v>
      </c>
      <c r="L25" s="10" t="s">
        <v>19</v>
      </c>
      <c r="M25" s="10"/>
      <c r="N25" s="10"/>
      <c r="O25" s="10"/>
      <c r="P25" s="10"/>
    </row>
    <row r="26" spans="1:16" ht="30" customHeight="1" x14ac:dyDescent="0.2">
      <c r="A26" s="10" t="s">
        <v>83</v>
      </c>
      <c r="B26" s="10" t="s">
        <v>84</v>
      </c>
      <c r="C26" s="11">
        <v>19877</v>
      </c>
      <c r="D26" s="17">
        <f t="shared" ca="1" si="1"/>
        <v>25291</v>
      </c>
      <c r="E26" s="10" t="s">
        <v>235</v>
      </c>
      <c r="F26" s="11">
        <v>44981</v>
      </c>
      <c r="G26" s="15">
        <v>3</v>
      </c>
      <c r="H26" s="11">
        <f t="shared" si="0"/>
        <v>45070</v>
      </c>
      <c r="I26" s="10"/>
      <c r="J26" s="11">
        <v>44994</v>
      </c>
      <c r="K26" s="10" t="s">
        <v>12</v>
      </c>
      <c r="L26" s="10" t="s">
        <v>20</v>
      </c>
      <c r="M26" s="10"/>
      <c r="N26" s="10"/>
      <c r="O26" s="10"/>
      <c r="P26" s="10"/>
    </row>
    <row r="27" spans="1:16" ht="30" customHeight="1" x14ac:dyDescent="0.2">
      <c r="A27" s="10" t="s">
        <v>85</v>
      </c>
      <c r="B27" s="10" t="s">
        <v>86</v>
      </c>
      <c r="C27" s="10" t="s">
        <v>17</v>
      </c>
      <c r="D27" s="17" t="e">
        <f t="shared" ca="1" si="1"/>
        <v>#VALUE!</v>
      </c>
      <c r="E27" s="10" t="s">
        <v>236</v>
      </c>
      <c r="F27" s="11">
        <v>44991</v>
      </c>
      <c r="G27" s="15">
        <v>3</v>
      </c>
      <c r="H27" s="11">
        <f t="shared" si="0"/>
        <v>45083</v>
      </c>
      <c r="I27" s="10"/>
      <c r="J27" s="11">
        <v>44994</v>
      </c>
      <c r="K27" s="10" t="s">
        <v>13</v>
      </c>
      <c r="L27" s="10" t="s">
        <v>21</v>
      </c>
      <c r="M27" s="10"/>
      <c r="N27" s="10"/>
      <c r="O27" s="10"/>
      <c r="P27" s="10"/>
    </row>
    <row r="28" spans="1:16" ht="30" customHeight="1" x14ac:dyDescent="0.2">
      <c r="A28" s="1" t="s">
        <v>87</v>
      </c>
      <c r="B28" s="1" t="s">
        <v>88</v>
      </c>
      <c r="C28" s="2">
        <v>9944</v>
      </c>
      <c r="D28" s="18">
        <f t="shared" ca="1" si="1"/>
        <v>35224</v>
      </c>
      <c r="E28" s="1" t="s">
        <v>237</v>
      </c>
      <c r="F28" s="2">
        <v>44987</v>
      </c>
      <c r="G28" s="15">
        <v>3</v>
      </c>
      <c r="H28" s="2">
        <f t="shared" si="0"/>
        <v>45079</v>
      </c>
      <c r="I28" s="1"/>
      <c r="J28" s="2">
        <v>44994</v>
      </c>
      <c r="K28" s="1" t="s">
        <v>13</v>
      </c>
      <c r="L28" s="1" t="s">
        <v>21</v>
      </c>
      <c r="M28" s="1"/>
      <c r="N28" s="1"/>
      <c r="O28" s="1"/>
      <c r="P28" s="1"/>
    </row>
    <row r="29" spans="1:16" ht="30" customHeight="1" x14ac:dyDescent="0.2">
      <c r="A29" s="10" t="s">
        <v>89</v>
      </c>
      <c r="B29" s="10" t="s">
        <v>90</v>
      </c>
      <c r="C29" s="11">
        <v>11562</v>
      </c>
      <c r="D29" s="17">
        <f t="shared" ca="1" si="1"/>
        <v>33606</v>
      </c>
      <c r="E29" s="10" t="s">
        <v>238</v>
      </c>
      <c r="F29" s="11">
        <v>44987</v>
      </c>
      <c r="G29" s="15">
        <v>3</v>
      </c>
      <c r="H29" s="11">
        <f t="shared" si="0"/>
        <v>45079</v>
      </c>
      <c r="I29" s="10"/>
      <c r="J29" s="11">
        <v>44994</v>
      </c>
      <c r="K29" s="10" t="s">
        <v>12</v>
      </c>
      <c r="L29" s="10" t="s">
        <v>19</v>
      </c>
      <c r="M29" s="10"/>
      <c r="N29" s="10"/>
      <c r="O29" s="10"/>
      <c r="P29" s="10"/>
    </row>
    <row r="30" spans="1:16" ht="30" customHeight="1" x14ac:dyDescent="0.2">
      <c r="A30" s="10" t="s">
        <v>91</v>
      </c>
      <c r="B30" s="10" t="s">
        <v>92</v>
      </c>
      <c r="C30" s="11">
        <v>13133</v>
      </c>
      <c r="D30" s="17">
        <f t="shared" ca="1" si="1"/>
        <v>32035</v>
      </c>
      <c r="E30" s="10" t="s">
        <v>239</v>
      </c>
      <c r="F30" s="11">
        <v>44991</v>
      </c>
      <c r="G30" s="15">
        <v>3</v>
      </c>
      <c r="H30" s="11">
        <f t="shared" si="0"/>
        <v>45083</v>
      </c>
      <c r="I30" s="10"/>
      <c r="J30" s="11">
        <v>44994</v>
      </c>
      <c r="K30" s="10" t="s">
        <v>12</v>
      </c>
      <c r="L30" s="10" t="s">
        <v>15</v>
      </c>
      <c r="M30" s="10"/>
      <c r="N30" s="10"/>
      <c r="O30" s="10"/>
      <c r="P30" s="10"/>
    </row>
    <row r="31" spans="1:16" ht="30" customHeight="1" x14ac:dyDescent="0.2">
      <c r="A31" s="10" t="s">
        <v>93</v>
      </c>
      <c r="B31" s="10" t="s">
        <v>94</v>
      </c>
      <c r="C31" s="11">
        <v>17392</v>
      </c>
      <c r="D31" s="17">
        <f t="shared" ca="1" si="1"/>
        <v>27776</v>
      </c>
      <c r="E31" s="10" t="s">
        <v>240</v>
      </c>
      <c r="F31" s="11">
        <v>44998</v>
      </c>
      <c r="G31" s="15">
        <v>3</v>
      </c>
      <c r="H31" s="11">
        <f t="shared" si="0"/>
        <v>45090</v>
      </c>
      <c r="I31" s="10"/>
      <c r="J31" s="11">
        <v>45008</v>
      </c>
      <c r="K31" s="10" t="s">
        <v>12</v>
      </c>
      <c r="L31" s="10" t="s">
        <v>15</v>
      </c>
      <c r="M31" s="10"/>
      <c r="N31" s="10"/>
      <c r="O31" s="10"/>
      <c r="P31" s="10"/>
    </row>
    <row r="32" spans="1:16" ht="30" customHeight="1" x14ac:dyDescent="0.2">
      <c r="A32" s="10" t="s">
        <v>95</v>
      </c>
      <c r="B32" s="10" t="s">
        <v>96</v>
      </c>
      <c r="C32" s="11">
        <v>20242</v>
      </c>
      <c r="D32" s="17">
        <f t="shared" ca="1" si="1"/>
        <v>24926</v>
      </c>
      <c r="E32" s="10" t="s">
        <v>241</v>
      </c>
      <c r="F32" s="11">
        <v>44998</v>
      </c>
      <c r="G32" s="15">
        <v>3</v>
      </c>
      <c r="H32" s="11">
        <f t="shared" si="0"/>
        <v>45090</v>
      </c>
      <c r="I32" s="10"/>
      <c r="J32" s="11">
        <v>45008</v>
      </c>
      <c r="K32" s="10" t="s">
        <v>13</v>
      </c>
      <c r="L32" s="10" t="s">
        <v>21</v>
      </c>
      <c r="M32" s="10"/>
      <c r="N32" s="10"/>
      <c r="O32" s="10"/>
      <c r="P32" s="10"/>
    </row>
    <row r="33" spans="1:16" ht="30" customHeight="1" x14ac:dyDescent="0.2">
      <c r="A33" s="1" t="s">
        <v>97</v>
      </c>
      <c r="B33" s="1" t="s">
        <v>98</v>
      </c>
      <c r="C33" s="2">
        <v>12095</v>
      </c>
      <c r="D33" s="18">
        <f t="shared" ca="1" si="1"/>
        <v>33073</v>
      </c>
      <c r="E33" s="1" t="s">
        <v>242</v>
      </c>
      <c r="F33" s="2">
        <v>44999</v>
      </c>
      <c r="G33" s="15">
        <v>3</v>
      </c>
      <c r="H33" s="2">
        <f t="shared" si="0"/>
        <v>45091</v>
      </c>
      <c r="I33" s="1"/>
      <c r="J33" s="2">
        <v>45008</v>
      </c>
      <c r="K33" s="1" t="s">
        <v>13</v>
      </c>
      <c r="L33" s="1" t="s">
        <v>19</v>
      </c>
      <c r="M33" s="1"/>
      <c r="N33" s="1"/>
      <c r="O33" s="1"/>
      <c r="P33" s="1"/>
    </row>
    <row r="34" spans="1:16" ht="30" customHeight="1" x14ac:dyDescent="0.2">
      <c r="A34" s="10" t="s">
        <v>99</v>
      </c>
      <c r="B34" s="10" t="s">
        <v>100</v>
      </c>
      <c r="C34" s="11">
        <v>15166</v>
      </c>
      <c r="D34" s="17">
        <f t="shared" ca="1" si="1"/>
        <v>30002</v>
      </c>
      <c r="E34" s="10" t="s">
        <v>243</v>
      </c>
      <c r="F34" s="11">
        <v>45003</v>
      </c>
      <c r="G34" s="15">
        <v>3</v>
      </c>
      <c r="H34" s="11">
        <f t="shared" si="0"/>
        <v>45095</v>
      </c>
      <c r="I34" s="10"/>
      <c r="J34" s="11">
        <v>45008</v>
      </c>
      <c r="K34" s="10" t="s">
        <v>12</v>
      </c>
      <c r="L34" s="10" t="s">
        <v>19</v>
      </c>
      <c r="M34" s="10"/>
      <c r="N34" s="10"/>
      <c r="O34" s="10"/>
      <c r="P34" s="10"/>
    </row>
    <row r="35" spans="1:16" ht="30" customHeight="1" x14ac:dyDescent="0.2">
      <c r="A35" s="10" t="s">
        <v>101</v>
      </c>
      <c r="B35" s="10" t="s">
        <v>102</v>
      </c>
      <c r="C35" s="11">
        <v>8998</v>
      </c>
      <c r="D35" s="17">
        <f t="shared" ca="1" si="1"/>
        <v>36170</v>
      </c>
      <c r="E35" s="10" t="s">
        <v>244</v>
      </c>
      <c r="F35" s="11">
        <v>45021</v>
      </c>
      <c r="G35" s="15">
        <v>3</v>
      </c>
      <c r="H35" s="11">
        <f t="shared" si="0"/>
        <v>45112</v>
      </c>
      <c r="I35" s="10"/>
      <c r="J35" s="11">
        <v>45029</v>
      </c>
      <c r="K35" s="10" t="s">
        <v>12</v>
      </c>
      <c r="L35" s="10" t="s">
        <v>23</v>
      </c>
      <c r="M35" s="10"/>
      <c r="N35" s="10"/>
      <c r="O35" s="10"/>
      <c r="P35" s="10"/>
    </row>
    <row r="36" spans="1:16" ht="30" customHeight="1" x14ac:dyDescent="0.2">
      <c r="A36" s="1" t="s">
        <v>103</v>
      </c>
      <c r="B36" s="1" t="s">
        <v>104</v>
      </c>
      <c r="C36" s="1"/>
      <c r="D36" s="18">
        <f t="shared" ca="1" si="1"/>
        <v>45168</v>
      </c>
      <c r="E36" s="1" t="s">
        <v>210</v>
      </c>
      <c r="F36" s="2">
        <v>45016</v>
      </c>
      <c r="G36" s="15">
        <v>3</v>
      </c>
      <c r="H36" s="2">
        <f t="shared" si="0"/>
        <v>45107</v>
      </c>
      <c r="I36" s="1"/>
      <c r="J36" s="2">
        <v>45029</v>
      </c>
      <c r="K36" s="1" t="s">
        <v>12</v>
      </c>
      <c r="L36" s="1" t="s">
        <v>23</v>
      </c>
      <c r="M36" s="1"/>
      <c r="N36" s="1"/>
      <c r="O36" s="1"/>
      <c r="P36" s="1"/>
    </row>
    <row r="37" spans="1:16" ht="30" customHeight="1" x14ac:dyDescent="0.2">
      <c r="A37" s="1" t="s">
        <v>105</v>
      </c>
      <c r="B37" s="1" t="s">
        <v>106</v>
      </c>
      <c r="C37" s="2">
        <v>10959</v>
      </c>
      <c r="D37" s="18">
        <f t="shared" ca="1" si="1"/>
        <v>34209</v>
      </c>
      <c r="E37" s="1" t="s">
        <v>245</v>
      </c>
      <c r="F37" s="2">
        <v>45015</v>
      </c>
      <c r="G37" s="15">
        <v>3</v>
      </c>
      <c r="H37" s="2">
        <f t="shared" si="0"/>
        <v>45107</v>
      </c>
      <c r="I37" s="1"/>
      <c r="J37" s="2">
        <v>45029</v>
      </c>
      <c r="K37" s="1" t="s">
        <v>12</v>
      </c>
      <c r="L37" s="1" t="s">
        <v>22</v>
      </c>
      <c r="M37" s="1"/>
      <c r="N37" s="1"/>
      <c r="O37" s="1"/>
      <c r="P37" s="1"/>
    </row>
    <row r="38" spans="1:16" ht="30" customHeight="1" x14ac:dyDescent="0.2">
      <c r="A38" s="10" t="s">
        <v>107</v>
      </c>
      <c r="B38" s="10" t="s">
        <v>108</v>
      </c>
      <c r="C38" s="11">
        <v>13141</v>
      </c>
      <c r="D38" s="17">
        <f t="shared" ca="1" si="1"/>
        <v>32027</v>
      </c>
      <c r="E38" s="10" t="s">
        <v>246</v>
      </c>
      <c r="F38" s="11">
        <v>45022</v>
      </c>
      <c r="G38" s="15">
        <v>3</v>
      </c>
      <c r="H38" s="11">
        <f t="shared" si="0"/>
        <v>45113</v>
      </c>
      <c r="I38" s="10"/>
      <c r="J38" s="11">
        <v>45043</v>
      </c>
      <c r="K38" s="10" t="s">
        <v>12</v>
      </c>
      <c r="L38" s="10" t="s">
        <v>19</v>
      </c>
      <c r="M38" s="10"/>
      <c r="N38" s="10"/>
      <c r="O38" s="10"/>
      <c r="P38" s="10"/>
    </row>
    <row r="39" spans="1:16" ht="30" customHeight="1" x14ac:dyDescent="0.2">
      <c r="A39" s="10" t="s">
        <v>109</v>
      </c>
      <c r="B39" s="10" t="s">
        <v>110</v>
      </c>
      <c r="C39" s="10"/>
      <c r="D39" s="17">
        <f t="shared" ca="1" si="1"/>
        <v>45168</v>
      </c>
      <c r="E39" s="10" t="s">
        <v>247</v>
      </c>
      <c r="F39" s="11">
        <v>45016</v>
      </c>
      <c r="G39" s="15">
        <v>3</v>
      </c>
      <c r="H39" s="11">
        <f t="shared" si="0"/>
        <v>45107</v>
      </c>
      <c r="I39" s="10"/>
      <c r="J39" s="11">
        <v>45043</v>
      </c>
      <c r="K39" s="10" t="s">
        <v>13</v>
      </c>
      <c r="L39" s="10" t="s">
        <v>22</v>
      </c>
      <c r="M39" s="10"/>
      <c r="N39" s="10"/>
      <c r="O39" s="10"/>
      <c r="P39" s="10"/>
    </row>
    <row r="40" spans="1:16" ht="30" customHeight="1" x14ac:dyDescent="0.2">
      <c r="A40" s="10" t="s">
        <v>111</v>
      </c>
      <c r="B40" s="10" t="s">
        <v>112</v>
      </c>
      <c r="C40" s="11">
        <v>25265</v>
      </c>
      <c r="D40" s="17">
        <f t="shared" ca="1" si="1"/>
        <v>19903</v>
      </c>
      <c r="E40" s="10" t="s">
        <v>248</v>
      </c>
      <c r="F40" s="11">
        <v>45030</v>
      </c>
      <c r="G40" s="15">
        <v>3</v>
      </c>
      <c r="H40" s="11">
        <f t="shared" si="0"/>
        <v>45121</v>
      </c>
      <c r="I40" s="10"/>
      <c r="J40" s="11">
        <v>45043</v>
      </c>
      <c r="K40" s="10" t="s">
        <v>12</v>
      </c>
      <c r="L40" s="10" t="s">
        <v>24</v>
      </c>
      <c r="M40" s="10"/>
      <c r="N40" s="10"/>
      <c r="O40" s="10"/>
      <c r="P40" s="10"/>
    </row>
    <row r="41" spans="1:16" ht="30" customHeight="1" x14ac:dyDescent="0.2">
      <c r="A41" s="10" t="s">
        <v>113</v>
      </c>
      <c r="B41" s="10" t="s">
        <v>114</v>
      </c>
      <c r="C41" s="11">
        <v>11972</v>
      </c>
      <c r="D41" s="17">
        <f t="shared" ca="1" si="1"/>
        <v>33196</v>
      </c>
      <c r="E41" s="10" t="s">
        <v>249</v>
      </c>
      <c r="F41" s="11">
        <v>45033</v>
      </c>
      <c r="G41" s="15">
        <v>3</v>
      </c>
      <c r="H41" s="11">
        <f t="shared" si="0"/>
        <v>45124</v>
      </c>
      <c r="I41" s="10"/>
      <c r="J41" s="11">
        <v>45043</v>
      </c>
      <c r="K41" s="10" t="s">
        <v>13</v>
      </c>
      <c r="L41" s="10" t="s">
        <v>20</v>
      </c>
      <c r="M41" s="10"/>
      <c r="N41" s="10"/>
      <c r="O41" s="10"/>
      <c r="P41" s="10"/>
    </row>
    <row r="42" spans="1:16" ht="30" customHeight="1" x14ac:dyDescent="0.2">
      <c r="A42" s="13" t="s">
        <v>115</v>
      </c>
      <c r="B42" s="13" t="s">
        <v>116</v>
      </c>
      <c r="C42" s="13"/>
      <c r="D42" s="19">
        <f t="shared" ca="1" si="1"/>
        <v>45168</v>
      </c>
      <c r="E42" s="13" t="s">
        <v>250</v>
      </c>
      <c r="F42" s="14">
        <v>45023</v>
      </c>
      <c r="G42" s="15">
        <v>3</v>
      </c>
      <c r="H42" s="11">
        <f t="shared" si="0"/>
        <v>45114</v>
      </c>
      <c r="I42" s="13"/>
      <c r="J42" s="14">
        <v>45043</v>
      </c>
      <c r="K42" s="13" t="s">
        <v>12</v>
      </c>
      <c r="L42" s="13" t="s">
        <v>19</v>
      </c>
      <c r="M42" s="13"/>
      <c r="N42" s="13"/>
      <c r="O42" s="13"/>
      <c r="P42" s="13"/>
    </row>
    <row r="43" spans="1:16" ht="30" customHeight="1" x14ac:dyDescent="0.2">
      <c r="A43" s="10" t="s">
        <v>117</v>
      </c>
      <c r="B43" s="10" t="s">
        <v>118</v>
      </c>
      <c r="C43" s="11">
        <v>13380</v>
      </c>
      <c r="D43" s="20">
        <f t="shared" ca="1" si="1"/>
        <v>31788</v>
      </c>
      <c r="E43" s="10" t="s">
        <v>251</v>
      </c>
      <c r="F43" s="11">
        <v>45034</v>
      </c>
      <c r="G43" s="15">
        <v>3</v>
      </c>
      <c r="H43" s="11">
        <f t="shared" si="0"/>
        <v>45125</v>
      </c>
      <c r="I43" s="10"/>
      <c r="J43" s="11">
        <v>45043</v>
      </c>
      <c r="K43" s="10" t="s">
        <v>12</v>
      </c>
      <c r="L43" s="10" t="s">
        <v>15</v>
      </c>
      <c r="M43" s="10"/>
      <c r="N43" s="10"/>
      <c r="O43" s="10"/>
      <c r="P43" s="10"/>
    </row>
    <row r="44" spans="1:16" ht="30" customHeight="1" x14ac:dyDescent="0.2">
      <c r="A44" s="10" t="s">
        <v>119</v>
      </c>
      <c r="B44" s="10" t="s">
        <v>120</v>
      </c>
      <c r="C44" s="11">
        <v>25503</v>
      </c>
      <c r="D44" s="17">
        <f t="shared" ca="1" si="1"/>
        <v>19665</v>
      </c>
      <c r="E44" s="10" t="s">
        <v>252</v>
      </c>
      <c r="F44" s="11">
        <v>45035</v>
      </c>
      <c r="G44" s="15">
        <v>3</v>
      </c>
      <c r="H44" s="11">
        <f t="shared" si="0"/>
        <v>45126</v>
      </c>
      <c r="I44" s="10"/>
      <c r="J44" s="11">
        <v>45043</v>
      </c>
      <c r="K44" s="10"/>
      <c r="L44" s="10" t="s">
        <v>15</v>
      </c>
      <c r="M44" s="10"/>
      <c r="N44" s="10"/>
      <c r="O44" s="10"/>
      <c r="P44" s="10"/>
    </row>
    <row r="45" spans="1:16" ht="30" customHeight="1" x14ac:dyDescent="0.2">
      <c r="A45" s="10" t="s">
        <v>121</v>
      </c>
      <c r="B45" s="10" t="s">
        <v>122</v>
      </c>
      <c r="C45" s="11">
        <v>34226</v>
      </c>
      <c r="D45" s="17">
        <f t="shared" ca="1" si="1"/>
        <v>10942</v>
      </c>
      <c r="E45" s="10" t="s">
        <v>253</v>
      </c>
      <c r="F45" s="11">
        <v>45037</v>
      </c>
      <c r="G45" s="15">
        <v>3</v>
      </c>
      <c r="H45" s="11">
        <f t="shared" si="0"/>
        <v>45128</v>
      </c>
      <c r="I45" s="10"/>
      <c r="J45" s="11">
        <v>45043</v>
      </c>
      <c r="K45" s="10" t="s">
        <v>12</v>
      </c>
      <c r="L45" s="10" t="s">
        <v>22</v>
      </c>
      <c r="M45" s="10"/>
      <c r="N45" s="10"/>
      <c r="O45" s="10"/>
      <c r="P45" s="10"/>
    </row>
    <row r="46" spans="1:16" ht="30" customHeight="1" x14ac:dyDescent="0.2">
      <c r="A46" s="10" t="s">
        <v>123</v>
      </c>
      <c r="B46" s="10" t="s">
        <v>124</v>
      </c>
      <c r="C46" s="11">
        <v>9940</v>
      </c>
      <c r="D46" s="17">
        <f t="shared" ca="1" si="1"/>
        <v>35228</v>
      </c>
      <c r="E46" s="10" t="s">
        <v>254</v>
      </c>
      <c r="F46" s="11">
        <v>45042</v>
      </c>
      <c r="G46" s="15">
        <v>3</v>
      </c>
      <c r="H46" s="11">
        <f t="shared" si="0"/>
        <v>45133</v>
      </c>
      <c r="I46" s="10"/>
      <c r="J46" s="11">
        <v>45043</v>
      </c>
      <c r="K46" s="10" t="s">
        <v>12</v>
      </c>
      <c r="L46" s="10" t="s">
        <v>15</v>
      </c>
      <c r="M46" s="10"/>
      <c r="N46" s="10"/>
      <c r="O46" s="10"/>
      <c r="P46" s="10"/>
    </row>
    <row r="47" spans="1:16" ht="30" customHeight="1" x14ac:dyDescent="0.2">
      <c r="A47" s="10" t="s">
        <v>125</v>
      </c>
      <c r="B47" s="10" t="s">
        <v>126</v>
      </c>
      <c r="C47" s="11">
        <v>22400</v>
      </c>
      <c r="D47" s="17">
        <f t="shared" ca="1" si="1"/>
        <v>22768</v>
      </c>
      <c r="E47" s="10" t="s">
        <v>255</v>
      </c>
      <c r="F47" s="11">
        <v>45048</v>
      </c>
      <c r="G47" s="15">
        <v>3</v>
      </c>
      <c r="H47" s="11">
        <f t="shared" si="0"/>
        <v>45140</v>
      </c>
      <c r="I47" s="10"/>
      <c r="J47" s="11">
        <v>45057</v>
      </c>
      <c r="K47" s="10" t="s">
        <v>12</v>
      </c>
      <c r="L47" s="10" t="s">
        <v>15</v>
      </c>
      <c r="M47" s="10"/>
      <c r="N47" s="10"/>
      <c r="O47" s="10"/>
      <c r="P47" s="10"/>
    </row>
    <row r="48" spans="1:16" ht="30" customHeight="1" x14ac:dyDescent="0.2">
      <c r="A48" s="1" t="s">
        <v>127</v>
      </c>
      <c r="B48" s="1" t="s">
        <v>128</v>
      </c>
      <c r="C48" s="2">
        <v>30398</v>
      </c>
      <c r="D48" s="18">
        <f t="shared" ca="1" si="1"/>
        <v>14770</v>
      </c>
      <c r="E48" s="1" t="s">
        <v>256</v>
      </c>
      <c r="F48" s="2">
        <v>45048</v>
      </c>
      <c r="G48" s="15">
        <v>3</v>
      </c>
      <c r="H48" s="2">
        <f t="shared" si="0"/>
        <v>45140</v>
      </c>
      <c r="I48" s="1"/>
      <c r="J48" s="2">
        <v>45057</v>
      </c>
      <c r="K48" s="1" t="s">
        <v>13</v>
      </c>
      <c r="L48" s="1" t="s">
        <v>22</v>
      </c>
      <c r="M48" s="1"/>
      <c r="N48" s="1"/>
      <c r="O48" s="1"/>
      <c r="P48" s="1"/>
    </row>
    <row r="49" spans="1:16" ht="30" customHeight="1" x14ac:dyDescent="0.2">
      <c r="A49" s="1" t="s">
        <v>129</v>
      </c>
      <c r="B49" s="1" t="s">
        <v>130</v>
      </c>
      <c r="C49" s="2">
        <v>23886</v>
      </c>
      <c r="D49" s="18">
        <f t="shared" ca="1" si="1"/>
        <v>21282</v>
      </c>
      <c r="E49" s="1" t="s">
        <v>257</v>
      </c>
      <c r="F49" s="2">
        <v>45056</v>
      </c>
      <c r="G49" s="15">
        <v>3</v>
      </c>
      <c r="H49" s="2">
        <f t="shared" si="0"/>
        <v>45148</v>
      </c>
      <c r="I49" s="1"/>
      <c r="J49" s="2">
        <v>45057</v>
      </c>
      <c r="K49" s="1" t="s">
        <v>13</v>
      </c>
      <c r="L49" s="1" t="s">
        <v>22</v>
      </c>
      <c r="M49" s="1"/>
      <c r="N49" s="1"/>
      <c r="O49" s="1"/>
      <c r="P49" s="1"/>
    </row>
    <row r="50" spans="1:16" ht="30" customHeight="1" x14ac:dyDescent="0.2">
      <c r="A50" s="10" t="s">
        <v>131</v>
      </c>
      <c r="B50" s="10" t="s">
        <v>132</v>
      </c>
      <c r="C50" s="11">
        <v>13948</v>
      </c>
      <c r="D50" s="17">
        <f t="shared" ca="1" si="1"/>
        <v>31220</v>
      </c>
      <c r="E50" s="10" t="s">
        <v>258</v>
      </c>
      <c r="F50" s="11">
        <v>45058</v>
      </c>
      <c r="G50" s="15">
        <v>3</v>
      </c>
      <c r="H50" s="11">
        <f t="shared" si="0"/>
        <v>45150</v>
      </c>
      <c r="I50" s="10"/>
      <c r="J50" s="11">
        <v>45071</v>
      </c>
      <c r="K50" s="10" t="s">
        <v>12</v>
      </c>
      <c r="L50" s="10"/>
      <c r="M50" s="10"/>
      <c r="N50" s="10"/>
      <c r="O50" s="10"/>
      <c r="P50" s="10"/>
    </row>
    <row r="51" spans="1:16" ht="30" customHeight="1" x14ac:dyDescent="0.2">
      <c r="A51" s="10" t="s">
        <v>133</v>
      </c>
      <c r="B51" s="10" t="s">
        <v>134</v>
      </c>
      <c r="C51" s="11">
        <v>22066</v>
      </c>
      <c r="D51" s="17">
        <f t="shared" ca="1" si="1"/>
        <v>23102</v>
      </c>
      <c r="E51" s="10" t="s">
        <v>259</v>
      </c>
      <c r="F51" s="11">
        <v>45056</v>
      </c>
      <c r="G51" s="15">
        <v>3</v>
      </c>
      <c r="H51" s="11">
        <f t="shared" si="0"/>
        <v>45148</v>
      </c>
      <c r="I51" s="10"/>
      <c r="J51" s="11">
        <v>45071</v>
      </c>
      <c r="K51" s="10" t="s">
        <v>12</v>
      </c>
      <c r="L51" s="10" t="s">
        <v>19</v>
      </c>
      <c r="M51" s="10"/>
      <c r="N51" s="10"/>
      <c r="O51" s="10"/>
      <c r="P51" s="10"/>
    </row>
    <row r="52" spans="1:16" ht="30" customHeight="1" x14ac:dyDescent="0.2">
      <c r="A52" s="1" t="s">
        <v>135</v>
      </c>
      <c r="B52" s="1" t="s">
        <v>136</v>
      </c>
      <c r="C52" s="2">
        <v>13730</v>
      </c>
      <c r="D52" s="18">
        <f t="shared" ca="1" si="1"/>
        <v>31438</v>
      </c>
      <c r="E52" s="1" t="s">
        <v>260</v>
      </c>
      <c r="F52" s="2">
        <v>45061</v>
      </c>
      <c r="G52" s="15">
        <v>3</v>
      </c>
      <c r="H52" s="2">
        <f t="shared" si="0"/>
        <v>45153</v>
      </c>
      <c r="I52" s="1"/>
      <c r="J52" s="2">
        <v>45071</v>
      </c>
      <c r="K52" s="1" t="s">
        <v>13</v>
      </c>
      <c r="L52" s="1" t="s">
        <v>19</v>
      </c>
      <c r="M52" s="1"/>
      <c r="N52" s="1"/>
      <c r="O52" s="1"/>
      <c r="P52" s="1"/>
    </row>
    <row r="53" spans="1:16" ht="30" customHeight="1" x14ac:dyDescent="0.2">
      <c r="A53" s="1" t="s">
        <v>137</v>
      </c>
      <c r="B53" s="1" t="s">
        <v>138</v>
      </c>
      <c r="C53" s="2">
        <v>31066</v>
      </c>
      <c r="D53" s="18">
        <f t="shared" ca="1" si="1"/>
        <v>14102</v>
      </c>
      <c r="E53" s="1" t="s">
        <v>261</v>
      </c>
      <c r="F53" s="2">
        <v>45063</v>
      </c>
      <c r="G53" s="15">
        <v>3</v>
      </c>
      <c r="H53" s="2">
        <f t="shared" si="0"/>
        <v>45155</v>
      </c>
      <c r="I53" s="1"/>
      <c r="J53" s="2">
        <v>45071</v>
      </c>
      <c r="K53" s="1" t="s">
        <v>12</v>
      </c>
      <c r="L53" s="1" t="s">
        <v>22</v>
      </c>
      <c r="M53" s="1"/>
      <c r="N53" s="1"/>
      <c r="O53" s="1"/>
      <c r="P53" s="1"/>
    </row>
    <row r="54" spans="1:16" ht="30" customHeight="1" x14ac:dyDescent="0.2">
      <c r="A54" s="1" t="s">
        <v>139</v>
      </c>
      <c r="B54" s="1" t="s">
        <v>140</v>
      </c>
      <c r="C54" s="2">
        <v>20233</v>
      </c>
      <c r="D54" s="18">
        <f t="shared" ca="1" si="1"/>
        <v>24935</v>
      </c>
      <c r="E54" s="1" t="s">
        <v>262</v>
      </c>
      <c r="F54" s="2">
        <v>45058</v>
      </c>
      <c r="G54" s="15">
        <v>3</v>
      </c>
      <c r="H54" s="2">
        <f t="shared" si="0"/>
        <v>45150</v>
      </c>
      <c r="I54" s="1"/>
      <c r="J54" s="2">
        <v>45071</v>
      </c>
      <c r="K54" s="1" t="s">
        <v>12</v>
      </c>
      <c r="L54" s="1" t="s">
        <v>20</v>
      </c>
      <c r="M54" s="1"/>
      <c r="N54" s="1"/>
      <c r="O54" s="1"/>
      <c r="P54" s="1"/>
    </row>
    <row r="55" spans="1:16" ht="30" customHeight="1" x14ac:dyDescent="0.2">
      <c r="A55" s="10" t="s">
        <v>141</v>
      </c>
      <c r="B55" s="10" t="s">
        <v>142</v>
      </c>
      <c r="C55" s="11">
        <v>34226</v>
      </c>
      <c r="D55" s="17">
        <f t="shared" ca="1" si="1"/>
        <v>10942</v>
      </c>
      <c r="E55" s="10" t="s">
        <v>263</v>
      </c>
      <c r="F55" s="11">
        <v>45072</v>
      </c>
      <c r="G55" s="15">
        <v>3</v>
      </c>
      <c r="H55" s="11">
        <f t="shared" si="0"/>
        <v>45164</v>
      </c>
      <c r="I55" s="10"/>
      <c r="J55" s="11">
        <v>45085</v>
      </c>
      <c r="K55" s="10" t="s">
        <v>13</v>
      </c>
      <c r="L55" s="10" t="s">
        <v>23</v>
      </c>
      <c r="M55" s="10"/>
      <c r="N55" s="10"/>
      <c r="O55" s="10"/>
      <c r="P55" s="10"/>
    </row>
    <row r="56" spans="1:16" ht="30" customHeight="1" x14ac:dyDescent="0.2">
      <c r="A56" s="10" t="s">
        <v>143</v>
      </c>
      <c r="B56" s="10" t="s">
        <v>144</v>
      </c>
      <c r="C56" s="11">
        <v>16690</v>
      </c>
      <c r="D56" s="17">
        <f t="shared" ca="1" si="1"/>
        <v>28478</v>
      </c>
      <c r="E56" s="10" t="s">
        <v>264</v>
      </c>
      <c r="F56" s="11">
        <v>45078</v>
      </c>
      <c r="G56" s="15">
        <v>3</v>
      </c>
      <c r="H56" s="11">
        <f t="shared" si="0"/>
        <v>45170</v>
      </c>
      <c r="I56" s="10"/>
      <c r="J56" s="11">
        <v>45085</v>
      </c>
      <c r="K56" s="10" t="s">
        <v>12</v>
      </c>
      <c r="L56" s="10" t="s">
        <v>19</v>
      </c>
      <c r="M56" s="10"/>
      <c r="N56" s="10"/>
      <c r="O56" s="10"/>
      <c r="P56" s="10"/>
    </row>
    <row r="57" spans="1:16" ht="30" customHeight="1" x14ac:dyDescent="0.2">
      <c r="A57" s="1" t="s">
        <v>145</v>
      </c>
      <c r="B57" s="1" t="s">
        <v>146</v>
      </c>
      <c r="C57" s="2">
        <v>14681</v>
      </c>
      <c r="D57" s="18">
        <f t="shared" ca="1" si="1"/>
        <v>30487</v>
      </c>
      <c r="E57" s="1" t="s">
        <v>265</v>
      </c>
      <c r="F57" s="2">
        <v>45076</v>
      </c>
      <c r="G57" s="15">
        <v>3</v>
      </c>
      <c r="H57" s="2">
        <f t="shared" si="0"/>
        <v>45168</v>
      </c>
      <c r="I57" s="1"/>
      <c r="J57" s="2">
        <v>45085</v>
      </c>
      <c r="K57" s="1" t="s">
        <v>13</v>
      </c>
      <c r="L57" s="1" t="s">
        <v>21</v>
      </c>
      <c r="M57" s="1"/>
      <c r="N57" s="1"/>
      <c r="O57" s="1"/>
      <c r="P57" s="1"/>
    </row>
    <row r="58" spans="1:16" ht="30" customHeight="1" x14ac:dyDescent="0.2">
      <c r="A58" s="1" t="s">
        <v>147</v>
      </c>
      <c r="B58" s="1" t="s">
        <v>148</v>
      </c>
      <c r="C58" s="2">
        <v>22867</v>
      </c>
      <c r="D58" s="18">
        <f t="shared" ca="1" si="1"/>
        <v>22301</v>
      </c>
      <c r="E58" s="1" t="s">
        <v>266</v>
      </c>
      <c r="F58" s="2">
        <v>45078</v>
      </c>
      <c r="G58" s="15">
        <v>3</v>
      </c>
      <c r="H58" s="2">
        <f t="shared" si="0"/>
        <v>45170</v>
      </c>
      <c r="I58" s="1"/>
      <c r="J58" s="2">
        <v>45085</v>
      </c>
      <c r="K58" s="1" t="s">
        <v>12</v>
      </c>
      <c r="L58" s="1" t="s">
        <v>15</v>
      </c>
      <c r="M58" s="1"/>
      <c r="N58" s="1"/>
      <c r="O58" s="1"/>
      <c r="P58" s="1"/>
    </row>
    <row r="59" spans="1:16" ht="30" customHeight="1" x14ac:dyDescent="0.2">
      <c r="A59" s="10" t="s">
        <v>149</v>
      </c>
      <c r="B59" s="10" t="s">
        <v>150</v>
      </c>
      <c r="C59" s="11">
        <v>13676</v>
      </c>
      <c r="D59" s="17">
        <f t="shared" ca="1" si="1"/>
        <v>31492</v>
      </c>
      <c r="E59" s="10" t="s">
        <v>267</v>
      </c>
      <c r="F59" s="11">
        <v>45077</v>
      </c>
      <c r="G59" s="15">
        <v>3</v>
      </c>
      <c r="H59" s="11">
        <f t="shared" si="0"/>
        <v>45169</v>
      </c>
      <c r="I59" s="10"/>
      <c r="J59" s="11">
        <v>45085</v>
      </c>
      <c r="K59" s="10" t="s">
        <v>13</v>
      </c>
      <c r="L59" s="10" t="s">
        <v>21</v>
      </c>
      <c r="M59" s="10"/>
      <c r="N59" s="10"/>
      <c r="O59" s="10"/>
      <c r="P59" s="10"/>
    </row>
    <row r="60" spans="1:16" ht="30" customHeight="1" x14ac:dyDescent="0.2">
      <c r="A60" s="10" t="s">
        <v>151</v>
      </c>
      <c r="B60" s="10" t="s">
        <v>152</v>
      </c>
      <c r="C60" s="11">
        <v>36209</v>
      </c>
      <c r="D60" s="17">
        <f t="shared" ca="1" si="1"/>
        <v>8959</v>
      </c>
      <c r="E60" s="10" t="s">
        <v>268</v>
      </c>
      <c r="F60" s="11">
        <v>45082</v>
      </c>
      <c r="G60" s="15">
        <v>3</v>
      </c>
      <c r="H60" s="11">
        <f t="shared" si="0"/>
        <v>45174</v>
      </c>
      <c r="I60" s="10"/>
      <c r="J60" s="11">
        <v>45085</v>
      </c>
      <c r="K60" s="10" t="s">
        <v>12</v>
      </c>
      <c r="L60" s="10" t="s">
        <v>15</v>
      </c>
      <c r="M60" s="10"/>
      <c r="N60" s="10"/>
      <c r="O60" s="10"/>
      <c r="P60" s="10"/>
    </row>
    <row r="61" spans="1:16" ht="30" customHeight="1" x14ac:dyDescent="0.2">
      <c r="A61" s="10" t="s">
        <v>153</v>
      </c>
      <c r="B61" s="10" t="s">
        <v>154</v>
      </c>
      <c r="C61" s="11">
        <v>17725</v>
      </c>
      <c r="D61" s="17">
        <f t="shared" ca="1" si="1"/>
        <v>27443</v>
      </c>
      <c r="E61" s="10" t="s">
        <v>269</v>
      </c>
      <c r="F61" s="11">
        <v>45083</v>
      </c>
      <c r="G61" s="15">
        <v>3</v>
      </c>
      <c r="H61" s="11">
        <f t="shared" si="0"/>
        <v>45175</v>
      </c>
      <c r="I61" s="10"/>
      <c r="J61" s="11">
        <v>45085</v>
      </c>
      <c r="K61" s="10" t="s">
        <v>12</v>
      </c>
      <c r="L61" s="10" t="s">
        <v>19</v>
      </c>
      <c r="M61" s="10"/>
      <c r="N61" s="10"/>
      <c r="O61" s="10"/>
      <c r="P61" s="10"/>
    </row>
    <row r="62" spans="1:16" ht="30" customHeight="1" x14ac:dyDescent="0.2">
      <c r="A62" s="1" t="s">
        <v>155</v>
      </c>
      <c r="B62" s="1" t="s">
        <v>27</v>
      </c>
      <c r="C62" s="2" t="s">
        <v>27</v>
      </c>
      <c r="D62" s="18"/>
      <c r="E62" s="1" t="s">
        <v>270</v>
      </c>
      <c r="F62" s="2">
        <v>45086</v>
      </c>
      <c r="G62" s="15">
        <v>3</v>
      </c>
      <c r="H62" s="2">
        <f t="shared" si="0"/>
        <v>45178</v>
      </c>
      <c r="I62" s="1"/>
      <c r="J62" s="2">
        <v>45099</v>
      </c>
      <c r="K62" s="1" t="s">
        <v>13</v>
      </c>
      <c r="L62" s="1" t="s">
        <v>21</v>
      </c>
      <c r="M62" s="1"/>
      <c r="N62" s="1"/>
      <c r="O62" s="1"/>
      <c r="P62" s="1"/>
    </row>
    <row r="63" spans="1:16" ht="30" customHeight="1" x14ac:dyDescent="0.2">
      <c r="A63" s="10" t="s">
        <v>156</v>
      </c>
      <c r="B63" s="10" t="s">
        <v>157</v>
      </c>
      <c r="C63" s="11">
        <v>14384</v>
      </c>
      <c r="D63" s="17">
        <f t="shared" ca="1" si="1"/>
        <v>30784</v>
      </c>
      <c r="E63" s="10" t="s">
        <v>271</v>
      </c>
      <c r="F63" s="11">
        <v>45091</v>
      </c>
      <c r="G63" s="15">
        <v>3</v>
      </c>
      <c r="H63" s="11">
        <f t="shared" si="0"/>
        <v>45183</v>
      </c>
      <c r="I63" s="10"/>
      <c r="J63" s="11">
        <v>45099</v>
      </c>
      <c r="K63" s="10" t="s">
        <v>12</v>
      </c>
      <c r="L63" s="10" t="s">
        <v>15</v>
      </c>
      <c r="M63" s="10"/>
      <c r="N63" s="10"/>
      <c r="O63" s="10"/>
      <c r="P63" s="10"/>
    </row>
    <row r="64" spans="1:16" ht="30" customHeight="1" x14ac:dyDescent="0.2">
      <c r="A64" s="10" t="s">
        <v>158</v>
      </c>
      <c r="B64" s="10" t="s">
        <v>159</v>
      </c>
      <c r="C64" s="11">
        <v>21549</v>
      </c>
      <c r="D64" s="17">
        <f t="shared" ca="1" si="1"/>
        <v>23619</v>
      </c>
      <c r="E64" s="10" t="s">
        <v>272</v>
      </c>
      <c r="F64" s="11">
        <v>45091</v>
      </c>
      <c r="G64" s="15">
        <v>3</v>
      </c>
      <c r="H64" s="11">
        <f t="shared" si="0"/>
        <v>45183</v>
      </c>
      <c r="I64" s="10"/>
      <c r="J64" s="11">
        <v>45099</v>
      </c>
      <c r="K64" s="10" t="s">
        <v>13</v>
      </c>
      <c r="L64" s="10" t="s">
        <v>21</v>
      </c>
      <c r="M64" s="10"/>
      <c r="N64" s="10"/>
      <c r="O64" s="10"/>
      <c r="P64" s="10"/>
    </row>
    <row r="65" spans="1:16" ht="30" customHeight="1" x14ac:dyDescent="0.2">
      <c r="A65" s="1" t="s">
        <v>160</v>
      </c>
      <c r="B65" s="1" t="s">
        <v>161</v>
      </c>
      <c r="C65" s="2">
        <v>20681</v>
      </c>
      <c r="D65" s="18">
        <f t="shared" ca="1" si="1"/>
        <v>24487</v>
      </c>
      <c r="E65" s="1" t="s">
        <v>273</v>
      </c>
      <c r="F65" s="2">
        <v>45091</v>
      </c>
      <c r="G65" s="15">
        <v>3</v>
      </c>
      <c r="H65" s="2">
        <f t="shared" si="0"/>
        <v>45183</v>
      </c>
      <c r="I65" s="1"/>
      <c r="J65" s="2">
        <v>45099</v>
      </c>
      <c r="K65" s="1" t="s">
        <v>13</v>
      </c>
      <c r="L65" s="1" t="s">
        <v>21</v>
      </c>
      <c r="M65" s="1"/>
      <c r="N65" s="1"/>
      <c r="O65" s="1"/>
      <c r="P65" s="1"/>
    </row>
    <row r="66" spans="1:16" ht="30" customHeight="1" x14ac:dyDescent="0.2">
      <c r="A66" s="1" t="s">
        <v>162</v>
      </c>
      <c r="B66" s="1" t="s">
        <v>163</v>
      </c>
      <c r="C66" s="2">
        <v>16252</v>
      </c>
      <c r="D66" s="18">
        <f t="shared" ca="1" si="1"/>
        <v>28916</v>
      </c>
      <c r="E66" s="1" t="s">
        <v>274</v>
      </c>
      <c r="F66" s="2">
        <v>45097</v>
      </c>
      <c r="G66" s="15">
        <v>3</v>
      </c>
      <c r="H66" s="2">
        <f t="shared" ref="H66:H67" si="2">EDATE(F66,G66)</f>
        <v>45189</v>
      </c>
      <c r="I66" s="1"/>
      <c r="J66" s="2">
        <v>45099</v>
      </c>
      <c r="K66" s="1" t="s">
        <v>13</v>
      </c>
      <c r="L66" s="1" t="s">
        <v>19</v>
      </c>
      <c r="M66" s="1"/>
      <c r="N66" s="1"/>
      <c r="O66" s="1"/>
      <c r="P66" s="1"/>
    </row>
    <row r="67" spans="1:16" ht="30" customHeight="1" x14ac:dyDescent="0.2">
      <c r="A67" s="1" t="s">
        <v>164</v>
      </c>
      <c r="B67" s="1" t="s">
        <v>165</v>
      </c>
      <c r="C67" s="2">
        <v>17392</v>
      </c>
      <c r="D67" s="18">
        <f t="shared" ref="D67" ca="1" si="3">TODAY()-C67</f>
        <v>27776</v>
      </c>
      <c r="E67" s="1" t="s">
        <v>275</v>
      </c>
      <c r="F67" s="2">
        <v>45100</v>
      </c>
      <c r="G67" s="15">
        <v>3</v>
      </c>
      <c r="H67" s="2">
        <f t="shared" si="2"/>
        <v>45192</v>
      </c>
      <c r="I67" s="1"/>
      <c r="J67" s="1" t="s">
        <v>28</v>
      </c>
      <c r="K67" s="1" t="s">
        <v>13</v>
      </c>
      <c r="L67" s="1" t="s">
        <v>21</v>
      </c>
      <c r="M67" s="1"/>
      <c r="N67" s="1"/>
      <c r="O67" s="1"/>
      <c r="P67" s="1"/>
    </row>
    <row r="68" spans="1:16" ht="30" customHeight="1" x14ac:dyDescent="0.2">
      <c r="A68" s="1" t="s">
        <v>166</v>
      </c>
      <c r="B68" s="1" t="s">
        <v>167</v>
      </c>
      <c r="C68" s="2">
        <v>13008</v>
      </c>
      <c r="D68" s="18">
        <f t="shared" ref="D68:D111" ca="1" si="4">TODAY()-C68</f>
        <v>32160</v>
      </c>
      <c r="E68" s="1" t="s">
        <v>276</v>
      </c>
      <c r="F68" s="2">
        <v>45107</v>
      </c>
      <c r="G68" s="15">
        <v>3</v>
      </c>
      <c r="H68" s="2">
        <f t="shared" ref="H68:H111" si="5">EDATE(F68,G68)</f>
        <v>45199</v>
      </c>
      <c r="I68" s="1"/>
      <c r="J68" s="2">
        <v>45120</v>
      </c>
      <c r="K68" s="1" t="s">
        <v>13</v>
      </c>
      <c r="L68" s="1" t="s">
        <v>21</v>
      </c>
      <c r="M68" s="21"/>
      <c r="N68" s="1"/>
      <c r="O68" s="1"/>
      <c r="P68" s="1"/>
    </row>
    <row r="69" spans="1:16" ht="30" customHeight="1" x14ac:dyDescent="0.2">
      <c r="A69" s="1" t="s">
        <v>168</v>
      </c>
      <c r="B69" s="1" t="s">
        <v>169</v>
      </c>
      <c r="C69" s="2">
        <v>22610</v>
      </c>
      <c r="D69" s="18">
        <f t="shared" ca="1" si="4"/>
        <v>22558</v>
      </c>
      <c r="E69" s="1" t="s">
        <v>277</v>
      </c>
      <c r="F69" s="2">
        <v>45114</v>
      </c>
      <c r="G69" s="15">
        <v>3</v>
      </c>
      <c r="H69" s="2">
        <f t="shared" si="5"/>
        <v>45206</v>
      </c>
      <c r="I69" s="1"/>
      <c r="J69" s="2">
        <v>45120</v>
      </c>
      <c r="K69" s="1" t="s">
        <v>13</v>
      </c>
      <c r="L69" s="1" t="s">
        <v>19</v>
      </c>
      <c r="M69" s="1"/>
      <c r="N69" s="1"/>
      <c r="O69" s="1"/>
      <c r="P69" s="1"/>
    </row>
    <row r="70" spans="1:16" ht="30" customHeight="1" x14ac:dyDescent="0.2">
      <c r="A70" s="1" t="s">
        <v>170</v>
      </c>
      <c r="B70" s="1" t="s">
        <v>171</v>
      </c>
      <c r="C70" s="2">
        <v>30278</v>
      </c>
      <c r="D70" s="18">
        <f t="shared" ca="1" si="4"/>
        <v>14890</v>
      </c>
      <c r="E70" s="1" t="s">
        <v>278</v>
      </c>
      <c r="F70" s="2">
        <v>45114</v>
      </c>
      <c r="G70" s="15">
        <v>3</v>
      </c>
      <c r="H70" s="2">
        <f t="shared" si="5"/>
        <v>45206</v>
      </c>
      <c r="I70" s="1"/>
      <c r="J70" s="2">
        <v>45120</v>
      </c>
      <c r="K70" s="1" t="s">
        <v>13</v>
      </c>
      <c r="L70" s="1" t="s">
        <v>22</v>
      </c>
      <c r="M70" s="1"/>
      <c r="N70" s="1"/>
      <c r="O70" s="1"/>
      <c r="P70" s="1"/>
    </row>
    <row r="71" spans="1:16" ht="30" customHeight="1" x14ac:dyDescent="0.2">
      <c r="A71" s="1" t="s">
        <v>172</v>
      </c>
      <c r="B71" s="1" t="s">
        <v>173</v>
      </c>
      <c r="C71" s="2">
        <v>22585</v>
      </c>
      <c r="D71" s="18">
        <f t="shared" ca="1" si="4"/>
        <v>22583</v>
      </c>
      <c r="E71" s="1" t="s">
        <v>279</v>
      </c>
      <c r="F71" s="2">
        <v>45119</v>
      </c>
      <c r="G71" s="15">
        <v>3</v>
      </c>
      <c r="H71" s="2">
        <f t="shared" si="5"/>
        <v>45211</v>
      </c>
      <c r="I71" s="1"/>
      <c r="J71" s="2">
        <v>45120</v>
      </c>
      <c r="K71" s="1" t="s">
        <v>12</v>
      </c>
      <c r="L71" s="1" t="s">
        <v>19</v>
      </c>
      <c r="M71" s="1"/>
      <c r="N71" s="1"/>
      <c r="O71" s="1"/>
      <c r="P71" s="1"/>
    </row>
    <row r="72" spans="1:16" ht="30" customHeight="1" x14ac:dyDescent="0.2">
      <c r="A72" s="1" t="s">
        <v>174</v>
      </c>
      <c r="B72" s="1" t="s">
        <v>175</v>
      </c>
      <c r="C72" s="2">
        <v>14126</v>
      </c>
      <c r="D72" s="18">
        <f t="shared" ca="1" si="4"/>
        <v>31042</v>
      </c>
      <c r="E72" s="1" t="s">
        <v>280</v>
      </c>
      <c r="F72" s="2">
        <v>45124</v>
      </c>
      <c r="G72" s="15">
        <v>3</v>
      </c>
      <c r="H72" s="2">
        <f t="shared" si="5"/>
        <v>45216</v>
      </c>
      <c r="I72" s="1"/>
      <c r="J72" s="2">
        <v>45134</v>
      </c>
      <c r="K72" s="1" t="s">
        <v>13</v>
      </c>
      <c r="L72" s="1" t="s">
        <v>19</v>
      </c>
      <c r="M72" s="21"/>
      <c r="N72" s="1"/>
      <c r="O72" s="1"/>
      <c r="P72" s="1"/>
    </row>
    <row r="73" spans="1:16" ht="30" customHeight="1" x14ac:dyDescent="0.2">
      <c r="A73" s="1" t="s">
        <v>176</v>
      </c>
      <c r="B73" s="1" t="s">
        <v>177</v>
      </c>
      <c r="C73" s="2">
        <v>32598</v>
      </c>
      <c r="D73" s="18">
        <f ca="1">TODAY()-C73</f>
        <v>12570</v>
      </c>
      <c r="E73" s="1" t="s">
        <v>281</v>
      </c>
      <c r="F73" s="2">
        <v>45106</v>
      </c>
      <c r="G73" s="15">
        <v>3</v>
      </c>
      <c r="H73" s="2">
        <f>EDATE(F73,G73)</f>
        <v>45198</v>
      </c>
      <c r="I73" s="1"/>
      <c r="J73" s="2">
        <v>45134</v>
      </c>
      <c r="K73" s="1" t="s">
        <v>13</v>
      </c>
      <c r="L73" s="1" t="s">
        <v>22</v>
      </c>
      <c r="M73" s="21"/>
      <c r="N73" s="1"/>
      <c r="O73" s="1"/>
      <c r="P73" s="1"/>
    </row>
    <row r="74" spans="1:16" ht="30" customHeight="1" x14ac:dyDescent="0.2">
      <c r="A74" s="1" t="s">
        <v>178</v>
      </c>
      <c r="B74" s="1" t="s">
        <v>179</v>
      </c>
      <c r="C74" s="2">
        <v>26303</v>
      </c>
      <c r="D74" s="18">
        <f t="shared" ca="1" si="4"/>
        <v>18865</v>
      </c>
      <c r="E74" s="1" t="s">
        <v>282</v>
      </c>
      <c r="F74" s="2">
        <v>45127</v>
      </c>
      <c r="G74" s="15">
        <v>3</v>
      </c>
      <c r="H74" s="2">
        <f t="shared" si="5"/>
        <v>45219</v>
      </c>
      <c r="I74" s="1"/>
      <c r="J74" s="2">
        <v>45134</v>
      </c>
      <c r="K74" s="1" t="s">
        <v>13</v>
      </c>
      <c r="L74" s="1" t="s">
        <v>21</v>
      </c>
      <c r="M74" s="1"/>
      <c r="N74" s="1"/>
      <c r="O74" s="1"/>
      <c r="P74" s="1"/>
    </row>
    <row r="75" spans="1:16" ht="30" customHeight="1" x14ac:dyDescent="0.2">
      <c r="A75" s="10" t="s">
        <v>180</v>
      </c>
      <c r="B75" s="10" t="s">
        <v>181</v>
      </c>
      <c r="C75" s="11">
        <v>21008</v>
      </c>
      <c r="D75" s="17">
        <f ca="1">TODAY()-C75</f>
        <v>24160</v>
      </c>
      <c r="E75" s="10" t="s">
        <v>283</v>
      </c>
      <c r="F75" s="11">
        <v>45114</v>
      </c>
      <c r="G75" s="15">
        <v>3</v>
      </c>
      <c r="H75" s="11">
        <f>EDATE(F75,G75)</f>
        <v>45206</v>
      </c>
      <c r="I75" s="10"/>
      <c r="J75" s="11">
        <v>45134</v>
      </c>
      <c r="K75" s="10" t="s">
        <v>12</v>
      </c>
      <c r="L75" s="10" t="s">
        <v>15</v>
      </c>
      <c r="M75" s="10"/>
      <c r="N75" s="10"/>
      <c r="O75" s="10"/>
      <c r="P75" s="10"/>
    </row>
    <row r="76" spans="1:16" ht="30" customHeight="1" x14ac:dyDescent="0.2">
      <c r="A76" s="1" t="s">
        <v>182</v>
      </c>
      <c r="B76" s="1" t="s">
        <v>183</v>
      </c>
      <c r="C76" s="2">
        <v>17008</v>
      </c>
      <c r="D76" s="18">
        <f t="shared" ca="1" si="4"/>
        <v>28160</v>
      </c>
      <c r="E76" s="1" t="s">
        <v>284</v>
      </c>
      <c r="F76" s="2">
        <v>45133</v>
      </c>
      <c r="G76" s="15">
        <v>3</v>
      </c>
      <c r="H76" s="2">
        <f t="shared" si="5"/>
        <v>45225</v>
      </c>
      <c r="I76" s="1"/>
      <c r="J76" s="2">
        <v>45134</v>
      </c>
      <c r="K76" s="1" t="s">
        <v>12</v>
      </c>
      <c r="L76" s="1" t="s">
        <v>20</v>
      </c>
      <c r="M76" s="21"/>
      <c r="N76" s="8"/>
      <c r="O76" s="1"/>
      <c r="P76" s="1"/>
    </row>
    <row r="77" spans="1:16" ht="30" customHeight="1" x14ac:dyDescent="0.2">
      <c r="A77" s="1" t="s">
        <v>184</v>
      </c>
      <c r="B77" s="1" t="s">
        <v>185</v>
      </c>
      <c r="C77" s="2">
        <v>30200</v>
      </c>
      <c r="D77" s="18">
        <f t="shared" ca="1" si="4"/>
        <v>14968</v>
      </c>
      <c r="E77" s="1" t="s">
        <v>285</v>
      </c>
      <c r="F77" s="2">
        <v>45126</v>
      </c>
      <c r="G77" s="15">
        <v>3</v>
      </c>
      <c r="H77" s="2">
        <f t="shared" si="5"/>
        <v>45218</v>
      </c>
      <c r="I77" s="1"/>
      <c r="J77" s="2">
        <v>45148</v>
      </c>
      <c r="K77" s="1" t="s">
        <v>13</v>
      </c>
      <c r="L77" s="1" t="s">
        <v>19</v>
      </c>
      <c r="M77" s="1"/>
      <c r="N77" s="1"/>
      <c r="O77" s="1"/>
      <c r="P77" s="1"/>
    </row>
    <row r="78" spans="1:16" ht="30" customHeight="1" x14ac:dyDescent="0.2">
      <c r="A78" s="1" t="s">
        <v>186</v>
      </c>
      <c r="B78" s="1" t="s">
        <v>187</v>
      </c>
      <c r="C78" s="2">
        <v>20037</v>
      </c>
      <c r="D78" s="18">
        <f t="shared" ca="1" si="4"/>
        <v>25131</v>
      </c>
      <c r="E78" s="1" t="s">
        <v>286</v>
      </c>
      <c r="F78" s="2">
        <v>45135</v>
      </c>
      <c r="G78" s="15">
        <v>3</v>
      </c>
      <c r="H78" s="2">
        <f t="shared" si="5"/>
        <v>45227</v>
      </c>
      <c r="I78" s="1"/>
      <c r="J78" s="2">
        <v>45148</v>
      </c>
      <c r="K78" s="1" t="s">
        <v>12</v>
      </c>
      <c r="L78" s="1" t="s">
        <v>19</v>
      </c>
      <c r="M78" s="1"/>
      <c r="N78" s="1"/>
      <c r="O78" s="1"/>
      <c r="P78" s="1"/>
    </row>
    <row r="79" spans="1:16" ht="30" customHeight="1" x14ac:dyDescent="0.2">
      <c r="A79" s="1" t="s">
        <v>188</v>
      </c>
      <c r="B79" s="1" t="s">
        <v>189</v>
      </c>
      <c r="C79" s="2">
        <v>26690</v>
      </c>
      <c r="D79" s="18">
        <f t="shared" ca="1" si="4"/>
        <v>18478</v>
      </c>
      <c r="E79" s="1" t="s">
        <v>287</v>
      </c>
      <c r="F79" s="2">
        <v>45147</v>
      </c>
      <c r="G79" s="15">
        <v>3</v>
      </c>
      <c r="H79" s="2">
        <f t="shared" si="5"/>
        <v>45239</v>
      </c>
      <c r="I79" s="1"/>
      <c r="J79" s="2">
        <v>45148</v>
      </c>
      <c r="K79" s="1" t="s">
        <v>13</v>
      </c>
      <c r="L79" s="1" t="s">
        <v>19</v>
      </c>
      <c r="M79" s="1"/>
      <c r="N79" s="1"/>
      <c r="O79" s="1"/>
      <c r="P79" s="1"/>
    </row>
    <row r="80" spans="1:16" ht="30" customHeight="1" x14ac:dyDescent="0.2">
      <c r="A80" s="1" t="s">
        <v>190</v>
      </c>
      <c r="B80" s="1" t="s">
        <v>191</v>
      </c>
      <c r="C80" s="2">
        <v>20732</v>
      </c>
      <c r="D80" s="18">
        <f t="shared" ca="1" si="4"/>
        <v>24436</v>
      </c>
      <c r="E80" s="1" t="s">
        <v>288</v>
      </c>
      <c r="F80" s="2">
        <v>45140</v>
      </c>
      <c r="G80" s="15">
        <v>3</v>
      </c>
      <c r="H80" s="2">
        <f t="shared" si="5"/>
        <v>45232</v>
      </c>
      <c r="I80" s="1"/>
      <c r="J80" s="2">
        <v>45148</v>
      </c>
      <c r="K80" s="1" t="s">
        <v>12</v>
      </c>
      <c r="L80" s="1"/>
      <c r="M80" s="1"/>
      <c r="N80" s="1"/>
      <c r="O80" s="1"/>
      <c r="P80" s="1"/>
    </row>
    <row r="81" spans="1:16" ht="30" customHeight="1" x14ac:dyDescent="0.2">
      <c r="A81" s="1" t="s">
        <v>192</v>
      </c>
      <c r="B81" s="1" t="s">
        <v>193</v>
      </c>
      <c r="C81" s="2">
        <v>17352</v>
      </c>
      <c r="D81" s="18">
        <f t="shared" ca="1" si="4"/>
        <v>27816</v>
      </c>
      <c r="E81" s="1" t="s">
        <v>289</v>
      </c>
      <c r="F81" s="2">
        <v>45140</v>
      </c>
      <c r="G81" s="15">
        <v>3</v>
      </c>
      <c r="H81" s="2">
        <f t="shared" si="5"/>
        <v>45232</v>
      </c>
      <c r="I81" s="1"/>
      <c r="J81" s="2">
        <v>45148</v>
      </c>
      <c r="K81" s="1" t="s">
        <v>12</v>
      </c>
      <c r="L81" s="1" t="s">
        <v>19</v>
      </c>
      <c r="M81" s="8"/>
      <c r="N81" s="1"/>
      <c r="O81" s="1"/>
      <c r="P81" s="1"/>
    </row>
    <row r="82" spans="1:16" ht="30" customHeight="1" x14ac:dyDescent="0.2">
      <c r="A82" s="1" t="s">
        <v>194</v>
      </c>
      <c r="B82" s="1" t="s">
        <v>195</v>
      </c>
      <c r="C82" s="2">
        <v>16072</v>
      </c>
      <c r="D82" s="18">
        <f t="shared" ca="1" si="4"/>
        <v>29096</v>
      </c>
      <c r="E82" s="1" t="s">
        <v>290</v>
      </c>
      <c r="F82" s="2">
        <v>45142</v>
      </c>
      <c r="G82" s="15">
        <v>3</v>
      </c>
      <c r="H82" s="2">
        <f t="shared" si="5"/>
        <v>45234</v>
      </c>
      <c r="I82" s="1"/>
      <c r="J82" s="2">
        <v>45148</v>
      </c>
      <c r="K82" s="1" t="s">
        <v>12</v>
      </c>
      <c r="L82" s="1" t="s">
        <v>21</v>
      </c>
      <c r="M82" s="1"/>
      <c r="N82" s="1"/>
      <c r="O82" s="1"/>
      <c r="P82" s="1"/>
    </row>
    <row r="83" spans="1:16" ht="30" customHeight="1" x14ac:dyDescent="0.2">
      <c r="A83" s="1" t="s">
        <v>196</v>
      </c>
      <c r="B83" s="1" t="s">
        <v>197</v>
      </c>
      <c r="C83" s="2">
        <v>26673</v>
      </c>
      <c r="D83" s="18">
        <f t="shared" ca="1" si="4"/>
        <v>18495</v>
      </c>
      <c r="E83" s="1" t="s">
        <v>291</v>
      </c>
      <c r="F83" s="2">
        <v>45140</v>
      </c>
      <c r="G83" s="15">
        <v>3</v>
      </c>
      <c r="H83" s="2">
        <f t="shared" si="5"/>
        <v>45232</v>
      </c>
      <c r="I83" s="1"/>
      <c r="J83" s="2">
        <v>45148</v>
      </c>
      <c r="K83" s="1" t="s">
        <v>13</v>
      </c>
      <c r="L83" s="1" t="s">
        <v>19</v>
      </c>
      <c r="M83" s="1"/>
      <c r="N83" s="8"/>
      <c r="O83" s="1"/>
      <c r="P83" s="1"/>
    </row>
    <row r="84" spans="1:16" ht="30" customHeight="1" x14ac:dyDescent="0.2">
      <c r="A84" s="1" t="s">
        <v>198</v>
      </c>
      <c r="B84" s="1" t="s">
        <v>199</v>
      </c>
      <c r="C84" s="2">
        <v>11122</v>
      </c>
      <c r="D84" s="18">
        <f t="shared" ca="1" si="4"/>
        <v>34046</v>
      </c>
      <c r="E84" s="1" t="s">
        <v>292</v>
      </c>
      <c r="F84" s="2">
        <v>45146</v>
      </c>
      <c r="G84" s="15">
        <v>3</v>
      </c>
      <c r="H84" s="2">
        <f t="shared" si="5"/>
        <v>45238</v>
      </c>
      <c r="I84" s="1"/>
      <c r="J84" s="2">
        <v>45148</v>
      </c>
      <c r="K84" s="1" t="s">
        <v>13</v>
      </c>
      <c r="L84" s="1" t="s">
        <v>19</v>
      </c>
      <c r="M84" s="1"/>
      <c r="N84" s="1"/>
      <c r="O84" s="1"/>
      <c r="P84" s="1"/>
    </row>
    <row r="85" spans="1:16" ht="30" customHeight="1" x14ac:dyDescent="0.2">
      <c r="A85" s="1" t="s">
        <v>200</v>
      </c>
      <c r="B85" s="1" t="s">
        <v>201</v>
      </c>
      <c r="C85" s="1"/>
      <c r="D85" s="18">
        <v>82</v>
      </c>
      <c r="E85" s="1" t="s">
        <v>293</v>
      </c>
      <c r="F85" s="2">
        <v>45155</v>
      </c>
      <c r="G85" s="15">
        <v>3</v>
      </c>
      <c r="H85" s="2">
        <f t="shared" si="5"/>
        <v>45247</v>
      </c>
      <c r="I85" s="1"/>
      <c r="J85" s="2">
        <v>45162</v>
      </c>
      <c r="K85" s="1" t="s">
        <v>12</v>
      </c>
      <c r="L85" s="1" t="s">
        <v>15</v>
      </c>
      <c r="M85" s="1"/>
      <c r="N85" s="8"/>
      <c r="O85" s="1"/>
      <c r="P85" s="1"/>
    </row>
    <row r="86" spans="1:16" ht="30" customHeight="1" x14ac:dyDescent="0.2">
      <c r="A86" s="1" t="s">
        <v>202</v>
      </c>
      <c r="B86" s="1" t="s">
        <v>203</v>
      </c>
      <c r="C86" s="2">
        <v>26764</v>
      </c>
      <c r="D86" s="18">
        <f t="shared" ca="1" si="4"/>
        <v>18404</v>
      </c>
      <c r="E86" s="1" t="s">
        <v>294</v>
      </c>
      <c r="F86" s="2">
        <v>45154</v>
      </c>
      <c r="G86" s="15">
        <v>3</v>
      </c>
      <c r="H86" s="2">
        <f t="shared" si="5"/>
        <v>45246</v>
      </c>
      <c r="I86" s="1"/>
      <c r="J86" s="2">
        <v>45162</v>
      </c>
      <c r="K86" s="1" t="s">
        <v>12</v>
      </c>
      <c r="L86" s="1" t="s">
        <v>19</v>
      </c>
      <c r="M86" s="1"/>
      <c r="N86" s="1"/>
      <c r="O86" s="1"/>
      <c r="P86" s="1"/>
    </row>
    <row r="87" spans="1:16" ht="30" customHeight="1" x14ac:dyDescent="0.2">
      <c r="A87" s="1" t="s">
        <v>204</v>
      </c>
      <c r="B87" s="1" t="s">
        <v>205</v>
      </c>
      <c r="C87" s="2">
        <v>12280</v>
      </c>
      <c r="D87" s="18">
        <f t="shared" ca="1" si="4"/>
        <v>32888</v>
      </c>
      <c r="E87" s="1" t="s">
        <v>295</v>
      </c>
      <c r="F87" s="2">
        <v>45161</v>
      </c>
      <c r="G87" s="15">
        <v>3</v>
      </c>
      <c r="H87" s="2">
        <f t="shared" si="5"/>
        <v>45253</v>
      </c>
      <c r="I87" s="1"/>
      <c r="J87" s="2">
        <v>45162</v>
      </c>
      <c r="K87" s="1" t="s">
        <v>13</v>
      </c>
      <c r="L87" s="1" t="s">
        <v>21</v>
      </c>
      <c r="M87" s="1"/>
      <c r="N87" s="1"/>
      <c r="O87" s="1"/>
      <c r="P87" s="1"/>
    </row>
    <row r="88" spans="1:16" ht="30" customHeight="1" x14ac:dyDescent="0.2">
      <c r="A88" s="1" t="s">
        <v>206</v>
      </c>
      <c r="B88" s="1" t="s">
        <v>207</v>
      </c>
      <c r="C88" s="2">
        <v>14924</v>
      </c>
      <c r="D88" s="18">
        <f t="shared" ca="1" si="4"/>
        <v>30244</v>
      </c>
      <c r="E88" s="1" t="s">
        <v>296</v>
      </c>
      <c r="F88" s="2">
        <v>45163</v>
      </c>
      <c r="G88" s="15">
        <v>3</v>
      </c>
      <c r="H88" s="2">
        <f t="shared" si="5"/>
        <v>45255</v>
      </c>
      <c r="I88" s="1"/>
      <c r="J88" s="2">
        <v>45183</v>
      </c>
      <c r="K88" s="1"/>
      <c r="L88" s="1"/>
      <c r="M88" s="1"/>
      <c r="N88" s="1"/>
      <c r="O88" s="1"/>
      <c r="P88" s="1"/>
    </row>
    <row r="89" spans="1:16" ht="30" customHeight="1" x14ac:dyDescent="0.2">
      <c r="A89" s="1" t="s">
        <v>208</v>
      </c>
      <c r="B89" s="1" t="s">
        <v>209</v>
      </c>
      <c r="C89" s="2">
        <v>12649</v>
      </c>
      <c r="D89" s="18">
        <f t="shared" ca="1" si="4"/>
        <v>32519</v>
      </c>
      <c r="E89" s="1" t="s">
        <v>297</v>
      </c>
      <c r="F89" s="2">
        <v>45163</v>
      </c>
      <c r="G89" s="15">
        <v>3</v>
      </c>
      <c r="H89" s="2">
        <f t="shared" si="5"/>
        <v>45255</v>
      </c>
      <c r="I89" s="1"/>
      <c r="J89" s="2">
        <v>45183</v>
      </c>
      <c r="K89" s="1" t="s">
        <v>13</v>
      </c>
      <c r="L89" s="1" t="s">
        <v>20</v>
      </c>
      <c r="M89" s="1"/>
      <c r="N89" s="1"/>
      <c r="O89" s="1"/>
      <c r="P89" s="1"/>
    </row>
    <row r="90" spans="1:16" ht="30" customHeight="1" x14ac:dyDescent="0.2">
      <c r="A90" s="1"/>
      <c r="B90" s="1"/>
      <c r="C90" s="1"/>
      <c r="D90" s="18">
        <f t="shared" ca="1" si="4"/>
        <v>45168</v>
      </c>
      <c r="E90" s="1"/>
      <c r="F90" s="1"/>
      <c r="G90" s="15">
        <v>3</v>
      </c>
      <c r="H90" s="2">
        <f t="shared" si="5"/>
        <v>91</v>
      </c>
      <c r="I90" s="1"/>
      <c r="J90" s="1"/>
      <c r="K90" s="1"/>
      <c r="L90" s="1"/>
      <c r="M90" s="1"/>
      <c r="N90" s="1"/>
      <c r="O90" s="1"/>
      <c r="P90" s="1"/>
    </row>
    <row r="91" spans="1:16" ht="30" customHeight="1" x14ac:dyDescent="0.2">
      <c r="A91" s="1"/>
      <c r="B91" s="1"/>
      <c r="C91" s="1"/>
      <c r="D91" s="18">
        <f t="shared" ca="1" si="4"/>
        <v>45168</v>
      </c>
      <c r="E91" s="1"/>
      <c r="F91" s="1"/>
      <c r="G91" s="15">
        <v>3</v>
      </c>
      <c r="H91" s="2">
        <f t="shared" si="5"/>
        <v>91</v>
      </c>
      <c r="I91" s="1"/>
      <c r="J91" s="1"/>
      <c r="K91" s="1"/>
      <c r="L91" s="1"/>
      <c r="M91" s="1"/>
      <c r="N91" s="1"/>
      <c r="O91" s="1"/>
      <c r="P91" s="1"/>
    </row>
    <row r="92" spans="1:16" ht="30" customHeight="1" x14ac:dyDescent="0.2">
      <c r="A92" s="1"/>
      <c r="B92" s="1"/>
      <c r="C92" s="1"/>
      <c r="D92" s="18">
        <f t="shared" ca="1" si="4"/>
        <v>45168</v>
      </c>
      <c r="E92" s="1"/>
      <c r="F92" s="1"/>
      <c r="G92" s="15">
        <v>3</v>
      </c>
      <c r="H92" s="2">
        <f t="shared" si="5"/>
        <v>91</v>
      </c>
      <c r="I92" s="1"/>
      <c r="J92" s="1"/>
      <c r="K92" s="1"/>
      <c r="L92" s="1"/>
      <c r="M92" s="1"/>
      <c r="N92" s="1"/>
      <c r="O92" s="1"/>
      <c r="P92" s="1"/>
    </row>
    <row r="93" spans="1:16" ht="30" customHeight="1" x14ac:dyDescent="0.2">
      <c r="A93" s="1"/>
      <c r="B93" s="1"/>
      <c r="C93" s="1"/>
      <c r="D93" s="18">
        <f t="shared" ca="1" si="4"/>
        <v>45168</v>
      </c>
      <c r="E93" s="1"/>
      <c r="F93" s="1"/>
      <c r="G93" s="15">
        <v>3</v>
      </c>
      <c r="H93" s="2">
        <f t="shared" si="5"/>
        <v>91</v>
      </c>
      <c r="I93" s="1"/>
      <c r="J93" s="1"/>
      <c r="K93" s="1"/>
      <c r="L93" s="1"/>
      <c r="M93" s="1"/>
      <c r="N93" s="1"/>
      <c r="O93" s="1"/>
      <c r="P93" s="1"/>
    </row>
    <row r="94" spans="1:16" ht="30" customHeight="1" x14ac:dyDescent="0.2">
      <c r="A94" s="1"/>
      <c r="B94" s="1"/>
      <c r="C94" s="1"/>
      <c r="D94" s="18">
        <f t="shared" ca="1" si="4"/>
        <v>45168</v>
      </c>
      <c r="E94" s="1"/>
      <c r="F94" s="1"/>
      <c r="G94" s="15">
        <v>3</v>
      </c>
      <c r="H94" s="2">
        <f t="shared" si="5"/>
        <v>91</v>
      </c>
      <c r="I94" s="1"/>
      <c r="J94" s="1"/>
      <c r="K94" s="1"/>
      <c r="L94" s="1"/>
      <c r="M94" s="1"/>
      <c r="N94" s="1"/>
      <c r="O94" s="1"/>
      <c r="P94" s="1"/>
    </row>
    <row r="95" spans="1:16" ht="30" customHeight="1" x14ac:dyDescent="0.2">
      <c r="A95" s="1"/>
      <c r="B95" s="1"/>
      <c r="C95" s="1"/>
      <c r="D95" s="18">
        <f t="shared" ca="1" si="4"/>
        <v>45168</v>
      </c>
      <c r="E95" s="1"/>
      <c r="F95" s="1"/>
      <c r="G95" s="15">
        <v>3</v>
      </c>
      <c r="H95" s="2">
        <f t="shared" si="5"/>
        <v>91</v>
      </c>
      <c r="I95" s="1"/>
      <c r="J95" s="1"/>
      <c r="K95" s="1"/>
      <c r="L95" s="1"/>
      <c r="M95" s="1"/>
      <c r="N95" s="1"/>
      <c r="O95" s="1"/>
      <c r="P95" s="1"/>
    </row>
    <row r="96" spans="1:16" ht="30" customHeight="1" x14ac:dyDescent="0.2">
      <c r="A96" s="1"/>
      <c r="B96" s="1"/>
      <c r="C96" s="1"/>
      <c r="D96" s="18">
        <f t="shared" ca="1" si="4"/>
        <v>45168</v>
      </c>
      <c r="E96" s="1"/>
      <c r="F96" s="1"/>
      <c r="G96" s="15">
        <v>3</v>
      </c>
      <c r="H96" s="2">
        <f t="shared" si="5"/>
        <v>91</v>
      </c>
      <c r="I96" s="1"/>
      <c r="J96" s="1"/>
      <c r="K96" s="1"/>
      <c r="L96" s="1"/>
      <c r="M96" s="1"/>
      <c r="N96" s="1"/>
      <c r="O96" s="1"/>
      <c r="P96" s="1"/>
    </row>
    <row r="97" spans="1:16" ht="30" customHeight="1" x14ac:dyDescent="0.2">
      <c r="A97" s="1"/>
      <c r="B97" s="1"/>
      <c r="C97" s="1"/>
      <c r="D97" s="18">
        <f t="shared" ca="1" si="4"/>
        <v>45168</v>
      </c>
      <c r="E97" s="1"/>
      <c r="F97" s="1"/>
      <c r="G97" s="15">
        <v>3</v>
      </c>
      <c r="H97" s="2">
        <f t="shared" si="5"/>
        <v>91</v>
      </c>
      <c r="I97" s="1"/>
      <c r="J97" s="1"/>
      <c r="K97" s="1"/>
      <c r="L97" s="1"/>
      <c r="M97" s="1"/>
      <c r="N97" s="1"/>
      <c r="O97" s="1"/>
      <c r="P97" s="1"/>
    </row>
    <row r="98" spans="1:16" ht="30" customHeight="1" x14ac:dyDescent="0.2">
      <c r="A98" s="1"/>
      <c r="B98" s="1"/>
      <c r="C98" s="1"/>
      <c r="D98" s="18">
        <f t="shared" ca="1" si="4"/>
        <v>45168</v>
      </c>
      <c r="E98" s="1"/>
      <c r="F98" s="1"/>
      <c r="G98" s="15">
        <v>3</v>
      </c>
      <c r="H98" s="2">
        <f t="shared" si="5"/>
        <v>91</v>
      </c>
      <c r="I98" s="1"/>
      <c r="J98" s="1"/>
      <c r="K98" s="1"/>
      <c r="L98" s="1"/>
      <c r="M98" s="1"/>
      <c r="N98" s="1"/>
      <c r="O98" s="1"/>
      <c r="P98" s="1"/>
    </row>
    <row r="99" spans="1:16" ht="30" customHeight="1" x14ac:dyDescent="0.2">
      <c r="A99" s="1"/>
      <c r="B99" s="1"/>
      <c r="C99" s="1"/>
      <c r="D99" s="18">
        <f t="shared" ca="1" si="4"/>
        <v>45168</v>
      </c>
      <c r="E99" s="1"/>
      <c r="F99" s="1"/>
      <c r="G99" s="15">
        <v>3</v>
      </c>
      <c r="H99" s="2">
        <f t="shared" si="5"/>
        <v>91</v>
      </c>
      <c r="I99" s="1"/>
      <c r="J99" s="1"/>
      <c r="K99" s="1"/>
      <c r="L99" s="1"/>
      <c r="M99" s="1"/>
      <c r="N99" s="1"/>
      <c r="O99" s="1"/>
      <c r="P99" s="1"/>
    </row>
    <row r="100" spans="1:16" ht="30" customHeight="1" x14ac:dyDescent="0.2">
      <c r="A100" s="1"/>
      <c r="B100" s="1"/>
      <c r="C100" s="1"/>
      <c r="D100" s="18">
        <f t="shared" ca="1" si="4"/>
        <v>45168</v>
      </c>
      <c r="E100" s="1"/>
      <c r="F100" s="1"/>
      <c r="G100" s="15">
        <v>3</v>
      </c>
      <c r="H100" s="2">
        <f t="shared" si="5"/>
        <v>91</v>
      </c>
      <c r="I100" s="1"/>
      <c r="J100" s="1"/>
      <c r="K100" s="1"/>
      <c r="L100" s="1"/>
      <c r="M100" s="1"/>
      <c r="N100" s="1"/>
      <c r="O100" s="1"/>
      <c r="P100" s="1"/>
    </row>
    <row r="101" spans="1:16" ht="30" customHeight="1" x14ac:dyDescent="0.2">
      <c r="A101" s="1"/>
      <c r="B101" s="1"/>
      <c r="C101" s="1"/>
      <c r="D101" s="18">
        <f t="shared" ca="1" si="4"/>
        <v>45168</v>
      </c>
      <c r="E101" s="1"/>
      <c r="F101" s="1"/>
      <c r="G101" s="15">
        <v>3</v>
      </c>
      <c r="H101" s="2">
        <f t="shared" si="5"/>
        <v>91</v>
      </c>
      <c r="I101" s="1"/>
      <c r="J101" s="1"/>
      <c r="K101" s="1"/>
      <c r="L101" s="1"/>
      <c r="M101" s="1"/>
      <c r="N101" s="1"/>
      <c r="O101" s="1"/>
      <c r="P101" s="1"/>
    </row>
    <row r="102" spans="1:16" ht="30" customHeight="1" x14ac:dyDescent="0.2">
      <c r="A102" s="1"/>
      <c r="B102" s="1"/>
      <c r="C102" s="1"/>
      <c r="D102" s="18">
        <f t="shared" ca="1" si="4"/>
        <v>45168</v>
      </c>
      <c r="E102" s="1"/>
      <c r="F102" s="1"/>
      <c r="G102" s="15">
        <v>3</v>
      </c>
      <c r="H102" s="2">
        <f t="shared" si="5"/>
        <v>91</v>
      </c>
      <c r="I102" s="1"/>
      <c r="J102" s="1"/>
      <c r="K102" s="1"/>
      <c r="L102" s="1"/>
      <c r="M102" s="1"/>
      <c r="N102" s="1"/>
      <c r="O102" s="1"/>
      <c r="P102" s="1"/>
    </row>
    <row r="103" spans="1:16" ht="30" customHeight="1" x14ac:dyDescent="0.2">
      <c r="A103" s="1"/>
      <c r="B103" s="1"/>
      <c r="C103" s="1"/>
      <c r="D103" s="18">
        <f t="shared" ca="1" si="4"/>
        <v>45168</v>
      </c>
      <c r="E103" s="1"/>
      <c r="F103" s="1"/>
      <c r="G103" s="15">
        <v>3</v>
      </c>
      <c r="H103" s="2">
        <f t="shared" si="5"/>
        <v>91</v>
      </c>
      <c r="I103" s="1"/>
      <c r="J103" s="1"/>
      <c r="K103" s="1"/>
      <c r="L103" s="1"/>
      <c r="M103" s="1"/>
      <c r="N103" s="1"/>
      <c r="O103" s="1"/>
      <c r="P103" s="1"/>
    </row>
    <row r="104" spans="1:16" ht="30" customHeight="1" x14ac:dyDescent="0.2">
      <c r="A104" s="1"/>
      <c r="B104" s="1"/>
      <c r="C104" s="1"/>
      <c r="D104" s="18">
        <f t="shared" ca="1" si="4"/>
        <v>45168</v>
      </c>
      <c r="E104" s="1"/>
      <c r="F104" s="1"/>
      <c r="G104" s="15">
        <v>3</v>
      </c>
      <c r="H104" s="2">
        <f t="shared" si="5"/>
        <v>91</v>
      </c>
      <c r="I104" s="1"/>
      <c r="J104" s="1"/>
      <c r="K104" s="1"/>
      <c r="L104" s="1"/>
      <c r="M104" s="1"/>
      <c r="N104" s="1"/>
      <c r="O104" s="1"/>
      <c r="P104" s="1"/>
    </row>
    <row r="105" spans="1:16" ht="30" customHeight="1" x14ac:dyDescent="0.2">
      <c r="A105" s="1"/>
      <c r="B105" s="1"/>
      <c r="C105" s="1"/>
      <c r="D105" s="18">
        <f t="shared" ca="1" si="4"/>
        <v>45168</v>
      </c>
      <c r="E105" s="1"/>
      <c r="F105" s="1"/>
      <c r="G105" s="15">
        <v>3</v>
      </c>
      <c r="H105" s="2">
        <f t="shared" si="5"/>
        <v>91</v>
      </c>
      <c r="I105" s="1"/>
      <c r="J105" s="1"/>
      <c r="K105" s="1"/>
      <c r="L105" s="1"/>
      <c r="M105" s="1"/>
      <c r="N105" s="1"/>
      <c r="O105" s="1"/>
      <c r="P105" s="1"/>
    </row>
    <row r="106" spans="1:16" ht="30" customHeight="1" x14ac:dyDescent="0.2">
      <c r="A106" s="1"/>
      <c r="B106" s="1"/>
      <c r="C106" s="1"/>
      <c r="D106" s="18">
        <f t="shared" ca="1" si="4"/>
        <v>45168</v>
      </c>
      <c r="E106" s="1"/>
      <c r="F106" s="1"/>
      <c r="G106" s="15">
        <v>3</v>
      </c>
      <c r="H106" s="2">
        <f t="shared" si="5"/>
        <v>91</v>
      </c>
      <c r="I106" s="1"/>
      <c r="J106" s="1"/>
      <c r="K106" s="1"/>
      <c r="L106" s="1"/>
      <c r="M106" s="1"/>
      <c r="N106" s="1"/>
      <c r="O106" s="1"/>
      <c r="P106" s="1"/>
    </row>
    <row r="107" spans="1:16" ht="30" customHeight="1" x14ac:dyDescent="0.2">
      <c r="A107" s="1"/>
      <c r="B107" s="1"/>
      <c r="C107" s="1"/>
      <c r="D107" s="18">
        <f t="shared" ca="1" si="4"/>
        <v>45168</v>
      </c>
      <c r="E107" s="1"/>
      <c r="F107" s="1"/>
      <c r="G107" s="15">
        <v>3</v>
      </c>
      <c r="H107" s="2">
        <f t="shared" si="5"/>
        <v>91</v>
      </c>
      <c r="I107" s="1"/>
      <c r="J107" s="1"/>
      <c r="K107" s="1"/>
      <c r="L107" s="1"/>
      <c r="M107" s="1"/>
      <c r="N107" s="1"/>
      <c r="O107" s="1"/>
      <c r="P107" s="1"/>
    </row>
    <row r="108" spans="1:16" ht="30" customHeight="1" x14ac:dyDescent="0.2">
      <c r="A108" s="1"/>
      <c r="B108" s="1"/>
      <c r="C108" s="1"/>
      <c r="D108" s="18">
        <f t="shared" ca="1" si="4"/>
        <v>45168</v>
      </c>
      <c r="E108" s="1"/>
      <c r="F108" s="1"/>
      <c r="G108" s="15">
        <v>3</v>
      </c>
      <c r="H108" s="2">
        <f t="shared" si="5"/>
        <v>91</v>
      </c>
      <c r="I108" s="1"/>
      <c r="J108" s="1"/>
      <c r="K108" s="1"/>
      <c r="L108" s="1"/>
      <c r="M108" s="1"/>
      <c r="N108" s="1"/>
      <c r="O108" s="1"/>
      <c r="P108" s="1"/>
    </row>
    <row r="109" spans="1:16" ht="30" customHeight="1" x14ac:dyDescent="0.2">
      <c r="A109" s="1"/>
      <c r="B109" s="1"/>
      <c r="C109" s="1"/>
      <c r="D109" s="18">
        <f t="shared" ca="1" si="4"/>
        <v>45168</v>
      </c>
      <c r="E109" s="1"/>
      <c r="F109" s="1"/>
      <c r="G109" s="15">
        <v>3</v>
      </c>
      <c r="H109" s="2">
        <f t="shared" si="5"/>
        <v>91</v>
      </c>
      <c r="I109" s="1"/>
      <c r="J109" s="1"/>
      <c r="K109" s="1"/>
      <c r="L109" s="1"/>
      <c r="M109" s="1"/>
      <c r="N109" s="1"/>
      <c r="O109" s="1"/>
      <c r="P109" s="1"/>
    </row>
    <row r="110" spans="1:16" ht="30" customHeight="1" x14ac:dyDescent="0.2">
      <c r="A110" s="1"/>
      <c r="B110" s="1"/>
      <c r="C110" s="1"/>
      <c r="D110" s="18">
        <f t="shared" ca="1" si="4"/>
        <v>45168</v>
      </c>
      <c r="E110" s="1"/>
      <c r="F110" s="1"/>
      <c r="G110" s="15">
        <v>3</v>
      </c>
      <c r="H110" s="2">
        <f t="shared" si="5"/>
        <v>91</v>
      </c>
      <c r="I110" s="1"/>
      <c r="J110" s="1"/>
      <c r="K110" s="1"/>
      <c r="L110" s="1"/>
      <c r="M110" s="1"/>
      <c r="N110" s="1"/>
      <c r="O110" s="1"/>
      <c r="P110" s="1"/>
    </row>
    <row r="111" spans="1:16" ht="30" customHeight="1" x14ac:dyDescent="0.2">
      <c r="A111" s="1"/>
      <c r="B111" s="1"/>
      <c r="C111" s="1"/>
      <c r="D111" s="18">
        <f t="shared" ca="1" si="4"/>
        <v>45168</v>
      </c>
      <c r="E111" s="1"/>
      <c r="F111" s="1"/>
      <c r="G111" s="15">
        <v>3</v>
      </c>
      <c r="H111" s="2">
        <f t="shared" si="5"/>
        <v>91</v>
      </c>
      <c r="I111" s="1"/>
      <c r="J111" s="1"/>
      <c r="K111" s="1"/>
      <c r="L111" s="1"/>
      <c r="M111" s="1"/>
      <c r="N111" s="1"/>
      <c r="O111" s="1"/>
      <c r="P111" s="1"/>
    </row>
    <row r="112" spans="1:16" ht="30" customHeight="1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ht="30" customHeight="1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ht="30" customHeight="1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ht="30" customHeight="1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ht="30" customHeight="1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ht="30" customHeight="1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ht="30" customHeight="1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ht="30" customHeight="1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ht="30" customHeight="1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30" customHeight="1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ht="30" customHeight="1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ht="30" customHeight="1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ht="30" customHeight="1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ht="30" customHeight="1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ht="30" customHeight="1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ht="30" customHeight="1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ht="30" customHeight="1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ht="30" customHeight="1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ht="30" customHeight="1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ht="30" customHeight="1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ht="30" customHeight="1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ht="30" customHeight="1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ht="30" customHeight="1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ht="30" customHeight="1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ht="30" customHeight="1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ht="30" customHeight="1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ht="30" customHeight="1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ht="30" customHeight="1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ht="30" customHeight="1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ht="30" customHeight="1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ht="30" customHeight="1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ht="30" customHeight="1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ht="30" customHeight="1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ht="30" customHeight="1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ht="30" customHeight="1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ht="30" customHeight="1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ht="30" customHeight="1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ht="30" customHeight="1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ht="30" customHeight="1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ht="30" customHeight="1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ht="30" customHeight="1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ht="30" customHeight="1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ht="30" customHeight="1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ht="30" customHeight="1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ht="30" customHeight="1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30" customHeight="1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ht="30" customHeight="1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ht="30" customHeight="1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ht="30" customHeight="1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ht="30" customHeight="1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ht="30" customHeight="1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ht="30" customHeight="1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ht="30" customHeight="1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ht="30" customHeight="1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ht="30" customHeight="1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ht="30" customHeight="1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ht="30" customHeight="1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ht="30" customHeight="1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ht="30" customHeight="1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ht="30" customHeight="1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ht="30" customHeight="1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ht="30" customHeight="1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ht="30" customHeight="1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ht="30" customHeight="1" x14ac:dyDescent="0.2"/>
  </sheetData>
  <autoFilter ref="M1:M174" xr:uid="{00000000-0009-0000-0000-000000000000}"/>
  <conditionalFormatting sqref="K2:K153">
    <cfRule type="containsText" dxfId="3" priority="1" operator="containsText" text="non">
      <formula>NOT(ISERROR(SEARCH("non",K2)))</formula>
    </cfRule>
  </conditionalFormatting>
  <conditionalFormatting sqref="K2:K173">
    <cfRule type="containsText" dxfId="2" priority="2" operator="containsText" text="oui">
      <formula>NOT(ISERROR(SEARCH("oui",K2)))</formula>
    </cfRule>
  </conditionalFormatting>
  <conditionalFormatting sqref="K1:L1">
    <cfRule type="cellIs" dxfId="1" priority="7" stopIfTrue="1" operator="equal">
      <formula>"oui"</formula>
    </cfRule>
    <cfRule type="cellIs" dxfId="0" priority="8" stopIfTrue="1" operator="equal">
      <formula>"non"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Stat!$B$1:$B$7</xm:f>
          </x14:formula1>
          <xm:sqref>L1:L1048576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8"/>
  <sheetViews>
    <sheetView workbookViewId="0">
      <selection activeCell="L27" sqref="L27"/>
    </sheetView>
  </sheetViews>
  <sheetFormatPr baseColWidth="10" defaultRowHeight="12.75" x14ac:dyDescent="0.2"/>
  <cols>
    <col min="4" max="4" width="14.28515625" customWidth="1"/>
    <col min="7" max="7" width="21.140625" bestFit="1" customWidth="1"/>
    <col min="8" max="8" width="24.28515625" bestFit="1" customWidth="1"/>
    <col min="9" max="9" width="25.28515625" bestFit="1" customWidth="1"/>
    <col min="10" max="10" width="3.85546875" bestFit="1" customWidth="1"/>
    <col min="11" max="11" width="6" bestFit="1" customWidth="1"/>
    <col min="12" max="12" width="13.140625" bestFit="1" customWidth="1"/>
  </cols>
  <sheetData>
    <row r="1" spans="1:5" x14ac:dyDescent="0.2">
      <c r="A1" t="s">
        <v>13</v>
      </c>
      <c r="B1" t="s">
        <v>19</v>
      </c>
    </row>
    <row r="2" spans="1:5" x14ac:dyDescent="0.2">
      <c r="A2" t="s">
        <v>12</v>
      </c>
      <c r="B2" t="s">
        <v>20</v>
      </c>
    </row>
    <row r="3" spans="1:5" x14ac:dyDescent="0.2">
      <c r="B3" t="s">
        <v>21</v>
      </c>
    </row>
    <row r="4" spans="1:5" x14ac:dyDescent="0.2">
      <c r="B4" t="s">
        <v>22</v>
      </c>
    </row>
    <row r="5" spans="1:5" x14ac:dyDescent="0.2">
      <c r="B5" t="s">
        <v>15</v>
      </c>
    </row>
    <row r="6" spans="1:5" x14ac:dyDescent="0.2">
      <c r="B6" t="s">
        <v>23</v>
      </c>
    </row>
    <row r="7" spans="1:5" x14ac:dyDescent="0.2">
      <c r="B7" t="s">
        <v>24</v>
      </c>
    </row>
    <row r="11" spans="1:5" x14ac:dyDescent="0.2">
      <c r="A11" t="s">
        <v>30</v>
      </c>
      <c r="B11" t="s">
        <v>31</v>
      </c>
      <c r="D11" t="s">
        <v>19</v>
      </c>
      <c r="E11">
        <f>COUNTIF(signalements!L2:L174,"TS seul")</f>
        <v>27</v>
      </c>
    </row>
    <row r="12" spans="1:5" x14ac:dyDescent="0.2">
      <c r="A12" t="s">
        <v>32</v>
      </c>
      <c r="B12">
        <f>COUNTIF(signalements!K2:K174,"oui")</f>
        <v>35</v>
      </c>
      <c r="D12" t="s">
        <v>20</v>
      </c>
      <c r="E12">
        <f>COUNTIF(signalements!L2:L175,"IDE seul")</f>
        <v>7</v>
      </c>
    </row>
    <row r="13" spans="1:5" x14ac:dyDescent="0.2">
      <c r="A13" t="s">
        <v>33</v>
      </c>
      <c r="B13">
        <f>COUNTIF(signalements!K3:K175,"non")</f>
        <v>47</v>
      </c>
      <c r="D13" t="s">
        <v>21</v>
      </c>
      <c r="E13">
        <f>COUNTIF(signalements!L3:L176,"binôme TS + IDE")</f>
        <v>17</v>
      </c>
    </row>
    <row r="14" spans="1:5" x14ac:dyDescent="0.2">
      <c r="A14" t="s">
        <v>34</v>
      </c>
      <c r="B14">
        <f>SUM(B12:B13)</f>
        <v>82</v>
      </c>
      <c r="D14" t="s">
        <v>22</v>
      </c>
      <c r="E14">
        <f>COUNTIF(signalements!L4:L177,"poly")</f>
        <v>9</v>
      </c>
    </row>
    <row r="15" spans="1:5" x14ac:dyDescent="0.2">
      <c r="D15" t="s">
        <v>15</v>
      </c>
      <c r="E15">
        <f>COUNTIF(signalements!L5:L178,"aucun")</f>
        <v>16</v>
      </c>
    </row>
    <row r="16" spans="1:5" x14ac:dyDescent="0.2">
      <c r="D16" t="s">
        <v>23</v>
      </c>
      <c r="E16">
        <f>COUNTIF(signalements!L6:L179,"binôme autre")</f>
        <v>6</v>
      </c>
    </row>
    <row r="17" spans="4:5" x14ac:dyDescent="0.2">
      <c r="D17" t="s">
        <v>24</v>
      </c>
      <c r="E17">
        <f>COUNTIF(signalements!L7:L180,"autre")</f>
        <v>1</v>
      </c>
    </row>
    <row r="18" spans="4:5" x14ac:dyDescent="0.2">
      <c r="D18" t="s">
        <v>34</v>
      </c>
      <c r="E18">
        <f>SUM(E11:E17)</f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40637-1952-42F5-8B75-0893CE1B3C3F}">
  <dimension ref="A3:F13"/>
  <sheetViews>
    <sheetView tabSelected="1" workbookViewId="0">
      <selection activeCell="E5" sqref="E5"/>
    </sheetView>
  </sheetViews>
  <sheetFormatPr baseColWidth="10" defaultRowHeight="12.75" x14ac:dyDescent="0.2"/>
  <cols>
    <col min="1" max="1" width="24.28515625" bestFit="1" customWidth="1"/>
    <col min="2" max="2" width="24" bestFit="1" customWidth="1"/>
    <col min="3" max="3" width="4.42578125" bestFit="1" customWidth="1"/>
    <col min="4" max="4" width="3.85546875" bestFit="1" customWidth="1"/>
    <col min="5" max="5" width="6" bestFit="1" customWidth="1"/>
    <col min="6" max="6" width="13.140625" bestFit="1" customWidth="1"/>
  </cols>
  <sheetData>
    <row r="3" spans="1:6" x14ac:dyDescent="0.2">
      <c r="A3" s="22" t="s">
        <v>301</v>
      </c>
      <c r="B3" s="22" t="s">
        <v>302</v>
      </c>
    </row>
    <row r="4" spans="1:6" x14ac:dyDescent="0.2">
      <c r="A4" s="22" t="s">
        <v>298</v>
      </c>
      <c r="B4" t="s">
        <v>16</v>
      </c>
      <c r="C4" t="s">
        <v>12</v>
      </c>
      <c r="D4" t="s">
        <v>13</v>
      </c>
      <c r="E4" t="s">
        <v>299</v>
      </c>
      <c r="F4" t="s">
        <v>300</v>
      </c>
    </row>
    <row r="5" spans="1:6" x14ac:dyDescent="0.2">
      <c r="A5" s="23" t="s">
        <v>299</v>
      </c>
      <c r="B5" s="24">
        <v>1</v>
      </c>
      <c r="C5" s="24">
        <v>2</v>
      </c>
      <c r="D5" s="24"/>
      <c r="E5" s="24"/>
      <c r="F5" s="24">
        <v>3</v>
      </c>
    </row>
    <row r="6" spans="1:6" x14ac:dyDescent="0.2">
      <c r="A6" s="23" t="s">
        <v>19</v>
      </c>
      <c r="B6" s="24"/>
      <c r="C6" s="24">
        <v>18</v>
      </c>
      <c r="D6" s="24">
        <v>9</v>
      </c>
      <c r="E6" s="24"/>
      <c r="F6" s="24">
        <v>27</v>
      </c>
    </row>
    <row r="7" spans="1:6" x14ac:dyDescent="0.2">
      <c r="A7" s="23" t="s">
        <v>23</v>
      </c>
      <c r="B7" s="24"/>
      <c r="C7" s="24">
        <v>2</v>
      </c>
      <c r="D7" s="24">
        <v>4</v>
      </c>
      <c r="E7" s="24"/>
      <c r="F7" s="24">
        <v>6</v>
      </c>
    </row>
    <row r="8" spans="1:6" x14ac:dyDescent="0.2">
      <c r="A8" s="23" t="s">
        <v>21</v>
      </c>
      <c r="B8" s="24"/>
      <c r="C8" s="24">
        <v>2</v>
      </c>
      <c r="D8" s="24">
        <v>15</v>
      </c>
      <c r="E8" s="24"/>
      <c r="F8" s="24">
        <v>17</v>
      </c>
    </row>
    <row r="9" spans="1:6" x14ac:dyDescent="0.2">
      <c r="A9" s="23" t="s">
        <v>22</v>
      </c>
      <c r="B9" s="24"/>
      <c r="C9" s="24">
        <v>4</v>
      </c>
      <c r="D9" s="24">
        <v>5</v>
      </c>
      <c r="E9" s="24"/>
      <c r="F9" s="24">
        <v>9</v>
      </c>
    </row>
    <row r="10" spans="1:6" x14ac:dyDescent="0.2">
      <c r="A10" s="23" t="s">
        <v>15</v>
      </c>
      <c r="B10" s="24"/>
      <c r="C10" s="24">
        <v>14</v>
      </c>
      <c r="D10" s="24"/>
      <c r="E10" s="24"/>
      <c r="F10" s="24">
        <v>14</v>
      </c>
    </row>
    <row r="11" spans="1:6" x14ac:dyDescent="0.2">
      <c r="A11" s="23" t="s">
        <v>20</v>
      </c>
      <c r="B11" s="24"/>
      <c r="C11" s="24">
        <v>5</v>
      </c>
      <c r="D11" s="24">
        <v>2</v>
      </c>
      <c r="E11" s="24"/>
      <c r="F11" s="24">
        <v>7</v>
      </c>
    </row>
    <row r="12" spans="1:6" x14ac:dyDescent="0.2">
      <c r="A12" s="23" t="s">
        <v>24</v>
      </c>
      <c r="B12" s="24"/>
      <c r="C12" s="24">
        <v>1</v>
      </c>
      <c r="D12" s="24"/>
      <c r="E12" s="24"/>
      <c r="F12" s="24">
        <v>1</v>
      </c>
    </row>
    <row r="13" spans="1:6" x14ac:dyDescent="0.2">
      <c r="A13" s="23" t="s">
        <v>300</v>
      </c>
      <c r="B13" s="24">
        <v>1</v>
      </c>
      <c r="C13" s="24">
        <v>48</v>
      </c>
      <c r="D13" s="24">
        <v>35</v>
      </c>
      <c r="E13" s="24"/>
      <c r="F13" s="24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signalements</vt:lpstr>
      <vt:lpstr>Stat</vt:lpstr>
      <vt:lpstr>TCD</vt:lpstr>
    </vt:vector>
  </TitlesOfParts>
  <Company>Le Grand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Inès ETAIX</dc:creator>
  <dcterms:created xsi:type="dcterms:W3CDTF">2022-12-15T10:55:27Z</dcterms:created>
  <dcterms:modified xsi:type="dcterms:W3CDTF">2023-08-30T10:23:39Z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2023-08-30T10:19:51Z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487f8c71-4ff3-4642-b0e8-69860cf45d20</vt:lpwstr>
  </property>
  <property fmtid="{D5CDD505-2E9C-101B-9397-08002B2CF9AE}" pid="8" name="MSIP_Label_64a238cc-6af3-4341-9d32-201b7e04331f_ContentBits">
    <vt:lpwstr>0</vt:lpwstr>
  </property>
</Properties>
</file>