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6910356E-20D0-4178-8495-583DF000894F}" xr6:coauthVersionLast="47" xr6:coauthVersionMax="47" xr10:uidLastSave="{00000000-0000-0000-0000-000000000000}"/>
  <bookViews>
    <workbookView xWindow="-120" yWindow="-120" windowWidth="29040" windowHeight="15840" activeTab="7" xr2:uid="{06D0FF84-F6AE-463B-A139-8897EADC944F}"/>
  </bookViews>
  <sheets>
    <sheet name="Auto Lid 1000" sheetId="1" r:id="rId1"/>
    <sheet name="Auto Lid" sheetId="2" r:id="rId2"/>
    <sheet name="Auto Pallet" sheetId="3" r:id="rId3"/>
    <sheet name="4322" sheetId="4" r:id="rId4"/>
    <sheet name="6432" sheetId="5" r:id="rId5"/>
    <sheet name="4329" sheetId="7" r:id="rId6"/>
    <sheet name="6429" sheetId="8" r:id="rId7"/>
    <sheet name="ERP" sheetId="10" r:id="rId8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3" i="10" l="1"/>
  <c r="L4" i="10"/>
  <c r="L5" i="10"/>
  <c r="L6" i="10"/>
  <c r="L7" i="10"/>
  <c r="L8" i="10"/>
  <c r="L9" i="10"/>
  <c r="L10" i="10"/>
  <c r="L11" i="10"/>
  <c r="L12" i="10"/>
  <c r="L13" i="10"/>
  <c r="L14" i="10"/>
  <c r="L15" i="10"/>
  <c r="L16" i="10"/>
  <c r="L17" i="10"/>
  <c r="L18" i="10"/>
  <c r="L19" i="10"/>
  <c r="L20" i="10"/>
  <c r="L21" i="10"/>
  <c r="L22" i="10"/>
  <c r="L23" i="10"/>
  <c r="L24" i="10"/>
  <c r="L25" i="10"/>
  <c r="L26" i="10"/>
  <c r="L27" i="10"/>
  <c r="L28" i="10"/>
  <c r="L29" i="10"/>
  <c r="L30" i="10"/>
  <c r="L31" i="10"/>
  <c r="L32" i="10"/>
  <c r="L33" i="10"/>
  <c r="L34" i="10"/>
  <c r="L35" i="10"/>
  <c r="L36" i="10"/>
  <c r="L37" i="10"/>
  <c r="L38" i="10"/>
  <c r="L39" i="10"/>
  <c r="L40" i="10"/>
  <c r="L41" i="10"/>
  <c r="L42" i="10"/>
  <c r="L43" i="10"/>
  <c r="L44" i="10"/>
  <c r="L45" i="10"/>
  <c r="L46" i="10"/>
  <c r="L47" i="10"/>
  <c r="L48" i="10"/>
  <c r="L49" i="10"/>
  <c r="L50" i="10"/>
  <c r="L51" i="10"/>
  <c r="L52" i="10"/>
  <c r="L53" i="10"/>
  <c r="L54" i="10"/>
  <c r="L55" i="10"/>
  <c r="L56" i="10"/>
  <c r="L57" i="10"/>
  <c r="L58" i="10"/>
  <c r="L59" i="10"/>
  <c r="L60" i="10"/>
  <c r="L61" i="10"/>
  <c r="H2" i="10"/>
  <c r="H3" i="10"/>
  <c r="H4" i="10"/>
  <c r="H5" i="10"/>
  <c r="H6" i="10"/>
  <c r="H7" i="10"/>
  <c r="H8" i="10"/>
  <c r="H9" i="10"/>
  <c r="H10" i="10"/>
  <c r="H11" i="10"/>
  <c r="H12" i="10"/>
  <c r="H13" i="10"/>
  <c r="H14" i="10"/>
  <c r="H15" i="10"/>
  <c r="H16" i="10"/>
  <c r="H17" i="10"/>
  <c r="H18" i="10"/>
  <c r="H19" i="10"/>
  <c r="H20" i="10"/>
  <c r="H21" i="10"/>
  <c r="H22" i="10"/>
  <c r="H23" i="10"/>
  <c r="H24" i="10"/>
  <c r="H25" i="10"/>
  <c r="H26" i="10"/>
  <c r="H27" i="10"/>
  <c r="H28" i="10"/>
  <c r="H29" i="10"/>
  <c r="H30" i="10"/>
  <c r="H31" i="10"/>
  <c r="H32" i="10"/>
  <c r="H33" i="10"/>
  <c r="H34" i="10"/>
  <c r="H35" i="10"/>
  <c r="H36" i="10"/>
  <c r="H37" i="10"/>
  <c r="H38" i="10"/>
  <c r="H39" i="10"/>
  <c r="H40" i="10"/>
  <c r="H41" i="10"/>
  <c r="H42" i="10"/>
  <c r="H43" i="10"/>
  <c r="H44" i="10"/>
  <c r="H45" i="10"/>
  <c r="H46" i="10"/>
  <c r="H47" i="10"/>
  <c r="H48" i="10"/>
  <c r="H49" i="10"/>
  <c r="H50" i="10"/>
  <c r="H51" i="10"/>
  <c r="H52" i="10"/>
  <c r="H53" i="10"/>
  <c r="H54" i="10"/>
  <c r="H55" i="10"/>
  <c r="H56" i="10"/>
  <c r="H57" i="10"/>
  <c r="H58" i="10"/>
  <c r="H59" i="10"/>
  <c r="H60" i="10"/>
  <c r="H61" i="10"/>
  <c r="N3" i="10"/>
  <c r="O4" i="10"/>
  <c r="P5" i="10"/>
  <c r="Q6" i="10"/>
  <c r="R7" i="10"/>
  <c r="S8" i="10"/>
  <c r="T9" i="10"/>
  <c r="N11" i="10"/>
  <c r="O12" i="10"/>
  <c r="P13" i="10"/>
  <c r="Q14" i="10"/>
  <c r="R15" i="10"/>
  <c r="S16" i="10"/>
  <c r="T17" i="10"/>
  <c r="N19" i="10"/>
  <c r="O20" i="10"/>
  <c r="P21" i="10"/>
  <c r="Q22" i="10"/>
  <c r="R23" i="10"/>
  <c r="S24" i="10"/>
  <c r="T25" i="10"/>
  <c r="N27" i="10"/>
  <c r="O28" i="10"/>
  <c r="P29" i="10"/>
  <c r="Q30" i="10"/>
  <c r="R31" i="10"/>
  <c r="S32" i="10"/>
  <c r="T33" i="10"/>
  <c r="N35" i="10"/>
  <c r="O36" i="10"/>
  <c r="P37" i="10"/>
  <c r="Q38" i="10"/>
  <c r="R39" i="10"/>
  <c r="S40" i="10"/>
  <c r="T41" i="10"/>
  <c r="N43" i="10"/>
  <c r="O44" i="10"/>
  <c r="P45" i="10"/>
  <c r="Q46" i="10"/>
  <c r="R47" i="10"/>
  <c r="S48" i="10"/>
  <c r="T49" i="10"/>
  <c r="N51" i="10"/>
  <c r="O52" i="10"/>
  <c r="P53" i="10"/>
  <c r="Q54" i="10"/>
  <c r="R55" i="10"/>
  <c r="S56" i="10"/>
  <c r="T57" i="10"/>
  <c r="N59" i="10"/>
  <c r="O60" i="10"/>
  <c r="P61" i="10"/>
  <c r="O7" i="10"/>
  <c r="T12" i="10"/>
  <c r="S19" i="10"/>
  <c r="Q25" i="10"/>
  <c r="P32" i="10"/>
  <c r="O39" i="10"/>
  <c r="S43" i="10"/>
  <c r="P48" i="10"/>
  <c r="O55" i="10"/>
  <c r="T60" i="10"/>
  <c r="T3" i="10"/>
  <c r="O14" i="10"/>
  <c r="O22" i="10"/>
  <c r="N29" i="10"/>
  <c r="T35" i="10"/>
  <c r="T43" i="10"/>
  <c r="S50" i="10"/>
  <c r="Q56" i="10"/>
  <c r="O3" i="10"/>
  <c r="P4" i="10"/>
  <c r="Q5" i="10"/>
  <c r="R6" i="10"/>
  <c r="S7" i="10"/>
  <c r="T8" i="10"/>
  <c r="N10" i="10"/>
  <c r="O11" i="10"/>
  <c r="P12" i="10"/>
  <c r="Q13" i="10"/>
  <c r="R14" i="10"/>
  <c r="S15" i="10"/>
  <c r="T16" i="10"/>
  <c r="N18" i="10"/>
  <c r="O19" i="10"/>
  <c r="P20" i="10"/>
  <c r="Q21" i="10"/>
  <c r="R22" i="10"/>
  <c r="S23" i="10"/>
  <c r="T24" i="10"/>
  <c r="N26" i="10"/>
  <c r="O27" i="10"/>
  <c r="P28" i="10"/>
  <c r="Q29" i="10"/>
  <c r="R30" i="10"/>
  <c r="S31" i="10"/>
  <c r="T32" i="10"/>
  <c r="N34" i="10"/>
  <c r="O35" i="10"/>
  <c r="P36" i="10"/>
  <c r="Q37" i="10"/>
  <c r="R38" i="10"/>
  <c r="S39" i="10"/>
  <c r="T40" i="10"/>
  <c r="N42" i="10"/>
  <c r="O43" i="10"/>
  <c r="P44" i="10"/>
  <c r="Q45" i="10"/>
  <c r="R46" i="10"/>
  <c r="S47" i="10"/>
  <c r="T48" i="10"/>
  <c r="N50" i="10"/>
  <c r="O51" i="10"/>
  <c r="P52" i="10"/>
  <c r="Q53" i="10"/>
  <c r="R54" i="10"/>
  <c r="S55" i="10"/>
  <c r="T56" i="10"/>
  <c r="N58" i="10"/>
  <c r="O59" i="10"/>
  <c r="P60" i="10"/>
  <c r="Q61" i="10"/>
  <c r="N6" i="10"/>
  <c r="N14" i="10"/>
  <c r="R18" i="10"/>
  <c r="R26" i="10"/>
  <c r="Q33" i="10"/>
  <c r="P40" i="10"/>
  <c r="O47" i="10"/>
  <c r="N54" i="10"/>
  <c r="R58" i="10"/>
  <c r="R9" i="10"/>
  <c r="N13" i="10"/>
  <c r="R17" i="10"/>
  <c r="Q24" i="10"/>
  <c r="P31" i="10"/>
  <c r="N37" i="10"/>
  <c r="S42" i="10"/>
  <c r="R49" i="10"/>
  <c r="R57" i="10"/>
  <c r="P3" i="10"/>
  <c r="Q4" i="10"/>
  <c r="R5" i="10"/>
  <c r="S6" i="10"/>
  <c r="T7" i="10"/>
  <c r="N9" i="10"/>
  <c r="O10" i="10"/>
  <c r="P11" i="10"/>
  <c r="Q12" i="10"/>
  <c r="R13" i="10"/>
  <c r="S14" i="10"/>
  <c r="T15" i="10"/>
  <c r="N17" i="10"/>
  <c r="O18" i="10"/>
  <c r="P19" i="10"/>
  <c r="Q20" i="10"/>
  <c r="R21" i="10"/>
  <c r="S22" i="10"/>
  <c r="T23" i="10"/>
  <c r="N25" i="10"/>
  <c r="O26" i="10"/>
  <c r="P27" i="10"/>
  <c r="Q28" i="10"/>
  <c r="R29" i="10"/>
  <c r="S30" i="10"/>
  <c r="T31" i="10"/>
  <c r="N33" i="10"/>
  <c r="O34" i="10"/>
  <c r="P35" i="10"/>
  <c r="Q36" i="10"/>
  <c r="R37" i="10"/>
  <c r="S38" i="10"/>
  <c r="T39" i="10"/>
  <c r="N41" i="10"/>
  <c r="O42" i="10"/>
  <c r="P43" i="10"/>
  <c r="Q44" i="10"/>
  <c r="R45" i="10"/>
  <c r="S46" i="10"/>
  <c r="T47" i="10"/>
  <c r="N49" i="10"/>
  <c r="O50" i="10"/>
  <c r="P51" i="10"/>
  <c r="Q52" i="10"/>
  <c r="R53" i="10"/>
  <c r="S54" i="10"/>
  <c r="T55" i="10"/>
  <c r="N57" i="10"/>
  <c r="O58" i="10"/>
  <c r="P59" i="10"/>
  <c r="Q60" i="10"/>
  <c r="R61" i="10"/>
  <c r="T4" i="10"/>
  <c r="O15" i="10"/>
  <c r="N22" i="10"/>
  <c r="S27" i="10"/>
  <c r="S35" i="10"/>
  <c r="T44" i="10"/>
  <c r="S51" i="10"/>
  <c r="P56" i="10"/>
  <c r="N5" i="10"/>
  <c r="Q16" i="10"/>
  <c r="P23" i="10"/>
  <c r="O30" i="10"/>
  <c r="O38" i="10"/>
  <c r="N45" i="10"/>
  <c r="N53" i="10"/>
  <c r="S58" i="10"/>
  <c r="Q3" i="10"/>
  <c r="R4" i="10"/>
  <c r="S5" i="10"/>
  <c r="T6" i="10"/>
  <c r="N8" i="10"/>
  <c r="O9" i="10"/>
  <c r="P10" i="10"/>
  <c r="Q11" i="10"/>
  <c r="R12" i="10"/>
  <c r="S13" i="10"/>
  <c r="T14" i="10"/>
  <c r="N16" i="10"/>
  <c r="O17" i="10"/>
  <c r="P18" i="10"/>
  <c r="Q19" i="10"/>
  <c r="R20" i="10"/>
  <c r="S21" i="10"/>
  <c r="T22" i="10"/>
  <c r="N24" i="10"/>
  <c r="O25" i="10"/>
  <c r="P26" i="10"/>
  <c r="Q27" i="10"/>
  <c r="R28" i="10"/>
  <c r="S29" i="10"/>
  <c r="T30" i="10"/>
  <c r="N32" i="10"/>
  <c r="O33" i="10"/>
  <c r="P34" i="10"/>
  <c r="Q35" i="10"/>
  <c r="R36" i="10"/>
  <c r="S37" i="10"/>
  <c r="T38" i="10"/>
  <c r="N40" i="10"/>
  <c r="O41" i="10"/>
  <c r="P42" i="10"/>
  <c r="Q43" i="10"/>
  <c r="R44" i="10"/>
  <c r="S45" i="10"/>
  <c r="T46" i="10"/>
  <c r="N48" i="10"/>
  <c r="O49" i="10"/>
  <c r="P50" i="10"/>
  <c r="Q51" i="10"/>
  <c r="R52" i="10"/>
  <c r="S53" i="10"/>
  <c r="T54" i="10"/>
  <c r="N56" i="10"/>
  <c r="O57" i="10"/>
  <c r="P58" i="10"/>
  <c r="Q59" i="10"/>
  <c r="R60" i="10"/>
  <c r="S61" i="10"/>
  <c r="Q9" i="10"/>
  <c r="Q17" i="10"/>
  <c r="P24" i="10"/>
  <c r="O31" i="10"/>
  <c r="N38" i="10"/>
  <c r="N46" i="10"/>
  <c r="T52" i="10"/>
  <c r="P7" i="10"/>
  <c r="P15" i="10"/>
  <c r="N21" i="10"/>
  <c r="T27" i="10"/>
  <c r="S34" i="10"/>
  <c r="R41" i="10"/>
  <c r="Q48" i="10"/>
  <c r="P55" i="10"/>
  <c r="R3" i="10"/>
  <c r="S4" i="10"/>
  <c r="T5" i="10"/>
  <c r="N7" i="10"/>
  <c r="O8" i="10"/>
  <c r="P9" i="10"/>
  <c r="Q10" i="10"/>
  <c r="R11" i="10"/>
  <c r="S12" i="10"/>
  <c r="T13" i="10"/>
  <c r="N15" i="10"/>
  <c r="O16" i="10"/>
  <c r="P17" i="10"/>
  <c r="Q18" i="10"/>
  <c r="R19" i="10"/>
  <c r="S20" i="10"/>
  <c r="T21" i="10"/>
  <c r="N23" i="10"/>
  <c r="O24" i="10"/>
  <c r="P25" i="10"/>
  <c r="Q26" i="10"/>
  <c r="R27" i="10"/>
  <c r="S28" i="10"/>
  <c r="T29" i="10"/>
  <c r="N31" i="10"/>
  <c r="O32" i="10"/>
  <c r="P33" i="10"/>
  <c r="Q34" i="10"/>
  <c r="R35" i="10"/>
  <c r="S36" i="10"/>
  <c r="T37" i="10"/>
  <c r="N39" i="10"/>
  <c r="O40" i="10"/>
  <c r="P41" i="10"/>
  <c r="Q42" i="10"/>
  <c r="R43" i="10"/>
  <c r="S44" i="10"/>
  <c r="T45" i="10"/>
  <c r="N47" i="10"/>
  <c r="O48" i="10"/>
  <c r="P49" i="10"/>
  <c r="Q50" i="10"/>
  <c r="R51" i="10"/>
  <c r="S52" i="10"/>
  <c r="T53" i="10"/>
  <c r="N55" i="10"/>
  <c r="O56" i="10"/>
  <c r="P57" i="10"/>
  <c r="Q58" i="10"/>
  <c r="R59" i="10"/>
  <c r="S60" i="10"/>
  <c r="T61" i="10"/>
  <c r="S3" i="10"/>
  <c r="S11" i="10"/>
  <c r="T20" i="10"/>
  <c r="N30" i="10"/>
  <c r="R34" i="10"/>
  <c r="Q41" i="10"/>
  <c r="Q49" i="10"/>
  <c r="Q57" i="10"/>
  <c r="Q8" i="10"/>
  <c r="T11" i="10"/>
  <c r="S18" i="10"/>
  <c r="S26" i="10"/>
  <c r="R33" i="10"/>
  <c r="Q40" i="10"/>
  <c r="P47" i="10"/>
  <c r="O54" i="10"/>
  <c r="N61" i="10"/>
  <c r="N4" i="10"/>
  <c r="O5" i="10"/>
  <c r="P6" i="10"/>
  <c r="Q7" i="10"/>
  <c r="R8" i="10"/>
  <c r="S9" i="10"/>
  <c r="T10" i="10"/>
  <c r="N12" i="10"/>
  <c r="O13" i="10"/>
  <c r="P14" i="10"/>
  <c r="Q15" i="10"/>
  <c r="R16" i="10"/>
  <c r="S17" i="10"/>
  <c r="T18" i="10"/>
  <c r="N20" i="10"/>
  <c r="O21" i="10"/>
  <c r="P22" i="10"/>
  <c r="Q23" i="10"/>
  <c r="R24" i="10"/>
  <c r="S25" i="10"/>
  <c r="T26" i="10"/>
  <c r="N28" i="10"/>
  <c r="O29" i="10"/>
  <c r="P30" i="10"/>
  <c r="Q31" i="10"/>
  <c r="R32" i="10"/>
  <c r="S33" i="10"/>
  <c r="T34" i="10"/>
  <c r="N36" i="10"/>
  <c r="O37" i="10"/>
  <c r="P38" i="10"/>
  <c r="Q39" i="10"/>
  <c r="R40" i="10"/>
  <c r="S41" i="10"/>
  <c r="T42" i="10"/>
  <c r="N44" i="10"/>
  <c r="O45" i="10"/>
  <c r="P46" i="10"/>
  <c r="Q47" i="10"/>
  <c r="R48" i="10"/>
  <c r="S49" i="10"/>
  <c r="T50" i="10"/>
  <c r="N52" i="10"/>
  <c r="O53" i="10"/>
  <c r="P54" i="10"/>
  <c r="Q55" i="10"/>
  <c r="R56" i="10"/>
  <c r="S57" i="10"/>
  <c r="T58" i="10"/>
  <c r="N60" i="10"/>
  <c r="O61" i="10"/>
  <c r="P8" i="10"/>
  <c r="R10" i="10"/>
  <c r="P16" i="10"/>
  <c r="O23" i="10"/>
  <c r="T28" i="10"/>
  <c r="T36" i="10"/>
  <c r="R42" i="10"/>
  <c r="R50" i="10"/>
  <c r="S59" i="10"/>
  <c r="O6" i="10"/>
  <c r="S10" i="10"/>
  <c r="T19" i="10"/>
  <c r="R25" i="10"/>
  <c r="Q32" i="10"/>
  <c r="P39" i="10"/>
  <c r="O46" i="10"/>
  <c r="T51" i="10"/>
  <c r="T59" i="10"/>
  <c r="O2" i="10"/>
  <c r="P2" i="10"/>
  <c r="Q2" i="10"/>
  <c r="R2" i="10"/>
  <c r="S2" i="10"/>
  <c r="T2" i="10"/>
  <c r="N2" i="10"/>
  <c r="L2" i="10" l="1"/>
  <c r="J50" i="10"/>
  <c r="I50" i="10"/>
  <c r="J38" i="10"/>
  <c r="I38" i="10"/>
  <c r="J26" i="10"/>
  <c r="I26" i="10"/>
  <c r="J6" i="10"/>
  <c r="I6" i="10"/>
  <c r="J53" i="10"/>
  <c r="I53" i="10"/>
  <c r="J49" i="10"/>
  <c r="I49" i="10"/>
  <c r="J45" i="10"/>
  <c r="I45" i="10"/>
  <c r="J41" i="10"/>
  <c r="I41" i="10"/>
  <c r="J37" i="10"/>
  <c r="I37" i="10"/>
  <c r="J33" i="10"/>
  <c r="I33" i="10"/>
  <c r="J29" i="10"/>
  <c r="I29" i="10"/>
  <c r="J25" i="10"/>
  <c r="I25" i="10"/>
  <c r="J21" i="10"/>
  <c r="I21" i="10"/>
  <c r="J17" i="10"/>
  <c r="I17" i="10"/>
  <c r="J13" i="10"/>
  <c r="I13" i="10"/>
  <c r="J9" i="10"/>
  <c r="I9" i="10"/>
  <c r="J5" i="10"/>
  <c r="I5" i="10"/>
  <c r="J58" i="10"/>
  <c r="I58" i="10"/>
  <c r="J42" i="10"/>
  <c r="I42" i="10"/>
  <c r="J30" i="10"/>
  <c r="I30" i="10"/>
  <c r="J18" i="10"/>
  <c r="I18" i="10"/>
  <c r="J10" i="10"/>
  <c r="I10" i="10"/>
  <c r="J61" i="10"/>
  <c r="I61" i="10"/>
  <c r="J60" i="10"/>
  <c r="I60" i="10"/>
  <c r="J56" i="10"/>
  <c r="I56" i="10"/>
  <c r="J52" i="10"/>
  <c r="I52" i="10"/>
  <c r="J48" i="10"/>
  <c r="I48" i="10"/>
  <c r="J44" i="10"/>
  <c r="I44" i="10"/>
  <c r="J40" i="10"/>
  <c r="I40" i="10"/>
  <c r="J36" i="10"/>
  <c r="I36" i="10"/>
  <c r="J32" i="10"/>
  <c r="I32" i="10"/>
  <c r="J28" i="10"/>
  <c r="I28" i="10"/>
  <c r="J24" i="10"/>
  <c r="I24" i="10"/>
  <c r="J20" i="10"/>
  <c r="I20" i="10"/>
  <c r="J16" i="10"/>
  <c r="I16" i="10"/>
  <c r="J12" i="10"/>
  <c r="I12" i="10"/>
  <c r="J8" i="10"/>
  <c r="I8" i="10"/>
  <c r="J4" i="10"/>
  <c r="I4" i="10"/>
  <c r="J2" i="10"/>
  <c r="I2" i="10"/>
  <c r="J54" i="10"/>
  <c r="I54" i="10"/>
  <c r="J46" i="10"/>
  <c r="I46" i="10"/>
  <c r="J34" i="10"/>
  <c r="I34" i="10"/>
  <c r="J22" i="10"/>
  <c r="I22" i="10"/>
  <c r="J14" i="10"/>
  <c r="I14" i="10"/>
  <c r="J57" i="10"/>
  <c r="I57" i="10"/>
  <c r="J59" i="10"/>
  <c r="I59" i="10"/>
  <c r="J55" i="10"/>
  <c r="I55" i="10"/>
  <c r="J51" i="10"/>
  <c r="I51" i="10"/>
  <c r="J47" i="10"/>
  <c r="I47" i="10"/>
  <c r="J43" i="10"/>
  <c r="I43" i="10"/>
  <c r="J39" i="10"/>
  <c r="I39" i="10"/>
  <c r="J35" i="10"/>
  <c r="I35" i="10"/>
  <c r="J31" i="10"/>
  <c r="I31" i="10"/>
  <c r="J27" i="10"/>
  <c r="I27" i="10"/>
  <c r="J23" i="10"/>
  <c r="I23" i="10"/>
  <c r="J19" i="10"/>
  <c r="I19" i="10"/>
  <c r="J15" i="10"/>
  <c r="I15" i="10"/>
  <c r="J11" i="10"/>
  <c r="I11" i="10"/>
  <c r="J7" i="10"/>
  <c r="I7" i="10"/>
  <c r="M2" i="10" l="1"/>
  <c r="K45" i="10"/>
  <c r="K7" i="10"/>
  <c r="K39" i="10"/>
  <c r="K55" i="10"/>
  <c r="K22" i="10"/>
  <c r="K2" i="10"/>
  <c r="K16" i="10"/>
  <c r="K32" i="10"/>
  <c r="K48" i="10"/>
  <c r="K61" i="10"/>
  <c r="K42" i="10"/>
  <c r="K13" i="10"/>
  <c r="K29" i="10"/>
  <c r="K26" i="10"/>
  <c r="K51" i="10"/>
  <c r="K54" i="10"/>
  <c r="K44" i="10"/>
  <c r="K60" i="10"/>
  <c r="K25" i="10"/>
  <c r="K41" i="10"/>
  <c r="K6" i="10"/>
  <c r="K11" i="10"/>
  <c r="K27" i="10"/>
  <c r="K43" i="10"/>
  <c r="K59" i="10"/>
  <c r="K34" i="10"/>
  <c r="K4" i="10"/>
  <c r="K20" i="10"/>
  <c r="K36" i="10"/>
  <c r="K52" i="10"/>
  <c r="K10" i="10"/>
  <c r="K58" i="10"/>
  <c r="K17" i="10"/>
  <c r="K33" i="10"/>
  <c r="K49" i="10"/>
  <c r="K38" i="10"/>
  <c r="K56" i="10"/>
  <c r="K5" i="10"/>
  <c r="K21" i="10"/>
  <c r="K37" i="10"/>
  <c r="K53" i="10"/>
  <c r="K50" i="10"/>
  <c r="I3" i="10"/>
  <c r="K19" i="10"/>
  <c r="K14" i="10"/>
  <c r="K12" i="10"/>
  <c r="K28" i="10"/>
  <c r="K30" i="10"/>
  <c r="K9" i="10"/>
  <c r="K35" i="10"/>
  <c r="K15" i="10"/>
  <c r="K31" i="10"/>
  <c r="K47" i="10"/>
  <c r="K57" i="10"/>
  <c r="K46" i="10"/>
  <c r="K8" i="10"/>
  <c r="K24" i="10"/>
  <c r="K40" i="10"/>
  <c r="K18" i="10"/>
  <c r="K23" i="10"/>
  <c r="M3" i="10" l="1"/>
  <c r="J3" i="10"/>
  <c r="K3" i="10" s="1"/>
  <c r="M4" i="10" l="1"/>
  <c r="M5" i="10" l="1"/>
  <c r="M6" i="10" l="1"/>
  <c r="M7" i="10" l="1"/>
  <c r="M8" i="10" l="1"/>
  <c r="M9" i="10" l="1"/>
  <c r="M10" i="10" l="1"/>
  <c r="M11" i="10" l="1"/>
  <c r="M12" i="10" l="1"/>
  <c r="M13" i="10" l="1"/>
  <c r="M14" i="10" l="1"/>
  <c r="M15" i="10" l="1"/>
  <c r="M16" i="10" l="1"/>
  <c r="M17" i="10" l="1"/>
  <c r="M18" i="10" l="1"/>
  <c r="M19" i="10" l="1"/>
  <c r="M20" i="10" l="1"/>
  <c r="M21" i="10" l="1"/>
  <c r="M22" i="10" l="1"/>
  <c r="M23" i="10" l="1"/>
  <c r="M24" i="10" l="1"/>
  <c r="M25" i="10" l="1"/>
  <c r="M26" i="10" l="1"/>
  <c r="M27" i="10" l="1"/>
  <c r="M28" i="10" l="1"/>
  <c r="M29" i="10" l="1"/>
  <c r="M30" i="10" l="1"/>
  <c r="M31" i="10" l="1"/>
  <c r="M32" i="10" l="1"/>
  <c r="M33" i="10" l="1"/>
  <c r="M34" i="10" l="1"/>
  <c r="M35" i="10" l="1"/>
  <c r="M36" i="10" l="1"/>
  <c r="M37" i="10" l="1"/>
  <c r="M38" i="10" l="1"/>
  <c r="M39" i="10" l="1"/>
  <c r="M40" i="10" l="1"/>
  <c r="M41" i="10" l="1"/>
  <c r="M42" i="10" l="1"/>
  <c r="M43" i="10" l="1"/>
  <c r="M44" i="10" l="1"/>
  <c r="M45" i="10" l="1"/>
  <c r="M46" i="10" l="1"/>
  <c r="M47" i="10" l="1"/>
  <c r="M48" i="10" l="1"/>
  <c r="M49" i="10" l="1"/>
  <c r="M50" i="10" l="1"/>
  <c r="M51" i="10" l="1"/>
  <c r="M52" i="10" l="1"/>
  <c r="M53" i="10" l="1"/>
  <c r="M54" i="10" l="1"/>
  <c r="M55" i="10" l="1"/>
  <c r="M56" i="10" l="1"/>
  <c r="M57" i="10" l="1"/>
  <c r="M58" i="10" l="1"/>
  <c r="M59" i="10" l="1"/>
  <c r="M60" i="10" l="1"/>
  <c r="M61" i="10" l="1"/>
</calcChain>
</file>

<file path=xl/sharedStrings.xml><?xml version="1.0" encoding="utf-8"?>
<sst xmlns="http://schemas.openxmlformats.org/spreadsheetml/2006/main" count="533" uniqueCount="97">
  <si>
    <t>Matériel</t>
  </si>
  <si>
    <t>Quantité</t>
  </si>
  <si>
    <t>Ma réf.</t>
  </si>
  <si>
    <t>Date de Livraison</t>
  </si>
  <si>
    <t>Auto Lid 1000x1200</t>
  </si>
  <si>
    <t>E REC STR</t>
  </si>
  <si>
    <t>RD15052023</t>
  </si>
  <si>
    <t>1487265</t>
  </si>
  <si>
    <t>1490990</t>
  </si>
  <si>
    <t>0001490990</t>
  </si>
  <si>
    <t>1491083</t>
  </si>
  <si>
    <t>0001491083</t>
  </si>
  <si>
    <t>1491194</t>
  </si>
  <si>
    <t>0001491194</t>
  </si>
  <si>
    <t>1491378</t>
  </si>
  <si>
    <t>0001491378</t>
  </si>
  <si>
    <t>1491467</t>
  </si>
  <si>
    <t>0001491467</t>
  </si>
  <si>
    <t>1491633</t>
  </si>
  <si>
    <t>0001491633</t>
  </si>
  <si>
    <t>NS ADJUSTM</t>
  </si>
  <si>
    <t>Auto Lid 1000x1200 GALIA</t>
  </si>
  <si>
    <t>RD17042023</t>
  </si>
  <si>
    <t>RD19042023</t>
  </si>
  <si>
    <t>RD02052023</t>
  </si>
  <si>
    <t>RD05052023</t>
  </si>
  <si>
    <t>RD09052023</t>
  </si>
  <si>
    <t>RD22052023</t>
  </si>
  <si>
    <t>RD24052023</t>
  </si>
  <si>
    <t>1490880</t>
  </si>
  <si>
    <t>1490923</t>
  </si>
  <si>
    <t>1490952</t>
  </si>
  <si>
    <t>1491024</t>
  </si>
  <si>
    <t>0001491024</t>
  </si>
  <si>
    <t>1490989</t>
  </si>
  <si>
    <t>0001490989</t>
  </si>
  <si>
    <t>1491054</t>
  </si>
  <si>
    <t>0001491054</t>
  </si>
  <si>
    <t>1491082</t>
  </si>
  <si>
    <t>0001491082</t>
  </si>
  <si>
    <t>1491116</t>
  </si>
  <si>
    <t>0001491116</t>
  </si>
  <si>
    <t>1491148</t>
  </si>
  <si>
    <t>0001491148</t>
  </si>
  <si>
    <t>1491193</t>
  </si>
  <si>
    <t>0001491193</t>
  </si>
  <si>
    <t>1491245</t>
  </si>
  <si>
    <t>0001491245</t>
  </si>
  <si>
    <t>1491289</t>
  </si>
  <si>
    <t>0001491289</t>
  </si>
  <si>
    <t>1491301</t>
  </si>
  <si>
    <t>0001491301</t>
  </si>
  <si>
    <t>1491347</t>
  </si>
  <si>
    <t>0001491347</t>
  </si>
  <si>
    <t>1491377</t>
  </si>
  <si>
    <t>0001491377</t>
  </si>
  <si>
    <t>1491410</t>
  </si>
  <si>
    <t>0001491410</t>
  </si>
  <si>
    <t>1491460</t>
  </si>
  <si>
    <t>0001491460</t>
  </si>
  <si>
    <t>1491578</t>
  </si>
  <si>
    <t>0001491578</t>
  </si>
  <si>
    <t>1491599</t>
  </si>
  <si>
    <t>0001491599</t>
  </si>
  <si>
    <t>1491705</t>
  </si>
  <si>
    <t>0001491705</t>
  </si>
  <si>
    <t>1491629</t>
  </si>
  <si>
    <t>0001491629</t>
  </si>
  <si>
    <t>1491663</t>
  </si>
  <si>
    <t>0001491663</t>
  </si>
  <si>
    <t>Auto Pallet 1000x1200</t>
  </si>
  <si>
    <t>KLT 6429</t>
  </si>
  <si>
    <t>KLT 4329</t>
  </si>
  <si>
    <t>Z5012161</t>
  </si>
  <si>
    <t>Z5012222</t>
  </si>
  <si>
    <t>Article</t>
  </si>
  <si>
    <t>Désignation article</t>
  </si>
  <si>
    <t>Date pièce</t>
  </si>
  <si>
    <t>Référence</t>
  </si>
  <si>
    <t>Code mouvement</t>
  </si>
  <si>
    <t>Date comptable</t>
  </si>
  <si>
    <t>6801791790</t>
  </si>
  <si>
    <t>601</t>
  </si>
  <si>
    <t>6801872510</t>
  </si>
  <si>
    <t>Ref sans 000</t>
  </si>
  <si>
    <t>Recherche V Auto Lid</t>
  </si>
  <si>
    <t>Verif BL</t>
  </si>
  <si>
    <t>Verif Qté</t>
  </si>
  <si>
    <t xml:space="preserve">Recherche V Auto Lid </t>
  </si>
  <si>
    <t xml:space="preserve">PKC-PALETTE 3 SEMELLES </t>
  </si>
  <si>
    <t>PKC-BAC  R KLT6429 600X400X280</t>
  </si>
  <si>
    <t>PKC-BAC  GM  6432</t>
  </si>
  <si>
    <t>PKC-BAC  GM  4322</t>
  </si>
  <si>
    <t>Auto Lid 1000</t>
  </si>
  <si>
    <t>Auto Lid</t>
  </si>
  <si>
    <t>Auto Pallet</t>
  </si>
  <si>
    <t>Verif 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</si>
</sst>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\-mm\-dd"/>
  </numFmts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</font>
  </fonts>
  <fills count="3">
    <fill>
      <patternFill patternType="none"/>
    </fill>
    <fill>
      <patternFill patternType="gray125"/>
    </fill>
    <fill>
      <patternFill patternType="solid">
        <fgColor rgb="FFDDDDDD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10">
    <xf numFmtId="0" fontId="0" fillId="0" borderId="0" xfId="0"/>
    <xf numFmtId="0" fontId="1" fillId="0" borderId="0" xfId="0" applyFont="1"/>
    <xf numFmtId="164" fontId="0" fillId="0" borderId="0" xfId="0" applyNumberFormat="1"/>
    <xf numFmtId="0" fontId="2" fillId="0" borderId="0" xfId="0" applyFont="1"/>
    <xf numFmtId="0" fontId="2" fillId="2" borderId="1" xfId="1" applyFill="1" applyBorder="1"/>
    <xf numFmtId="0" fontId="2" fillId="0" borderId="0" xfId="1"/>
    <xf numFmtId="14" fontId="2" fillId="0" borderId="0" xfId="1" applyNumberFormat="1" applyAlignment="1">
      <alignment horizontal="right"/>
    </xf>
    <xf numFmtId="3" fontId="2" fillId="0" borderId="0" xfId="1" applyNumberFormat="1" applyAlignment="1">
      <alignment horizontal="right"/>
    </xf>
    <xf numFmtId="0" fontId="2" fillId="0" borderId="0" xfId="1" applyAlignment="1">
      <alignment horizontal="center"/>
    </xf>
    <xf numFmtId="0" fontId="1" fillId="0" borderId="0" xfId="1" applyFont="1" applyAlignment="1">
      <alignment horizontal="center"/>
    </xf>
  </cellXfs>
  <cellStyles count="2">
    <cellStyle name="Normal" xfId="0" builtinId="0"/>
    <cellStyle name="Normal 2" xfId="1" xr:uid="{59FA90CE-B8B0-4454-891E-F0380B495782}"/>
  </cellStyles>
  <dxfs count="1">
    <dxf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531815-999B-41A6-9FE7-634A47557F20}">
  <dimension ref="A1:F14"/>
  <sheetViews>
    <sheetView workbookViewId="0">
      <selection activeCell="H14" sqref="H14"/>
    </sheetView>
  </sheetViews>
  <sheetFormatPr baseColWidth="10" defaultRowHeight="15" x14ac:dyDescent="0.25"/>
  <cols>
    <col min="4" max="4" width="15" bestFit="1" customWidth="1"/>
    <col min="6" max="6" width="21.7109375" bestFit="1" customWidth="1"/>
  </cols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s="1"/>
      <c r="F1" s="1"/>
    </row>
    <row r="2" spans="1:6" x14ac:dyDescent="0.25">
      <c r="A2" t="s">
        <v>4</v>
      </c>
      <c r="B2">
        <v>1501</v>
      </c>
      <c r="C2" t="s">
        <v>5</v>
      </c>
      <c r="D2" s="2">
        <v>45016</v>
      </c>
      <c r="E2" s="3"/>
      <c r="F2" s="3"/>
    </row>
    <row r="3" spans="1:6" x14ac:dyDescent="0.25">
      <c r="A3" t="s">
        <v>4</v>
      </c>
      <c r="B3">
        <v>4</v>
      </c>
      <c r="C3" t="s">
        <v>6</v>
      </c>
      <c r="D3" s="2">
        <v>45069</v>
      </c>
      <c r="E3" s="3"/>
      <c r="F3" s="3"/>
    </row>
    <row r="4" spans="1:6" x14ac:dyDescent="0.25">
      <c r="A4" t="s">
        <v>4</v>
      </c>
      <c r="B4">
        <v>46</v>
      </c>
      <c r="C4" t="s">
        <v>7</v>
      </c>
      <c r="D4" s="2">
        <v>44898</v>
      </c>
      <c r="E4" s="3"/>
      <c r="F4" s="3"/>
    </row>
    <row r="5" spans="1:6" x14ac:dyDescent="0.25">
      <c r="A5" t="s">
        <v>4</v>
      </c>
      <c r="B5">
        <v>1</v>
      </c>
      <c r="C5" t="s">
        <v>8</v>
      </c>
      <c r="D5" s="2">
        <v>45041</v>
      </c>
      <c r="E5" s="3"/>
      <c r="F5" s="3"/>
    </row>
    <row r="6" spans="1:6" x14ac:dyDescent="0.25">
      <c r="A6" t="s">
        <v>4</v>
      </c>
      <c r="B6">
        <v>1</v>
      </c>
      <c r="C6" t="s">
        <v>10</v>
      </c>
      <c r="D6" s="2">
        <v>45044</v>
      </c>
      <c r="E6" s="3"/>
      <c r="F6" s="3"/>
    </row>
    <row r="7" spans="1:6" x14ac:dyDescent="0.25">
      <c r="A7" t="s">
        <v>4</v>
      </c>
      <c r="B7">
        <v>1</v>
      </c>
      <c r="C7" t="s">
        <v>12</v>
      </c>
      <c r="D7" s="2">
        <v>45051</v>
      </c>
      <c r="E7" s="3"/>
      <c r="F7" s="3"/>
    </row>
    <row r="8" spans="1:6" x14ac:dyDescent="0.25">
      <c r="A8" t="s">
        <v>4</v>
      </c>
      <c r="B8">
        <v>1</v>
      </c>
      <c r="C8" t="s">
        <v>14</v>
      </c>
      <c r="D8" s="2">
        <v>45062</v>
      </c>
      <c r="E8" s="3"/>
      <c r="F8" s="3"/>
    </row>
    <row r="9" spans="1:6" x14ac:dyDescent="0.25">
      <c r="A9" t="s">
        <v>4</v>
      </c>
      <c r="B9">
        <v>1</v>
      </c>
      <c r="C9" t="s">
        <v>16</v>
      </c>
      <c r="D9" s="2">
        <v>45068</v>
      </c>
      <c r="E9" s="3"/>
      <c r="F9" s="3"/>
    </row>
    <row r="10" spans="1:6" x14ac:dyDescent="0.25">
      <c r="A10" t="s">
        <v>4</v>
      </c>
      <c r="B10">
        <v>2</v>
      </c>
      <c r="C10" t="s">
        <v>18</v>
      </c>
      <c r="D10" s="2">
        <v>45077</v>
      </c>
      <c r="E10" s="3"/>
      <c r="F10" s="3"/>
    </row>
    <row r="11" spans="1:6" x14ac:dyDescent="0.25">
      <c r="A11" t="s">
        <v>4</v>
      </c>
      <c r="B11">
        <v>1402</v>
      </c>
      <c r="C11" t="s">
        <v>20</v>
      </c>
      <c r="D11" s="2">
        <v>45017</v>
      </c>
      <c r="E11" s="3"/>
      <c r="F11" s="3"/>
    </row>
    <row r="12" spans="1:6" x14ac:dyDescent="0.25">
      <c r="A12" t="s">
        <v>4</v>
      </c>
      <c r="B12">
        <v>1390</v>
      </c>
      <c r="C12" t="s">
        <v>20</v>
      </c>
      <c r="D12" s="2">
        <v>45047</v>
      </c>
      <c r="E12" s="3"/>
      <c r="F12" s="3"/>
    </row>
    <row r="13" spans="1:6" x14ac:dyDescent="0.25">
      <c r="A13" t="s">
        <v>4</v>
      </c>
      <c r="B13">
        <v>1402</v>
      </c>
      <c r="C13" t="s">
        <v>20</v>
      </c>
      <c r="D13" s="2">
        <v>45046</v>
      </c>
      <c r="E13" s="3"/>
      <c r="F13" s="3"/>
    </row>
    <row r="14" spans="1:6" x14ac:dyDescent="0.25">
      <c r="A14" t="s">
        <v>4</v>
      </c>
      <c r="B14">
        <v>1390</v>
      </c>
      <c r="C14" t="s">
        <v>20</v>
      </c>
      <c r="D14" s="2">
        <v>45077</v>
      </c>
      <c r="E14" s="3"/>
      <c r="F14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FE4A69-716D-4764-B141-A31FFA34A82E}">
  <dimension ref="A1:F36"/>
  <sheetViews>
    <sheetView workbookViewId="0">
      <selection activeCell="I8" sqref="I8"/>
    </sheetView>
  </sheetViews>
  <sheetFormatPr baseColWidth="10" defaultRowHeight="15" x14ac:dyDescent="0.25"/>
  <cols>
    <col min="4" max="4" width="15" bestFit="1" customWidth="1"/>
  </cols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s="1"/>
      <c r="F1" s="1"/>
    </row>
    <row r="2" spans="1:6" x14ac:dyDescent="0.25">
      <c r="A2" t="s">
        <v>21</v>
      </c>
      <c r="B2">
        <v>1501</v>
      </c>
      <c r="C2" t="s">
        <v>5</v>
      </c>
      <c r="D2" s="2">
        <v>45016</v>
      </c>
      <c r="E2" s="3"/>
      <c r="F2" s="3"/>
    </row>
    <row r="3" spans="1:6" x14ac:dyDescent="0.25">
      <c r="A3" t="s">
        <v>21</v>
      </c>
      <c r="B3">
        <v>20</v>
      </c>
      <c r="C3" t="s">
        <v>22</v>
      </c>
      <c r="D3" s="2">
        <v>45040</v>
      </c>
      <c r="E3" s="3"/>
      <c r="F3" s="3"/>
    </row>
    <row r="4" spans="1:6" x14ac:dyDescent="0.25">
      <c r="A4" t="s">
        <v>21</v>
      </c>
      <c r="B4">
        <v>20</v>
      </c>
      <c r="C4" t="s">
        <v>22</v>
      </c>
      <c r="D4" s="2">
        <v>45042</v>
      </c>
      <c r="E4" s="3"/>
      <c r="F4" s="3"/>
    </row>
    <row r="5" spans="1:6" x14ac:dyDescent="0.25">
      <c r="A5" t="s">
        <v>21</v>
      </c>
      <c r="B5">
        <v>20</v>
      </c>
      <c r="C5" t="s">
        <v>23</v>
      </c>
      <c r="D5" s="2">
        <v>45048</v>
      </c>
      <c r="E5" s="3"/>
      <c r="F5" s="3"/>
    </row>
    <row r="6" spans="1:6" x14ac:dyDescent="0.25">
      <c r="A6" t="s">
        <v>21</v>
      </c>
      <c r="B6">
        <v>20</v>
      </c>
      <c r="C6" t="s">
        <v>24</v>
      </c>
      <c r="D6" s="2">
        <v>45055</v>
      </c>
      <c r="E6" s="3"/>
      <c r="F6" s="3"/>
    </row>
    <row r="7" spans="1:6" x14ac:dyDescent="0.25">
      <c r="A7" t="s">
        <v>21</v>
      </c>
      <c r="B7">
        <v>7</v>
      </c>
      <c r="C7" t="s">
        <v>25</v>
      </c>
      <c r="D7" s="2">
        <v>45062</v>
      </c>
      <c r="E7" s="3"/>
      <c r="F7" s="3"/>
    </row>
    <row r="8" spans="1:6" x14ac:dyDescent="0.25">
      <c r="A8" t="s">
        <v>21</v>
      </c>
      <c r="B8">
        <v>20</v>
      </c>
      <c r="C8" t="s">
        <v>25</v>
      </c>
      <c r="D8" s="2">
        <v>45062</v>
      </c>
      <c r="E8" s="3"/>
      <c r="F8" s="3"/>
    </row>
    <row r="9" spans="1:6" x14ac:dyDescent="0.25">
      <c r="A9" t="s">
        <v>21</v>
      </c>
      <c r="B9">
        <v>20</v>
      </c>
      <c r="C9" t="s">
        <v>26</v>
      </c>
      <c r="D9" s="2">
        <v>45069</v>
      </c>
      <c r="E9" s="3"/>
      <c r="F9" s="3"/>
    </row>
    <row r="10" spans="1:6" x14ac:dyDescent="0.25">
      <c r="A10" t="s">
        <v>21</v>
      </c>
      <c r="B10">
        <v>6</v>
      </c>
      <c r="C10" t="s">
        <v>6</v>
      </c>
      <c r="D10" s="2">
        <v>45071</v>
      </c>
      <c r="E10" s="3"/>
      <c r="F10" s="3"/>
    </row>
    <row r="11" spans="1:6" x14ac:dyDescent="0.25">
      <c r="A11" t="s">
        <v>21</v>
      </c>
      <c r="B11">
        <v>20</v>
      </c>
      <c r="C11" t="s">
        <v>27</v>
      </c>
      <c r="D11" s="2">
        <v>45077</v>
      </c>
      <c r="E11" s="3"/>
      <c r="F11" s="3"/>
    </row>
    <row r="12" spans="1:6" x14ac:dyDescent="0.25">
      <c r="A12" t="s">
        <v>21</v>
      </c>
      <c r="B12">
        <v>20</v>
      </c>
      <c r="C12" t="s">
        <v>28</v>
      </c>
      <c r="D12" s="2">
        <v>45082</v>
      </c>
      <c r="E12" s="3"/>
      <c r="F12" s="3"/>
    </row>
    <row r="13" spans="1:6" x14ac:dyDescent="0.25">
      <c r="A13" t="s">
        <v>21</v>
      </c>
      <c r="B13">
        <v>8</v>
      </c>
      <c r="C13" t="s">
        <v>29</v>
      </c>
      <c r="D13" s="2">
        <v>45035</v>
      </c>
      <c r="E13" s="3"/>
      <c r="F13" s="3"/>
    </row>
    <row r="14" spans="1:6" x14ac:dyDescent="0.25">
      <c r="A14" t="s">
        <v>21</v>
      </c>
      <c r="B14">
        <v>4</v>
      </c>
      <c r="C14" t="s">
        <v>30</v>
      </c>
      <c r="D14" s="2">
        <v>45036</v>
      </c>
      <c r="E14" s="3"/>
      <c r="F14" s="3"/>
    </row>
    <row r="15" spans="1:6" x14ac:dyDescent="0.25">
      <c r="A15" t="s">
        <v>21</v>
      </c>
      <c r="B15">
        <v>8</v>
      </c>
      <c r="C15" t="s">
        <v>31</v>
      </c>
      <c r="D15" s="2">
        <v>45037</v>
      </c>
      <c r="E15" s="3"/>
      <c r="F15" s="3"/>
    </row>
    <row r="16" spans="1:6" x14ac:dyDescent="0.25">
      <c r="A16" t="s">
        <v>21</v>
      </c>
      <c r="B16">
        <v>16</v>
      </c>
      <c r="C16" t="s">
        <v>32</v>
      </c>
      <c r="D16" s="2">
        <v>45042</v>
      </c>
      <c r="E16" s="3"/>
      <c r="F16" s="3"/>
    </row>
    <row r="17" spans="1:6" x14ac:dyDescent="0.25">
      <c r="A17" t="s">
        <v>21</v>
      </c>
      <c r="B17">
        <v>1</v>
      </c>
      <c r="C17" t="s">
        <v>34</v>
      </c>
      <c r="D17" s="2">
        <v>45041</v>
      </c>
      <c r="E17" s="3"/>
      <c r="F17" s="3"/>
    </row>
    <row r="18" spans="1:6" x14ac:dyDescent="0.25">
      <c r="A18" t="s">
        <v>21</v>
      </c>
      <c r="B18">
        <v>2</v>
      </c>
      <c r="C18" t="s">
        <v>36</v>
      </c>
      <c r="D18" s="2">
        <v>45043</v>
      </c>
      <c r="E18" s="3"/>
      <c r="F18" s="3"/>
    </row>
    <row r="19" spans="1:6" x14ac:dyDescent="0.25">
      <c r="A19" t="s">
        <v>21</v>
      </c>
      <c r="B19">
        <v>2</v>
      </c>
      <c r="C19" t="s">
        <v>38</v>
      </c>
      <c r="D19" s="2">
        <v>45044</v>
      </c>
      <c r="E19" s="3"/>
      <c r="F19" s="3"/>
    </row>
    <row r="20" spans="1:6" x14ac:dyDescent="0.25">
      <c r="A20" t="s">
        <v>21</v>
      </c>
      <c r="B20">
        <v>11</v>
      </c>
      <c r="C20" t="s">
        <v>40</v>
      </c>
      <c r="D20" s="2">
        <v>45048</v>
      </c>
      <c r="E20" s="3"/>
      <c r="F20" s="3"/>
    </row>
    <row r="21" spans="1:6" x14ac:dyDescent="0.25">
      <c r="A21" t="s">
        <v>21</v>
      </c>
      <c r="B21">
        <v>8</v>
      </c>
      <c r="C21" t="s">
        <v>42</v>
      </c>
      <c r="D21" s="2">
        <v>45049</v>
      </c>
      <c r="E21" s="3"/>
      <c r="F21" s="3"/>
    </row>
    <row r="22" spans="1:6" x14ac:dyDescent="0.25">
      <c r="A22" t="s">
        <v>21</v>
      </c>
      <c r="B22">
        <v>18</v>
      </c>
      <c r="C22" t="s">
        <v>44</v>
      </c>
      <c r="D22" s="2">
        <v>45051</v>
      </c>
      <c r="E22" s="3"/>
      <c r="F22" s="3"/>
    </row>
    <row r="23" spans="1:6" x14ac:dyDescent="0.25">
      <c r="A23" t="s">
        <v>21</v>
      </c>
      <c r="B23">
        <v>11</v>
      </c>
      <c r="C23" t="s">
        <v>46</v>
      </c>
      <c r="D23" s="2">
        <v>45056</v>
      </c>
      <c r="E23" s="3"/>
      <c r="F23" s="3"/>
    </row>
    <row r="24" spans="1:6" x14ac:dyDescent="0.25">
      <c r="A24" t="s">
        <v>21</v>
      </c>
      <c r="B24">
        <v>4</v>
      </c>
      <c r="C24" t="s">
        <v>48</v>
      </c>
      <c r="D24" s="2">
        <v>45057</v>
      </c>
      <c r="E24" s="3"/>
      <c r="F24" s="3"/>
    </row>
    <row r="25" spans="1:6" x14ac:dyDescent="0.25">
      <c r="A25" t="s">
        <v>21</v>
      </c>
      <c r="B25">
        <v>5</v>
      </c>
      <c r="C25" t="s">
        <v>50</v>
      </c>
      <c r="D25" s="2">
        <v>45058</v>
      </c>
      <c r="E25" s="3"/>
      <c r="F25" s="3"/>
    </row>
    <row r="26" spans="1:6" x14ac:dyDescent="0.25">
      <c r="A26" t="s">
        <v>21</v>
      </c>
      <c r="B26">
        <v>11</v>
      </c>
      <c r="C26" t="s">
        <v>52</v>
      </c>
      <c r="D26" s="2">
        <v>45061</v>
      </c>
      <c r="E26" s="3"/>
      <c r="F26" s="3"/>
    </row>
    <row r="27" spans="1:6" x14ac:dyDescent="0.25">
      <c r="A27" t="s">
        <v>21</v>
      </c>
      <c r="B27">
        <v>6</v>
      </c>
      <c r="C27" t="s">
        <v>54</v>
      </c>
      <c r="D27" s="2">
        <v>45062</v>
      </c>
      <c r="E27" s="3"/>
      <c r="F27" s="3"/>
    </row>
    <row r="28" spans="1:6" x14ac:dyDescent="0.25">
      <c r="A28" t="s">
        <v>21</v>
      </c>
      <c r="B28">
        <v>9</v>
      </c>
      <c r="C28" t="s">
        <v>56</v>
      </c>
      <c r="D28" s="2">
        <v>45063</v>
      </c>
      <c r="E28" s="3"/>
      <c r="F28" s="3"/>
    </row>
    <row r="29" spans="1:6" x14ac:dyDescent="0.25">
      <c r="A29" t="s">
        <v>21</v>
      </c>
      <c r="B29">
        <v>3</v>
      </c>
      <c r="C29" t="s">
        <v>58</v>
      </c>
      <c r="D29" s="2">
        <v>45065</v>
      </c>
      <c r="E29" s="3"/>
      <c r="F29" s="3"/>
    </row>
    <row r="30" spans="1:6" x14ac:dyDescent="0.25">
      <c r="A30" t="s">
        <v>21</v>
      </c>
      <c r="B30">
        <v>1</v>
      </c>
      <c r="C30" t="s">
        <v>54</v>
      </c>
      <c r="D30" s="2">
        <v>45062</v>
      </c>
      <c r="E30" s="3"/>
      <c r="F30" s="3"/>
    </row>
    <row r="31" spans="1:6" x14ac:dyDescent="0.25">
      <c r="A31" t="s">
        <v>21</v>
      </c>
      <c r="B31">
        <v>1</v>
      </c>
      <c r="C31" t="s">
        <v>56</v>
      </c>
      <c r="D31" s="2">
        <v>45063</v>
      </c>
      <c r="E31" s="3"/>
      <c r="F31" s="3"/>
    </row>
    <row r="32" spans="1:6" x14ac:dyDescent="0.25">
      <c r="A32" t="s">
        <v>21</v>
      </c>
      <c r="B32">
        <v>9</v>
      </c>
      <c r="C32" t="s">
        <v>60</v>
      </c>
      <c r="D32" s="2">
        <v>45072</v>
      </c>
      <c r="E32" s="3"/>
      <c r="F32" s="3"/>
    </row>
    <row r="33" spans="1:6" x14ac:dyDescent="0.25">
      <c r="A33" t="s">
        <v>21</v>
      </c>
      <c r="B33">
        <v>12</v>
      </c>
      <c r="C33" t="s">
        <v>62</v>
      </c>
      <c r="D33" s="2">
        <v>45076</v>
      </c>
      <c r="E33" s="3"/>
      <c r="F33" s="3"/>
    </row>
    <row r="34" spans="1:6" x14ac:dyDescent="0.25">
      <c r="A34" t="s">
        <v>21</v>
      </c>
      <c r="B34">
        <v>2</v>
      </c>
      <c r="C34" t="s">
        <v>64</v>
      </c>
      <c r="D34" s="2">
        <v>45079</v>
      </c>
      <c r="E34" s="3"/>
      <c r="F34" s="3"/>
    </row>
    <row r="35" spans="1:6" x14ac:dyDescent="0.25">
      <c r="A35" t="s">
        <v>21</v>
      </c>
      <c r="B35">
        <v>4</v>
      </c>
      <c r="C35" t="s">
        <v>66</v>
      </c>
      <c r="D35" s="2">
        <v>45077</v>
      </c>
      <c r="E35" s="3"/>
      <c r="F35" s="3"/>
    </row>
    <row r="36" spans="1:6" x14ac:dyDescent="0.25">
      <c r="A36" t="s">
        <v>21</v>
      </c>
      <c r="B36">
        <v>12</v>
      </c>
      <c r="C36" t="s">
        <v>68</v>
      </c>
      <c r="D36" s="2">
        <v>45078</v>
      </c>
      <c r="E36" s="3"/>
      <c r="F36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8F8A7C-5730-4100-A16B-028BD6D0BCC7}">
  <dimension ref="A1:F40"/>
  <sheetViews>
    <sheetView workbookViewId="0">
      <selection activeCell="D2" sqref="D2"/>
    </sheetView>
  </sheetViews>
  <sheetFormatPr baseColWidth="10" defaultRowHeight="15" x14ac:dyDescent="0.25"/>
  <cols>
    <col min="1" max="1" width="19.28515625" bestFit="1" customWidth="1"/>
    <col min="4" max="4" width="15" bestFit="1" customWidth="1"/>
    <col min="6" max="6" width="21.7109375" bestFit="1" customWidth="1"/>
  </cols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s="1"/>
      <c r="F1" s="1"/>
    </row>
    <row r="2" spans="1:6" x14ac:dyDescent="0.25">
      <c r="A2" t="s">
        <v>70</v>
      </c>
      <c r="B2">
        <v>20</v>
      </c>
      <c r="C2" t="s">
        <v>22</v>
      </c>
      <c r="D2" s="2">
        <v>45040</v>
      </c>
      <c r="E2" s="3"/>
      <c r="F2" s="3"/>
    </row>
    <row r="3" spans="1:6" x14ac:dyDescent="0.25">
      <c r="A3" t="s">
        <v>70</v>
      </c>
      <c r="B3">
        <v>20</v>
      </c>
      <c r="C3" t="s">
        <v>22</v>
      </c>
      <c r="D3" s="2">
        <v>45042</v>
      </c>
      <c r="E3" s="3"/>
      <c r="F3" s="3"/>
    </row>
    <row r="4" spans="1:6" x14ac:dyDescent="0.25">
      <c r="A4" t="s">
        <v>70</v>
      </c>
      <c r="B4">
        <v>20</v>
      </c>
      <c r="C4" t="s">
        <v>23</v>
      </c>
      <c r="D4" s="2">
        <v>45048</v>
      </c>
      <c r="E4" s="3"/>
      <c r="F4" s="3"/>
    </row>
    <row r="5" spans="1:6" x14ac:dyDescent="0.25">
      <c r="A5" t="s">
        <v>70</v>
      </c>
      <c r="B5">
        <v>20</v>
      </c>
      <c r="C5" t="s">
        <v>24</v>
      </c>
      <c r="D5" s="2">
        <v>45055</v>
      </c>
      <c r="E5" s="3"/>
      <c r="F5" s="3"/>
    </row>
    <row r="6" spans="1:6" x14ac:dyDescent="0.25">
      <c r="A6" t="s">
        <v>70</v>
      </c>
      <c r="B6">
        <v>7</v>
      </c>
      <c r="C6" t="s">
        <v>25</v>
      </c>
      <c r="D6" s="2">
        <v>45062</v>
      </c>
      <c r="E6" s="3"/>
      <c r="F6" s="3"/>
    </row>
    <row r="7" spans="1:6" x14ac:dyDescent="0.25">
      <c r="A7" t="s">
        <v>70</v>
      </c>
      <c r="B7">
        <v>20</v>
      </c>
      <c r="C7" t="s">
        <v>25</v>
      </c>
      <c r="D7" s="2">
        <v>45062</v>
      </c>
      <c r="E7" s="3"/>
      <c r="F7" s="3"/>
    </row>
    <row r="8" spans="1:6" x14ac:dyDescent="0.25">
      <c r="A8" t="s">
        <v>70</v>
      </c>
      <c r="B8">
        <v>20</v>
      </c>
      <c r="C8" t="s">
        <v>26</v>
      </c>
      <c r="D8" s="2">
        <v>45069</v>
      </c>
      <c r="E8" s="3"/>
      <c r="F8" s="3"/>
    </row>
    <row r="9" spans="1:6" x14ac:dyDescent="0.25">
      <c r="A9" t="s">
        <v>70</v>
      </c>
      <c r="B9">
        <v>6</v>
      </c>
      <c r="C9" t="s">
        <v>6</v>
      </c>
      <c r="D9" s="2">
        <v>45071</v>
      </c>
      <c r="E9" s="3"/>
      <c r="F9" s="3"/>
    </row>
    <row r="10" spans="1:6" x14ac:dyDescent="0.25">
      <c r="A10" t="s">
        <v>70</v>
      </c>
      <c r="B10">
        <v>4</v>
      </c>
      <c r="C10" t="s">
        <v>6</v>
      </c>
      <c r="D10" s="2">
        <v>45069</v>
      </c>
      <c r="E10" s="3"/>
      <c r="F10" s="3"/>
    </row>
    <row r="11" spans="1:6" x14ac:dyDescent="0.25">
      <c r="A11" t="s">
        <v>70</v>
      </c>
      <c r="B11">
        <v>20</v>
      </c>
      <c r="C11" t="s">
        <v>27</v>
      </c>
      <c r="D11" s="2">
        <v>45077</v>
      </c>
      <c r="E11" s="3"/>
      <c r="F11" s="3"/>
    </row>
    <row r="12" spans="1:6" x14ac:dyDescent="0.25">
      <c r="A12" t="s">
        <v>70</v>
      </c>
      <c r="B12">
        <v>20</v>
      </c>
      <c r="C12" t="s">
        <v>28</v>
      </c>
      <c r="D12" s="2">
        <v>45082</v>
      </c>
      <c r="E12" s="3"/>
      <c r="F12" s="3"/>
    </row>
    <row r="13" spans="1:6" x14ac:dyDescent="0.25">
      <c r="A13" t="s">
        <v>70</v>
      </c>
      <c r="B13">
        <v>46</v>
      </c>
      <c r="C13" t="s">
        <v>7</v>
      </c>
      <c r="D13" s="2">
        <v>44898</v>
      </c>
      <c r="E13" s="3"/>
      <c r="F13" s="3"/>
    </row>
    <row r="14" spans="1:6" x14ac:dyDescent="0.25">
      <c r="A14" t="s">
        <v>70</v>
      </c>
      <c r="B14">
        <v>8</v>
      </c>
      <c r="C14" t="s">
        <v>29</v>
      </c>
      <c r="D14" s="2">
        <v>45035</v>
      </c>
      <c r="E14" s="3"/>
      <c r="F14" s="3"/>
    </row>
    <row r="15" spans="1:6" x14ac:dyDescent="0.25">
      <c r="A15" t="s">
        <v>70</v>
      </c>
      <c r="B15">
        <v>4</v>
      </c>
      <c r="C15" t="s">
        <v>30</v>
      </c>
      <c r="D15" s="2">
        <v>45036</v>
      </c>
      <c r="E15" s="3"/>
      <c r="F15" s="3"/>
    </row>
    <row r="16" spans="1:6" x14ac:dyDescent="0.25">
      <c r="A16" t="s">
        <v>70</v>
      </c>
      <c r="B16">
        <v>8</v>
      </c>
      <c r="C16" t="s">
        <v>31</v>
      </c>
      <c r="D16" s="2">
        <v>45037</v>
      </c>
      <c r="E16" s="3"/>
      <c r="F16" s="3"/>
    </row>
    <row r="17" spans="1:6" x14ac:dyDescent="0.25">
      <c r="A17" t="s">
        <v>70</v>
      </c>
      <c r="B17">
        <v>1</v>
      </c>
      <c r="C17" t="s">
        <v>8</v>
      </c>
      <c r="D17" s="2">
        <v>45041</v>
      </c>
      <c r="E17" s="3"/>
      <c r="F17" s="3"/>
    </row>
    <row r="18" spans="1:6" x14ac:dyDescent="0.25">
      <c r="A18" t="s">
        <v>70</v>
      </c>
      <c r="B18">
        <v>1</v>
      </c>
      <c r="C18" t="s">
        <v>10</v>
      </c>
      <c r="D18" s="2">
        <v>45044</v>
      </c>
      <c r="E18" s="3"/>
      <c r="F18" s="3"/>
    </row>
    <row r="19" spans="1:6" x14ac:dyDescent="0.25">
      <c r="A19" t="s">
        <v>70</v>
      </c>
      <c r="B19">
        <v>16</v>
      </c>
      <c r="C19" t="s">
        <v>32</v>
      </c>
      <c r="D19" s="2">
        <v>45042</v>
      </c>
      <c r="E19" s="3"/>
      <c r="F19" s="3"/>
    </row>
    <row r="20" spans="1:6" x14ac:dyDescent="0.25">
      <c r="A20" t="s">
        <v>70</v>
      </c>
      <c r="B20">
        <v>1</v>
      </c>
      <c r="C20" t="s">
        <v>34</v>
      </c>
      <c r="D20" s="2">
        <v>45041</v>
      </c>
      <c r="E20" s="3"/>
      <c r="F20" s="3"/>
    </row>
    <row r="21" spans="1:6" x14ac:dyDescent="0.25">
      <c r="A21" t="s">
        <v>70</v>
      </c>
      <c r="B21">
        <v>2</v>
      </c>
      <c r="C21" t="s">
        <v>36</v>
      </c>
      <c r="D21" s="2">
        <v>45043</v>
      </c>
      <c r="E21" s="3"/>
      <c r="F21" s="3"/>
    </row>
    <row r="22" spans="1:6" x14ac:dyDescent="0.25">
      <c r="A22" t="s">
        <v>70</v>
      </c>
      <c r="B22">
        <v>2</v>
      </c>
      <c r="C22" t="s">
        <v>38</v>
      </c>
      <c r="D22" s="2">
        <v>45044</v>
      </c>
      <c r="E22" s="3"/>
      <c r="F22" s="3"/>
    </row>
    <row r="23" spans="1:6" x14ac:dyDescent="0.25">
      <c r="A23" t="s">
        <v>70</v>
      </c>
      <c r="B23">
        <v>1</v>
      </c>
      <c r="C23" t="s">
        <v>12</v>
      </c>
      <c r="D23" s="2">
        <v>45051</v>
      </c>
      <c r="E23" s="3"/>
      <c r="F23" s="3"/>
    </row>
    <row r="24" spans="1:6" x14ac:dyDescent="0.25">
      <c r="A24" t="s">
        <v>70</v>
      </c>
      <c r="B24">
        <v>11</v>
      </c>
      <c r="C24" t="s">
        <v>40</v>
      </c>
      <c r="D24" s="2">
        <v>45048</v>
      </c>
      <c r="E24" s="3"/>
      <c r="F24" s="3"/>
    </row>
    <row r="25" spans="1:6" x14ac:dyDescent="0.25">
      <c r="A25" t="s">
        <v>70</v>
      </c>
      <c r="B25">
        <v>8</v>
      </c>
      <c r="C25" t="s">
        <v>42</v>
      </c>
      <c r="D25" s="2">
        <v>45049</v>
      </c>
      <c r="E25" s="3"/>
      <c r="F25" s="3"/>
    </row>
    <row r="26" spans="1:6" x14ac:dyDescent="0.25">
      <c r="A26" t="s">
        <v>70</v>
      </c>
      <c r="B26">
        <v>18</v>
      </c>
      <c r="C26" t="s">
        <v>44</v>
      </c>
      <c r="D26" s="2">
        <v>45051</v>
      </c>
      <c r="E26" s="3"/>
      <c r="F26" s="3"/>
    </row>
    <row r="27" spans="1:6" x14ac:dyDescent="0.25">
      <c r="A27" t="s">
        <v>70</v>
      </c>
      <c r="B27">
        <v>11</v>
      </c>
      <c r="C27" t="s">
        <v>46</v>
      </c>
      <c r="D27" s="2">
        <v>45056</v>
      </c>
      <c r="E27" s="3"/>
      <c r="F27" s="3"/>
    </row>
    <row r="28" spans="1:6" x14ac:dyDescent="0.25">
      <c r="A28" t="s">
        <v>70</v>
      </c>
      <c r="B28">
        <v>4</v>
      </c>
      <c r="C28" t="s">
        <v>48</v>
      </c>
      <c r="D28" s="2">
        <v>45057</v>
      </c>
      <c r="E28" s="3"/>
      <c r="F28" s="3"/>
    </row>
    <row r="29" spans="1:6" x14ac:dyDescent="0.25">
      <c r="A29" t="s">
        <v>70</v>
      </c>
      <c r="B29">
        <v>5</v>
      </c>
      <c r="C29" t="s">
        <v>50</v>
      </c>
      <c r="D29" s="2">
        <v>45058</v>
      </c>
      <c r="E29" s="3"/>
      <c r="F29" s="3"/>
    </row>
    <row r="30" spans="1:6" x14ac:dyDescent="0.25">
      <c r="A30" t="s">
        <v>70</v>
      </c>
      <c r="B30">
        <v>11</v>
      </c>
      <c r="C30" t="s">
        <v>52</v>
      </c>
      <c r="D30" s="2">
        <v>45061</v>
      </c>
      <c r="E30" s="3"/>
      <c r="F30" s="3"/>
    </row>
    <row r="31" spans="1:6" x14ac:dyDescent="0.25">
      <c r="A31" t="s">
        <v>70</v>
      </c>
      <c r="B31">
        <v>6</v>
      </c>
      <c r="C31" t="s">
        <v>54</v>
      </c>
      <c r="D31" s="2">
        <v>45062</v>
      </c>
      <c r="E31" s="3"/>
      <c r="F31" s="3"/>
    </row>
    <row r="32" spans="1:6" x14ac:dyDescent="0.25">
      <c r="A32" t="s">
        <v>70</v>
      </c>
      <c r="B32">
        <v>9</v>
      </c>
      <c r="C32" t="s">
        <v>56</v>
      </c>
      <c r="D32" s="2">
        <v>45063</v>
      </c>
      <c r="E32" s="3"/>
      <c r="F32" s="3"/>
    </row>
    <row r="33" spans="1:6" x14ac:dyDescent="0.25">
      <c r="A33" t="s">
        <v>70</v>
      </c>
      <c r="B33">
        <v>3</v>
      </c>
      <c r="C33" t="s">
        <v>58</v>
      </c>
      <c r="D33" s="2">
        <v>45065</v>
      </c>
      <c r="E33" s="3"/>
      <c r="F33" s="3"/>
    </row>
    <row r="34" spans="1:6" x14ac:dyDescent="0.25">
      <c r="A34" t="s">
        <v>70</v>
      </c>
      <c r="B34">
        <v>1</v>
      </c>
      <c r="C34" t="s">
        <v>14</v>
      </c>
      <c r="D34" s="2">
        <v>45062</v>
      </c>
      <c r="E34" s="3"/>
      <c r="F34" s="3"/>
    </row>
    <row r="35" spans="1:6" x14ac:dyDescent="0.25">
      <c r="A35" t="s">
        <v>70</v>
      </c>
      <c r="B35">
        <v>1</v>
      </c>
      <c r="C35" t="s">
        <v>54</v>
      </c>
      <c r="D35" s="2">
        <v>45062</v>
      </c>
      <c r="E35" s="3"/>
      <c r="F35" s="3"/>
    </row>
    <row r="36" spans="1:6" x14ac:dyDescent="0.25">
      <c r="A36" t="s">
        <v>70</v>
      </c>
      <c r="B36">
        <v>1</v>
      </c>
      <c r="C36" t="s">
        <v>56</v>
      </c>
      <c r="D36" s="2">
        <v>45063</v>
      </c>
      <c r="E36" s="3"/>
      <c r="F36" s="3"/>
    </row>
    <row r="37" spans="1:6" x14ac:dyDescent="0.25">
      <c r="A37" t="s">
        <v>70</v>
      </c>
      <c r="B37">
        <v>60</v>
      </c>
      <c r="C37" t="s">
        <v>20</v>
      </c>
      <c r="D37" s="2">
        <v>45017</v>
      </c>
      <c r="E37" s="3"/>
      <c r="F37" s="3"/>
    </row>
    <row r="38" spans="1:6" x14ac:dyDescent="0.25">
      <c r="A38" t="s">
        <v>70</v>
      </c>
      <c r="B38">
        <v>26</v>
      </c>
      <c r="C38" t="s">
        <v>20</v>
      </c>
      <c r="D38" s="2">
        <v>45047</v>
      </c>
      <c r="E38" s="3"/>
      <c r="F38" s="3"/>
    </row>
    <row r="39" spans="1:6" x14ac:dyDescent="0.25">
      <c r="A39" t="s">
        <v>70</v>
      </c>
      <c r="B39">
        <v>60</v>
      </c>
      <c r="C39" t="s">
        <v>20</v>
      </c>
      <c r="D39" s="2">
        <v>45046</v>
      </c>
      <c r="E39" s="3"/>
      <c r="F39" s="3"/>
    </row>
    <row r="40" spans="1:6" x14ac:dyDescent="0.25">
      <c r="A40" t="s">
        <v>70</v>
      </c>
      <c r="B40">
        <v>26</v>
      </c>
      <c r="C40" t="s">
        <v>20</v>
      </c>
      <c r="D40" s="2">
        <v>45077</v>
      </c>
      <c r="E40" s="3"/>
      <c r="F40" s="3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9D97CE-08BF-40C2-A760-B1A30E398620}">
  <dimension ref="A1:F19"/>
  <sheetViews>
    <sheetView workbookViewId="0">
      <selection activeCell="J11" sqref="J11"/>
    </sheetView>
  </sheetViews>
  <sheetFormatPr baseColWidth="10" defaultRowHeight="15" x14ac:dyDescent="0.25"/>
  <cols>
    <col min="4" max="4" width="15" bestFit="1" customWidth="1"/>
  </cols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s="1"/>
      <c r="F1" s="1"/>
    </row>
    <row r="2" spans="1:6" x14ac:dyDescent="0.25">
      <c r="A2">
        <v>4322</v>
      </c>
      <c r="B2">
        <v>280</v>
      </c>
      <c r="C2" t="s">
        <v>25</v>
      </c>
      <c r="D2" s="2">
        <v>45062</v>
      </c>
      <c r="E2" s="3"/>
      <c r="F2" s="3"/>
    </row>
    <row r="3" spans="1:6" x14ac:dyDescent="0.25">
      <c r="A3">
        <v>4322</v>
      </c>
      <c r="B3">
        <v>240</v>
      </c>
      <c r="C3" t="s">
        <v>6</v>
      </c>
      <c r="D3" s="2">
        <v>45071</v>
      </c>
      <c r="E3" s="3"/>
      <c r="F3" s="3"/>
    </row>
    <row r="4" spans="1:6" x14ac:dyDescent="0.25">
      <c r="A4">
        <v>4322</v>
      </c>
      <c r="B4">
        <v>40</v>
      </c>
      <c r="C4" t="s">
        <v>29</v>
      </c>
      <c r="D4" s="2">
        <v>45035</v>
      </c>
      <c r="E4" s="3"/>
      <c r="F4" s="3"/>
    </row>
    <row r="5" spans="1:6" x14ac:dyDescent="0.25">
      <c r="A5">
        <v>4322</v>
      </c>
      <c r="B5">
        <v>40</v>
      </c>
      <c r="C5" t="s">
        <v>32</v>
      </c>
      <c r="D5" s="2">
        <v>45042</v>
      </c>
      <c r="E5" s="3"/>
      <c r="F5" s="3"/>
    </row>
    <row r="6" spans="1:6" x14ac:dyDescent="0.25">
      <c r="A6">
        <v>4322</v>
      </c>
      <c r="B6">
        <v>40</v>
      </c>
      <c r="C6" t="s">
        <v>34</v>
      </c>
      <c r="D6" s="2">
        <v>45041</v>
      </c>
      <c r="E6" s="3"/>
      <c r="F6" s="3"/>
    </row>
    <row r="7" spans="1:6" x14ac:dyDescent="0.25">
      <c r="A7">
        <v>4322</v>
      </c>
      <c r="B7">
        <v>40</v>
      </c>
      <c r="C7" t="s">
        <v>40</v>
      </c>
      <c r="D7" s="2">
        <v>45048</v>
      </c>
      <c r="E7" s="3"/>
      <c r="F7" s="3"/>
    </row>
    <row r="8" spans="1:6" x14ac:dyDescent="0.25">
      <c r="A8">
        <v>4322</v>
      </c>
      <c r="B8">
        <v>40</v>
      </c>
      <c r="C8" t="s">
        <v>42</v>
      </c>
      <c r="D8" s="2">
        <v>45049</v>
      </c>
      <c r="E8" s="3"/>
      <c r="F8" s="3"/>
    </row>
    <row r="9" spans="1:6" x14ac:dyDescent="0.25">
      <c r="A9">
        <v>4322</v>
      </c>
      <c r="B9">
        <v>40</v>
      </c>
      <c r="C9" t="s">
        <v>44</v>
      </c>
      <c r="D9" s="2">
        <v>45051</v>
      </c>
      <c r="E9" s="3"/>
      <c r="F9" s="3"/>
    </row>
    <row r="10" spans="1:6" x14ac:dyDescent="0.25">
      <c r="A10">
        <v>4322</v>
      </c>
      <c r="B10">
        <v>40</v>
      </c>
      <c r="C10" t="s">
        <v>46</v>
      </c>
      <c r="D10" s="2">
        <v>45056</v>
      </c>
      <c r="E10" s="3"/>
      <c r="F10" s="3"/>
    </row>
    <row r="11" spans="1:6" x14ac:dyDescent="0.25">
      <c r="A11">
        <v>4322</v>
      </c>
      <c r="B11">
        <v>40</v>
      </c>
      <c r="C11" t="s">
        <v>50</v>
      </c>
      <c r="D11" s="2">
        <v>45058</v>
      </c>
      <c r="E11" s="3"/>
      <c r="F11" s="3"/>
    </row>
    <row r="12" spans="1:6" x14ac:dyDescent="0.25">
      <c r="A12">
        <v>4322</v>
      </c>
      <c r="B12">
        <v>40</v>
      </c>
      <c r="C12" t="s">
        <v>54</v>
      </c>
      <c r="D12" s="2">
        <v>45062</v>
      </c>
      <c r="E12" s="3"/>
      <c r="F12" s="3"/>
    </row>
    <row r="13" spans="1:6" x14ac:dyDescent="0.25">
      <c r="A13">
        <v>4322</v>
      </c>
      <c r="B13">
        <v>40</v>
      </c>
      <c r="C13" t="s">
        <v>56</v>
      </c>
      <c r="D13" s="2">
        <v>45063</v>
      </c>
      <c r="E13" s="3"/>
      <c r="F13" s="3"/>
    </row>
    <row r="14" spans="1:6" x14ac:dyDescent="0.25">
      <c r="A14">
        <v>4322</v>
      </c>
      <c r="B14">
        <v>40</v>
      </c>
      <c r="C14" t="s">
        <v>66</v>
      </c>
      <c r="D14" s="2">
        <v>45077</v>
      </c>
      <c r="E14" s="3"/>
      <c r="F14" s="3"/>
    </row>
    <row r="15" spans="1:6" x14ac:dyDescent="0.25">
      <c r="A15">
        <v>4322</v>
      </c>
      <c r="B15">
        <v>40</v>
      </c>
      <c r="C15" t="s">
        <v>68</v>
      </c>
      <c r="D15" s="2">
        <v>45078</v>
      </c>
      <c r="E15" s="3"/>
      <c r="F15" s="3"/>
    </row>
    <row r="16" spans="1:6" x14ac:dyDescent="0.25">
      <c r="A16">
        <v>4322</v>
      </c>
      <c r="B16">
        <v>12280</v>
      </c>
      <c r="C16" t="s">
        <v>20</v>
      </c>
      <c r="D16" s="2">
        <v>45017</v>
      </c>
      <c r="E16" s="3"/>
      <c r="F16" s="3"/>
    </row>
    <row r="17" spans="1:6" x14ac:dyDescent="0.25">
      <c r="A17">
        <v>4322</v>
      </c>
      <c r="B17">
        <v>12280</v>
      </c>
      <c r="C17" t="s">
        <v>20</v>
      </c>
      <c r="D17" s="2">
        <v>45047</v>
      </c>
      <c r="E17" s="3"/>
      <c r="F17" s="3"/>
    </row>
    <row r="18" spans="1:6" x14ac:dyDescent="0.25">
      <c r="A18">
        <v>4322</v>
      </c>
      <c r="B18">
        <v>12280</v>
      </c>
      <c r="C18" t="s">
        <v>20</v>
      </c>
      <c r="D18" s="2">
        <v>45046</v>
      </c>
      <c r="E18" s="3"/>
      <c r="F18" s="3"/>
    </row>
    <row r="19" spans="1:6" x14ac:dyDescent="0.25">
      <c r="A19">
        <v>4322</v>
      </c>
      <c r="B19">
        <v>12280</v>
      </c>
      <c r="C19" t="s">
        <v>20</v>
      </c>
      <c r="D19" s="2">
        <v>45077</v>
      </c>
      <c r="E19" s="3"/>
      <c r="F19" s="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A83275-350E-445D-BFBE-64C8037EAECD}">
  <dimension ref="A1:F34"/>
  <sheetViews>
    <sheetView workbookViewId="0">
      <selection activeCell="E3" sqref="E3"/>
    </sheetView>
  </sheetViews>
  <sheetFormatPr baseColWidth="10" defaultRowHeight="15" x14ac:dyDescent="0.25"/>
  <cols>
    <col min="4" max="4" width="15" bestFit="1" customWidth="1"/>
  </cols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s="1"/>
      <c r="F1" s="1"/>
    </row>
    <row r="2" spans="1:6" x14ac:dyDescent="0.25">
      <c r="A2">
        <v>6432</v>
      </c>
      <c r="B2">
        <v>200</v>
      </c>
      <c r="C2" t="s">
        <v>22</v>
      </c>
      <c r="D2" s="2">
        <v>45040</v>
      </c>
      <c r="E2" s="3"/>
      <c r="F2" s="3"/>
    </row>
    <row r="3" spans="1:6" x14ac:dyDescent="0.25">
      <c r="A3">
        <v>6432</v>
      </c>
      <c r="B3">
        <v>200</v>
      </c>
      <c r="C3" t="s">
        <v>22</v>
      </c>
      <c r="D3" s="2">
        <v>45042</v>
      </c>
      <c r="E3" s="3"/>
      <c r="F3" s="3"/>
    </row>
    <row r="4" spans="1:6" x14ac:dyDescent="0.25">
      <c r="A4">
        <v>6432</v>
      </c>
      <c r="B4">
        <v>200</v>
      </c>
      <c r="C4" t="s">
        <v>23</v>
      </c>
      <c r="D4" s="2">
        <v>45048</v>
      </c>
      <c r="E4" s="3"/>
      <c r="F4" s="3"/>
    </row>
    <row r="5" spans="1:6" x14ac:dyDescent="0.25">
      <c r="A5">
        <v>6432</v>
      </c>
      <c r="B5">
        <v>200</v>
      </c>
      <c r="C5" t="s">
        <v>24</v>
      </c>
      <c r="D5" s="2">
        <v>45055</v>
      </c>
      <c r="E5" s="3"/>
      <c r="F5" s="3"/>
    </row>
    <row r="6" spans="1:6" x14ac:dyDescent="0.25">
      <c r="A6">
        <v>6432</v>
      </c>
      <c r="B6">
        <v>200</v>
      </c>
      <c r="C6" t="s">
        <v>25</v>
      </c>
      <c r="D6" s="2">
        <v>45062</v>
      </c>
      <c r="E6" s="3"/>
      <c r="F6" s="3"/>
    </row>
    <row r="7" spans="1:6" x14ac:dyDescent="0.25">
      <c r="A7">
        <v>6432</v>
      </c>
      <c r="B7">
        <v>200</v>
      </c>
      <c r="C7" t="s">
        <v>26</v>
      </c>
      <c r="D7" s="2">
        <v>45069</v>
      </c>
      <c r="E7" s="3"/>
      <c r="F7" s="3"/>
    </row>
    <row r="8" spans="1:6" x14ac:dyDescent="0.25">
      <c r="A8">
        <v>6432</v>
      </c>
      <c r="B8">
        <v>200</v>
      </c>
      <c r="C8" t="s">
        <v>27</v>
      </c>
      <c r="D8" s="2">
        <v>45077</v>
      </c>
      <c r="E8" s="3"/>
      <c r="F8" s="3"/>
    </row>
    <row r="9" spans="1:6" x14ac:dyDescent="0.25">
      <c r="A9">
        <v>6432</v>
      </c>
      <c r="B9">
        <v>200</v>
      </c>
      <c r="C9" t="s">
        <v>28</v>
      </c>
      <c r="D9" s="2">
        <v>45082</v>
      </c>
      <c r="E9" s="3"/>
      <c r="F9" s="3"/>
    </row>
    <row r="10" spans="1:6" x14ac:dyDescent="0.25">
      <c r="A10">
        <v>6432</v>
      </c>
      <c r="B10">
        <v>70</v>
      </c>
      <c r="C10" t="s">
        <v>29</v>
      </c>
      <c r="D10" s="2">
        <v>45035</v>
      </c>
      <c r="E10" s="3"/>
      <c r="F10" s="3"/>
    </row>
    <row r="11" spans="1:6" x14ac:dyDescent="0.25">
      <c r="A11">
        <v>6432</v>
      </c>
      <c r="B11">
        <v>40</v>
      </c>
      <c r="C11" t="s">
        <v>30</v>
      </c>
      <c r="D11" s="2">
        <v>45036</v>
      </c>
      <c r="E11" s="3"/>
      <c r="F11" s="3"/>
    </row>
    <row r="12" spans="1:6" x14ac:dyDescent="0.25">
      <c r="A12">
        <v>6432</v>
      </c>
      <c r="B12">
        <v>80</v>
      </c>
      <c r="C12" t="s">
        <v>31</v>
      </c>
      <c r="D12" s="2">
        <v>45037</v>
      </c>
      <c r="E12" s="3"/>
      <c r="F12" s="3"/>
    </row>
    <row r="13" spans="1:6" x14ac:dyDescent="0.25">
      <c r="A13">
        <v>6432</v>
      </c>
      <c r="B13">
        <v>150</v>
      </c>
      <c r="C13" t="s">
        <v>32</v>
      </c>
      <c r="D13" s="2">
        <v>45042</v>
      </c>
      <c r="E13" s="3"/>
      <c r="F13" s="3"/>
    </row>
    <row r="14" spans="1:6" x14ac:dyDescent="0.25">
      <c r="A14">
        <v>6432</v>
      </c>
      <c r="B14">
        <v>20</v>
      </c>
      <c r="C14" t="s">
        <v>36</v>
      </c>
      <c r="D14" s="2">
        <v>45043</v>
      </c>
      <c r="E14" s="3"/>
      <c r="F14" s="3"/>
    </row>
    <row r="15" spans="1:6" x14ac:dyDescent="0.25">
      <c r="A15">
        <v>6432</v>
      </c>
      <c r="B15">
        <v>20</v>
      </c>
      <c r="C15" t="s">
        <v>38</v>
      </c>
      <c r="D15" s="2">
        <v>45044</v>
      </c>
      <c r="E15" s="3"/>
      <c r="F15" s="3"/>
    </row>
    <row r="16" spans="1:6" x14ac:dyDescent="0.25">
      <c r="A16">
        <v>6432</v>
      </c>
      <c r="B16">
        <v>100</v>
      </c>
      <c r="C16" t="s">
        <v>40</v>
      </c>
      <c r="D16" s="2">
        <v>45048</v>
      </c>
      <c r="E16" s="3"/>
      <c r="F16" s="3"/>
    </row>
    <row r="17" spans="1:6" x14ac:dyDescent="0.25">
      <c r="A17">
        <v>6432</v>
      </c>
      <c r="B17">
        <v>70</v>
      </c>
      <c r="C17" t="s">
        <v>42</v>
      </c>
      <c r="D17" s="2">
        <v>45049</v>
      </c>
      <c r="E17" s="3"/>
      <c r="F17" s="3"/>
    </row>
    <row r="18" spans="1:6" x14ac:dyDescent="0.25">
      <c r="A18">
        <v>6432</v>
      </c>
      <c r="B18">
        <v>170</v>
      </c>
      <c r="C18" t="s">
        <v>44</v>
      </c>
      <c r="D18" s="2">
        <v>45051</v>
      </c>
      <c r="E18" s="3"/>
      <c r="F18" s="3"/>
    </row>
    <row r="19" spans="1:6" x14ac:dyDescent="0.25">
      <c r="A19">
        <v>6432</v>
      </c>
      <c r="B19">
        <v>100</v>
      </c>
      <c r="C19" t="s">
        <v>46</v>
      </c>
      <c r="D19" s="2">
        <v>45056</v>
      </c>
      <c r="E19" s="3"/>
      <c r="F19" s="3"/>
    </row>
    <row r="20" spans="1:6" x14ac:dyDescent="0.25">
      <c r="A20">
        <v>6432</v>
      </c>
      <c r="B20">
        <v>40</v>
      </c>
      <c r="C20" t="s">
        <v>48</v>
      </c>
      <c r="D20" s="2">
        <v>45057</v>
      </c>
      <c r="E20" s="3"/>
      <c r="F20" s="3"/>
    </row>
    <row r="21" spans="1:6" x14ac:dyDescent="0.25">
      <c r="A21">
        <v>6432</v>
      </c>
      <c r="B21">
        <v>40</v>
      </c>
      <c r="C21" t="s">
        <v>50</v>
      </c>
      <c r="D21" s="2">
        <v>45058</v>
      </c>
      <c r="E21" s="3"/>
      <c r="F21" s="3"/>
    </row>
    <row r="22" spans="1:6" x14ac:dyDescent="0.25">
      <c r="A22">
        <v>6432</v>
      </c>
      <c r="B22">
        <v>110</v>
      </c>
      <c r="C22" t="s">
        <v>52</v>
      </c>
      <c r="D22" s="2">
        <v>45061</v>
      </c>
      <c r="E22" s="3"/>
      <c r="F22" s="3"/>
    </row>
    <row r="23" spans="1:6" x14ac:dyDescent="0.25">
      <c r="A23">
        <v>6432</v>
      </c>
      <c r="B23">
        <v>60</v>
      </c>
      <c r="C23" t="s">
        <v>54</v>
      </c>
      <c r="D23" s="2">
        <v>45062</v>
      </c>
      <c r="E23" s="3"/>
      <c r="F23" s="3"/>
    </row>
    <row r="24" spans="1:6" x14ac:dyDescent="0.25">
      <c r="A24">
        <v>6432</v>
      </c>
      <c r="B24">
        <v>90</v>
      </c>
      <c r="C24" t="s">
        <v>56</v>
      </c>
      <c r="D24" s="2">
        <v>45063</v>
      </c>
      <c r="E24" s="3"/>
      <c r="F24" s="3"/>
    </row>
    <row r="25" spans="1:6" x14ac:dyDescent="0.25">
      <c r="A25">
        <v>6432</v>
      </c>
      <c r="B25">
        <v>30</v>
      </c>
      <c r="C25" t="s">
        <v>58</v>
      </c>
      <c r="D25" s="2">
        <v>45065</v>
      </c>
      <c r="E25" s="3"/>
      <c r="F25" s="3"/>
    </row>
    <row r="26" spans="1:6" x14ac:dyDescent="0.25">
      <c r="A26">
        <v>6432</v>
      </c>
      <c r="B26">
        <v>90</v>
      </c>
      <c r="C26" t="s">
        <v>60</v>
      </c>
      <c r="D26" s="2">
        <v>45072</v>
      </c>
      <c r="E26" s="3"/>
      <c r="F26" s="3"/>
    </row>
    <row r="27" spans="1:6" x14ac:dyDescent="0.25">
      <c r="A27">
        <v>6432</v>
      </c>
      <c r="B27">
        <v>120</v>
      </c>
      <c r="C27" t="s">
        <v>62</v>
      </c>
      <c r="D27" s="2">
        <v>45076</v>
      </c>
      <c r="E27" s="3"/>
      <c r="F27" s="3"/>
    </row>
    <row r="28" spans="1:6" x14ac:dyDescent="0.25">
      <c r="A28">
        <v>6432</v>
      </c>
      <c r="B28">
        <v>20</v>
      </c>
      <c r="C28" t="s">
        <v>64</v>
      </c>
      <c r="D28" s="2">
        <v>45079</v>
      </c>
      <c r="E28" s="3"/>
      <c r="F28" s="3"/>
    </row>
    <row r="29" spans="1:6" x14ac:dyDescent="0.25">
      <c r="A29">
        <v>6432</v>
      </c>
      <c r="B29">
        <v>30</v>
      </c>
      <c r="C29" t="s">
        <v>66</v>
      </c>
      <c r="D29" s="2">
        <v>45077</v>
      </c>
      <c r="E29" s="3"/>
      <c r="F29" s="3"/>
    </row>
    <row r="30" spans="1:6" x14ac:dyDescent="0.25">
      <c r="A30">
        <v>6432</v>
      </c>
      <c r="B30">
        <v>110</v>
      </c>
      <c r="C30" t="s">
        <v>68</v>
      </c>
      <c r="D30" s="2">
        <v>45078</v>
      </c>
      <c r="E30" s="3"/>
      <c r="F30" s="3"/>
    </row>
    <row r="31" spans="1:6" x14ac:dyDescent="0.25">
      <c r="A31">
        <v>6432</v>
      </c>
      <c r="B31">
        <v>4976</v>
      </c>
      <c r="C31" t="s">
        <v>20</v>
      </c>
      <c r="D31" s="2">
        <v>45017</v>
      </c>
      <c r="E31" s="3"/>
      <c r="F31" s="3"/>
    </row>
    <row r="32" spans="1:6" x14ac:dyDescent="0.25">
      <c r="A32">
        <v>6432</v>
      </c>
      <c r="B32">
        <v>4836</v>
      </c>
      <c r="C32" t="s">
        <v>20</v>
      </c>
      <c r="D32" s="2">
        <v>45047</v>
      </c>
      <c r="E32" s="3"/>
      <c r="F32" s="3"/>
    </row>
    <row r="33" spans="1:6" x14ac:dyDescent="0.25">
      <c r="A33">
        <v>6432</v>
      </c>
      <c r="B33">
        <v>4976</v>
      </c>
      <c r="C33" t="s">
        <v>20</v>
      </c>
      <c r="D33" s="2">
        <v>45046</v>
      </c>
      <c r="E33" s="3"/>
      <c r="F33" s="3"/>
    </row>
    <row r="34" spans="1:6" x14ac:dyDescent="0.25">
      <c r="A34">
        <v>6432</v>
      </c>
      <c r="B34">
        <v>4836</v>
      </c>
      <c r="C34" t="s">
        <v>20</v>
      </c>
      <c r="D34" s="2">
        <v>45077</v>
      </c>
      <c r="E34" s="3"/>
      <c r="F34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D67D50-291F-402B-86D6-00E3FFBA1A26}">
  <dimension ref="A1:F5"/>
  <sheetViews>
    <sheetView workbookViewId="0">
      <selection activeCell="H12" sqref="H12"/>
    </sheetView>
  </sheetViews>
  <sheetFormatPr baseColWidth="10" defaultRowHeight="15" x14ac:dyDescent="0.25"/>
  <cols>
    <col min="4" max="4" width="15" bestFit="1" customWidth="1"/>
    <col min="6" max="6" width="21.7109375" bestFit="1" customWidth="1"/>
  </cols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s="1"/>
      <c r="F1" s="1"/>
    </row>
    <row r="2" spans="1:6" x14ac:dyDescent="0.25">
      <c r="A2" t="s">
        <v>72</v>
      </c>
      <c r="B2">
        <v>42</v>
      </c>
      <c r="C2" t="s">
        <v>20</v>
      </c>
      <c r="D2" s="2">
        <v>45017</v>
      </c>
      <c r="E2" s="3"/>
      <c r="F2" s="3"/>
    </row>
    <row r="3" spans="1:6" x14ac:dyDescent="0.25">
      <c r="A3" t="s">
        <v>72</v>
      </c>
      <c r="B3">
        <v>42</v>
      </c>
      <c r="C3" t="s">
        <v>20</v>
      </c>
      <c r="D3" s="2">
        <v>45047</v>
      </c>
      <c r="E3" s="3"/>
      <c r="F3" s="3"/>
    </row>
    <row r="4" spans="1:6" x14ac:dyDescent="0.25">
      <c r="A4" t="s">
        <v>72</v>
      </c>
      <c r="B4">
        <v>42</v>
      </c>
      <c r="C4" t="s">
        <v>20</v>
      </c>
      <c r="D4" s="2">
        <v>45046</v>
      </c>
      <c r="E4" s="3"/>
      <c r="F4" s="3"/>
    </row>
    <row r="5" spans="1:6" x14ac:dyDescent="0.25">
      <c r="A5" t="s">
        <v>72</v>
      </c>
      <c r="B5">
        <v>42</v>
      </c>
      <c r="C5" t="s">
        <v>20</v>
      </c>
      <c r="D5" s="2">
        <v>45077</v>
      </c>
      <c r="E5" s="3"/>
      <c r="F5" s="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B5F8E7-68B2-4316-87E0-CBC8DB214312}">
  <dimension ref="A1:F9"/>
  <sheetViews>
    <sheetView workbookViewId="0">
      <selection activeCell="H35" sqref="H35"/>
    </sheetView>
  </sheetViews>
  <sheetFormatPr baseColWidth="10" defaultRowHeight="15" x14ac:dyDescent="0.25"/>
  <cols>
    <col min="4" max="4" width="15" bestFit="1" customWidth="1"/>
    <col min="6" max="6" width="21.7109375" bestFit="1" customWidth="1"/>
  </cols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s="1"/>
      <c r="F1" s="1"/>
    </row>
    <row r="2" spans="1:6" x14ac:dyDescent="0.25">
      <c r="A2" t="s">
        <v>71</v>
      </c>
      <c r="B2">
        <v>60</v>
      </c>
      <c r="C2" t="s">
        <v>6</v>
      </c>
      <c r="D2" s="2">
        <v>45069</v>
      </c>
      <c r="E2" s="3"/>
      <c r="F2" s="3"/>
    </row>
    <row r="3" spans="1:6" x14ac:dyDescent="0.25">
      <c r="A3" t="s">
        <v>71</v>
      </c>
      <c r="B3">
        <v>690</v>
      </c>
      <c r="C3" t="s">
        <v>7</v>
      </c>
      <c r="D3" s="2">
        <v>44898</v>
      </c>
      <c r="E3" s="3"/>
      <c r="F3" s="3"/>
    </row>
    <row r="4" spans="1:6" x14ac:dyDescent="0.25">
      <c r="A4" t="s">
        <v>71</v>
      </c>
      <c r="B4">
        <v>15</v>
      </c>
      <c r="C4" t="s">
        <v>8</v>
      </c>
      <c r="D4" s="2">
        <v>45041</v>
      </c>
      <c r="E4" s="3"/>
      <c r="F4" s="3"/>
    </row>
    <row r="5" spans="1:6" x14ac:dyDescent="0.25">
      <c r="A5" t="s">
        <v>71</v>
      </c>
      <c r="B5">
        <v>15</v>
      </c>
      <c r="C5" t="s">
        <v>10</v>
      </c>
      <c r="D5" s="2">
        <v>45044</v>
      </c>
      <c r="E5" s="3"/>
      <c r="F5" s="3"/>
    </row>
    <row r="6" spans="1:6" x14ac:dyDescent="0.25">
      <c r="A6" t="s">
        <v>71</v>
      </c>
      <c r="B6">
        <v>40</v>
      </c>
      <c r="C6" t="s">
        <v>12</v>
      </c>
      <c r="D6" s="2">
        <v>45051</v>
      </c>
      <c r="E6" s="3"/>
      <c r="F6" s="3"/>
    </row>
    <row r="7" spans="1:6" x14ac:dyDescent="0.25">
      <c r="A7" t="s">
        <v>71</v>
      </c>
      <c r="B7">
        <v>15</v>
      </c>
      <c r="C7" t="s">
        <v>14</v>
      </c>
      <c r="D7" s="2">
        <v>45062</v>
      </c>
      <c r="E7" s="3"/>
      <c r="F7" s="3"/>
    </row>
    <row r="8" spans="1:6" x14ac:dyDescent="0.25">
      <c r="A8" t="s">
        <v>71</v>
      </c>
      <c r="B8">
        <v>15</v>
      </c>
      <c r="C8" t="s">
        <v>16</v>
      </c>
      <c r="D8" s="2">
        <v>45068</v>
      </c>
      <c r="E8" s="3"/>
      <c r="F8" s="3"/>
    </row>
    <row r="9" spans="1:6" x14ac:dyDescent="0.25">
      <c r="A9" t="s">
        <v>71</v>
      </c>
      <c r="B9">
        <v>2</v>
      </c>
      <c r="C9" t="s">
        <v>18</v>
      </c>
      <c r="D9" s="2">
        <v>45077</v>
      </c>
      <c r="E9" s="3"/>
      <c r="F9" s="3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3B81EA-EEB7-4A78-9DB7-A55D1E83E6A8}">
  <dimension ref="A1:T61"/>
  <sheetViews>
    <sheetView tabSelected="1" topLeftCell="C1" workbookViewId="0">
      <selection activeCell="N2" sqref="N2"/>
    </sheetView>
  </sheetViews>
  <sheetFormatPr baseColWidth="10" defaultColWidth="11.5703125" defaultRowHeight="12.75" x14ac:dyDescent="0.2"/>
  <cols>
    <col min="1" max="1" width="11" style="5" bestFit="1" customWidth="1"/>
    <col min="2" max="2" width="36.85546875" style="5" bestFit="1" customWidth="1"/>
    <col min="3" max="3" width="10.140625" style="5" bestFit="1" customWidth="1"/>
    <col min="4" max="4" width="11" style="5" bestFit="1" customWidth="1"/>
    <col min="5" max="5" width="15" style="5" bestFit="1" customWidth="1"/>
    <col min="6" max="6" width="7.7109375" style="5" bestFit="1" customWidth="1"/>
    <col min="7" max="7" width="13.5703125" style="5" bestFit="1" customWidth="1"/>
    <col min="8" max="8" width="11.5703125" style="5"/>
    <col min="9" max="9" width="19" style="5" bestFit="1" customWidth="1"/>
    <col min="10" max="10" width="23.7109375" style="5" bestFit="1" customWidth="1"/>
    <col min="11" max="13" width="9.5703125" style="8" customWidth="1"/>
    <col min="14" max="20" width="8.140625" style="5" customWidth="1"/>
    <col min="21" max="16384" width="11.5703125" style="5"/>
  </cols>
  <sheetData>
    <row r="1" spans="1:20" x14ac:dyDescent="0.2">
      <c r="A1" s="4" t="s">
        <v>75</v>
      </c>
      <c r="B1" s="4" t="s">
        <v>76</v>
      </c>
      <c r="C1" s="4" t="s">
        <v>77</v>
      </c>
      <c r="D1" s="4" t="s">
        <v>78</v>
      </c>
      <c r="E1" s="4" t="s">
        <v>79</v>
      </c>
      <c r="F1" s="4" t="s">
        <v>1</v>
      </c>
      <c r="G1" s="4" t="s">
        <v>80</v>
      </c>
      <c r="H1" s="5" t="s">
        <v>84</v>
      </c>
      <c r="I1" s="5" t="s">
        <v>85</v>
      </c>
      <c r="J1" s="5" t="s">
        <v>88</v>
      </c>
      <c r="K1" s="8" t="s">
        <v>86</v>
      </c>
      <c r="L1" s="9" t="s">
        <v>87</v>
      </c>
      <c r="M1" s="9" t="s">
        <v>96</v>
      </c>
      <c r="N1" s="5" t="s">
        <v>93</v>
      </c>
      <c r="O1" s="5" t="s">
        <v>94</v>
      </c>
      <c r="P1" s="5" t="s">
        <v>95</v>
      </c>
      <c r="Q1" s="5">
        <v>4322</v>
      </c>
      <c r="R1" s="5">
        <v>6432</v>
      </c>
      <c r="S1" s="5">
        <v>4329</v>
      </c>
      <c r="T1" s="5">
        <v>6429</v>
      </c>
    </row>
    <row r="2" spans="1:20" x14ac:dyDescent="0.2">
      <c r="A2" s="5" t="s">
        <v>81</v>
      </c>
      <c r="B2" s="5" t="s">
        <v>89</v>
      </c>
      <c r="C2" s="6">
        <v>45078</v>
      </c>
      <c r="D2" s="5" t="s">
        <v>65</v>
      </c>
      <c r="E2" s="5" t="s">
        <v>82</v>
      </c>
      <c r="F2" s="7">
        <v>2</v>
      </c>
      <c r="G2" s="6">
        <v>45079</v>
      </c>
      <c r="H2" s="5" t="str">
        <f t="shared" ref="H2:H33" si="0">RIGHT(D2,7)</f>
        <v>1491705</v>
      </c>
      <c r="I2" s="5" t="str">
        <f>IFERROR(VLOOKUP(H2,'Auto Lid 1000'!C:C,1,FALSE),"")</f>
        <v/>
      </c>
      <c r="J2" s="5" t="str">
        <f>IFERROR(VLOOKUP(H2,'Auto Lid'!C:C,1,FALSE),"")</f>
        <v>1491705</v>
      </c>
      <c r="K2" s="8" t="str">
        <f>IF(AND(I2="",J2=""),"NOK","OK")</f>
        <v>OK</v>
      </c>
      <c r="L2" s="9" t="b">
        <f>SUMIF('Auto Lid'!C:C,H2,'Auto Lid'!B:B)=F2</f>
        <v>1</v>
      </c>
      <c r="M2" s="9" t="b">
        <f ca="1">SUM(N2:T2)&gt;=3</f>
        <v>0</v>
      </c>
      <c r="N2" s="5">
        <f t="shared" ref="N2:T17" ca="1" si="1">COUNTIF(INDIRECT("'" &amp;N$1 &amp; "'!C:C"),$H2)</f>
        <v>0</v>
      </c>
      <c r="O2" s="5">
        <f t="shared" ca="1" si="1"/>
        <v>1</v>
      </c>
      <c r="P2" s="5">
        <f t="shared" ca="1" si="1"/>
        <v>0</v>
      </c>
      <c r="Q2" s="5">
        <f t="shared" ca="1" si="1"/>
        <v>0</v>
      </c>
      <c r="R2" s="5">
        <f t="shared" ca="1" si="1"/>
        <v>1</v>
      </c>
      <c r="S2" s="5">
        <f t="shared" ca="1" si="1"/>
        <v>0</v>
      </c>
      <c r="T2" s="5">
        <f t="shared" ca="1" si="1"/>
        <v>0</v>
      </c>
    </row>
    <row r="3" spans="1:20" x14ac:dyDescent="0.2">
      <c r="A3" s="5" t="s">
        <v>81</v>
      </c>
      <c r="B3" s="5" t="s">
        <v>89</v>
      </c>
      <c r="C3" s="6">
        <v>45077</v>
      </c>
      <c r="D3" s="5" t="s">
        <v>69</v>
      </c>
      <c r="E3" s="5" t="s">
        <v>82</v>
      </c>
      <c r="F3" s="7">
        <v>12</v>
      </c>
      <c r="G3" s="6">
        <v>45078</v>
      </c>
      <c r="H3" s="5" t="str">
        <f t="shared" si="0"/>
        <v>1491663</v>
      </c>
      <c r="I3" s="5" t="str">
        <f>IFERROR(VLOOKUP(H3,'Auto Lid 1000'!C:C,1,FALSE),"")</f>
        <v/>
      </c>
      <c r="J3" s="5" t="str">
        <f>IFERROR(VLOOKUP(H3,'Auto Lid'!C:C,1,FALSE),"")</f>
        <v>1491663</v>
      </c>
      <c r="K3" s="8" t="str">
        <f t="shared" ref="K3:K61" si="2">IF(AND(I3="",J3=""),"NOK","OK")</f>
        <v>OK</v>
      </c>
      <c r="L3" s="9" t="b">
        <f>SUMIF('Auto Lid'!C:C,H3,'Auto Lid'!B:B)=F3</f>
        <v>1</v>
      </c>
      <c r="M3" s="9" t="b">
        <f t="shared" ref="M3:M61" ca="1" si="3">SUM(N3:T3)&gt;=3</f>
        <v>1</v>
      </c>
      <c r="N3" s="5">
        <f t="shared" ca="1" si="1"/>
        <v>0</v>
      </c>
      <c r="O3" s="5">
        <f t="shared" ca="1" si="1"/>
        <v>1</v>
      </c>
      <c r="P3" s="5">
        <f t="shared" ca="1" si="1"/>
        <v>0</v>
      </c>
      <c r="Q3" s="5">
        <f t="shared" ca="1" si="1"/>
        <v>1</v>
      </c>
      <c r="R3" s="5">
        <f t="shared" ca="1" si="1"/>
        <v>1</v>
      </c>
      <c r="S3" s="5">
        <f t="shared" ca="1" si="1"/>
        <v>0</v>
      </c>
      <c r="T3" s="5">
        <f t="shared" ca="1" si="1"/>
        <v>0</v>
      </c>
    </row>
    <row r="4" spans="1:20" x14ac:dyDescent="0.2">
      <c r="A4" s="5" t="s">
        <v>81</v>
      </c>
      <c r="B4" s="5" t="s">
        <v>89</v>
      </c>
      <c r="C4" s="6">
        <v>45076</v>
      </c>
      <c r="D4" s="5" t="s">
        <v>19</v>
      </c>
      <c r="E4" s="5" t="s">
        <v>82</v>
      </c>
      <c r="F4" s="7">
        <v>2</v>
      </c>
      <c r="G4" s="6">
        <v>45077</v>
      </c>
      <c r="H4" s="5" t="str">
        <f t="shared" si="0"/>
        <v>1491633</v>
      </c>
      <c r="I4" s="5" t="str">
        <f>IFERROR(VLOOKUP(H4,'Auto Lid 1000'!C:C,1,FALSE),"")</f>
        <v>1491633</v>
      </c>
      <c r="J4" s="5" t="str">
        <f>IFERROR(VLOOKUP(H4,'Auto Lid'!C:C,1,FALSE),"")</f>
        <v/>
      </c>
      <c r="K4" s="8" t="str">
        <f t="shared" si="2"/>
        <v>OK</v>
      </c>
      <c r="L4" s="9" t="b">
        <f>SUMIF('Auto Lid'!C:C,H4,'Auto Lid'!B:B)=F4</f>
        <v>0</v>
      </c>
      <c r="M4" s="9" t="b">
        <f t="shared" ca="1" si="3"/>
        <v>0</v>
      </c>
      <c r="N4" s="5">
        <f t="shared" ca="1" si="1"/>
        <v>1</v>
      </c>
      <c r="O4" s="5">
        <f t="shared" ca="1" si="1"/>
        <v>0</v>
      </c>
      <c r="P4" s="5">
        <f t="shared" ca="1" si="1"/>
        <v>0</v>
      </c>
      <c r="Q4" s="5">
        <f t="shared" ca="1" si="1"/>
        <v>0</v>
      </c>
      <c r="R4" s="5">
        <f t="shared" ca="1" si="1"/>
        <v>0</v>
      </c>
      <c r="S4" s="5">
        <f t="shared" ca="1" si="1"/>
        <v>0</v>
      </c>
      <c r="T4" s="5">
        <f t="shared" ca="1" si="1"/>
        <v>1</v>
      </c>
    </row>
    <row r="5" spans="1:20" x14ac:dyDescent="0.2">
      <c r="A5" s="5" t="s">
        <v>81</v>
      </c>
      <c r="B5" s="5" t="s">
        <v>89</v>
      </c>
      <c r="C5" s="6">
        <v>45076</v>
      </c>
      <c r="D5" s="5" t="s">
        <v>67</v>
      </c>
      <c r="E5" s="5" t="s">
        <v>82</v>
      </c>
      <c r="F5" s="7">
        <v>4</v>
      </c>
      <c r="G5" s="6">
        <v>45077</v>
      </c>
      <c r="H5" s="5" t="str">
        <f t="shared" si="0"/>
        <v>1491629</v>
      </c>
      <c r="I5" s="5" t="str">
        <f>IFERROR(VLOOKUP(H5,'Auto Lid 1000'!C:C,1,FALSE),"")</f>
        <v/>
      </c>
      <c r="J5" s="5" t="str">
        <f>IFERROR(VLOOKUP(H5,'Auto Lid'!C:C,1,FALSE),"")</f>
        <v>1491629</v>
      </c>
      <c r="K5" s="8" t="str">
        <f t="shared" si="2"/>
        <v>OK</v>
      </c>
      <c r="L5" s="9" t="b">
        <f>SUMIF('Auto Lid'!C:C,H5,'Auto Lid'!B:B)=F5</f>
        <v>1</v>
      </c>
      <c r="M5" s="9" t="b">
        <f t="shared" ca="1" si="3"/>
        <v>1</v>
      </c>
      <c r="N5" s="5">
        <f t="shared" ca="1" si="1"/>
        <v>0</v>
      </c>
      <c r="O5" s="5">
        <f t="shared" ca="1" si="1"/>
        <v>1</v>
      </c>
      <c r="P5" s="5">
        <f t="shared" ca="1" si="1"/>
        <v>0</v>
      </c>
      <c r="Q5" s="5">
        <f t="shared" ca="1" si="1"/>
        <v>1</v>
      </c>
      <c r="R5" s="5">
        <f t="shared" ca="1" si="1"/>
        <v>1</v>
      </c>
      <c r="S5" s="5">
        <f t="shared" ca="1" si="1"/>
        <v>0</v>
      </c>
      <c r="T5" s="5">
        <f t="shared" ca="1" si="1"/>
        <v>0</v>
      </c>
    </row>
    <row r="6" spans="1:20" x14ac:dyDescent="0.2">
      <c r="A6" s="5" t="s">
        <v>81</v>
      </c>
      <c r="B6" s="5" t="s">
        <v>89</v>
      </c>
      <c r="C6" s="6">
        <v>45072</v>
      </c>
      <c r="D6" s="5" t="s">
        <v>63</v>
      </c>
      <c r="E6" s="5" t="s">
        <v>82</v>
      </c>
      <c r="F6" s="7">
        <v>12</v>
      </c>
      <c r="G6" s="6">
        <v>45076</v>
      </c>
      <c r="H6" s="5" t="str">
        <f t="shared" si="0"/>
        <v>1491599</v>
      </c>
      <c r="I6" s="5" t="str">
        <f>IFERROR(VLOOKUP(H6,'Auto Lid 1000'!C:C,1,FALSE),"")</f>
        <v/>
      </c>
      <c r="J6" s="5" t="str">
        <f>IFERROR(VLOOKUP(H6,'Auto Lid'!C:C,1,FALSE),"")</f>
        <v>1491599</v>
      </c>
      <c r="K6" s="8" t="str">
        <f t="shared" si="2"/>
        <v>OK</v>
      </c>
      <c r="L6" s="9" t="b">
        <f>SUMIF('Auto Lid'!C:C,H6,'Auto Lid'!B:B)=F6</f>
        <v>1</v>
      </c>
      <c r="M6" s="9" t="b">
        <f t="shared" ca="1" si="3"/>
        <v>0</v>
      </c>
      <c r="N6" s="5">
        <f t="shared" ca="1" si="1"/>
        <v>0</v>
      </c>
      <c r="O6" s="5">
        <f t="shared" ca="1" si="1"/>
        <v>1</v>
      </c>
      <c r="P6" s="5">
        <f t="shared" ca="1" si="1"/>
        <v>0</v>
      </c>
      <c r="Q6" s="5">
        <f t="shared" ca="1" si="1"/>
        <v>0</v>
      </c>
      <c r="R6" s="5">
        <f t="shared" ca="1" si="1"/>
        <v>1</v>
      </c>
      <c r="S6" s="5">
        <f t="shared" ca="1" si="1"/>
        <v>0</v>
      </c>
      <c r="T6" s="5">
        <f t="shared" ca="1" si="1"/>
        <v>0</v>
      </c>
    </row>
    <row r="7" spans="1:20" x14ac:dyDescent="0.2">
      <c r="A7" s="5" t="s">
        <v>81</v>
      </c>
      <c r="B7" s="5" t="s">
        <v>89</v>
      </c>
      <c r="C7" s="6">
        <v>45071</v>
      </c>
      <c r="D7" s="5" t="s">
        <v>61</v>
      </c>
      <c r="E7" s="5" t="s">
        <v>82</v>
      </c>
      <c r="F7" s="7">
        <v>9</v>
      </c>
      <c r="G7" s="6">
        <v>45072</v>
      </c>
      <c r="H7" s="5" t="str">
        <f t="shared" si="0"/>
        <v>1491578</v>
      </c>
      <c r="I7" s="5" t="str">
        <f>IFERROR(VLOOKUP(H7,'Auto Lid 1000'!C:C,1,FALSE),"")</f>
        <v/>
      </c>
      <c r="J7" s="5" t="str">
        <f>IFERROR(VLOOKUP(H7,'Auto Lid'!C:C,1,FALSE),"")</f>
        <v>1491578</v>
      </c>
      <c r="K7" s="8" t="str">
        <f t="shared" si="2"/>
        <v>OK</v>
      </c>
      <c r="L7" s="9" t="b">
        <f>SUMIF('Auto Lid'!C:C,H7,'Auto Lid'!B:B)=F7</f>
        <v>1</v>
      </c>
      <c r="M7" s="9" t="b">
        <f t="shared" ca="1" si="3"/>
        <v>0</v>
      </c>
      <c r="N7" s="5">
        <f t="shared" ca="1" si="1"/>
        <v>0</v>
      </c>
      <c r="O7" s="5">
        <f t="shared" ca="1" si="1"/>
        <v>1</v>
      </c>
      <c r="P7" s="5">
        <f t="shared" ca="1" si="1"/>
        <v>0</v>
      </c>
      <c r="Q7" s="5">
        <f t="shared" ca="1" si="1"/>
        <v>0</v>
      </c>
      <c r="R7" s="5">
        <f t="shared" ca="1" si="1"/>
        <v>1</v>
      </c>
      <c r="S7" s="5">
        <f t="shared" ca="1" si="1"/>
        <v>0</v>
      </c>
      <c r="T7" s="5">
        <f t="shared" ca="1" si="1"/>
        <v>0</v>
      </c>
    </row>
    <row r="8" spans="1:20" x14ac:dyDescent="0.2">
      <c r="A8" s="5" t="s">
        <v>81</v>
      </c>
      <c r="B8" s="5" t="s">
        <v>89</v>
      </c>
      <c r="C8" s="6">
        <v>45063</v>
      </c>
      <c r="D8" s="5" t="s">
        <v>17</v>
      </c>
      <c r="E8" s="5" t="s">
        <v>82</v>
      </c>
      <c r="F8" s="7">
        <v>1</v>
      </c>
      <c r="G8" s="6">
        <v>45068</v>
      </c>
      <c r="H8" s="5" t="str">
        <f t="shared" si="0"/>
        <v>1491467</v>
      </c>
      <c r="I8" s="5" t="str">
        <f>IFERROR(VLOOKUP(H8,'Auto Lid 1000'!C:C,1,FALSE),"")</f>
        <v>1491467</v>
      </c>
      <c r="J8" s="5" t="str">
        <f>IFERROR(VLOOKUP(H8,'Auto Lid'!C:C,1,FALSE),"")</f>
        <v/>
      </c>
      <c r="K8" s="8" t="str">
        <f t="shared" si="2"/>
        <v>OK</v>
      </c>
      <c r="L8" s="9" t="b">
        <f>SUMIF('Auto Lid'!C:C,H8,'Auto Lid'!B:B)=F8</f>
        <v>0</v>
      </c>
      <c r="M8" s="9" t="b">
        <f t="shared" ca="1" si="3"/>
        <v>0</v>
      </c>
      <c r="N8" s="5">
        <f t="shared" ca="1" si="1"/>
        <v>1</v>
      </c>
      <c r="O8" s="5">
        <f t="shared" ca="1" si="1"/>
        <v>0</v>
      </c>
      <c r="P8" s="5">
        <f t="shared" ca="1" si="1"/>
        <v>0</v>
      </c>
      <c r="Q8" s="5">
        <f t="shared" ca="1" si="1"/>
        <v>0</v>
      </c>
      <c r="R8" s="5">
        <f t="shared" ca="1" si="1"/>
        <v>0</v>
      </c>
      <c r="S8" s="5">
        <f t="shared" ca="1" si="1"/>
        <v>0</v>
      </c>
      <c r="T8" s="5">
        <f t="shared" ca="1" si="1"/>
        <v>1</v>
      </c>
    </row>
    <row r="9" spans="1:20" x14ac:dyDescent="0.2">
      <c r="A9" s="5" t="s">
        <v>81</v>
      </c>
      <c r="B9" s="5" t="s">
        <v>89</v>
      </c>
      <c r="C9" s="6">
        <v>45063</v>
      </c>
      <c r="D9" s="5" t="s">
        <v>59</v>
      </c>
      <c r="E9" s="5" t="s">
        <v>82</v>
      </c>
      <c r="F9" s="7">
        <v>3</v>
      </c>
      <c r="G9" s="6">
        <v>45065</v>
      </c>
      <c r="H9" s="5" t="str">
        <f t="shared" si="0"/>
        <v>1491460</v>
      </c>
      <c r="I9" s="5" t="str">
        <f>IFERROR(VLOOKUP(H9,'Auto Lid 1000'!C:C,1,FALSE),"")</f>
        <v/>
      </c>
      <c r="J9" s="5" t="str">
        <f>IFERROR(VLOOKUP(H9,'Auto Lid'!C:C,1,FALSE),"")</f>
        <v>1491460</v>
      </c>
      <c r="K9" s="8" t="str">
        <f t="shared" si="2"/>
        <v>OK</v>
      </c>
      <c r="L9" s="9" t="b">
        <f>SUMIF('Auto Lid'!C:C,H9,'Auto Lid'!B:B)=F9</f>
        <v>1</v>
      </c>
      <c r="M9" s="9" t="b">
        <f t="shared" ca="1" si="3"/>
        <v>1</v>
      </c>
      <c r="N9" s="5">
        <f t="shared" ca="1" si="1"/>
        <v>0</v>
      </c>
      <c r="O9" s="5">
        <f t="shared" ca="1" si="1"/>
        <v>1</v>
      </c>
      <c r="P9" s="5">
        <f t="shared" ca="1" si="1"/>
        <v>1</v>
      </c>
      <c r="Q9" s="5">
        <f t="shared" ca="1" si="1"/>
        <v>0</v>
      </c>
      <c r="R9" s="5">
        <f t="shared" ca="1" si="1"/>
        <v>1</v>
      </c>
      <c r="S9" s="5">
        <f t="shared" ca="1" si="1"/>
        <v>0</v>
      </c>
      <c r="T9" s="5">
        <f t="shared" ca="1" si="1"/>
        <v>0</v>
      </c>
    </row>
    <row r="10" spans="1:20" x14ac:dyDescent="0.2">
      <c r="A10" s="5" t="s">
        <v>81</v>
      </c>
      <c r="B10" s="5" t="s">
        <v>89</v>
      </c>
      <c r="C10" s="6">
        <v>45062</v>
      </c>
      <c r="D10" s="5" t="s">
        <v>57</v>
      </c>
      <c r="E10" s="5" t="s">
        <v>82</v>
      </c>
      <c r="F10" s="7">
        <v>10</v>
      </c>
      <c r="G10" s="6">
        <v>45063</v>
      </c>
      <c r="H10" s="5" t="str">
        <f t="shared" si="0"/>
        <v>1491410</v>
      </c>
      <c r="I10" s="5" t="str">
        <f>IFERROR(VLOOKUP(H10,'Auto Lid 1000'!C:C,1,FALSE),"")</f>
        <v/>
      </c>
      <c r="J10" s="5" t="str">
        <f>IFERROR(VLOOKUP(H10,'Auto Lid'!C:C,1,FALSE),"")</f>
        <v>1491410</v>
      </c>
      <c r="K10" s="8" t="str">
        <f t="shared" si="2"/>
        <v>OK</v>
      </c>
      <c r="L10" s="9" t="b">
        <f>SUMIF('Auto Lid'!C:C,H10,'Auto Lid'!B:B)=F10</f>
        <v>1</v>
      </c>
      <c r="M10" s="9" t="b">
        <f t="shared" ca="1" si="3"/>
        <v>1</v>
      </c>
      <c r="N10" s="5">
        <f t="shared" ca="1" si="1"/>
        <v>0</v>
      </c>
      <c r="O10" s="5">
        <f t="shared" ca="1" si="1"/>
        <v>2</v>
      </c>
      <c r="P10" s="5">
        <f t="shared" ca="1" si="1"/>
        <v>2</v>
      </c>
      <c r="Q10" s="5">
        <f t="shared" ca="1" si="1"/>
        <v>1</v>
      </c>
      <c r="R10" s="5">
        <f t="shared" ca="1" si="1"/>
        <v>1</v>
      </c>
      <c r="S10" s="5">
        <f t="shared" ca="1" si="1"/>
        <v>0</v>
      </c>
      <c r="T10" s="5">
        <f t="shared" ca="1" si="1"/>
        <v>0</v>
      </c>
    </row>
    <row r="11" spans="1:20" x14ac:dyDescent="0.2">
      <c r="A11" s="5" t="s">
        <v>81</v>
      </c>
      <c r="B11" s="5" t="s">
        <v>89</v>
      </c>
      <c r="C11" s="6">
        <v>45061</v>
      </c>
      <c r="D11" s="5" t="s">
        <v>15</v>
      </c>
      <c r="E11" s="5" t="s">
        <v>82</v>
      </c>
      <c r="F11" s="7">
        <v>1</v>
      </c>
      <c r="G11" s="6">
        <v>45062</v>
      </c>
      <c r="H11" s="5" t="str">
        <f t="shared" si="0"/>
        <v>1491378</v>
      </c>
      <c r="I11" s="5" t="str">
        <f>IFERROR(VLOOKUP(H11,'Auto Lid 1000'!C:C,1,FALSE),"")</f>
        <v>1491378</v>
      </c>
      <c r="J11" s="5" t="str">
        <f>IFERROR(VLOOKUP(H11,'Auto Lid'!C:C,1,FALSE),"")</f>
        <v/>
      </c>
      <c r="K11" s="8" t="str">
        <f t="shared" si="2"/>
        <v>OK</v>
      </c>
      <c r="L11" s="9" t="b">
        <f>SUMIF('Auto Lid'!C:C,H11,'Auto Lid'!B:B)=F11</f>
        <v>0</v>
      </c>
      <c r="M11" s="9" t="b">
        <f t="shared" ca="1" si="3"/>
        <v>1</v>
      </c>
      <c r="N11" s="5">
        <f t="shared" ca="1" si="1"/>
        <v>1</v>
      </c>
      <c r="O11" s="5">
        <f t="shared" ca="1" si="1"/>
        <v>0</v>
      </c>
      <c r="P11" s="5">
        <f t="shared" ca="1" si="1"/>
        <v>1</v>
      </c>
      <c r="Q11" s="5">
        <f t="shared" ca="1" si="1"/>
        <v>0</v>
      </c>
      <c r="R11" s="5">
        <f t="shared" ca="1" si="1"/>
        <v>0</v>
      </c>
      <c r="S11" s="5">
        <f t="shared" ca="1" si="1"/>
        <v>0</v>
      </c>
      <c r="T11" s="5">
        <f t="shared" ca="1" si="1"/>
        <v>1</v>
      </c>
    </row>
    <row r="12" spans="1:20" x14ac:dyDescent="0.2">
      <c r="A12" s="5" t="s">
        <v>81</v>
      </c>
      <c r="B12" s="5" t="s">
        <v>89</v>
      </c>
      <c r="C12" s="6">
        <v>45061</v>
      </c>
      <c r="D12" s="5" t="s">
        <v>55</v>
      </c>
      <c r="E12" s="5" t="s">
        <v>82</v>
      </c>
      <c r="F12" s="7">
        <v>7</v>
      </c>
      <c r="G12" s="6">
        <v>45062</v>
      </c>
      <c r="H12" s="5" t="str">
        <f t="shared" si="0"/>
        <v>1491377</v>
      </c>
      <c r="I12" s="5" t="str">
        <f>IFERROR(VLOOKUP(H12,'Auto Lid 1000'!C:C,1,FALSE),"")</f>
        <v/>
      </c>
      <c r="J12" s="5" t="str">
        <f>IFERROR(VLOOKUP(H12,'Auto Lid'!C:C,1,FALSE),"")</f>
        <v>1491377</v>
      </c>
      <c r="K12" s="8" t="str">
        <f t="shared" si="2"/>
        <v>OK</v>
      </c>
      <c r="L12" s="9" t="b">
        <f>SUMIF('Auto Lid'!C:C,H12,'Auto Lid'!B:B)=F12</f>
        <v>1</v>
      </c>
      <c r="M12" s="9" t="b">
        <f t="shared" ca="1" si="3"/>
        <v>1</v>
      </c>
      <c r="N12" s="5">
        <f t="shared" ca="1" si="1"/>
        <v>0</v>
      </c>
      <c r="O12" s="5">
        <f t="shared" ca="1" si="1"/>
        <v>2</v>
      </c>
      <c r="P12" s="5">
        <f t="shared" ca="1" si="1"/>
        <v>2</v>
      </c>
      <c r="Q12" s="5">
        <f t="shared" ca="1" si="1"/>
        <v>1</v>
      </c>
      <c r="R12" s="5">
        <f t="shared" ca="1" si="1"/>
        <v>1</v>
      </c>
      <c r="S12" s="5">
        <f t="shared" ca="1" si="1"/>
        <v>0</v>
      </c>
      <c r="T12" s="5">
        <f t="shared" ca="1" si="1"/>
        <v>0</v>
      </c>
    </row>
    <row r="13" spans="1:20" x14ac:dyDescent="0.2">
      <c r="A13" s="5" t="s">
        <v>81</v>
      </c>
      <c r="B13" s="5" t="s">
        <v>89</v>
      </c>
      <c r="C13" s="6">
        <v>45058</v>
      </c>
      <c r="D13" s="5" t="s">
        <v>53</v>
      </c>
      <c r="E13" s="5" t="s">
        <v>82</v>
      </c>
      <c r="F13" s="7">
        <v>11</v>
      </c>
      <c r="G13" s="6">
        <v>45061</v>
      </c>
      <c r="H13" s="5" t="str">
        <f t="shared" si="0"/>
        <v>1491347</v>
      </c>
      <c r="I13" s="5" t="str">
        <f>IFERROR(VLOOKUP(H13,'Auto Lid 1000'!C:C,1,FALSE),"")</f>
        <v/>
      </c>
      <c r="J13" s="5" t="str">
        <f>IFERROR(VLOOKUP(H13,'Auto Lid'!C:C,1,FALSE),"")</f>
        <v>1491347</v>
      </c>
      <c r="K13" s="8" t="str">
        <f t="shared" si="2"/>
        <v>OK</v>
      </c>
      <c r="L13" s="9" t="b">
        <f>SUMIF('Auto Lid'!C:C,H13,'Auto Lid'!B:B)=F13</f>
        <v>1</v>
      </c>
      <c r="M13" s="9" t="b">
        <f t="shared" ca="1" si="3"/>
        <v>1</v>
      </c>
      <c r="N13" s="5">
        <f t="shared" ca="1" si="1"/>
        <v>0</v>
      </c>
      <c r="O13" s="5">
        <f t="shared" ca="1" si="1"/>
        <v>1</v>
      </c>
      <c r="P13" s="5">
        <f t="shared" ca="1" si="1"/>
        <v>1</v>
      </c>
      <c r="Q13" s="5">
        <f t="shared" ca="1" si="1"/>
        <v>0</v>
      </c>
      <c r="R13" s="5">
        <f t="shared" ca="1" si="1"/>
        <v>1</v>
      </c>
      <c r="S13" s="5">
        <f t="shared" ca="1" si="1"/>
        <v>0</v>
      </c>
      <c r="T13" s="5">
        <f t="shared" ca="1" si="1"/>
        <v>0</v>
      </c>
    </row>
    <row r="14" spans="1:20" x14ac:dyDescent="0.2">
      <c r="A14" s="5" t="s">
        <v>81</v>
      </c>
      <c r="B14" s="5" t="s">
        <v>89</v>
      </c>
      <c r="C14" s="6">
        <v>45056</v>
      </c>
      <c r="D14" s="5" t="s">
        <v>51</v>
      </c>
      <c r="E14" s="5" t="s">
        <v>82</v>
      </c>
      <c r="F14" s="7">
        <v>5</v>
      </c>
      <c r="G14" s="6">
        <v>45058</v>
      </c>
      <c r="H14" s="5" t="str">
        <f t="shared" si="0"/>
        <v>1491301</v>
      </c>
      <c r="I14" s="5" t="str">
        <f>IFERROR(VLOOKUP(H14,'Auto Lid 1000'!C:C,1,FALSE),"")</f>
        <v/>
      </c>
      <c r="J14" s="5" t="str">
        <f>IFERROR(VLOOKUP(H14,'Auto Lid'!C:C,1,FALSE),"")</f>
        <v>1491301</v>
      </c>
      <c r="K14" s="8" t="str">
        <f t="shared" si="2"/>
        <v>OK</v>
      </c>
      <c r="L14" s="9" t="b">
        <f>SUMIF('Auto Lid'!C:C,H14,'Auto Lid'!B:B)=F14</f>
        <v>1</v>
      </c>
      <c r="M14" s="9" t="b">
        <f t="shared" ca="1" si="3"/>
        <v>1</v>
      </c>
      <c r="N14" s="5">
        <f t="shared" ca="1" si="1"/>
        <v>0</v>
      </c>
      <c r="O14" s="5">
        <f t="shared" ca="1" si="1"/>
        <v>1</v>
      </c>
      <c r="P14" s="5">
        <f t="shared" ca="1" si="1"/>
        <v>1</v>
      </c>
      <c r="Q14" s="5">
        <f t="shared" ca="1" si="1"/>
        <v>1</v>
      </c>
      <c r="R14" s="5">
        <f t="shared" ca="1" si="1"/>
        <v>1</v>
      </c>
      <c r="S14" s="5">
        <f t="shared" ca="1" si="1"/>
        <v>0</v>
      </c>
      <c r="T14" s="5">
        <f t="shared" ca="1" si="1"/>
        <v>0</v>
      </c>
    </row>
    <row r="15" spans="1:20" x14ac:dyDescent="0.2">
      <c r="A15" s="5" t="s">
        <v>81</v>
      </c>
      <c r="B15" s="5" t="s">
        <v>89</v>
      </c>
      <c r="C15" s="6">
        <v>45056</v>
      </c>
      <c r="D15" s="5" t="s">
        <v>49</v>
      </c>
      <c r="E15" s="5" t="s">
        <v>82</v>
      </c>
      <c r="F15" s="7">
        <v>4</v>
      </c>
      <c r="G15" s="6">
        <v>45057</v>
      </c>
      <c r="H15" s="5" t="str">
        <f t="shared" si="0"/>
        <v>1491289</v>
      </c>
      <c r="I15" s="5" t="str">
        <f>IFERROR(VLOOKUP(H15,'Auto Lid 1000'!C:C,1,FALSE),"")</f>
        <v/>
      </c>
      <c r="J15" s="5" t="str">
        <f>IFERROR(VLOOKUP(H15,'Auto Lid'!C:C,1,FALSE),"")</f>
        <v>1491289</v>
      </c>
      <c r="K15" s="8" t="str">
        <f t="shared" si="2"/>
        <v>OK</v>
      </c>
      <c r="L15" s="9" t="b">
        <f>SUMIF('Auto Lid'!C:C,H15,'Auto Lid'!B:B)=F15</f>
        <v>1</v>
      </c>
      <c r="M15" s="9" t="b">
        <f t="shared" ca="1" si="3"/>
        <v>1</v>
      </c>
      <c r="N15" s="5">
        <f t="shared" ca="1" si="1"/>
        <v>0</v>
      </c>
      <c r="O15" s="5">
        <f t="shared" ca="1" si="1"/>
        <v>1</v>
      </c>
      <c r="P15" s="5">
        <f t="shared" ca="1" si="1"/>
        <v>1</v>
      </c>
      <c r="Q15" s="5">
        <f t="shared" ca="1" si="1"/>
        <v>0</v>
      </c>
      <c r="R15" s="5">
        <f t="shared" ca="1" si="1"/>
        <v>1</v>
      </c>
      <c r="S15" s="5">
        <f t="shared" ca="1" si="1"/>
        <v>0</v>
      </c>
      <c r="T15" s="5">
        <f t="shared" ca="1" si="1"/>
        <v>0</v>
      </c>
    </row>
    <row r="16" spans="1:20" x14ac:dyDescent="0.2">
      <c r="A16" s="5" t="s">
        <v>81</v>
      </c>
      <c r="B16" s="5" t="s">
        <v>89</v>
      </c>
      <c r="C16" s="6">
        <v>45055</v>
      </c>
      <c r="D16" s="5" t="s">
        <v>47</v>
      </c>
      <c r="E16" s="5" t="s">
        <v>82</v>
      </c>
      <c r="F16" s="7">
        <v>11</v>
      </c>
      <c r="G16" s="6">
        <v>45056</v>
      </c>
      <c r="H16" s="5" t="str">
        <f t="shared" si="0"/>
        <v>1491245</v>
      </c>
      <c r="I16" s="5" t="str">
        <f>IFERROR(VLOOKUP(H16,'Auto Lid 1000'!C:C,1,FALSE),"")</f>
        <v/>
      </c>
      <c r="J16" s="5" t="str">
        <f>IFERROR(VLOOKUP(H16,'Auto Lid'!C:C,1,FALSE),"")</f>
        <v>1491245</v>
      </c>
      <c r="K16" s="8" t="str">
        <f t="shared" si="2"/>
        <v>OK</v>
      </c>
      <c r="L16" s="9" t="b">
        <f>SUMIF('Auto Lid'!C:C,H16,'Auto Lid'!B:B)=F16</f>
        <v>1</v>
      </c>
      <c r="M16" s="9" t="b">
        <f t="shared" ca="1" si="3"/>
        <v>1</v>
      </c>
      <c r="N16" s="5">
        <f t="shared" ca="1" si="1"/>
        <v>0</v>
      </c>
      <c r="O16" s="5">
        <f t="shared" ca="1" si="1"/>
        <v>1</v>
      </c>
      <c r="P16" s="5">
        <f t="shared" ca="1" si="1"/>
        <v>1</v>
      </c>
      <c r="Q16" s="5">
        <f t="shared" ca="1" si="1"/>
        <v>1</v>
      </c>
      <c r="R16" s="5">
        <f t="shared" ca="1" si="1"/>
        <v>1</v>
      </c>
      <c r="S16" s="5">
        <f t="shared" ca="1" si="1"/>
        <v>0</v>
      </c>
      <c r="T16" s="5">
        <f t="shared" ca="1" si="1"/>
        <v>0</v>
      </c>
    </row>
    <row r="17" spans="1:20" x14ac:dyDescent="0.2">
      <c r="A17" s="5" t="s">
        <v>81</v>
      </c>
      <c r="B17" s="5" t="s">
        <v>89</v>
      </c>
      <c r="C17" s="6">
        <v>45050</v>
      </c>
      <c r="D17" s="5" t="s">
        <v>13</v>
      </c>
      <c r="E17" s="5" t="s">
        <v>82</v>
      </c>
      <c r="F17" s="7">
        <v>1</v>
      </c>
      <c r="G17" s="6">
        <v>45051</v>
      </c>
      <c r="H17" s="5" t="str">
        <f t="shared" si="0"/>
        <v>1491194</v>
      </c>
      <c r="I17" s="5" t="str">
        <f>IFERROR(VLOOKUP(H17,'Auto Lid 1000'!C:C,1,FALSE),"")</f>
        <v>1491194</v>
      </c>
      <c r="J17" s="5" t="str">
        <f>IFERROR(VLOOKUP(H17,'Auto Lid'!C:C,1,FALSE),"")</f>
        <v/>
      </c>
      <c r="K17" s="8" t="str">
        <f t="shared" si="2"/>
        <v>OK</v>
      </c>
      <c r="L17" s="9" t="b">
        <f>SUMIF('Auto Lid'!C:C,H17,'Auto Lid'!B:B)=F17</f>
        <v>0</v>
      </c>
      <c r="M17" s="9" t="b">
        <f t="shared" ca="1" si="3"/>
        <v>1</v>
      </c>
      <c r="N17" s="5">
        <f t="shared" ca="1" si="1"/>
        <v>1</v>
      </c>
      <c r="O17" s="5">
        <f t="shared" ca="1" si="1"/>
        <v>0</v>
      </c>
      <c r="P17" s="5">
        <f t="shared" ca="1" si="1"/>
        <v>1</v>
      </c>
      <c r="Q17" s="5">
        <f t="shared" ca="1" si="1"/>
        <v>0</v>
      </c>
      <c r="R17" s="5">
        <f t="shared" ca="1" si="1"/>
        <v>0</v>
      </c>
      <c r="S17" s="5">
        <f t="shared" ca="1" si="1"/>
        <v>0</v>
      </c>
      <c r="T17" s="5">
        <f t="shared" ca="1" si="1"/>
        <v>1</v>
      </c>
    </row>
    <row r="18" spans="1:20" x14ac:dyDescent="0.2">
      <c r="A18" s="5" t="s">
        <v>81</v>
      </c>
      <c r="B18" s="5" t="s">
        <v>89</v>
      </c>
      <c r="C18" s="6">
        <v>45050</v>
      </c>
      <c r="D18" s="5" t="s">
        <v>45</v>
      </c>
      <c r="E18" s="5" t="s">
        <v>82</v>
      </c>
      <c r="F18" s="7">
        <v>18</v>
      </c>
      <c r="G18" s="6">
        <v>45051</v>
      </c>
      <c r="H18" s="5" t="str">
        <f t="shared" si="0"/>
        <v>1491193</v>
      </c>
      <c r="I18" s="5" t="str">
        <f>IFERROR(VLOOKUP(H18,'Auto Lid 1000'!C:C,1,FALSE),"")</f>
        <v/>
      </c>
      <c r="J18" s="5" t="str">
        <f>IFERROR(VLOOKUP(H18,'Auto Lid'!C:C,1,FALSE),"")</f>
        <v>1491193</v>
      </c>
      <c r="K18" s="8" t="str">
        <f t="shared" si="2"/>
        <v>OK</v>
      </c>
      <c r="L18" s="9" t="b">
        <f>SUMIF('Auto Lid'!C:C,H18,'Auto Lid'!B:B)=F18</f>
        <v>1</v>
      </c>
      <c r="M18" s="9" t="b">
        <f t="shared" ca="1" si="3"/>
        <v>1</v>
      </c>
      <c r="N18" s="5">
        <f t="shared" ref="N18:T61" ca="1" si="4">COUNTIF(INDIRECT("'" &amp;N$1 &amp; "'!C:C"),$H18)</f>
        <v>0</v>
      </c>
      <c r="O18" s="5">
        <f t="shared" ca="1" si="4"/>
        <v>1</v>
      </c>
      <c r="P18" s="5">
        <f t="shared" ca="1" si="4"/>
        <v>1</v>
      </c>
      <c r="Q18" s="5">
        <f t="shared" ca="1" si="4"/>
        <v>1</v>
      </c>
      <c r="R18" s="5">
        <f t="shared" ca="1" si="4"/>
        <v>1</v>
      </c>
      <c r="S18" s="5">
        <f t="shared" ca="1" si="4"/>
        <v>0</v>
      </c>
      <c r="T18" s="5">
        <f t="shared" ca="1" si="4"/>
        <v>0</v>
      </c>
    </row>
    <row r="19" spans="1:20" x14ac:dyDescent="0.2">
      <c r="A19" s="5" t="s">
        <v>81</v>
      </c>
      <c r="B19" s="5" t="s">
        <v>89</v>
      </c>
      <c r="C19" s="6">
        <v>45048</v>
      </c>
      <c r="D19" s="5" t="s">
        <v>43</v>
      </c>
      <c r="E19" s="5" t="s">
        <v>82</v>
      </c>
      <c r="F19" s="7">
        <v>8</v>
      </c>
      <c r="G19" s="6">
        <v>45049</v>
      </c>
      <c r="H19" s="5" t="str">
        <f t="shared" si="0"/>
        <v>1491148</v>
      </c>
      <c r="I19" s="5" t="str">
        <f>IFERROR(VLOOKUP(H19,'Auto Lid 1000'!C:C,1,FALSE),"")</f>
        <v/>
      </c>
      <c r="J19" s="5" t="str">
        <f>IFERROR(VLOOKUP(H19,'Auto Lid'!C:C,1,FALSE),"")</f>
        <v>1491148</v>
      </c>
      <c r="K19" s="8" t="str">
        <f t="shared" si="2"/>
        <v>OK</v>
      </c>
      <c r="L19" s="9" t="b">
        <f>SUMIF('Auto Lid'!C:C,H19,'Auto Lid'!B:B)=F19</f>
        <v>1</v>
      </c>
      <c r="M19" s="9" t="b">
        <f t="shared" ca="1" si="3"/>
        <v>1</v>
      </c>
      <c r="N19" s="5">
        <f t="shared" ca="1" si="4"/>
        <v>0</v>
      </c>
      <c r="O19" s="5">
        <f t="shared" ca="1" si="4"/>
        <v>1</v>
      </c>
      <c r="P19" s="5">
        <f t="shared" ca="1" si="4"/>
        <v>1</v>
      </c>
      <c r="Q19" s="5">
        <f t="shared" ca="1" si="4"/>
        <v>1</v>
      </c>
      <c r="R19" s="5">
        <f t="shared" ca="1" si="4"/>
        <v>1</v>
      </c>
      <c r="S19" s="5">
        <f t="shared" ca="1" si="4"/>
        <v>0</v>
      </c>
      <c r="T19" s="5">
        <f t="shared" ca="1" si="4"/>
        <v>0</v>
      </c>
    </row>
    <row r="20" spans="1:20" x14ac:dyDescent="0.2">
      <c r="A20" s="5" t="s">
        <v>81</v>
      </c>
      <c r="B20" s="5" t="s">
        <v>89</v>
      </c>
      <c r="C20" s="6">
        <v>45044</v>
      </c>
      <c r="D20" s="5" t="s">
        <v>41</v>
      </c>
      <c r="E20" s="5" t="s">
        <v>82</v>
      </c>
      <c r="F20" s="7">
        <v>11</v>
      </c>
      <c r="G20" s="6">
        <v>45048</v>
      </c>
      <c r="H20" s="5" t="str">
        <f t="shared" si="0"/>
        <v>1491116</v>
      </c>
      <c r="I20" s="5" t="str">
        <f>IFERROR(VLOOKUP(H20,'Auto Lid 1000'!C:C,1,FALSE),"")</f>
        <v/>
      </c>
      <c r="J20" s="5" t="str">
        <f>IFERROR(VLOOKUP(H20,'Auto Lid'!C:C,1,FALSE),"")</f>
        <v>1491116</v>
      </c>
      <c r="K20" s="8" t="str">
        <f t="shared" si="2"/>
        <v>OK</v>
      </c>
      <c r="L20" s="9" t="b">
        <f>SUMIF('Auto Lid'!C:C,H20,'Auto Lid'!B:B)=F20</f>
        <v>1</v>
      </c>
      <c r="M20" s="9" t="b">
        <f t="shared" ca="1" si="3"/>
        <v>1</v>
      </c>
      <c r="N20" s="5">
        <f t="shared" ca="1" si="4"/>
        <v>0</v>
      </c>
      <c r="O20" s="5">
        <f t="shared" ca="1" si="4"/>
        <v>1</v>
      </c>
      <c r="P20" s="5">
        <f t="shared" ca="1" si="4"/>
        <v>1</v>
      </c>
      <c r="Q20" s="5">
        <f t="shared" ca="1" si="4"/>
        <v>1</v>
      </c>
      <c r="R20" s="5">
        <f t="shared" ca="1" si="4"/>
        <v>1</v>
      </c>
      <c r="S20" s="5">
        <f t="shared" ca="1" si="4"/>
        <v>0</v>
      </c>
      <c r="T20" s="5">
        <f t="shared" ca="1" si="4"/>
        <v>0</v>
      </c>
    </row>
    <row r="21" spans="1:20" x14ac:dyDescent="0.2">
      <c r="A21" s="5" t="s">
        <v>81</v>
      </c>
      <c r="B21" s="5" t="s">
        <v>89</v>
      </c>
      <c r="C21" s="6">
        <v>45043</v>
      </c>
      <c r="D21" s="5" t="s">
        <v>11</v>
      </c>
      <c r="E21" s="5" t="s">
        <v>82</v>
      </c>
      <c r="F21" s="7">
        <v>1</v>
      </c>
      <c r="G21" s="6">
        <v>45044</v>
      </c>
      <c r="H21" s="5" t="str">
        <f t="shared" si="0"/>
        <v>1491083</v>
      </c>
      <c r="I21" s="5" t="str">
        <f>IFERROR(VLOOKUP(H21,'Auto Lid 1000'!C:C,1,FALSE),"")</f>
        <v>1491083</v>
      </c>
      <c r="J21" s="5" t="str">
        <f>IFERROR(VLOOKUP(H21,'Auto Lid'!C:C,1,FALSE),"")</f>
        <v/>
      </c>
      <c r="K21" s="8" t="str">
        <f t="shared" si="2"/>
        <v>OK</v>
      </c>
      <c r="L21" s="9" t="b">
        <f>SUMIF('Auto Lid'!C:C,H21,'Auto Lid'!B:B)=F21</f>
        <v>0</v>
      </c>
      <c r="M21" s="9" t="b">
        <f t="shared" ca="1" si="3"/>
        <v>1</v>
      </c>
      <c r="N21" s="5">
        <f t="shared" ca="1" si="4"/>
        <v>1</v>
      </c>
      <c r="O21" s="5">
        <f t="shared" ca="1" si="4"/>
        <v>0</v>
      </c>
      <c r="P21" s="5">
        <f t="shared" ca="1" si="4"/>
        <v>1</v>
      </c>
      <c r="Q21" s="5">
        <f t="shared" ca="1" si="4"/>
        <v>0</v>
      </c>
      <c r="R21" s="5">
        <f t="shared" ca="1" si="4"/>
        <v>0</v>
      </c>
      <c r="S21" s="5">
        <f t="shared" ca="1" si="4"/>
        <v>0</v>
      </c>
      <c r="T21" s="5">
        <f t="shared" ca="1" si="4"/>
        <v>1</v>
      </c>
    </row>
    <row r="22" spans="1:20" x14ac:dyDescent="0.2">
      <c r="A22" s="5" t="s">
        <v>81</v>
      </c>
      <c r="B22" s="5" t="s">
        <v>89</v>
      </c>
      <c r="C22" s="6">
        <v>45043</v>
      </c>
      <c r="D22" s="5" t="s">
        <v>39</v>
      </c>
      <c r="E22" s="5" t="s">
        <v>82</v>
      </c>
      <c r="F22" s="7">
        <v>2</v>
      </c>
      <c r="G22" s="6">
        <v>45044</v>
      </c>
      <c r="H22" s="5" t="str">
        <f t="shared" si="0"/>
        <v>1491082</v>
      </c>
      <c r="I22" s="5" t="str">
        <f>IFERROR(VLOOKUP(H22,'Auto Lid 1000'!C:C,1,FALSE),"")</f>
        <v/>
      </c>
      <c r="J22" s="5" t="str">
        <f>IFERROR(VLOOKUP(H22,'Auto Lid'!C:C,1,FALSE),"")</f>
        <v>1491082</v>
      </c>
      <c r="K22" s="8" t="str">
        <f t="shared" si="2"/>
        <v>OK</v>
      </c>
      <c r="L22" s="9" t="b">
        <f>SUMIF('Auto Lid'!C:C,H22,'Auto Lid'!B:B)=F22</f>
        <v>1</v>
      </c>
      <c r="M22" s="9" t="b">
        <f t="shared" ca="1" si="3"/>
        <v>1</v>
      </c>
      <c r="N22" s="5">
        <f t="shared" ca="1" si="4"/>
        <v>0</v>
      </c>
      <c r="O22" s="5">
        <f t="shared" ca="1" si="4"/>
        <v>1</v>
      </c>
      <c r="P22" s="5">
        <f t="shared" ca="1" si="4"/>
        <v>1</v>
      </c>
      <c r="Q22" s="5">
        <f t="shared" ca="1" si="4"/>
        <v>0</v>
      </c>
      <c r="R22" s="5">
        <f t="shared" ca="1" si="4"/>
        <v>1</v>
      </c>
      <c r="S22" s="5">
        <f t="shared" ca="1" si="4"/>
        <v>0</v>
      </c>
      <c r="T22" s="5">
        <f t="shared" ca="1" si="4"/>
        <v>0</v>
      </c>
    </row>
    <row r="23" spans="1:20" x14ac:dyDescent="0.2">
      <c r="A23" s="5" t="s">
        <v>81</v>
      </c>
      <c r="B23" s="5" t="s">
        <v>89</v>
      </c>
      <c r="C23" s="6">
        <v>45042</v>
      </c>
      <c r="D23" s="5" t="s">
        <v>37</v>
      </c>
      <c r="E23" s="5" t="s">
        <v>82</v>
      </c>
      <c r="F23" s="7">
        <v>2</v>
      </c>
      <c r="G23" s="6">
        <v>45043</v>
      </c>
      <c r="H23" s="5" t="str">
        <f t="shared" si="0"/>
        <v>1491054</v>
      </c>
      <c r="I23" s="5" t="str">
        <f>IFERROR(VLOOKUP(H23,'Auto Lid 1000'!C:C,1,FALSE),"")</f>
        <v/>
      </c>
      <c r="J23" s="5" t="str">
        <f>IFERROR(VLOOKUP(H23,'Auto Lid'!C:C,1,FALSE),"")</f>
        <v>1491054</v>
      </c>
      <c r="K23" s="8" t="str">
        <f t="shared" si="2"/>
        <v>OK</v>
      </c>
      <c r="L23" s="9" t="b">
        <f>SUMIF('Auto Lid'!C:C,H23,'Auto Lid'!B:B)=F23</f>
        <v>1</v>
      </c>
      <c r="M23" s="9" t="b">
        <f t="shared" ca="1" si="3"/>
        <v>1</v>
      </c>
      <c r="N23" s="5">
        <f t="shared" ca="1" si="4"/>
        <v>0</v>
      </c>
      <c r="O23" s="5">
        <f t="shared" ca="1" si="4"/>
        <v>1</v>
      </c>
      <c r="P23" s="5">
        <f t="shared" ca="1" si="4"/>
        <v>1</v>
      </c>
      <c r="Q23" s="5">
        <f t="shared" ca="1" si="4"/>
        <v>0</v>
      </c>
      <c r="R23" s="5">
        <f t="shared" ca="1" si="4"/>
        <v>1</v>
      </c>
      <c r="S23" s="5">
        <f t="shared" ca="1" si="4"/>
        <v>0</v>
      </c>
      <c r="T23" s="5">
        <f t="shared" ca="1" si="4"/>
        <v>0</v>
      </c>
    </row>
    <row r="24" spans="1:20" x14ac:dyDescent="0.2">
      <c r="A24" s="5" t="s">
        <v>81</v>
      </c>
      <c r="B24" s="5" t="s">
        <v>89</v>
      </c>
      <c r="C24" s="6">
        <v>45041</v>
      </c>
      <c r="D24" s="5" t="s">
        <v>33</v>
      </c>
      <c r="E24" s="5" t="s">
        <v>82</v>
      </c>
      <c r="F24" s="7">
        <v>16</v>
      </c>
      <c r="G24" s="6">
        <v>45042</v>
      </c>
      <c r="H24" s="5" t="str">
        <f t="shared" si="0"/>
        <v>1491024</v>
      </c>
      <c r="I24" s="5" t="str">
        <f>IFERROR(VLOOKUP(H24,'Auto Lid 1000'!C:C,1,FALSE),"")</f>
        <v/>
      </c>
      <c r="J24" s="5" t="str">
        <f>IFERROR(VLOOKUP(H24,'Auto Lid'!C:C,1,FALSE),"")</f>
        <v>1491024</v>
      </c>
      <c r="K24" s="8" t="str">
        <f t="shared" si="2"/>
        <v>OK</v>
      </c>
      <c r="L24" s="9" t="b">
        <f>SUMIF('Auto Lid'!C:C,H24,'Auto Lid'!B:B)=F24</f>
        <v>1</v>
      </c>
      <c r="M24" s="9" t="b">
        <f t="shared" ca="1" si="3"/>
        <v>1</v>
      </c>
      <c r="N24" s="5">
        <f t="shared" ca="1" si="4"/>
        <v>0</v>
      </c>
      <c r="O24" s="5">
        <f t="shared" ca="1" si="4"/>
        <v>1</v>
      </c>
      <c r="P24" s="5">
        <f t="shared" ca="1" si="4"/>
        <v>1</v>
      </c>
      <c r="Q24" s="5">
        <f t="shared" ca="1" si="4"/>
        <v>1</v>
      </c>
      <c r="R24" s="5">
        <f t="shared" ca="1" si="4"/>
        <v>1</v>
      </c>
      <c r="S24" s="5">
        <f t="shared" ca="1" si="4"/>
        <v>0</v>
      </c>
      <c r="T24" s="5">
        <f t="shared" ca="1" si="4"/>
        <v>0</v>
      </c>
    </row>
    <row r="25" spans="1:20" x14ac:dyDescent="0.2">
      <c r="A25" s="5" t="s">
        <v>81</v>
      </c>
      <c r="B25" s="5" t="s">
        <v>89</v>
      </c>
      <c r="C25" s="6">
        <v>45040</v>
      </c>
      <c r="D25" s="5" t="s">
        <v>9</v>
      </c>
      <c r="E25" s="5" t="s">
        <v>82</v>
      </c>
      <c r="F25" s="7">
        <v>1</v>
      </c>
      <c r="G25" s="6">
        <v>45041</v>
      </c>
      <c r="H25" s="5" t="str">
        <f t="shared" si="0"/>
        <v>1490990</v>
      </c>
      <c r="I25" s="5" t="str">
        <f>IFERROR(VLOOKUP(H25,'Auto Lid 1000'!C:C,1,FALSE),"")</f>
        <v>1490990</v>
      </c>
      <c r="J25" s="5" t="str">
        <f>IFERROR(VLOOKUP(H25,'Auto Lid'!C:C,1,FALSE),"")</f>
        <v/>
      </c>
      <c r="K25" s="8" t="str">
        <f t="shared" si="2"/>
        <v>OK</v>
      </c>
      <c r="L25" s="9" t="b">
        <f>SUMIF('Auto Lid'!C:C,H25,'Auto Lid'!B:B)=F25</f>
        <v>0</v>
      </c>
      <c r="M25" s="9" t="b">
        <f t="shared" ca="1" si="3"/>
        <v>1</v>
      </c>
      <c r="N25" s="5">
        <f t="shared" ca="1" si="4"/>
        <v>1</v>
      </c>
      <c r="O25" s="5">
        <f t="shared" ca="1" si="4"/>
        <v>0</v>
      </c>
      <c r="P25" s="5">
        <f t="shared" ca="1" si="4"/>
        <v>1</v>
      </c>
      <c r="Q25" s="5">
        <f t="shared" ca="1" si="4"/>
        <v>0</v>
      </c>
      <c r="R25" s="5">
        <f t="shared" ca="1" si="4"/>
        <v>0</v>
      </c>
      <c r="S25" s="5">
        <f t="shared" ca="1" si="4"/>
        <v>0</v>
      </c>
      <c r="T25" s="5">
        <f t="shared" ca="1" si="4"/>
        <v>1</v>
      </c>
    </row>
    <row r="26" spans="1:20" x14ac:dyDescent="0.2">
      <c r="A26" s="5" t="s">
        <v>81</v>
      </c>
      <c r="B26" s="5" t="s">
        <v>89</v>
      </c>
      <c r="C26" s="6">
        <v>45040</v>
      </c>
      <c r="D26" s="5" t="s">
        <v>35</v>
      </c>
      <c r="E26" s="5" t="s">
        <v>82</v>
      </c>
      <c r="F26" s="7">
        <v>1</v>
      </c>
      <c r="G26" s="6">
        <v>45041</v>
      </c>
      <c r="H26" s="5" t="str">
        <f t="shared" si="0"/>
        <v>1490989</v>
      </c>
      <c r="I26" s="5" t="str">
        <f>IFERROR(VLOOKUP(H26,'Auto Lid 1000'!C:C,1,FALSE),"")</f>
        <v/>
      </c>
      <c r="J26" s="5" t="str">
        <f>IFERROR(VLOOKUP(H26,'Auto Lid'!C:C,1,FALSE),"")</f>
        <v>1490989</v>
      </c>
      <c r="K26" s="8" t="str">
        <f t="shared" si="2"/>
        <v>OK</v>
      </c>
      <c r="L26" s="9" t="b">
        <f>SUMIF('Auto Lid'!C:C,H26,'Auto Lid'!B:B)=F26</f>
        <v>1</v>
      </c>
      <c r="M26" s="9" t="b">
        <f t="shared" ca="1" si="3"/>
        <v>1</v>
      </c>
      <c r="N26" s="5">
        <f t="shared" ca="1" si="4"/>
        <v>0</v>
      </c>
      <c r="O26" s="5">
        <f t="shared" ca="1" si="4"/>
        <v>1</v>
      </c>
      <c r="P26" s="5">
        <f t="shared" ca="1" si="4"/>
        <v>1</v>
      </c>
      <c r="Q26" s="5">
        <f t="shared" ca="1" si="4"/>
        <v>1</v>
      </c>
      <c r="R26" s="5">
        <f t="shared" ca="1" si="4"/>
        <v>0</v>
      </c>
      <c r="S26" s="5">
        <f t="shared" ca="1" si="4"/>
        <v>0</v>
      </c>
      <c r="T26" s="5">
        <f t="shared" ca="1" si="4"/>
        <v>0</v>
      </c>
    </row>
    <row r="27" spans="1:20" x14ac:dyDescent="0.2">
      <c r="A27" s="5" t="s">
        <v>83</v>
      </c>
      <c r="B27" s="5" t="s">
        <v>90</v>
      </c>
      <c r="C27" s="6">
        <v>45076</v>
      </c>
      <c r="D27" s="5" t="s">
        <v>19</v>
      </c>
      <c r="E27" s="5" t="s">
        <v>82</v>
      </c>
      <c r="F27" s="7">
        <v>30</v>
      </c>
      <c r="G27" s="6">
        <v>45077</v>
      </c>
      <c r="H27" s="5" t="str">
        <f t="shared" si="0"/>
        <v>1491633</v>
      </c>
      <c r="I27" s="5" t="str">
        <f>IFERROR(VLOOKUP(H27,'Auto Lid 1000'!C:C,1,FALSE),"")</f>
        <v>1491633</v>
      </c>
      <c r="J27" s="5" t="str">
        <f>IFERROR(VLOOKUP(H27,'Auto Lid'!C:C,1,FALSE),"")</f>
        <v/>
      </c>
      <c r="K27" s="8" t="str">
        <f t="shared" si="2"/>
        <v>OK</v>
      </c>
      <c r="L27" s="9" t="b">
        <f>SUMIF('Auto Lid'!C:C,H27,'Auto Lid'!B:B)=F27</f>
        <v>0</v>
      </c>
      <c r="M27" s="9" t="b">
        <f t="shared" ca="1" si="3"/>
        <v>0</v>
      </c>
      <c r="N27" s="5">
        <f t="shared" ca="1" si="4"/>
        <v>1</v>
      </c>
      <c r="O27" s="5">
        <f t="shared" ca="1" si="4"/>
        <v>0</v>
      </c>
      <c r="P27" s="5">
        <f t="shared" ca="1" si="4"/>
        <v>0</v>
      </c>
      <c r="Q27" s="5">
        <f t="shared" ca="1" si="4"/>
        <v>0</v>
      </c>
      <c r="R27" s="5">
        <f t="shared" ca="1" si="4"/>
        <v>0</v>
      </c>
      <c r="S27" s="5">
        <f t="shared" ca="1" si="4"/>
        <v>0</v>
      </c>
      <c r="T27" s="5">
        <f t="shared" ca="1" si="4"/>
        <v>1</v>
      </c>
    </row>
    <row r="28" spans="1:20" x14ac:dyDescent="0.2">
      <c r="A28" s="5" t="s">
        <v>83</v>
      </c>
      <c r="B28" s="5" t="s">
        <v>90</v>
      </c>
      <c r="C28" s="6">
        <v>45063</v>
      </c>
      <c r="D28" s="5" t="s">
        <v>17</v>
      </c>
      <c r="E28" s="5" t="s">
        <v>82</v>
      </c>
      <c r="F28" s="7">
        <v>15</v>
      </c>
      <c r="G28" s="6">
        <v>45068</v>
      </c>
      <c r="H28" s="5" t="str">
        <f t="shared" si="0"/>
        <v>1491467</v>
      </c>
      <c r="I28" s="5" t="str">
        <f>IFERROR(VLOOKUP(H28,'Auto Lid 1000'!C:C,1,FALSE),"")</f>
        <v>1491467</v>
      </c>
      <c r="J28" s="5" t="str">
        <f>IFERROR(VLOOKUP(H28,'Auto Lid'!C:C,1,FALSE),"")</f>
        <v/>
      </c>
      <c r="K28" s="8" t="str">
        <f t="shared" si="2"/>
        <v>OK</v>
      </c>
      <c r="L28" s="9" t="b">
        <f>SUMIF('Auto Lid'!C:C,H28,'Auto Lid'!B:B)=F28</f>
        <v>0</v>
      </c>
      <c r="M28" s="9" t="b">
        <f t="shared" ca="1" si="3"/>
        <v>0</v>
      </c>
      <c r="N28" s="5">
        <f t="shared" ca="1" si="4"/>
        <v>1</v>
      </c>
      <c r="O28" s="5">
        <f t="shared" ca="1" si="4"/>
        <v>0</v>
      </c>
      <c r="P28" s="5">
        <f t="shared" ca="1" si="4"/>
        <v>0</v>
      </c>
      <c r="Q28" s="5">
        <f t="shared" ca="1" si="4"/>
        <v>0</v>
      </c>
      <c r="R28" s="5">
        <f t="shared" ca="1" si="4"/>
        <v>0</v>
      </c>
      <c r="S28" s="5">
        <f t="shared" ca="1" si="4"/>
        <v>0</v>
      </c>
      <c r="T28" s="5">
        <f t="shared" ca="1" si="4"/>
        <v>1</v>
      </c>
    </row>
    <row r="29" spans="1:20" x14ac:dyDescent="0.2">
      <c r="A29" s="5" t="s">
        <v>83</v>
      </c>
      <c r="B29" s="5" t="s">
        <v>90</v>
      </c>
      <c r="C29" s="6">
        <v>45061</v>
      </c>
      <c r="D29" s="5" t="s">
        <v>15</v>
      </c>
      <c r="E29" s="5" t="s">
        <v>82</v>
      </c>
      <c r="F29" s="7">
        <v>15</v>
      </c>
      <c r="G29" s="6">
        <v>45062</v>
      </c>
      <c r="H29" s="5" t="str">
        <f t="shared" si="0"/>
        <v>1491378</v>
      </c>
      <c r="I29" s="5" t="str">
        <f>IFERROR(VLOOKUP(H29,'Auto Lid 1000'!C:C,1,FALSE),"")</f>
        <v>1491378</v>
      </c>
      <c r="J29" s="5" t="str">
        <f>IFERROR(VLOOKUP(H29,'Auto Lid'!C:C,1,FALSE),"")</f>
        <v/>
      </c>
      <c r="K29" s="8" t="str">
        <f t="shared" si="2"/>
        <v>OK</v>
      </c>
      <c r="L29" s="9" t="b">
        <f>SUMIF('Auto Lid'!C:C,H29,'Auto Lid'!B:B)=F29</f>
        <v>0</v>
      </c>
      <c r="M29" s="9" t="b">
        <f t="shared" ca="1" si="3"/>
        <v>1</v>
      </c>
      <c r="N29" s="5">
        <f t="shared" ca="1" si="4"/>
        <v>1</v>
      </c>
      <c r="O29" s="5">
        <f t="shared" ca="1" si="4"/>
        <v>0</v>
      </c>
      <c r="P29" s="5">
        <f t="shared" ca="1" si="4"/>
        <v>1</v>
      </c>
      <c r="Q29" s="5">
        <f t="shared" ca="1" si="4"/>
        <v>0</v>
      </c>
      <c r="R29" s="5">
        <f t="shared" ca="1" si="4"/>
        <v>0</v>
      </c>
      <c r="S29" s="5">
        <f t="shared" ca="1" si="4"/>
        <v>0</v>
      </c>
      <c r="T29" s="5">
        <f t="shared" ca="1" si="4"/>
        <v>1</v>
      </c>
    </row>
    <row r="30" spans="1:20" x14ac:dyDescent="0.2">
      <c r="A30" s="5" t="s">
        <v>83</v>
      </c>
      <c r="B30" s="5" t="s">
        <v>90</v>
      </c>
      <c r="C30" s="6">
        <v>45050</v>
      </c>
      <c r="D30" s="5" t="s">
        <v>13</v>
      </c>
      <c r="E30" s="5" t="s">
        <v>82</v>
      </c>
      <c r="F30" s="7">
        <v>15</v>
      </c>
      <c r="G30" s="6">
        <v>45051</v>
      </c>
      <c r="H30" s="5" t="str">
        <f t="shared" si="0"/>
        <v>1491194</v>
      </c>
      <c r="I30" s="5" t="str">
        <f>IFERROR(VLOOKUP(H30,'Auto Lid 1000'!C:C,1,FALSE),"")</f>
        <v>1491194</v>
      </c>
      <c r="J30" s="5" t="str">
        <f>IFERROR(VLOOKUP(H30,'Auto Lid'!C:C,1,FALSE),"")</f>
        <v/>
      </c>
      <c r="K30" s="8" t="str">
        <f t="shared" si="2"/>
        <v>OK</v>
      </c>
      <c r="L30" s="9" t="b">
        <f>SUMIF('Auto Lid'!C:C,H30,'Auto Lid'!B:B)=F30</f>
        <v>0</v>
      </c>
      <c r="M30" s="9" t="b">
        <f t="shared" ca="1" si="3"/>
        <v>1</v>
      </c>
      <c r="N30" s="5">
        <f t="shared" ca="1" si="4"/>
        <v>1</v>
      </c>
      <c r="O30" s="5">
        <f t="shared" ca="1" si="4"/>
        <v>0</v>
      </c>
      <c r="P30" s="5">
        <f t="shared" ca="1" si="4"/>
        <v>1</v>
      </c>
      <c r="Q30" s="5">
        <f t="shared" ca="1" si="4"/>
        <v>0</v>
      </c>
      <c r="R30" s="5">
        <f t="shared" ca="1" si="4"/>
        <v>0</v>
      </c>
      <c r="S30" s="5">
        <f t="shared" ca="1" si="4"/>
        <v>0</v>
      </c>
      <c r="T30" s="5">
        <f t="shared" ca="1" si="4"/>
        <v>1</v>
      </c>
    </row>
    <row r="31" spans="1:20" x14ac:dyDescent="0.2">
      <c r="A31" s="5" t="s">
        <v>83</v>
      </c>
      <c r="B31" s="5" t="s">
        <v>90</v>
      </c>
      <c r="C31" s="6">
        <v>45043</v>
      </c>
      <c r="D31" s="5" t="s">
        <v>11</v>
      </c>
      <c r="E31" s="5" t="s">
        <v>82</v>
      </c>
      <c r="F31" s="7">
        <v>15</v>
      </c>
      <c r="G31" s="6">
        <v>45044</v>
      </c>
      <c r="H31" s="5" t="str">
        <f t="shared" si="0"/>
        <v>1491083</v>
      </c>
      <c r="I31" s="5" t="str">
        <f>IFERROR(VLOOKUP(H31,'Auto Lid 1000'!C:C,1,FALSE),"")</f>
        <v>1491083</v>
      </c>
      <c r="J31" s="5" t="str">
        <f>IFERROR(VLOOKUP(H31,'Auto Lid'!C:C,1,FALSE),"")</f>
        <v/>
      </c>
      <c r="K31" s="8" t="str">
        <f t="shared" si="2"/>
        <v>OK</v>
      </c>
      <c r="L31" s="9" t="b">
        <f>SUMIF('Auto Lid'!C:C,H31,'Auto Lid'!B:B)=F31</f>
        <v>0</v>
      </c>
      <c r="M31" s="9" t="b">
        <f t="shared" ca="1" si="3"/>
        <v>1</v>
      </c>
      <c r="N31" s="5">
        <f t="shared" ca="1" si="4"/>
        <v>1</v>
      </c>
      <c r="O31" s="5">
        <f t="shared" ca="1" si="4"/>
        <v>0</v>
      </c>
      <c r="P31" s="5">
        <f t="shared" ca="1" si="4"/>
        <v>1</v>
      </c>
      <c r="Q31" s="5">
        <f t="shared" ca="1" si="4"/>
        <v>0</v>
      </c>
      <c r="R31" s="5">
        <f t="shared" ca="1" si="4"/>
        <v>0</v>
      </c>
      <c r="S31" s="5">
        <f t="shared" ca="1" si="4"/>
        <v>0</v>
      </c>
      <c r="T31" s="5">
        <f t="shared" ca="1" si="4"/>
        <v>1</v>
      </c>
    </row>
    <row r="32" spans="1:20" x14ac:dyDescent="0.2">
      <c r="A32" s="5" t="s">
        <v>83</v>
      </c>
      <c r="B32" s="5" t="s">
        <v>90</v>
      </c>
      <c r="C32" s="6">
        <v>45040</v>
      </c>
      <c r="D32" s="5" t="s">
        <v>9</v>
      </c>
      <c r="E32" s="5" t="s">
        <v>82</v>
      </c>
      <c r="F32" s="7">
        <v>15</v>
      </c>
      <c r="G32" s="6">
        <v>45041</v>
      </c>
      <c r="H32" s="5" t="str">
        <f t="shared" si="0"/>
        <v>1490990</v>
      </c>
      <c r="I32" s="5" t="str">
        <f>IFERROR(VLOOKUP(H32,'Auto Lid 1000'!C:C,1,FALSE),"")</f>
        <v>1490990</v>
      </c>
      <c r="J32" s="5" t="str">
        <f>IFERROR(VLOOKUP(H32,'Auto Lid'!C:C,1,FALSE),"")</f>
        <v/>
      </c>
      <c r="K32" s="8" t="str">
        <f t="shared" si="2"/>
        <v>OK</v>
      </c>
      <c r="L32" s="9" t="b">
        <f>SUMIF('Auto Lid'!C:C,H32,'Auto Lid'!B:B)=F32</f>
        <v>0</v>
      </c>
      <c r="M32" s="9" t="b">
        <f t="shared" ca="1" si="3"/>
        <v>1</v>
      </c>
      <c r="N32" s="5">
        <f t="shared" ca="1" si="4"/>
        <v>1</v>
      </c>
      <c r="O32" s="5">
        <f t="shared" ca="1" si="4"/>
        <v>0</v>
      </c>
      <c r="P32" s="5">
        <f t="shared" ca="1" si="4"/>
        <v>1</v>
      </c>
      <c r="Q32" s="5">
        <f t="shared" ca="1" si="4"/>
        <v>0</v>
      </c>
      <c r="R32" s="5">
        <f t="shared" ca="1" si="4"/>
        <v>0</v>
      </c>
      <c r="S32" s="5">
        <f t="shared" ca="1" si="4"/>
        <v>0</v>
      </c>
      <c r="T32" s="5">
        <f t="shared" ca="1" si="4"/>
        <v>1</v>
      </c>
    </row>
    <row r="33" spans="1:20" x14ac:dyDescent="0.2">
      <c r="A33" s="5" t="s">
        <v>73</v>
      </c>
      <c r="B33" s="5" t="s">
        <v>91</v>
      </c>
      <c r="C33" s="6">
        <v>45078</v>
      </c>
      <c r="D33" s="5" t="s">
        <v>65</v>
      </c>
      <c r="E33" s="5" t="s">
        <v>82</v>
      </c>
      <c r="F33" s="7">
        <v>20</v>
      </c>
      <c r="G33" s="6">
        <v>45079</v>
      </c>
      <c r="H33" s="5" t="str">
        <f t="shared" si="0"/>
        <v>1491705</v>
      </c>
      <c r="I33" s="5" t="str">
        <f>IFERROR(VLOOKUP(H33,'Auto Lid 1000'!C:C,1,FALSE),"")</f>
        <v/>
      </c>
      <c r="J33" s="5" t="str">
        <f>IFERROR(VLOOKUP(H33,'Auto Lid'!C:C,1,FALSE),"")</f>
        <v>1491705</v>
      </c>
      <c r="K33" s="8" t="str">
        <f t="shared" si="2"/>
        <v>OK</v>
      </c>
      <c r="L33" s="9" t="b">
        <f>SUMIF('Auto Lid'!C:C,H33,'Auto Lid'!B:B)=F33</f>
        <v>0</v>
      </c>
      <c r="M33" s="9" t="b">
        <f t="shared" ca="1" si="3"/>
        <v>0</v>
      </c>
      <c r="N33" s="5">
        <f t="shared" ca="1" si="4"/>
        <v>0</v>
      </c>
      <c r="O33" s="5">
        <f t="shared" ca="1" si="4"/>
        <v>1</v>
      </c>
      <c r="P33" s="5">
        <f t="shared" ca="1" si="4"/>
        <v>0</v>
      </c>
      <c r="Q33" s="5">
        <f t="shared" ca="1" si="4"/>
        <v>0</v>
      </c>
      <c r="R33" s="5">
        <f t="shared" ca="1" si="4"/>
        <v>1</v>
      </c>
      <c r="S33" s="5">
        <f t="shared" ca="1" si="4"/>
        <v>0</v>
      </c>
      <c r="T33" s="5">
        <f t="shared" ca="1" si="4"/>
        <v>0</v>
      </c>
    </row>
    <row r="34" spans="1:20" x14ac:dyDescent="0.2">
      <c r="A34" s="5" t="s">
        <v>73</v>
      </c>
      <c r="B34" s="5" t="s">
        <v>91</v>
      </c>
      <c r="C34" s="6">
        <v>45077</v>
      </c>
      <c r="D34" s="5" t="s">
        <v>69</v>
      </c>
      <c r="E34" s="5" t="s">
        <v>82</v>
      </c>
      <c r="F34" s="7">
        <v>110</v>
      </c>
      <c r="G34" s="6">
        <v>45078</v>
      </c>
      <c r="H34" s="5" t="str">
        <f t="shared" ref="H34:H61" si="5">RIGHT(D34,7)</f>
        <v>1491663</v>
      </c>
      <c r="I34" s="5" t="str">
        <f>IFERROR(VLOOKUP(H34,'Auto Lid 1000'!C:C,1,FALSE),"")</f>
        <v/>
      </c>
      <c r="J34" s="5" t="str">
        <f>IFERROR(VLOOKUP(H34,'Auto Lid'!C:C,1,FALSE),"")</f>
        <v>1491663</v>
      </c>
      <c r="K34" s="8" t="str">
        <f t="shared" si="2"/>
        <v>OK</v>
      </c>
      <c r="L34" s="9" t="b">
        <f>SUMIF('Auto Lid'!C:C,H34,'Auto Lid'!B:B)=F34</f>
        <v>0</v>
      </c>
      <c r="M34" s="9" t="b">
        <f t="shared" ca="1" si="3"/>
        <v>1</v>
      </c>
      <c r="N34" s="5">
        <f t="shared" ca="1" si="4"/>
        <v>0</v>
      </c>
      <c r="O34" s="5">
        <f t="shared" ca="1" si="4"/>
        <v>1</v>
      </c>
      <c r="P34" s="5">
        <f t="shared" ca="1" si="4"/>
        <v>0</v>
      </c>
      <c r="Q34" s="5">
        <f t="shared" ca="1" si="4"/>
        <v>1</v>
      </c>
      <c r="R34" s="5">
        <f t="shared" ca="1" si="4"/>
        <v>1</v>
      </c>
      <c r="S34" s="5">
        <f t="shared" ca="1" si="4"/>
        <v>0</v>
      </c>
      <c r="T34" s="5">
        <f t="shared" ca="1" si="4"/>
        <v>0</v>
      </c>
    </row>
    <row r="35" spans="1:20" x14ac:dyDescent="0.2">
      <c r="A35" s="5" t="s">
        <v>73</v>
      </c>
      <c r="B35" s="5" t="s">
        <v>91</v>
      </c>
      <c r="C35" s="6">
        <v>45076</v>
      </c>
      <c r="D35" s="5" t="s">
        <v>67</v>
      </c>
      <c r="E35" s="5" t="s">
        <v>82</v>
      </c>
      <c r="F35" s="7">
        <v>30</v>
      </c>
      <c r="G35" s="6">
        <v>45077</v>
      </c>
      <c r="H35" s="5" t="str">
        <f t="shared" si="5"/>
        <v>1491629</v>
      </c>
      <c r="I35" s="5" t="str">
        <f>IFERROR(VLOOKUP(H35,'Auto Lid 1000'!C:C,1,FALSE),"")</f>
        <v/>
      </c>
      <c r="J35" s="5" t="str">
        <f>IFERROR(VLOOKUP(H35,'Auto Lid'!C:C,1,FALSE),"")</f>
        <v>1491629</v>
      </c>
      <c r="K35" s="8" t="str">
        <f t="shared" si="2"/>
        <v>OK</v>
      </c>
      <c r="L35" s="9" t="b">
        <f>SUMIF('Auto Lid'!C:C,H35,'Auto Lid'!B:B)=F35</f>
        <v>0</v>
      </c>
      <c r="M35" s="9" t="b">
        <f t="shared" ca="1" si="3"/>
        <v>1</v>
      </c>
      <c r="N35" s="5">
        <f t="shared" ca="1" si="4"/>
        <v>0</v>
      </c>
      <c r="O35" s="5">
        <f t="shared" ca="1" si="4"/>
        <v>1</v>
      </c>
      <c r="P35" s="5">
        <f t="shared" ca="1" si="4"/>
        <v>0</v>
      </c>
      <c r="Q35" s="5">
        <f t="shared" ca="1" si="4"/>
        <v>1</v>
      </c>
      <c r="R35" s="5">
        <f t="shared" ca="1" si="4"/>
        <v>1</v>
      </c>
      <c r="S35" s="5">
        <f t="shared" ca="1" si="4"/>
        <v>0</v>
      </c>
      <c r="T35" s="5">
        <f t="shared" ca="1" si="4"/>
        <v>0</v>
      </c>
    </row>
    <row r="36" spans="1:20" x14ac:dyDescent="0.2">
      <c r="A36" s="5" t="s">
        <v>73</v>
      </c>
      <c r="B36" s="5" t="s">
        <v>91</v>
      </c>
      <c r="C36" s="6">
        <v>45072</v>
      </c>
      <c r="D36" s="5" t="s">
        <v>63</v>
      </c>
      <c r="E36" s="5" t="s">
        <v>82</v>
      </c>
      <c r="F36" s="7">
        <v>120</v>
      </c>
      <c r="G36" s="6">
        <v>45076</v>
      </c>
      <c r="H36" s="5" t="str">
        <f t="shared" si="5"/>
        <v>1491599</v>
      </c>
      <c r="I36" s="5" t="str">
        <f>IFERROR(VLOOKUP(H36,'Auto Lid 1000'!C:C,1,FALSE),"")</f>
        <v/>
      </c>
      <c r="J36" s="5" t="str">
        <f>IFERROR(VLOOKUP(H36,'Auto Lid'!C:C,1,FALSE),"")</f>
        <v>1491599</v>
      </c>
      <c r="K36" s="8" t="str">
        <f t="shared" si="2"/>
        <v>OK</v>
      </c>
      <c r="L36" s="9" t="b">
        <f>SUMIF('Auto Lid'!C:C,H36,'Auto Lid'!B:B)=F36</f>
        <v>0</v>
      </c>
      <c r="M36" s="9" t="b">
        <f t="shared" ca="1" si="3"/>
        <v>0</v>
      </c>
      <c r="N36" s="5">
        <f t="shared" ca="1" si="4"/>
        <v>0</v>
      </c>
      <c r="O36" s="5">
        <f t="shared" ca="1" si="4"/>
        <v>1</v>
      </c>
      <c r="P36" s="5">
        <f t="shared" ca="1" si="4"/>
        <v>0</v>
      </c>
      <c r="Q36" s="5">
        <f t="shared" ca="1" si="4"/>
        <v>0</v>
      </c>
      <c r="R36" s="5">
        <f t="shared" ca="1" si="4"/>
        <v>1</v>
      </c>
      <c r="S36" s="5">
        <f t="shared" ca="1" si="4"/>
        <v>0</v>
      </c>
      <c r="T36" s="5">
        <f t="shared" ca="1" si="4"/>
        <v>0</v>
      </c>
    </row>
    <row r="37" spans="1:20" x14ac:dyDescent="0.2">
      <c r="A37" s="5" t="s">
        <v>73</v>
      </c>
      <c r="B37" s="5" t="s">
        <v>91</v>
      </c>
      <c r="C37" s="6">
        <v>45071</v>
      </c>
      <c r="D37" s="5" t="s">
        <v>61</v>
      </c>
      <c r="E37" s="5" t="s">
        <v>82</v>
      </c>
      <c r="F37" s="7">
        <v>90</v>
      </c>
      <c r="G37" s="6">
        <v>45072</v>
      </c>
      <c r="H37" s="5" t="str">
        <f t="shared" si="5"/>
        <v>1491578</v>
      </c>
      <c r="I37" s="5" t="str">
        <f>IFERROR(VLOOKUP(H37,'Auto Lid 1000'!C:C,1,FALSE),"")</f>
        <v/>
      </c>
      <c r="J37" s="5" t="str">
        <f>IFERROR(VLOOKUP(H37,'Auto Lid'!C:C,1,FALSE),"")</f>
        <v>1491578</v>
      </c>
      <c r="K37" s="8" t="str">
        <f t="shared" si="2"/>
        <v>OK</v>
      </c>
      <c r="L37" s="9" t="b">
        <f>SUMIF('Auto Lid'!C:C,H37,'Auto Lid'!B:B)=F37</f>
        <v>0</v>
      </c>
      <c r="M37" s="9" t="b">
        <f t="shared" ca="1" si="3"/>
        <v>0</v>
      </c>
      <c r="N37" s="5">
        <f t="shared" ca="1" si="4"/>
        <v>0</v>
      </c>
      <c r="O37" s="5">
        <f t="shared" ca="1" si="4"/>
        <v>1</v>
      </c>
      <c r="P37" s="5">
        <f t="shared" ca="1" si="4"/>
        <v>0</v>
      </c>
      <c r="Q37" s="5">
        <f t="shared" ca="1" si="4"/>
        <v>0</v>
      </c>
      <c r="R37" s="5">
        <f t="shared" ca="1" si="4"/>
        <v>1</v>
      </c>
      <c r="S37" s="5">
        <f t="shared" ca="1" si="4"/>
        <v>0</v>
      </c>
      <c r="T37" s="5">
        <f t="shared" ca="1" si="4"/>
        <v>0</v>
      </c>
    </row>
    <row r="38" spans="1:20" x14ac:dyDescent="0.2">
      <c r="A38" s="5" t="s">
        <v>73</v>
      </c>
      <c r="B38" s="5" t="s">
        <v>91</v>
      </c>
      <c r="C38" s="6">
        <v>45063</v>
      </c>
      <c r="D38" s="5" t="s">
        <v>59</v>
      </c>
      <c r="E38" s="5" t="s">
        <v>82</v>
      </c>
      <c r="F38" s="7">
        <v>30</v>
      </c>
      <c r="G38" s="6">
        <v>45065</v>
      </c>
      <c r="H38" s="5" t="str">
        <f t="shared" si="5"/>
        <v>1491460</v>
      </c>
      <c r="I38" s="5" t="str">
        <f>IFERROR(VLOOKUP(H38,'Auto Lid 1000'!C:C,1,FALSE),"")</f>
        <v/>
      </c>
      <c r="J38" s="5" t="str">
        <f>IFERROR(VLOOKUP(H38,'Auto Lid'!C:C,1,FALSE),"")</f>
        <v>1491460</v>
      </c>
      <c r="K38" s="8" t="str">
        <f t="shared" si="2"/>
        <v>OK</v>
      </c>
      <c r="L38" s="9" t="b">
        <f>SUMIF('Auto Lid'!C:C,H38,'Auto Lid'!B:B)=F38</f>
        <v>0</v>
      </c>
      <c r="M38" s="9" t="b">
        <f t="shared" ca="1" si="3"/>
        <v>1</v>
      </c>
      <c r="N38" s="5">
        <f t="shared" ca="1" si="4"/>
        <v>0</v>
      </c>
      <c r="O38" s="5">
        <f t="shared" ca="1" si="4"/>
        <v>1</v>
      </c>
      <c r="P38" s="5">
        <f t="shared" ca="1" si="4"/>
        <v>1</v>
      </c>
      <c r="Q38" s="5">
        <f t="shared" ca="1" si="4"/>
        <v>0</v>
      </c>
      <c r="R38" s="5">
        <f t="shared" ca="1" si="4"/>
        <v>1</v>
      </c>
      <c r="S38" s="5">
        <f t="shared" ca="1" si="4"/>
        <v>0</v>
      </c>
      <c r="T38" s="5">
        <f t="shared" ca="1" si="4"/>
        <v>0</v>
      </c>
    </row>
    <row r="39" spans="1:20" x14ac:dyDescent="0.2">
      <c r="A39" s="5" t="s">
        <v>73</v>
      </c>
      <c r="B39" s="5" t="s">
        <v>91</v>
      </c>
      <c r="C39" s="6">
        <v>45062</v>
      </c>
      <c r="D39" s="5" t="s">
        <v>57</v>
      </c>
      <c r="E39" s="5" t="s">
        <v>82</v>
      </c>
      <c r="F39" s="7">
        <v>90</v>
      </c>
      <c r="G39" s="6">
        <v>45063</v>
      </c>
      <c r="H39" s="5" t="str">
        <f t="shared" si="5"/>
        <v>1491410</v>
      </c>
      <c r="I39" s="5" t="str">
        <f>IFERROR(VLOOKUP(H39,'Auto Lid 1000'!C:C,1,FALSE),"")</f>
        <v/>
      </c>
      <c r="J39" s="5" t="str">
        <f>IFERROR(VLOOKUP(H39,'Auto Lid'!C:C,1,FALSE),"")</f>
        <v>1491410</v>
      </c>
      <c r="K39" s="8" t="str">
        <f t="shared" si="2"/>
        <v>OK</v>
      </c>
      <c r="L39" s="9" t="b">
        <f>SUMIF('Auto Lid'!C:C,H39,'Auto Lid'!B:B)=F39</f>
        <v>0</v>
      </c>
      <c r="M39" s="9" t="b">
        <f t="shared" ca="1" si="3"/>
        <v>1</v>
      </c>
      <c r="N39" s="5">
        <f t="shared" ca="1" si="4"/>
        <v>0</v>
      </c>
      <c r="O39" s="5">
        <f t="shared" ca="1" si="4"/>
        <v>2</v>
      </c>
      <c r="P39" s="5">
        <f t="shared" ca="1" si="4"/>
        <v>2</v>
      </c>
      <c r="Q39" s="5">
        <f t="shared" ca="1" si="4"/>
        <v>1</v>
      </c>
      <c r="R39" s="5">
        <f t="shared" ca="1" si="4"/>
        <v>1</v>
      </c>
      <c r="S39" s="5">
        <f t="shared" ca="1" si="4"/>
        <v>0</v>
      </c>
      <c r="T39" s="5">
        <f t="shared" ca="1" si="4"/>
        <v>0</v>
      </c>
    </row>
    <row r="40" spans="1:20" x14ac:dyDescent="0.2">
      <c r="A40" s="5" t="s">
        <v>73</v>
      </c>
      <c r="B40" s="5" t="s">
        <v>91</v>
      </c>
      <c r="C40" s="6">
        <v>45061</v>
      </c>
      <c r="D40" s="5" t="s">
        <v>55</v>
      </c>
      <c r="E40" s="5" t="s">
        <v>82</v>
      </c>
      <c r="F40" s="7">
        <v>60</v>
      </c>
      <c r="G40" s="6">
        <v>45062</v>
      </c>
      <c r="H40" s="5" t="str">
        <f t="shared" si="5"/>
        <v>1491377</v>
      </c>
      <c r="I40" s="5" t="str">
        <f>IFERROR(VLOOKUP(H40,'Auto Lid 1000'!C:C,1,FALSE),"")</f>
        <v/>
      </c>
      <c r="J40" s="5" t="str">
        <f>IFERROR(VLOOKUP(H40,'Auto Lid'!C:C,1,FALSE),"")</f>
        <v>1491377</v>
      </c>
      <c r="K40" s="8" t="str">
        <f t="shared" si="2"/>
        <v>OK</v>
      </c>
      <c r="L40" s="9" t="b">
        <f>SUMIF('Auto Lid'!C:C,H40,'Auto Lid'!B:B)=F40</f>
        <v>0</v>
      </c>
      <c r="M40" s="9" t="b">
        <f t="shared" ca="1" si="3"/>
        <v>1</v>
      </c>
      <c r="N40" s="5">
        <f t="shared" ca="1" si="4"/>
        <v>0</v>
      </c>
      <c r="O40" s="5">
        <f t="shared" ca="1" si="4"/>
        <v>2</v>
      </c>
      <c r="P40" s="5">
        <f t="shared" ca="1" si="4"/>
        <v>2</v>
      </c>
      <c r="Q40" s="5">
        <f t="shared" ca="1" si="4"/>
        <v>1</v>
      </c>
      <c r="R40" s="5">
        <f t="shared" ca="1" si="4"/>
        <v>1</v>
      </c>
      <c r="S40" s="5">
        <f t="shared" ca="1" si="4"/>
        <v>0</v>
      </c>
      <c r="T40" s="5">
        <f t="shared" ca="1" si="4"/>
        <v>0</v>
      </c>
    </row>
    <row r="41" spans="1:20" x14ac:dyDescent="0.2">
      <c r="A41" s="5" t="s">
        <v>73</v>
      </c>
      <c r="B41" s="5" t="s">
        <v>91</v>
      </c>
      <c r="C41" s="6">
        <v>45058</v>
      </c>
      <c r="D41" s="5" t="s">
        <v>53</v>
      </c>
      <c r="E41" s="5" t="s">
        <v>82</v>
      </c>
      <c r="F41" s="7">
        <v>110</v>
      </c>
      <c r="G41" s="6">
        <v>45061</v>
      </c>
      <c r="H41" s="5" t="str">
        <f t="shared" si="5"/>
        <v>1491347</v>
      </c>
      <c r="I41" s="5" t="str">
        <f>IFERROR(VLOOKUP(H41,'Auto Lid 1000'!C:C,1,FALSE),"")</f>
        <v/>
      </c>
      <c r="J41" s="5" t="str">
        <f>IFERROR(VLOOKUP(H41,'Auto Lid'!C:C,1,FALSE),"")</f>
        <v>1491347</v>
      </c>
      <c r="K41" s="8" t="str">
        <f t="shared" si="2"/>
        <v>OK</v>
      </c>
      <c r="L41" s="9" t="b">
        <f>SUMIF('Auto Lid'!C:C,H41,'Auto Lid'!B:B)=F41</f>
        <v>0</v>
      </c>
      <c r="M41" s="9" t="b">
        <f t="shared" ca="1" si="3"/>
        <v>1</v>
      </c>
      <c r="N41" s="5">
        <f t="shared" ca="1" si="4"/>
        <v>0</v>
      </c>
      <c r="O41" s="5">
        <f t="shared" ca="1" si="4"/>
        <v>1</v>
      </c>
      <c r="P41" s="5">
        <f t="shared" ca="1" si="4"/>
        <v>1</v>
      </c>
      <c r="Q41" s="5">
        <f t="shared" ca="1" si="4"/>
        <v>0</v>
      </c>
      <c r="R41" s="5">
        <f t="shared" ca="1" si="4"/>
        <v>1</v>
      </c>
      <c r="S41" s="5">
        <f t="shared" ca="1" si="4"/>
        <v>0</v>
      </c>
      <c r="T41" s="5">
        <f t="shared" ca="1" si="4"/>
        <v>0</v>
      </c>
    </row>
    <row r="42" spans="1:20" x14ac:dyDescent="0.2">
      <c r="A42" s="5" t="s">
        <v>73</v>
      </c>
      <c r="B42" s="5" t="s">
        <v>91</v>
      </c>
      <c r="C42" s="6">
        <v>45056</v>
      </c>
      <c r="D42" s="5" t="s">
        <v>51</v>
      </c>
      <c r="E42" s="5" t="s">
        <v>82</v>
      </c>
      <c r="F42" s="7">
        <v>40</v>
      </c>
      <c r="G42" s="6">
        <v>45058</v>
      </c>
      <c r="H42" s="5" t="str">
        <f t="shared" si="5"/>
        <v>1491301</v>
      </c>
      <c r="I42" s="5" t="str">
        <f>IFERROR(VLOOKUP(H42,'Auto Lid 1000'!C:C,1,FALSE),"")</f>
        <v/>
      </c>
      <c r="J42" s="5" t="str">
        <f>IFERROR(VLOOKUP(H42,'Auto Lid'!C:C,1,FALSE),"")</f>
        <v>1491301</v>
      </c>
      <c r="K42" s="8" t="str">
        <f t="shared" si="2"/>
        <v>OK</v>
      </c>
      <c r="L42" s="9" t="b">
        <f>SUMIF('Auto Lid'!C:C,H42,'Auto Lid'!B:B)=F42</f>
        <v>0</v>
      </c>
      <c r="M42" s="9" t="b">
        <f t="shared" ca="1" si="3"/>
        <v>1</v>
      </c>
      <c r="N42" s="5">
        <f t="shared" ca="1" si="4"/>
        <v>0</v>
      </c>
      <c r="O42" s="5">
        <f t="shared" ca="1" si="4"/>
        <v>1</v>
      </c>
      <c r="P42" s="5">
        <f t="shared" ca="1" si="4"/>
        <v>1</v>
      </c>
      <c r="Q42" s="5">
        <f t="shared" ca="1" si="4"/>
        <v>1</v>
      </c>
      <c r="R42" s="5">
        <f t="shared" ca="1" si="4"/>
        <v>1</v>
      </c>
      <c r="S42" s="5">
        <f t="shared" ca="1" si="4"/>
        <v>0</v>
      </c>
      <c r="T42" s="5">
        <f t="shared" ca="1" si="4"/>
        <v>0</v>
      </c>
    </row>
    <row r="43" spans="1:20" x14ac:dyDescent="0.2">
      <c r="A43" s="5" t="s">
        <v>73</v>
      </c>
      <c r="B43" s="5" t="s">
        <v>91</v>
      </c>
      <c r="C43" s="6">
        <v>45056</v>
      </c>
      <c r="D43" s="5" t="s">
        <v>49</v>
      </c>
      <c r="E43" s="5" t="s">
        <v>82</v>
      </c>
      <c r="F43" s="7">
        <v>40</v>
      </c>
      <c r="G43" s="6">
        <v>45057</v>
      </c>
      <c r="H43" s="5" t="str">
        <f t="shared" si="5"/>
        <v>1491289</v>
      </c>
      <c r="I43" s="5" t="str">
        <f>IFERROR(VLOOKUP(H43,'Auto Lid 1000'!C:C,1,FALSE),"")</f>
        <v/>
      </c>
      <c r="J43" s="5" t="str">
        <f>IFERROR(VLOOKUP(H43,'Auto Lid'!C:C,1,FALSE),"")</f>
        <v>1491289</v>
      </c>
      <c r="K43" s="8" t="str">
        <f t="shared" si="2"/>
        <v>OK</v>
      </c>
      <c r="L43" s="9" t="b">
        <f>SUMIF('Auto Lid'!C:C,H43,'Auto Lid'!B:B)=F43</f>
        <v>0</v>
      </c>
      <c r="M43" s="9" t="b">
        <f t="shared" ca="1" si="3"/>
        <v>1</v>
      </c>
      <c r="N43" s="5">
        <f t="shared" ca="1" si="4"/>
        <v>0</v>
      </c>
      <c r="O43" s="5">
        <f t="shared" ca="1" si="4"/>
        <v>1</v>
      </c>
      <c r="P43" s="5">
        <f t="shared" ca="1" si="4"/>
        <v>1</v>
      </c>
      <c r="Q43" s="5">
        <f t="shared" ca="1" si="4"/>
        <v>0</v>
      </c>
      <c r="R43" s="5">
        <f t="shared" ca="1" si="4"/>
        <v>1</v>
      </c>
      <c r="S43" s="5">
        <f t="shared" ca="1" si="4"/>
        <v>0</v>
      </c>
      <c r="T43" s="5">
        <f t="shared" ca="1" si="4"/>
        <v>0</v>
      </c>
    </row>
    <row r="44" spans="1:20" x14ac:dyDescent="0.2">
      <c r="A44" s="5" t="s">
        <v>73</v>
      </c>
      <c r="B44" s="5" t="s">
        <v>91</v>
      </c>
      <c r="C44" s="6">
        <v>45055</v>
      </c>
      <c r="D44" s="5" t="s">
        <v>47</v>
      </c>
      <c r="E44" s="5" t="s">
        <v>82</v>
      </c>
      <c r="F44" s="7">
        <v>100</v>
      </c>
      <c r="G44" s="6">
        <v>45056</v>
      </c>
      <c r="H44" s="5" t="str">
        <f t="shared" si="5"/>
        <v>1491245</v>
      </c>
      <c r="I44" s="5" t="str">
        <f>IFERROR(VLOOKUP(H44,'Auto Lid 1000'!C:C,1,FALSE),"")</f>
        <v/>
      </c>
      <c r="J44" s="5" t="str">
        <f>IFERROR(VLOOKUP(H44,'Auto Lid'!C:C,1,FALSE),"")</f>
        <v>1491245</v>
      </c>
      <c r="K44" s="8" t="str">
        <f t="shared" si="2"/>
        <v>OK</v>
      </c>
      <c r="L44" s="9" t="b">
        <f>SUMIF('Auto Lid'!C:C,H44,'Auto Lid'!B:B)=F44</f>
        <v>0</v>
      </c>
      <c r="M44" s="9" t="b">
        <f t="shared" ca="1" si="3"/>
        <v>1</v>
      </c>
      <c r="N44" s="5">
        <f t="shared" ca="1" si="4"/>
        <v>0</v>
      </c>
      <c r="O44" s="5">
        <f t="shared" ca="1" si="4"/>
        <v>1</v>
      </c>
      <c r="P44" s="5">
        <f t="shared" ca="1" si="4"/>
        <v>1</v>
      </c>
      <c r="Q44" s="5">
        <f t="shared" ca="1" si="4"/>
        <v>1</v>
      </c>
      <c r="R44" s="5">
        <f t="shared" ca="1" si="4"/>
        <v>1</v>
      </c>
      <c r="S44" s="5">
        <f t="shared" ca="1" si="4"/>
        <v>0</v>
      </c>
      <c r="T44" s="5">
        <f t="shared" ca="1" si="4"/>
        <v>0</v>
      </c>
    </row>
    <row r="45" spans="1:20" x14ac:dyDescent="0.2">
      <c r="A45" s="5" t="s">
        <v>73</v>
      </c>
      <c r="B45" s="5" t="s">
        <v>91</v>
      </c>
      <c r="C45" s="6">
        <v>45050</v>
      </c>
      <c r="D45" s="5" t="s">
        <v>45</v>
      </c>
      <c r="E45" s="5" t="s">
        <v>82</v>
      </c>
      <c r="F45" s="7">
        <v>170</v>
      </c>
      <c r="G45" s="6">
        <v>45051</v>
      </c>
      <c r="H45" s="5" t="str">
        <f t="shared" si="5"/>
        <v>1491193</v>
      </c>
      <c r="I45" s="5" t="str">
        <f>IFERROR(VLOOKUP(H45,'Auto Lid 1000'!C:C,1,FALSE),"")</f>
        <v/>
      </c>
      <c r="J45" s="5" t="str">
        <f>IFERROR(VLOOKUP(H45,'Auto Lid'!C:C,1,FALSE),"")</f>
        <v>1491193</v>
      </c>
      <c r="K45" s="8" t="str">
        <f t="shared" si="2"/>
        <v>OK</v>
      </c>
      <c r="L45" s="9" t="b">
        <f>SUMIF('Auto Lid'!C:C,H45,'Auto Lid'!B:B)=F45</f>
        <v>0</v>
      </c>
      <c r="M45" s="9" t="b">
        <f t="shared" ca="1" si="3"/>
        <v>1</v>
      </c>
      <c r="N45" s="5">
        <f t="shared" ca="1" si="4"/>
        <v>0</v>
      </c>
      <c r="O45" s="5">
        <f t="shared" ca="1" si="4"/>
        <v>1</v>
      </c>
      <c r="P45" s="5">
        <f t="shared" ca="1" si="4"/>
        <v>1</v>
      </c>
      <c r="Q45" s="5">
        <f t="shared" ca="1" si="4"/>
        <v>1</v>
      </c>
      <c r="R45" s="5">
        <f t="shared" ca="1" si="4"/>
        <v>1</v>
      </c>
      <c r="S45" s="5">
        <f t="shared" ca="1" si="4"/>
        <v>0</v>
      </c>
      <c r="T45" s="5">
        <f t="shared" ca="1" si="4"/>
        <v>0</v>
      </c>
    </row>
    <row r="46" spans="1:20" x14ac:dyDescent="0.2">
      <c r="A46" s="5" t="s">
        <v>73</v>
      </c>
      <c r="B46" s="5" t="s">
        <v>91</v>
      </c>
      <c r="C46" s="6">
        <v>45048</v>
      </c>
      <c r="D46" s="5" t="s">
        <v>43</v>
      </c>
      <c r="E46" s="5" t="s">
        <v>82</v>
      </c>
      <c r="F46" s="7">
        <v>70</v>
      </c>
      <c r="G46" s="6">
        <v>45049</v>
      </c>
      <c r="H46" s="5" t="str">
        <f t="shared" si="5"/>
        <v>1491148</v>
      </c>
      <c r="I46" s="5" t="str">
        <f>IFERROR(VLOOKUP(H46,'Auto Lid 1000'!C:C,1,FALSE),"")</f>
        <v/>
      </c>
      <c r="J46" s="5" t="str">
        <f>IFERROR(VLOOKUP(H46,'Auto Lid'!C:C,1,FALSE),"")</f>
        <v>1491148</v>
      </c>
      <c r="K46" s="8" t="str">
        <f t="shared" si="2"/>
        <v>OK</v>
      </c>
      <c r="L46" s="9" t="b">
        <f>SUMIF('Auto Lid'!C:C,H46,'Auto Lid'!B:B)=F46</f>
        <v>0</v>
      </c>
      <c r="M46" s="9" t="b">
        <f t="shared" ca="1" si="3"/>
        <v>1</v>
      </c>
      <c r="N46" s="5">
        <f t="shared" ca="1" si="4"/>
        <v>0</v>
      </c>
      <c r="O46" s="5">
        <f t="shared" ca="1" si="4"/>
        <v>1</v>
      </c>
      <c r="P46" s="5">
        <f t="shared" ca="1" si="4"/>
        <v>1</v>
      </c>
      <c r="Q46" s="5">
        <f t="shared" ca="1" si="4"/>
        <v>1</v>
      </c>
      <c r="R46" s="5">
        <f t="shared" ca="1" si="4"/>
        <v>1</v>
      </c>
      <c r="S46" s="5">
        <f t="shared" ca="1" si="4"/>
        <v>0</v>
      </c>
      <c r="T46" s="5">
        <f t="shared" ca="1" si="4"/>
        <v>0</v>
      </c>
    </row>
    <row r="47" spans="1:20" x14ac:dyDescent="0.2">
      <c r="A47" s="5" t="s">
        <v>73</v>
      </c>
      <c r="B47" s="5" t="s">
        <v>91</v>
      </c>
      <c r="C47" s="6">
        <v>45044</v>
      </c>
      <c r="D47" s="5" t="s">
        <v>41</v>
      </c>
      <c r="E47" s="5" t="s">
        <v>82</v>
      </c>
      <c r="F47" s="7">
        <v>100</v>
      </c>
      <c r="G47" s="6">
        <v>45048</v>
      </c>
      <c r="H47" s="5" t="str">
        <f t="shared" si="5"/>
        <v>1491116</v>
      </c>
      <c r="I47" s="5" t="str">
        <f>IFERROR(VLOOKUP(H47,'Auto Lid 1000'!C:C,1,FALSE),"")</f>
        <v/>
      </c>
      <c r="J47" s="5" t="str">
        <f>IFERROR(VLOOKUP(H47,'Auto Lid'!C:C,1,FALSE),"")</f>
        <v>1491116</v>
      </c>
      <c r="K47" s="8" t="str">
        <f t="shared" si="2"/>
        <v>OK</v>
      </c>
      <c r="L47" s="9" t="b">
        <f>SUMIF('Auto Lid'!C:C,H47,'Auto Lid'!B:B)=F47</f>
        <v>0</v>
      </c>
      <c r="M47" s="9" t="b">
        <f t="shared" ca="1" si="3"/>
        <v>1</v>
      </c>
      <c r="N47" s="5">
        <f t="shared" ca="1" si="4"/>
        <v>0</v>
      </c>
      <c r="O47" s="5">
        <f t="shared" ca="1" si="4"/>
        <v>1</v>
      </c>
      <c r="P47" s="5">
        <f t="shared" ca="1" si="4"/>
        <v>1</v>
      </c>
      <c r="Q47" s="5">
        <f t="shared" ca="1" si="4"/>
        <v>1</v>
      </c>
      <c r="R47" s="5">
        <f t="shared" ca="1" si="4"/>
        <v>1</v>
      </c>
      <c r="S47" s="5">
        <f t="shared" ca="1" si="4"/>
        <v>0</v>
      </c>
      <c r="T47" s="5">
        <f t="shared" ca="1" si="4"/>
        <v>0</v>
      </c>
    </row>
    <row r="48" spans="1:20" x14ac:dyDescent="0.2">
      <c r="A48" s="5" t="s">
        <v>73</v>
      </c>
      <c r="B48" s="5" t="s">
        <v>91</v>
      </c>
      <c r="C48" s="6">
        <v>45043</v>
      </c>
      <c r="D48" s="5" t="s">
        <v>39</v>
      </c>
      <c r="E48" s="5" t="s">
        <v>82</v>
      </c>
      <c r="F48" s="7">
        <v>20</v>
      </c>
      <c r="G48" s="6">
        <v>45044</v>
      </c>
      <c r="H48" s="5" t="str">
        <f t="shared" si="5"/>
        <v>1491082</v>
      </c>
      <c r="I48" s="5" t="str">
        <f>IFERROR(VLOOKUP(H48,'Auto Lid 1000'!C:C,1,FALSE),"")</f>
        <v/>
      </c>
      <c r="J48" s="5" t="str">
        <f>IFERROR(VLOOKUP(H48,'Auto Lid'!C:C,1,FALSE),"")</f>
        <v>1491082</v>
      </c>
      <c r="K48" s="8" t="str">
        <f t="shared" si="2"/>
        <v>OK</v>
      </c>
      <c r="L48" s="9" t="b">
        <f>SUMIF('Auto Lid'!C:C,H48,'Auto Lid'!B:B)=F48</f>
        <v>0</v>
      </c>
      <c r="M48" s="9" t="b">
        <f t="shared" ca="1" si="3"/>
        <v>1</v>
      </c>
      <c r="N48" s="5">
        <f t="shared" ca="1" si="4"/>
        <v>0</v>
      </c>
      <c r="O48" s="5">
        <f t="shared" ca="1" si="4"/>
        <v>1</v>
      </c>
      <c r="P48" s="5">
        <f t="shared" ca="1" si="4"/>
        <v>1</v>
      </c>
      <c r="Q48" s="5">
        <f t="shared" ca="1" si="4"/>
        <v>0</v>
      </c>
      <c r="R48" s="5">
        <f t="shared" ca="1" si="4"/>
        <v>1</v>
      </c>
      <c r="S48" s="5">
        <f t="shared" ca="1" si="4"/>
        <v>0</v>
      </c>
      <c r="T48" s="5">
        <f t="shared" ca="1" si="4"/>
        <v>0</v>
      </c>
    </row>
    <row r="49" spans="1:20" x14ac:dyDescent="0.2">
      <c r="A49" s="5" t="s">
        <v>73</v>
      </c>
      <c r="B49" s="5" t="s">
        <v>91</v>
      </c>
      <c r="C49" s="6">
        <v>45042</v>
      </c>
      <c r="D49" s="5" t="s">
        <v>37</v>
      </c>
      <c r="E49" s="5" t="s">
        <v>82</v>
      </c>
      <c r="F49" s="7">
        <v>20</v>
      </c>
      <c r="G49" s="6">
        <v>45043</v>
      </c>
      <c r="H49" s="5" t="str">
        <f t="shared" si="5"/>
        <v>1491054</v>
      </c>
      <c r="I49" s="5" t="str">
        <f>IFERROR(VLOOKUP(H49,'Auto Lid 1000'!C:C,1,FALSE),"")</f>
        <v/>
      </c>
      <c r="J49" s="5" t="str">
        <f>IFERROR(VLOOKUP(H49,'Auto Lid'!C:C,1,FALSE),"")</f>
        <v>1491054</v>
      </c>
      <c r="K49" s="8" t="str">
        <f t="shared" si="2"/>
        <v>OK</v>
      </c>
      <c r="L49" s="9" t="b">
        <f>SUMIF('Auto Lid'!C:C,H49,'Auto Lid'!B:B)=F49</f>
        <v>0</v>
      </c>
      <c r="M49" s="9" t="b">
        <f t="shared" ca="1" si="3"/>
        <v>1</v>
      </c>
      <c r="N49" s="5">
        <f t="shared" ca="1" si="4"/>
        <v>0</v>
      </c>
      <c r="O49" s="5">
        <f t="shared" ca="1" si="4"/>
        <v>1</v>
      </c>
      <c r="P49" s="5">
        <f t="shared" ca="1" si="4"/>
        <v>1</v>
      </c>
      <c r="Q49" s="5">
        <f t="shared" ca="1" si="4"/>
        <v>0</v>
      </c>
      <c r="R49" s="5">
        <f t="shared" ca="1" si="4"/>
        <v>1</v>
      </c>
      <c r="S49" s="5">
        <f t="shared" ca="1" si="4"/>
        <v>0</v>
      </c>
      <c r="T49" s="5">
        <f t="shared" ca="1" si="4"/>
        <v>0</v>
      </c>
    </row>
    <row r="50" spans="1:20" x14ac:dyDescent="0.2">
      <c r="A50" s="5" t="s">
        <v>73</v>
      </c>
      <c r="B50" s="5" t="s">
        <v>91</v>
      </c>
      <c r="C50" s="6">
        <v>45041</v>
      </c>
      <c r="D50" s="5" t="s">
        <v>33</v>
      </c>
      <c r="E50" s="5" t="s">
        <v>82</v>
      </c>
      <c r="F50" s="7">
        <v>150</v>
      </c>
      <c r="G50" s="6">
        <v>45042</v>
      </c>
      <c r="H50" s="5" t="str">
        <f t="shared" si="5"/>
        <v>1491024</v>
      </c>
      <c r="I50" s="5" t="str">
        <f>IFERROR(VLOOKUP(H50,'Auto Lid 1000'!C:C,1,FALSE),"")</f>
        <v/>
      </c>
      <c r="J50" s="5" t="str">
        <f>IFERROR(VLOOKUP(H50,'Auto Lid'!C:C,1,FALSE),"")</f>
        <v>1491024</v>
      </c>
      <c r="K50" s="8" t="str">
        <f t="shared" si="2"/>
        <v>OK</v>
      </c>
      <c r="L50" s="9" t="b">
        <f>SUMIF('Auto Lid'!C:C,H50,'Auto Lid'!B:B)=F50</f>
        <v>0</v>
      </c>
      <c r="M50" s="9" t="b">
        <f t="shared" ca="1" si="3"/>
        <v>1</v>
      </c>
      <c r="N50" s="5">
        <f t="shared" ca="1" si="4"/>
        <v>0</v>
      </c>
      <c r="O50" s="5">
        <f t="shared" ca="1" si="4"/>
        <v>1</v>
      </c>
      <c r="P50" s="5">
        <f t="shared" ca="1" si="4"/>
        <v>1</v>
      </c>
      <c r="Q50" s="5">
        <f t="shared" ca="1" si="4"/>
        <v>1</v>
      </c>
      <c r="R50" s="5">
        <f t="shared" ca="1" si="4"/>
        <v>1</v>
      </c>
      <c r="S50" s="5">
        <f t="shared" ca="1" si="4"/>
        <v>0</v>
      </c>
      <c r="T50" s="5">
        <f t="shared" ca="1" si="4"/>
        <v>0</v>
      </c>
    </row>
    <row r="51" spans="1:20" x14ac:dyDescent="0.2">
      <c r="A51" s="5" t="s">
        <v>74</v>
      </c>
      <c r="B51" s="5" t="s">
        <v>92</v>
      </c>
      <c r="C51" s="6">
        <v>45077</v>
      </c>
      <c r="D51" s="5" t="s">
        <v>69</v>
      </c>
      <c r="E51" s="5" t="s">
        <v>82</v>
      </c>
      <c r="F51" s="7">
        <v>40</v>
      </c>
      <c r="G51" s="6">
        <v>45078</v>
      </c>
      <c r="H51" s="5" t="str">
        <f t="shared" si="5"/>
        <v>1491663</v>
      </c>
      <c r="I51" s="5" t="str">
        <f>IFERROR(VLOOKUP(H51,'Auto Lid 1000'!C:C,1,FALSE),"")</f>
        <v/>
      </c>
      <c r="J51" s="5" t="str">
        <f>IFERROR(VLOOKUP(H51,'Auto Lid'!C:C,1,FALSE),"")</f>
        <v>1491663</v>
      </c>
      <c r="K51" s="8" t="str">
        <f t="shared" si="2"/>
        <v>OK</v>
      </c>
      <c r="L51" s="9" t="b">
        <f>SUMIF('Auto Lid'!C:C,H51,'Auto Lid'!B:B)=F51</f>
        <v>0</v>
      </c>
      <c r="M51" s="9" t="b">
        <f t="shared" ca="1" si="3"/>
        <v>1</v>
      </c>
      <c r="N51" s="5">
        <f t="shared" ca="1" si="4"/>
        <v>0</v>
      </c>
      <c r="O51" s="5">
        <f t="shared" ca="1" si="4"/>
        <v>1</v>
      </c>
      <c r="P51" s="5">
        <f t="shared" ca="1" si="4"/>
        <v>0</v>
      </c>
      <c r="Q51" s="5">
        <f t="shared" ca="1" si="4"/>
        <v>1</v>
      </c>
      <c r="R51" s="5">
        <f t="shared" ca="1" si="4"/>
        <v>1</v>
      </c>
      <c r="S51" s="5">
        <f t="shared" ca="1" si="4"/>
        <v>0</v>
      </c>
      <c r="T51" s="5">
        <f t="shared" ca="1" si="4"/>
        <v>0</v>
      </c>
    </row>
    <row r="52" spans="1:20" x14ac:dyDescent="0.2">
      <c r="A52" s="5" t="s">
        <v>74</v>
      </c>
      <c r="B52" s="5" t="s">
        <v>92</v>
      </c>
      <c r="C52" s="6">
        <v>45076</v>
      </c>
      <c r="D52" s="5" t="s">
        <v>67</v>
      </c>
      <c r="E52" s="5" t="s">
        <v>82</v>
      </c>
      <c r="F52" s="7">
        <v>40</v>
      </c>
      <c r="G52" s="6">
        <v>45077</v>
      </c>
      <c r="H52" s="5" t="str">
        <f t="shared" si="5"/>
        <v>1491629</v>
      </c>
      <c r="I52" s="5" t="str">
        <f>IFERROR(VLOOKUP(H52,'Auto Lid 1000'!C:C,1,FALSE),"")</f>
        <v/>
      </c>
      <c r="J52" s="5" t="str">
        <f>IFERROR(VLOOKUP(H52,'Auto Lid'!C:C,1,FALSE),"")</f>
        <v>1491629</v>
      </c>
      <c r="K52" s="8" t="str">
        <f t="shared" si="2"/>
        <v>OK</v>
      </c>
      <c r="L52" s="9" t="b">
        <f>SUMIF('Auto Lid'!C:C,H52,'Auto Lid'!B:B)=F52</f>
        <v>0</v>
      </c>
      <c r="M52" s="9" t="b">
        <f t="shared" ca="1" si="3"/>
        <v>1</v>
      </c>
      <c r="N52" s="5">
        <f t="shared" ca="1" si="4"/>
        <v>0</v>
      </c>
      <c r="O52" s="5">
        <f t="shared" ca="1" si="4"/>
        <v>1</v>
      </c>
      <c r="P52" s="5">
        <f t="shared" ca="1" si="4"/>
        <v>0</v>
      </c>
      <c r="Q52" s="5">
        <f t="shared" ca="1" si="4"/>
        <v>1</v>
      </c>
      <c r="R52" s="5">
        <f t="shared" ca="1" si="4"/>
        <v>1</v>
      </c>
      <c r="S52" s="5">
        <f t="shared" ca="1" si="4"/>
        <v>0</v>
      </c>
      <c r="T52" s="5">
        <f t="shared" ca="1" si="4"/>
        <v>0</v>
      </c>
    </row>
    <row r="53" spans="1:20" x14ac:dyDescent="0.2">
      <c r="A53" s="5" t="s">
        <v>74</v>
      </c>
      <c r="B53" s="5" t="s">
        <v>92</v>
      </c>
      <c r="C53" s="6">
        <v>45062</v>
      </c>
      <c r="D53" s="5" t="s">
        <v>57</v>
      </c>
      <c r="E53" s="5" t="s">
        <v>82</v>
      </c>
      <c r="F53" s="7">
        <v>40</v>
      </c>
      <c r="G53" s="6">
        <v>45063</v>
      </c>
      <c r="H53" s="5" t="str">
        <f t="shared" si="5"/>
        <v>1491410</v>
      </c>
      <c r="I53" s="5" t="str">
        <f>IFERROR(VLOOKUP(H53,'Auto Lid 1000'!C:C,1,FALSE),"")</f>
        <v/>
      </c>
      <c r="J53" s="5" t="str">
        <f>IFERROR(VLOOKUP(H53,'Auto Lid'!C:C,1,FALSE),"")</f>
        <v>1491410</v>
      </c>
      <c r="K53" s="8" t="str">
        <f t="shared" si="2"/>
        <v>OK</v>
      </c>
      <c r="L53" s="9" t="b">
        <f>SUMIF('Auto Lid'!C:C,H53,'Auto Lid'!B:B)=F53</f>
        <v>0</v>
      </c>
      <c r="M53" s="9" t="b">
        <f t="shared" ca="1" si="3"/>
        <v>1</v>
      </c>
      <c r="N53" s="5">
        <f t="shared" ca="1" si="4"/>
        <v>0</v>
      </c>
      <c r="O53" s="5">
        <f t="shared" ca="1" si="4"/>
        <v>2</v>
      </c>
      <c r="P53" s="5">
        <f t="shared" ca="1" si="4"/>
        <v>2</v>
      </c>
      <c r="Q53" s="5">
        <f t="shared" ca="1" si="4"/>
        <v>1</v>
      </c>
      <c r="R53" s="5">
        <f t="shared" ca="1" si="4"/>
        <v>1</v>
      </c>
      <c r="S53" s="5">
        <f t="shared" ca="1" si="4"/>
        <v>0</v>
      </c>
      <c r="T53" s="5">
        <f t="shared" ca="1" si="4"/>
        <v>0</v>
      </c>
    </row>
    <row r="54" spans="1:20" x14ac:dyDescent="0.2">
      <c r="A54" s="5" t="s">
        <v>74</v>
      </c>
      <c r="B54" s="5" t="s">
        <v>92</v>
      </c>
      <c r="C54" s="6">
        <v>45061</v>
      </c>
      <c r="D54" s="5" t="s">
        <v>55</v>
      </c>
      <c r="E54" s="5" t="s">
        <v>82</v>
      </c>
      <c r="F54" s="7">
        <v>40</v>
      </c>
      <c r="G54" s="6">
        <v>45062</v>
      </c>
      <c r="H54" s="5" t="str">
        <f t="shared" si="5"/>
        <v>1491377</v>
      </c>
      <c r="I54" s="5" t="str">
        <f>IFERROR(VLOOKUP(H54,'Auto Lid 1000'!C:C,1,FALSE),"")</f>
        <v/>
      </c>
      <c r="J54" s="5" t="str">
        <f>IFERROR(VLOOKUP(H54,'Auto Lid'!C:C,1,FALSE),"")</f>
        <v>1491377</v>
      </c>
      <c r="K54" s="8" t="str">
        <f t="shared" si="2"/>
        <v>OK</v>
      </c>
      <c r="L54" s="9" t="b">
        <f>SUMIF('Auto Lid'!C:C,H54,'Auto Lid'!B:B)=F54</f>
        <v>0</v>
      </c>
      <c r="M54" s="9" t="b">
        <f t="shared" ca="1" si="3"/>
        <v>1</v>
      </c>
      <c r="N54" s="5">
        <f t="shared" ca="1" si="4"/>
        <v>0</v>
      </c>
      <c r="O54" s="5">
        <f t="shared" ca="1" si="4"/>
        <v>2</v>
      </c>
      <c r="P54" s="5">
        <f t="shared" ca="1" si="4"/>
        <v>2</v>
      </c>
      <c r="Q54" s="5">
        <f t="shared" ref="N54:T61" ca="1" si="6">COUNTIF(INDIRECT("'" &amp;Q$1 &amp; "'!C:C"),$H54)</f>
        <v>1</v>
      </c>
      <c r="R54" s="5">
        <f t="shared" ca="1" si="6"/>
        <v>1</v>
      </c>
      <c r="S54" s="5">
        <f t="shared" ca="1" si="6"/>
        <v>0</v>
      </c>
      <c r="T54" s="5">
        <f t="shared" ca="1" si="6"/>
        <v>0</v>
      </c>
    </row>
    <row r="55" spans="1:20" x14ac:dyDescent="0.2">
      <c r="A55" s="5" t="s">
        <v>74</v>
      </c>
      <c r="B55" s="5" t="s">
        <v>92</v>
      </c>
      <c r="C55" s="6">
        <v>45056</v>
      </c>
      <c r="D55" s="5" t="s">
        <v>51</v>
      </c>
      <c r="E55" s="5" t="s">
        <v>82</v>
      </c>
      <c r="F55" s="7">
        <v>40</v>
      </c>
      <c r="G55" s="6">
        <v>45058</v>
      </c>
      <c r="H55" s="5" t="str">
        <f t="shared" si="5"/>
        <v>1491301</v>
      </c>
      <c r="I55" s="5" t="str">
        <f>IFERROR(VLOOKUP(H55,'Auto Lid 1000'!C:C,1,FALSE),"")</f>
        <v/>
      </c>
      <c r="J55" s="5" t="str">
        <f>IFERROR(VLOOKUP(H55,'Auto Lid'!C:C,1,FALSE),"")</f>
        <v>1491301</v>
      </c>
      <c r="K55" s="8" t="str">
        <f t="shared" si="2"/>
        <v>OK</v>
      </c>
      <c r="L55" s="9" t="b">
        <f>SUMIF('Auto Lid'!C:C,H55,'Auto Lid'!B:B)=F55</f>
        <v>0</v>
      </c>
      <c r="M55" s="9" t="b">
        <f t="shared" ca="1" si="3"/>
        <v>1</v>
      </c>
      <c r="N55" s="5">
        <f t="shared" ca="1" si="6"/>
        <v>0</v>
      </c>
      <c r="O55" s="5">
        <f t="shared" ca="1" si="6"/>
        <v>1</v>
      </c>
      <c r="P55" s="5">
        <f t="shared" ca="1" si="6"/>
        <v>1</v>
      </c>
      <c r="Q55" s="5">
        <f t="shared" ca="1" si="6"/>
        <v>1</v>
      </c>
      <c r="R55" s="5">
        <f t="shared" ca="1" si="6"/>
        <v>1</v>
      </c>
      <c r="S55" s="5">
        <f t="shared" ca="1" si="6"/>
        <v>0</v>
      </c>
      <c r="T55" s="5">
        <f t="shared" ca="1" si="6"/>
        <v>0</v>
      </c>
    </row>
    <row r="56" spans="1:20" x14ac:dyDescent="0.2">
      <c r="A56" s="5" t="s">
        <v>74</v>
      </c>
      <c r="B56" s="5" t="s">
        <v>92</v>
      </c>
      <c r="C56" s="6">
        <v>45055</v>
      </c>
      <c r="D56" s="5" t="s">
        <v>47</v>
      </c>
      <c r="E56" s="5" t="s">
        <v>82</v>
      </c>
      <c r="F56" s="7">
        <v>40</v>
      </c>
      <c r="G56" s="6">
        <v>45056</v>
      </c>
      <c r="H56" s="5" t="str">
        <f t="shared" si="5"/>
        <v>1491245</v>
      </c>
      <c r="I56" s="5" t="str">
        <f>IFERROR(VLOOKUP(H56,'Auto Lid 1000'!C:C,1,FALSE),"")</f>
        <v/>
      </c>
      <c r="J56" s="5" t="str">
        <f>IFERROR(VLOOKUP(H56,'Auto Lid'!C:C,1,FALSE),"")</f>
        <v>1491245</v>
      </c>
      <c r="K56" s="8" t="str">
        <f t="shared" si="2"/>
        <v>OK</v>
      </c>
      <c r="L56" s="9" t="b">
        <f>SUMIF('Auto Lid'!C:C,H56,'Auto Lid'!B:B)=F56</f>
        <v>0</v>
      </c>
      <c r="M56" s="9" t="b">
        <f t="shared" ca="1" si="3"/>
        <v>1</v>
      </c>
      <c r="N56" s="5">
        <f t="shared" ca="1" si="6"/>
        <v>0</v>
      </c>
      <c r="O56" s="5">
        <f t="shared" ca="1" si="6"/>
        <v>1</v>
      </c>
      <c r="P56" s="5">
        <f t="shared" ca="1" si="6"/>
        <v>1</v>
      </c>
      <c r="Q56" s="5">
        <f t="shared" ca="1" si="6"/>
        <v>1</v>
      </c>
      <c r="R56" s="5">
        <f t="shared" ca="1" si="6"/>
        <v>1</v>
      </c>
      <c r="S56" s="5">
        <f t="shared" ca="1" si="6"/>
        <v>0</v>
      </c>
      <c r="T56" s="5">
        <f t="shared" ca="1" si="6"/>
        <v>0</v>
      </c>
    </row>
    <row r="57" spans="1:20" x14ac:dyDescent="0.2">
      <c r="A57" s="5" t="s">
        <v>74</v>
      </c>
      <c r="B57" s="5" t="s">
        <v>92</v>
      </c>
      <c r="C57" s="6">
        <v>45050</v>
      </c>
      <c r="D57" s="5" t="s">
        <v>45</v>
      </c>
      <c r="E57" s="5" t="s">
        <v>82</v>
      </c>
      <c r="F57" s="7">
        <v>40</v>
      </c>
      <c r="G57" s="6">
        <v>45051</v>
      </c>
      <c r="H57" s="5" t="str">
        <f t="shared" si="5"/>
        <v>1491193</v>
      </c>
      <c r="I57" s="5" t="str">
        <f>IFERROR(VLOOKUP(H57,'Auto Lid 1000'!C:C,1,FALSE),"")</f>
        <v/>
      </c>
      <c r="J57" s="5" t="str">
        <f>IFERROR(VLOOKUP(H57,'Auto Lid'!C:C,1,FALSE),"")</f>
        <v>1491193</v>
      </c>
      <c r="K57" s="8" t="str">
        <f t="shared" si="2"/>
        <v>OK</v>
      </c>
      <c r="L57" s="9" t="b">
        <f>SUMIF('Auto Lid'!C:C,H57,'Auto Lid'!B:B)=F57</f>
        <v>0</v>
      </c>
      <c r="M57" s="9" t="b">
        <f t="shared" ca="1" si="3"/>
        <v>1</v>
      </c>
      <c r="N57" s="5">
        <f t="shared" ca="1" si="6"/>
        <v>0</v>
      </c>
      <c r="O57" s="5">
        <f t="shared" ca="1" si="6"/>
        <v>1</v>
      </c>
      <c r="P57" s="5">
        <f t="shared" ca="1" si="6"/>
        <v>1</v>
      </c>
      <c r="Q57" s="5">
        <f t="shared" ca="1" si="6"/>
        <v>1</v>
      </c>
      <c r="R57" s="5">
        <f t="shared" ca="1" si="6"/>
        <v>1</v>
      </c>
      <c r="S57" s="5">
        <f t="shared" ca="1" si="6"/>
        <v>0</v>
      </c>
      <c r="T57" s="5">
        <f t="shared" ca="1" si="6"/>
        <v>0</v>
      </c>
    </row>
    <row r="58" spans="1:20" x14ac:dyDescent="0.2">
      <c r="A58" s="5" t="s">
        <v>74</v>
      </c>
      <c r="B58" s="5" t="s">
        <v>92</v>
      </c>
      <c r="C58" s="6">
        <v>45048</v>
      </c>
      <c r="D58" s="5" t="s">
        <v>43</v>
      </c>
      <c r="E58" s="5" t="s">
        <v>82</v>
      </c>
      <c r="F58" s="7">
        <v>40</v>
      </c>
      <c r="G58" s="6">
        <v>45049</v>
      </c>
      <c r="H58" s="5" t="str">
        <f t="shared" si="5"/>
        <v>1491148</v>
      </c>
      <c r="I58" s="5" t="str">
        <f>IFERROR(VLOOKUP(H58,'Auto Lid 1000'!C:C,1,FALSE),"")</f>
        <v/>
      </c>
      <c r="J58" s="5" t="str">
        <f>IFERROR(VLOOKUP(H58,'Auto Lid'!C:C,1,FALSE),"")</f>
        <v>1491148</v>
      </c>
      <c r="K58" s="8" t="str">
        <f t="shared" si="2"/>
        <v>OK</v>
      </c>
      <c r="L58" s="9" t="b">
        <f>SUMIF('Auto Lid'!C:C,H58,'Auto Lid'!B:B)=F58</f>
        <v>0</v>
      </c>
      <c r="M58" s="9" t="b">
        <f t="shared" ca="1" si="3"/>
        <v>1</v>
      </c>
      <c r="N58" s="5">
        <f t="shared" ca="1" si="6"/>
        <v>0</v>
      </c>
      <c r="O58" s="5">
        <f t="shared" ca="1" si="6"/>
        <v>1</v>
      </c>
      <c r="P58" s="5">
        <f t="shared" ca="1" si="6"/>
        <v>1</v>
      </c>
      <c r="Q58" s="5">
        <f t="shared" ca="1" si="6"/>
        <v>1</v>
      </c>
      <c r="R58" s="5">
        <f t="shared" ca="1" si="6"/>
        <v>1</v>
      </c>
      <c r="S58" s="5">
        <f t="shared" ca="1" si="6"/>
        <v>0</v>
      </c>
      <c r="T58" s="5">
        <f t="shared" ca="1" si="6"/>
        <v>0</v>
      </c>
    </row>
    <row r="59" spans="1:20" x14ac:dyDescent="0.2">
      <c r="A59" s="5" t="s">
        <v>74</v>
      </c>
      <c r="B59" s="5" t="s">
        <v>92</v>
      </c>
      <c r="C59" s="6">
        <v>45044</v>
      </c>
      <c r="D59" s="5" t="s">
        <v>41</v>
      </c>
      <c r="E59" s="5" t="s">
        <v>82</v>
      </c>
      <c r="F59" s="7">
        <v>40</v>
      </c>
      <c r="G59" s="6">
        <v>45048</v>
      </c>
      <c r="H59" s="5" t="str">
        <f t="shared" si="5"/>
        <v>1491116</v>
      </c>
      <c r="I59" s="5" t="str">
        <f>IFERROR(VLOOKUP(H59,'Auto Lid 1000'!C:C,1,FALSE),"")</f>
        <v/>
      </c>
      <c r="J59" s="5" t="str">
        <f>IFERROR(VLOOKUP(H59,'Auto Lid'!C:C,1,FALSE),"")</f>
        <v>1491116</v>
      </c>
      <c r="K59" s="8" t="str">
        <f t="shared" si="2"/>
        <v>OK</v>
      </c>
      <c r="L59" s="9" t="b">
        <f>SUMIF('Auto Lid'!C:C,H59,'Auto Lid'!B:B)=F59</f>
        <v>0</v>
      </c>
      <c r="M59" s="9" t="b">
        <f t="shared" ca="1" si="3"/>
        <v>1</v>
      </c>
      <c r="N59" s="5">
        <f t="shared" ca="1" si="6"/>
        <v>0</v>
      </c>
      <c r="O59" s="5">
        <f t="shared" ca="1" si="6"/>
        <v>1</v>
      </c>
      <c r="P59" s="5">
        <f t="shared" ca="1" si="6"/>
        <v>1</v>
      </c>
      <c r="Q59" s="5">
        <f t="shared" ca="1" si="6"/>
        <v>1</v>
      </c>
      <c r="R59" s="5">
        <f t="shared" ca="1" si="6"/>
        <v>1</v>
      </c>
      <c r="S59" s="5">
        <f t="shared" ca="1" si="6"/>
        <v>0</v>
      </c>
      <c r="T59" s="5">
        <f t="shared" ca="1" si="6"/>
        <v>0</v>
      </c>
    </row>
    <row r="60" spans="1:20" x14ac:dyDescent="0.2">
      <c r="A60" s="5" t="s">
        <v>74</v>
      </c>
      <c r="B60" s="5" t="s">
        <v>92</v>
      </c>
      <c r="C60" s="6">
        <v>45041</v>
      </c>
      <c r="D60" s="5" t="s">
        <v>33</v>
      </c>
      <c r="E60" s="5" t="s">
        <v>82</v>
      </c>
      <c r="F60" s="7">
        <v>40</v>
      </c>
      <c r="G60" s="6">
        <v>45042</v>
      </c>
      <c r="H60" s="5" t="str">
        <f t="shared" si="5"/>
        <v>1491024</v>
      </c>
      <c r="I60" s="5" t="str">
        <f>IFERROR(VLOOKUP(H60,'Auto Lid 1000'!C:C,1,FALSE),"")</f>
        <v/>
      </c>
      <c r="J60" s="5" t="str">
        <f>IFERROR(VLOOKUP(H60,'Auto Lid'!C:C,1,FALSE),"")</f>
        <v>1491024</v>
      </c>
      <c r="K60" s="8" t="str">
        <f t="shared" si="2"/>
        <v>OK</v>
      </c>
      <c r="L60" s="9" t="b">
        <f>SUMIF('Auto Lid'!C:C,H60,'Auto Lid'!B:B)=F60</f>
        <v>0</v>
      </c>
      <c r="M60" s="9" t="b">
        <f t="shared" ca="1" si="3"/>
        <v>1</v>
      </c>
      <c r="N60" s="5">
        <f t="shared" ca="1" si="6"/>
        <v>0</v>
      </c>
      <c r="O60" s="5">
        <f t="shared" ca="1" si="6"/>
        <v>1</v>
      </c>
      <c r="P60" s="5">
        <f t="shared" ca="1" si="6"/>
        <v>1</v>
      </c>
      <c r="Q60" s="5">
        <f t="shared" ca="1" si="6"/>
        <v>1</v>
      </c>
      <c r="R60" s="5">
        <f t="shared" ca="1" si="6"/>
        <v>1</v>
      </c>
      <c r="S60" s="5">
        <f t="shared" ca="1" si="6"/>
        <v>0</v>
      </c>
      <c r="T60" s="5">
        <f t="shared" ca="1" si="6"/>
        <v>0</v>
      </c>
    </row>
    <row r="61" spans="1:20" x14ac:dyDescent="0.2">
      <c r="A61" s="5" t="s">
        <v>74</v>
      </c>
      <c r="B61" s="5" t="s">
        <v>92</v>
      </c>
      <c r="C61" s="6">
        <v>45040</v>
      </c>
      <c r="D61" s="5" t="s">
        <v>35</v>
      </c>
      <c r="E61" s="5" t="s">
        <v>82</v>
      </c>
      <c r="F61" s="7">
        <v>40</v>
      </c>
      <c r="G61" s="6">
        <v>45041</v>
      </c>
      <c r="H61" s="5" t="str">
        <f t="shared" si="5"/>
        <v>1490989</v>
      </c>
      <c r="I61" s="5" t="str">
        <f>IFERROR(VLOOKUP(H61,'Auto Lid 1000'!C:C,1,FALSE),"")</f>
        <v/>
      </c>
      <c r="J61" s="5" t="str">
        <f>IFERROR(VLOOKUP(H61,'Auto Lid'!C:C,1,FALSE),"")</f>
        <v>1490989</v>
      </c>
      <c r="K61" s="8" t="str">
        <f t="shared" si="2"/>
        <v>OK</v>
      </c>
      <c r="L61" s="9" t="b">
        <f>SUMIF('Auto Lid'!C:C,H61,'Auto Lid'!B:B)=F61</f>
        <v>0</v>
      </c>
      <c r="M61" s="9" t="b">
        <f t="shared" ca="1" si="3"/>
        <v>1</v>
      </c>
      <c r="N61" s="5">
        <f t="shared" ca="1" si="6"/>
        <v>0</v>
      </c>
      <c r="O61" s="5">
        <f t="shared" ca="1" si="6"/>
        <v>1</v>
      </c>
      <c r="P61" s="5">
        <f t="shared" ca="1" si="6"/>
        <v>1</v>
      </c>
      <c r="Q61" s="5">
        <f t="shared" ca="1" si="6"/>
        <v>1</v>
      </c>
      <c r="R61" s="5">
        <f t="shared" ca="1" si="6"/>
        <v>0</v>
      </c>
      <c r="S61" s="5">
        <f t="shared" ca="1" si="6"/>
        <v>0</v>
      </c>
      <c r="T61" s="5">
        <f t="shared" ca="1" si="6"/>
        <v>0</v>
      </c>
    </row>
  </sheetData>
  <conditionalFormatting sqref="K1:K1048576">
    <cfRule type="cellIs" dxfId="0" priority="1" operator="equal">
      <formula>"OK"</formula>
    </cfRule>
  </conditionalFormatting>
  <pageMargins left="0.75" right="0.75" top="1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Auto Lid 1000</vt:lpstr>
      <vt:lpstr>Auto Lid</vt:lpstr>
      <vt:lpstr>Auto Pallet</vt:lpstr>
      <vt:lpstr>4322</vt:lpstr>
      <vt:lpstr>6432</vt:lpstr>
      <vt:lpstr>4329</vt:lpstr>
      <vt:lpstr>6429</vt:lpstr>
      <vt:lpstr>ERP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DABIN Valentin</dc:creator>
  <cp:lastModifiedBy>Bruno MAZEPA</cp:lastModifiedBy>
  <dcterms:created xsi:type="dcterms:W3CDTF">2023-06-20T07:11:37Z</dcterms:created>
  <dcterms:modified xsi:type="dcterms:W3CDTF">2023-06-21T07:37:03Z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2023-06-21T07:01:16Z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9cb0f9d9-c532-4bba-b27b-6153e3d1ecf1</vt:lpwstr>
  </property>
  <property fmtid="{D5CDD505-2E9C-101B-9397-08002B2CF9AE}" pid="8" name="MSIP_Label_64a238cc-6af3-4341-9d32-201b7e04331f_ContentBits">
    <vt:lpwstr>0</vt:lpwstr>
  </property>
</Properties>
</file>