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D95D150B-DC65-4336-B936-DEA019EDA6E0}" xr6:coauthVersionLast="47" xr6:coauthVersionMax="47" xr10:uidLastSave="{00000000-0000-0000-0000-000000000000}"/>
  <bookViews>
    <workbookView xWindow="-120" yWindow="-120" windowWidth="29040" windowHeight="15840" activeTab="1" xr2:uid="{8E818BAE-B4A9-464C-A3D2-81603AD045CA}"/>
  </bookViews>
  <sheets>
    <sheet name="Feuil1" sheetId="1" r:id="rId1"/>
    <sheet name="Feuil2" sheetId="2" r:id="rId2"/>
    <sheet name="Feuil3" sheetId="3" r:id="rId3"/>
  </sheets>
  <definedNames>
    <definedName name="NumCol">Feuil2!$D$1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2" l="1"/>
  <c r="B8" i="2" s="1"/>
  <c r="B3" i="2" l="1"/>
  <c r="B4" i="2"/>
  <c r="B5" i="2"/>
  <c r="B6" i="2"/>
  <c r="B2" i="2"/>
  <c r="B7" i="2"/>
  <c r="D11" i="1"/>
  <c r="C11" i="1"/>
  <c r="C10" i="1"/>
  <c r="C9" i="1"/>
  <c r="D8" i="1"/>
  <c r="C8" i="1"/>
  <c r="C7" i="1"/>
</calcChain>
</file>

<file path=xl/sharedStrings.xml><?xml version="1.0" encoding="utf-8"?>
<sst xmlns="http://schemas.openxmlformats.org/spreadsheetml/2006/main" count="54" uniqueCount="30">
  <si>
    <t>Suivi des comptages 2023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</si>
  <si>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</si>
  <si>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</si>
  <si>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</si>
  <si>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</si>
  <si>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</si>
  <si>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</si>
  <si>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</si>
  <si>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</si>
  <si>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</si>
  <si>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</si>
  <si>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</si>
  <si>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</si>
  <si>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Cumul</t>
  </si>
  <si>
    <t>Valeur en €</t>
  </si>
  <si>
    <t>Nbre de lignes comptées</t>
  </si>
  <si>
    <t>Nbre de lignes en écart après comptage</t>
  </si>
  <si>
    <t>Recomptage réel réalisé sur la période</t>
  </si>
  <si>
    <t>Nbre de lignes en écart après recomptage</t>
  </si>
  <si>
    <t>Nbre écart réel validé</t>
  </si>
  <si>
    <t xml:space="preserve">Nbre de lignes comptées : </t>
  </si>
  <si>
    <t xml:space="preserve">Nbre de lignes en recomptage : </t>
  </si>
  <si>
    <t xml:space="preserve">Valeur en € des lignes en écart après comptage : </t>
  </si>
  <si>
    <t xml:space="preserve">Recomptage réalisé sur la période : </t>
  </si>
  <si>
    <t xml:space="preserve">Nbre de lignes en écart après recomptage : </t>
  </si>
  <si>
    <t xml:space="preserve">Nbre Ecart validé : </t>
  </si>
  <si>
    <t xml:space="preserve">Valeur Ecart Validé : </t>
  </si>
  <si>
    <t>MOIS :</t>
  </si>
  <si>
    <t>Liste des Mois</t>
  </si>
  <si>
    <t xml:space="preserve">Num Col =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</si>
</sst>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NavalGroup Sans"/>
      <family val="2"/>
    </font>
    <font>
      <b/>
      <sz val="12"/>
      <color theme="1"/>
      <name val="NavalGroup Sans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5">
    <xf numFmtId="0" fontId="0" fillId="0" borderId="0" xfId="0"/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5" fillId="0" borderId="0" xfId="1" applyFont="1" applyAlignment="1">
      <alignment horizontal="right"/>
    </xf>
    <xf numFmtId="0" fontId="3" fillId="0" borderId="0" xfId="1"/>
    <xf numFmtId="164" fontId="3" fillId="0" borderId="0" xfId="1" applyNumberFormat="1"/>
    <xf numFmtId="0" fontId="4" fillId="0" borderId="0" xfId="1" applyFont="1" applyAlignment="1"/>
    <xf numFmtId="0" fontId="1" fillId="0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4" fillId="0" borderId="0" xfId="1" applyFont="1" applyAlignment="1">
      <alignment horizont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3" xfId="0" applyBorder="1" applyAlignment="1">
      <alignment vertical="center" wrapText="1"/>
    </xf>
    <xf numFmtId="2" fontId="0" fillId="0" borderId="3" xfId="0" applyNumberFormat="1" applyBorder="1" applyAlignment="1">
      <alignment vertical="center" wrapText="1"/>
    </xf>
    <xf numFmtId="0" fontId="0" fillId="0" borderId="3" xfId="0" applyFill="1" applyBorder="1" applyAlignment="1">
      <alignment vertical="center" wrapText="1"/>
    </xf>
    <xf numFmtId="2" fontId="0" fillId="0" borderId="3" xfId="0" applyNumberFormat="1" applyFill="1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164" fontId="0" fillId="0" borderId="3" xfId="0" applyNumberFormat="1" applyBorder="1" applyAlignment="1">
      <alignment vertical="center"/>
    </xf>
    <xf numFmtId="2" fontId="0" fillId="0" borderId="3" xfId="0" applyNumberFormat="1" applyBorder="1" applyAlignment="1">
      <alignment vertical="center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6" xfId="0" applyBorder="1" applyAlignment="1">
      <alignment vertical="center"/>
    </xf>
    <xf numFmtId="164" fontId="0" fillId="0" borderId="6" xfId="0" applyNumberFormat="1" applyBorder="1" applyAlignment="1">
      <alignment vertical="center"/>
    </xf>
    <xf numFmtId="0" fontId="0" fillId="0" borderId="6" xfId="0" applyFill="1" applyBorder="1" applyAlignment="1">
      <alignment vertical="center"/>
    </xf>
    <xf numFmtId="164" fontId="0" fillId="0" borderId="6" xfId="0" applyNumberFormat="1" applyFill="1" applyBorder="1" applyAlignment="1">
      <alignment vertical="center"/>
    </xf>
  </cellXfs>
  <cellStyles count="2">
    <cellStyle name="Normal" xfId="0" builtinId="0"/>
    <cellStyle name="Normal 10" xfId="1" xr:uid="{21637502-A435-4816-9905-A69701CF47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E0231-FE38-4FC0-952A-A12AB1BEC96C}">
  <sheetPr codeName="Feuil1"/>
  <dimension ref="A3:AA11"/>
  <sheetViews>
    <sheetView topLeftCell="A2" workbookViewId="0">
      <selection activeCell="F12" sqref="F12"/>
    </sheetView>
  </sheetViews>
  <sheetFormatPr baseColWidth="10" defaultRowHeight="15"/>
  <sheetData>
    <row r="3" spans="1:27" ht="21">
      <c r="A3" s="13" t="s">
        <v>0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</row>
    <row r="5" spans="1:27">
      <c r="B5" t="s">
        <v>27</v>
      </c>
      <c r="C5" s="14" t="s">
        <v>1</v>
      </c>
      <c r="D5" s="11"/>
      <c r="E5" s="14" t="s">
        <v>2</v>
      </c>
      <c r="F5" s="11"/>
      <c r="G5" s="14" t="s">
        <v>3</v>
      </c>
      <c r="H5" s="11"/>
      <c r="I5" s="14" t="s">
        <v>4</v>
      </c>
      <c r="J5" s="11"/>
      <c r="K5" s="10" t="s">
        <v>5</v>
      </c>
      <c r="L5" s="11"/>
      <c r="M5" s="10" t="s">
        <v>6</v>
      </c>
      <c r="N5" s="11"/>
      <c r="O5" s="10" t="s">
        <v>7</v>
      </c>
      <c r="P5" s="11"/>
      <c r="Q5" s="10" t="s">
        <v>8</v>
      </c>
      <c r="R5" s="11"/>
      <c r="S5" s="10" t="s">
        <v>9</v>
      </c>
      <c r="T5" s="11"/>
      <c r="U5" s="10" t="s">
        <v>10</v>
      </c>
      <c r="V5" s="11"/>
      <c r="W5" s="10" t="s">
        <v>11</v>
      </c>
      <c r="X5" s="12"/>
      <c r="Y5" s="10" t="s">
        <v>12</v>
      </c>
      <c r="Z5" s="12"/>
      <c r="AA5" s="1" t="s">
        <v>13</v>
      </c>
    </row>
    <row r="6" spans="1:27">
      <c r="A6" s="2"/>
      <c r="B6" s="2"/>
      <c r="C6" s="3"/>
      <c r="D6" s="3" t="s">
        <v>14</v>
      </c>
      <c r="E6" s="3"/>
      <c r="F6" s="3" t="s">
        <v>14</v>
      </c>
      <c r="G6" s="3"/>
      <c r="H6" s="3" t="s">
        <v>14</v>
      </c>
      <c r="I6" s="1"/>
      <c r="J6" s="3" t="s">
        <v>14</v>
      </c>
      <c r="K6" s="4"/>
      <c r="L6" s="3" t="s">
        <v>14</v>
      </c>
      <c r="M6" s="4"/>
      <c r="N6" s="3" t="s">
        <v>14</v>
      </c>
      <c r="O6" s="4"/>
      <c r="P6" s="3" t="s">
        <v>14</v>
      </c>
      <c r="Q6" s="4"/>
      <c r="R6" s="3" t="s">
        <v>14</v>
      </c>
      <c r="S6" s="4"/>
      <c r="T6" s="3" t="s">
        <v>14</v>
      </c>
      <c r="U6" s="4"/>
      <c r="V6" s="3" t="s">
        <v>14</v>
      </c>
      <c r="W6" s="5"/>
      <c r="X6" s="3" t="s">
        <v>14</v>
      </c>
      <c r="Y6" s="5"/>
      <c r="Z6" s="3" t="s">
        <v>14</v>
      </c>
      <c r="AA6" s="1"/>
    </row>
    <row r="7" spans="1:27" ht="29.25" customHeight="1">
      <c r="A7" s="17" t="s">
        <v>15</v>
      </c>
      <c r="B7" s="18"/>
      <c r="C7" s="19">
        <f>27+1+89+169+18+7+27+93+34+18+9+18</f>
        <v>510</v>
      </c>
      <c r="D7" s="20"/>
      <c r="E7" s="19">
        <v>110</v>
      </c>
      <c r="F7" s="19"/>
      <c r="G7" s="21"/>
      <c r="H7" s="22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</row>
    <row r="8" spans="1:27" ht="29.25" customHeight="1">
      <c r="A8" s="23" t="s">
        <v>16</v>
      </c>
      <c r="B8" s="24"/>
      <c r="C8" s="16">
        <f>10+13+2+6+5+34+8</f>
        <v>78</v>
      </c>
      <c r="D8" s="25">
        <f>41.06+1460.87+85.76+1333.49+295.63</f>
        <v>3216.81</v>
      </c>
      <c r="E8" s="16">
        <v>50</v>
      </c>
      <c r="F8" s="25">
        <v>2000</v>
      </c>
      <c r="G8" s="16"/>
      <c r="H8" s="25"/>
      <c r="I8" s="16"/>
      <c r="J8" s="25"/>
      <c r="K8" s="16"/>
      <c r="L8" s="25"/>
      <c r="M8" s="16"/>
      <c r="N8" s="25"/>
      <c r="O8" s="16"/>
      <c r="P8" s="25"/>
      <c r="Q8" s="16"/>
      <c r="R8" s="25"/>
      <c r="S8" s="16"/>
      <c r="T8" s="25"/>
      <c r="U8" s="16"/>
      <c r="V8" s="25"/>
      <c r="W8" s="16"/>
      <c r="X8" s="25"/>
      <c r="Y8" s="16"/>
      <c r="Z8" s="25"/>
      <c r="AA8" s="16"/>
    </row>
    <row r="9" spans="1:27" ht="29.25" customHeight="1">
      <c r="A9" s="23" t="s">
        <v>17</v>
      </c>
      <c r="B9" s="24"/>
      <c r="C9" s="16">
        <f>7+6+22</f>
        <v>35</v>
      </c>
      <c r="D9" s="26"/>
      <c r="E9" s="16">
        <v>40</v>
      </c>
      <c r="F9" s="16"/>
      <c r="G9" s="16"/>
      <c r="H9" s="2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</row>
    <row r="10" spans="1:27" ht="29.25" customHeight="1">
      <c r="A10" s="27" t="s">
        <v>18</v>
      </c>
      <c r="B10" s="28"/>
      <c r="C10" s="16">
        <f>1</f>
        <v>1</v>
      </c>
      <c r="D10" s="26"/>
      <c r="E10" s="16">
        <v>30</v>
      </c>
      <c r="F10" s="16"/>
      <c r="G10" s="16"/>
      <c r="H10" s="2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</row>
    <row r="11" spans="1:27" ht="29.25" customHeight="1">
      <c r="A11" s="29" t="s">
        <v>19</v>
      </c>
      <c r="B11" s="30"/>
      <c r="C11" s="31">
        <f>1</f>
        <v>1</v>
      </c>
      <c r="D11" s="32">
        <f>1.27</f>
        <v>1.27</v>
      </c>
      <c r="E11" s="31">
        <v>20</v>
      </c>
      <c r="F11" s="32">
        <v>2.54</v>
      </c>
      <c r="G11" s="33"/>
      <c r="H11" s="34"/>
      <c r="I11" s="33"/>
      <c r="J11" s="34"/>
      <c r="K11" s="33"/>
      <c r="L11" s="34"/>
      <c r="M11" s="33"/>
      <c r="N11" s="34"/>
      <c r="O11" s="33"/>
      <c r="P11" s="34"/>
      <c r="Q11" s="33"/>
      <c r="R11" s="34"/>
      <c r="S11" s="33"/>
      <c r="T11" s="34"/>
      <c r="U11" s="33"/>
      <c r="V11" s="34"/>
      <c r="W11" s="33"/>
      <c r="X11" s="34"/>
      <c r="Y11" s="33"/>
      <c r="Z11" s="34"/>
      <c r="AA11" s="32"/>
    </row>
  </sheetData>
  <mergeCells count="13">
    <mergeCell ref="A3:AA3"/>
    <mergeCell ref="C5:D5"/>
    <mergeCell ref="E5:F5"/>
    <mergeCell ref="G5:H5"/>
    <mergeCell ref="I5:J5"/>
    <mergeCell ref="K5:L5"/>
    <mergeCell ref="M5:N5"/>
    <mergeCell ref="O5:P5"/>
    <mergeCell ref="Q5:R5"/>
    <mergeCell ref="S5:T5"/>
    <mergeCell ref="U5:V5"/>
    <mergeCell ref="W5:X5"/>
    <mergeCell ref="Y5:Z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D0FB3-CF2E-416A-B1C8-2260E1AD2119}">
  <sheetPr codeName="Feuil2"/>
  <dimension ref="A1:D8"/>
  <sheetViews>
    <sheetView tabSelected="1" workbookViewId="0">
      <selection sqref="A1:B1"/>
    </sheetView>
  </sheetViews>
  <sheetFormatPr baseColWidth="10" defaultRowHeight="15"/>
  <cols>
    <col min="1" max="1" width="47.85546875" bestFit="1" customWidth="1"/>
    <col min="2" max="2" width="13.7109375" bestFit="1" customWidth="1"/>
  </cols>
  <sheetData>
    <row r="1" spans="1:4" ht="15.75">
      <c r="A1" s="15" t="s">
        <v>2</v>
      </c>
      <c r="B1" s="15"/>
      <c r="C1" t="s">
        <v>29</v>
      </c>
      <c r="D1">
        <f>MATCH(A1,Feuil1!5:5,0)</f>
        <v>5</v>
      </c>
    </row>
    <row r="2" spans="1:4" ht="15.75">
      <c r="A2" s="6" t="s">
        <v>20</v>
      </c>
      <c r="B2" s="7">
        <f ca="1">OFFSET(Feuil1!$A$6,1,NumCol-1)</f>
        <v>110</v>
      </c>
    </row>
    <row r="3" spans="1:4" ht="15.75">
      <c r="A3" s="6" t="s">
        <v>21</v>
      </c>
      <c r="B3" s="7">
        <f ca="1">OFFSET(Feuil1!$A$6,2,NumCol-1)</f>
        <v>50</v>
      </c>
    </row>
    <row r="4" spans="1:4" ht="15.75">
      <c r="A4" s="6" t="s">
        <v>22</v>
      </c>
      <c r="B4" s="8">
        <f ca="1">OFFSET(Feuil1!$A$6,2,NumCol)</f>
        <v>2000</v>
      </c>
    </row>
    <row r="5" spans="1:4" ht="15.75">
      <c r="A5" s="6" t="s">
        <v>23</v>
      </c>
      <c r="B5" s="7">
        <f ca="1">OFFSET(Feuil1!$A$6,3,NumCol-1)</f>
        <v>40</v>
      </c>
    </row>
    <row r="6" spans="1:4" ht="15.75">
      <c r="A6" s="6" t="s">
        <v>24</v>
      </c>
      <c r="B6" s="7">
        <f ca="1">OFFSET(Feuil1!$A$6,4,NumCol-1)</f>
        <v>30</v>
      </c>
    </row>
    <row r="7" spans="1:4" ht="15.75">
      <c r="A7" s="6" t="s">
        <v>25</v>
      </c>
      <c r="B7" s="7">
        <f ca="1">OFFSET(Feuil1!$A$6,5,NumCol-1)</f>
        <v>20</v>
      </c>
    </row>
    <row r="8" spans="1:4" ht="15.75">
      <c r="A8" s="6" t="s">
        <v>26</v>
      </c>
      <c r="B8" s="7">
        <f ca="1">OFFSET(Feuil1!$A$6,5,NumCol)</f>
        <v>2.54</v>
      </c>
    </row>
  </sheetData>
  <mergeCells count="1">
    <mergeCell ref="A1:B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D4537C2-7676-490F-9AC0-E4E97D4B7A1D}">
          <x14:formula1>
            <xm:f>Feuil3!$A$2:$A$13</xm:f>
          </x14:formula1>
          <xm:sqref>A1:B1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9C43E-36E6-4165-8176-19B31EB6DAD5}">
  <sheetPr codeName="Feuil3"/>
  <dimension ref="A1:B13"/>
  <sheetViews>
    <sheetView workbookViewId="0">
      <selection activeCell="A14" sqref="A14"/>
    </sheetView>
  </sheetViews>
  <sheetFormatPr baseColWidth="10" defaultRowHeight="15"/>
  <cols>
    <col min="1" max="1" width="14.28515625" bestFit="1" customWidth="1"/>
  </cols>
  <sheetData>
    <row r="1" spans="1:2">
      <c r="A1" t="s">
        <v>28</v>
      </c>
    </row>
    <row r="2" spans="1:2" ht="15.75">
      <c r="A2" s="9" t="s">
        <v>1</v>
      </c>
      <c r="B2" s="9"/>
    </row>
    <row r="3" spans="1:2" ht="15.75">
      <c r="A3" s="9" t="s">
        <v>2</v>
      </c>
      <c r="B3" s="9"/>
    </row>
    <row r="4" spans="1:2" ht="15.75">
      <c r="A4" s="9" t="s">
        <v>3</v>
      </c>
      <c r="B4" s="9"/>
    </row>
    <row r="5" spans="1:2" ht="15.75">
      <c r="A5" s="9" t="s">
        <v>4</v>
      </c>
      <c r="B5" s="9"/>
    </row>
    <row r="6" spans="1:2" ht="15.75">
      <c r="A6" s="9" t="s">
        <v>5</v>
      </c>
      <c r="B6" s="9"/>
    </row>
    <row r="7" spans="1:2" ht="15.75">
      <c r="A7" s="9" t="s">
        <v>6</v>
      </c>
      <c r="B7" s="9"/>
    </row>
    <row r="8" spans="1:2" ht="15.75">
      <c r="A8" s="9" t="s">
        <v>7</v>
      </c>
      <c r="B8" s="9"/>
    </row>
    <row r="9" spans="1:2" ht="15.75">
      <c r="A9" s="9" t="s">
        <v>8</v>
      </c>
      <c r="B9" s="9"/>
    </row>
    <row r="10" spans="1:2" ht="15.75">
      <c r="A10" s="9" t="s">
        <v>9</v>
      </c>
      <c r="B10" s="9"/>
    </row>
    <row r="11" spans="1:2" ht="15.75">
      <c r="A11" s="9" t="s">
        <v>10</v>
      </c>
      <c r="B11" s="9"/>
    </row>
    <row r="12" spans="1:2" ht="15.75">
      <c r="A12" s="9" t="s">
        <v>11</v>
      </c>
      <c r="B12" s="9"/>
    </row>
    <row r="13" spans="1:2" ht="15.75">
      <c r="A13" s="9" t="s">
        <v>12</v>
      </c>
      <c r="B1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NumCol</vt:lpstr>
    </vt:vector>
  </TitlesOfParts>
  <Company>Naval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ANDRADE, Landry</dc:creator>
  <cp:lastModifiedBy>Bruno MAZEPA</cp:lastModifiedBy>
  <dcterms:created xsi:type="dcterms:W3CDTF">2023-02-03T08:43:46Z</dcterms:created>
  <dcterms:modified xsi:type="dcterms:W3CDTF">2023-02-03T12:26:48Z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2023-02-03T12:26:48Z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bef72099-9d3c-4573-9ae4-50085db884a1</vt:lpwstr>
  </property>
  <property fmtid="{D5CDD505-2E9C-101B-9397-08002B2CF9AE}" pid="8" name="MSIP_Label_64a238cc-6af3-4341-9d32-201b7e04331f_ContentBits">
    <vt:lpwstr>0</vt:lpwstr>
  </property>
</Properties>
</file>