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filterPrivacy="1" codeName="ThisWorkbook" defaultThemeVersion="166925"/>
  <xr:revisionPtr revIDLastSave="0" documentId="13_ncr:1_{035A47A4-E1CF-4A98-B5CC-17CC041B9392}" xr6:coauthVersionLast="47" xr6:coauthVersionMax="47" xr10:uidLastSave="{00000000-0000-0000-0000-000000000000}"/>
  <bookViews>
    <workbookView xWindow="8925" yWindow="2940" windowWidth="29310" windowHeight="23655" xr2:uid="{4F8D8294-25C0-46E9-858D-BBF3E7B6FD0A}"/>
  </bookViews>
  <sheets>
    <sheet name="Base adhérents" sheetId="2" r:id="rId1"/>
    <sheet name="Reçu fiscal" sheetId="4" r:id="rId2"/>
    <sheet name="Statistiques" sheetId="5" r:id="rId3"/>
    <sheet name="Params" sheetId="6" r:id="rId4"/>
  </sheets>
  <definedNames>
    <definedName name="_xlnm.Print_Area" localSheetId="1">'Reçu fiscal'!$A$8:$N$37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6" i="4" l="1"/>
  <c r="I25" i="4"/>
  <c r="H26" i="4"/>
  <c r="H25" i="4"/>
  <c r="G26" i="4"/>
  <c r="G25" i="4"/>
  <c r="E12" i="5"/>
  <c r="E10" i="5"/>
  <c r="E8" i="5"/>
  <c r="I16" i="4"/>
  <c r="I15" i="4"/>
  <c r="E19" i="5"/>
  <c r="E17" i="5"/>
  <c r="F10" i="4" l="1"/>
  <c r="C20" i="4"/>
  <c r="I17" i="4"/>
  <c r="I20" i="4" s="1"/>
  <c r="C14" i="4"/>
  <c r="C17" i="4"/>
  <c r="C16" i="4"/>
  <c r="C15" i="4"/>
  <c r="A3" i="5"/>
  <c r="J11" i="2"/>
  <c r="M11" i="2"/>
  <c r="E21" i="5" l="1"/>
  <c r="G27" i="4"/>
  <c r="D29" i="4" s="1"/>
</calcChain>
</file>

<file path=xl/sharedStrings.xml><?xml version="1.0" encoding="utf-8"?>
<sst xmlns="http://schemas.openxmlformats.org/spreadsheetml/2006/main" count="175" uniqueCount="169">
  <si>
    <t>Renseignez le tableau ci-dessous :</t>
  </si>
  <si>
    <t>Prénom</t>
  </si>
  <si>
    <t>Téléphone fixe</t>
  </si>
  <si>
    <t>Portable</t>
  </si>
  <si>
    <t>E-mail</t>
  </si>
  <si>
    <t>Remarques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</si>
  <si>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</si>
  <si>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</si>
  <si>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</si>
  <si>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</si>
  <si>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</si>
  <si>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</si>
  <si>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</si>
  <si>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</si>
  <si>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</si>
  <si>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</si>
  <si>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</si>
  <si>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</si>
  <si>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</si>
  <si>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</si>
  <si>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</si>
  <si>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</si>
  <si>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</si>
  <si>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</si>
  <si>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</si>
  <si>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</si>
  <si>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</si>
  <si>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</si>
  <si>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</si>
  <si>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</si>
  <si>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</si>
  <si>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</si>
  <si>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</si>
  <si>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</si>
  <si>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</si>
  <si>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</si>
  <si>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</si>
  <si>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</si>
  <si>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</si>
  <si>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</si>
  <si>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</si>
  <si>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</si>
  <si>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</si>
  <si>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</si>
  <si>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</si>
  <si>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</si>
  <si>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</si>
  <si>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</si>
  <si>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</si>
  <si>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</si>
  <si>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</si>
  <si>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</si>
  <si>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</si>
  <si>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</si>
  <si>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</si>
  <si>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</si>
  <si>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</si>
  <si>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</si>
  <si>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</si>
  <si>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</si>
  <si>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</si>
  <si>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</si>
  <si>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</si>
  <si>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</si>
  <si>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</si>
  <si>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</si>
  <si>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</si>
  <si>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</si>
  <si>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</si>
  <si>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</si>
  <si>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</si>
  <si>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</si>
  <si>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</si>
  <si>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</si>
  <si>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</si>
  <si>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</si>
  <si>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</si>
  <si>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</si>
  <si>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</si>
  <si>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</si>
  <si>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</si>
  <si>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</si>
  <si>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</si>
  <si>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</si>
  <si>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</si>
  <si>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</si>
  <si>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</si>
  <si>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</si>
  <si>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</si>
  <si>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</si>
  <si>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</si>
  <si>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</si>
  <si>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</si>
  <si>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</si>
  <si>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</si>
  <si>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</si>
  <si>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</si>
  <si>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</si>
  <si>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</si>
  <si>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</si>
  <si>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</si>
  <si>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</si>
  <si>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</si>
  <si>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</si>
  <si>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</si>
  <si>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</si>
  <si>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Donateur régulier</t>
  </si>
  <si>
    <t>Actif</t>
  </si>
  <si>
    <t>chèque</t>
  </si>
  <si>
    <t>Mode règlement cotisation</t>
  </si>
  <si>
    <t>Mode règlement dons</t>
  </si>
  <si>
    <t>Adresse de l'association :</t>
  </si>
  <si>
    <t>Numéro de tél :</t>
  </si>
  <si>
    <t>E-mail :</t>
  </si>
  <si>
    <t>Nom de votre association :</t>
  </si>
  <si>
    <t>Date paiement cotisation</t>
  </si>
  <si>
    <t xml:space="preserve">Année concernée : </t>
  </si>
  <si>
    <t>Total cotisations perçues :</t>
  </si>
  <si>
    <t>Total dons reçus :</t>
  </si>
  <si>
    <t>Statistiques</t>
  </si>
  <si>
    <t>Sommes totales perçues à ce jour :</t>
  </si>
  <si>
    <t>Reçu fiscal</t>
  </si>
  <si>
    <t>Sélectionnez le n° adhérent pour lequel vous souhaitez établir le reçu fiscal :</t>
  </si>
  <si>
    <t>Donateur :</t>
  </si>
  <si>
    <t>N° donateur :</t>
  </si>
  <si>
    <t>Nom donateur :</t>
  </si>
  <si>
    <t>Adresse :</t>
  </si>
  <si>
    <t>Adresse complète</t>
  </si>
  <si>
    <t>Bénéficiaire :</t>
  </si>
  <si>
    <t>L'association certifie sur l’honneur que les dons et versements qu’elle reçoit ouvrent droit à la déduction d’impôts prévue par les articles 200 et 238 bis du Code Général des Impôts.</t>
  </si>
  <si>
    <t>(ne pas modifier la structure du tableau, ne pas tenter d'insérer de ligne)</t>
  </si>
  <si>
    <t>Reçu fiscal (automatique)</t>
  </si>
  <si>
    <t>Vous pouvez consulter, imprimer ou transformer en pdf le reçu fiscal ci-dessous :</t>
  </si>
  <si>
    <t>Etat des versements reçus :</t>
  </si>
  <si>
    <t>Cotisations</t>
  </si>
  <si>
    <t xml:space="preserve">Total </t>
  </si>
  <si>
    <t>Date des versements :</t>
  </si>
  <si>
    <t>Montant</t>
  </si>
  <si>
    <t>Date</t>
  </si>
  <si>
    <t>Mode versement</t>
  </si>
  <si>
    <t>Emis le :</t>
  </si>
  <si>
    <t>Date réception du premier don</t>
  </si>
  <si>
    <t>Notre association a but non lucratif est reconnue d'utilité publique.</t>
  </si>
  <si>
    <t>N°ordre :</t>
  </si>
  <si>
    <t>N'oubliez pas d'archiver tous vos reçus fiscaux !</t>
  </si>
  <si>
    <t>Signature du Président de l'association :</t>
  </si>
  <si>
    <t>€</t>
  </si>
  <si>
    <t>Dons manuels en numéraire</t>
  </si>
  <si>
    <t xml:space="preserve"> (obligatoire)</t>
  </si>
  <si>
    <t>Base adhérents et donateurs association</t>
  </si>
  <si>
    <t>Nom adhérent ou donateur</t>
  </si>
  <si>
    <t>N°</t>
  </si>
  <si>
    <t>Adhérent / Simple donateur</t>
  </si>
  <si>
    <t>Adhérent actif / non-actif</t>
  </si>
  <si>
    <t>Adhérent</t>
  </si>
  <si>
    <t>Simple donateur</t>
  </si>
  <si>
    <t>Non-actif</t>
  </si>
  <si>
    <t>Finances :</t>
  </si>
  <si>
    <t>Adhérents et donateurs :</t>
  </si>
  <si>
    <t>Nombre adhérents :</t>
  </si>
  <si>
    <t>Nombre adhérents actifs :</t>
  </si>
  <si>
    <t>Nombre donateurs :</t>
  </si>
  <si>
    <t>DUPOND</t>
  </si>
  <si>
    <t>Jacques</t>
  </si>
  <si>
    <t>1 rue de Machin</t>
  </si>
  <si>
    <t>Cotisation payée (montant)</t>
  </si>
  <si>
    <t>Dons reçus en cours d'année</t>
  </si>
  <si>
    <t>Type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</si>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</sst>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#,##0.00\ _€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24"/>
      <color rgb="FFC0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6"/>
      <color rgb="FFC0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b/>
      <i/>
      <sz val="14"/>
      <color theme="0"/>
      <name val="Calibri"/>
      <family val="2"/>
    </font>
    <font>
      <b/>
      <i/>
      <sz val="11"/>
      <color rgb="FFC0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0"/>
      <color theme="0"/>
      <name val="Calibri"/>
      <family val="2"/>
    </font>
    <font>
      <b/>
      <i/>
      <sz val="10"/>
      <color theme="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31">
    <border>
      <left/>
      <right/>
      <top/>
      <bottom/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8"/>
      </bottom>
      <diagonal/>
    </border>
    <border>
      <left style="thick">
        <color theme="0"/>
      </left>
      <right/>
      <top/>
      <bottom style="hair">
        <color indexed="8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/>
      <bottom style="hair">
        <color indexed="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5">
    <xf numFmtId="0" fontId="0" fillId="0" borderId="0" xfId="0"/>
    <xf numFmtId="49" fontId="3" fillId="0" borderId="0" xfId="0" applyNumberFormat="1" applyFont="1"/>
    <xf numFmtId="0" fontId="0" fillId="0" borderId="0" xfId="0" applyAlignment="1">
      <alignment horizontal="left"/>
    </xf>
    <xf numFmtId="49" fontId="0" fillId="0" borderId="0" xfId="0" applyNumberFormat="1"/>
    <xf numFmtId="0" fontId="5" fillId="0" borderId="0" xfId="0" applyFont="1"/>
    <xf numFmtId="0" fontId="7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49" fontId="9" fillId="0" borderId="0" xfId="0" applyNumberFormat="1" applyFont="1"/>
    <xf numFmtId="0" fontId="10" fillId="0" borderId="0" xfId="0" applyFont="1" applyAlignment="1">
      <alignment horizontal="right" vertical="center"/>
    </xf>
    <xf numFmtId="0" fontId="10" fillId="0" borderId="9" xfId="0" applyFont="1" applyBorder="1" applyAlignment="1">
      <alignment horizontal="left" vertical="center"/>
    </xf>
    <xf numFmtId="0" fontId="10" fillId="3" borderId="7" xfId="0" applyFont="1" applyFill="1" applyBorder="1" applyAlignment="1" applyProtection="1">
      <alignment horizontal="left" vertical="center"/>
      <protection locked="0"/>
    </xf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4" fillId="0" borderId="0" xfId="0" applyFont="1" applyAlignment="1">
      <alignment horizontal="right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1" fillId="0" borderId="0" xfId="0" applyFont="1"/>
    <xf numFmtId="0" fontId="15" fillId="0" borderId="0" xfId="0" applyFont="1"/>
    <xf numFmtId="164" fontId="0" fillId="0" borderId="0" xfId="0" applyNumberFormat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10" fillId="0" borderId="12" xfId="0" applyFont="1" applyBorder="1" applyAlignment="1">
      <alignment horizontal="left" vertical="center"/>
    </xf>
    <xf numFmtId="49" fontId="17" fillId="0" borderId="0" xfId="0" applyNumberFormat="1" applyFont="1" applyAlignment="1">
      <alignment vertical="top"/>
    </xf>
    <xf numFmtId="0" fontId="18" fillId="0" borderId="0" xfId="0" applyFont="1"/>
    <xf numFmtId="0" fontId="19" fillId="0" borderId="0" xfId="0" applyFont="1"/>
    <xf numFmtId="0" fontId="1" fillId="0" borderId="13" xfId="0" applyFont="1" applyBorder="1"/>
    <xf numFmtId="0" fontId="1" fillId="0" borderId="15" xfId="0" applyFont="1" applyBorder="1"/>
    <xf numFmtId="0" fontId="0" fillId="0" borderId="8" xfId="0" applyBorder="1"/>
    <xf numFmtId="0" fontId="1" fillId="0" borderId="9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6" xfId="0" applyFont="1" applyBorder="1" applyAlignment="1">
      <alignment horizontal="center"/>
    </xf>
    <xf numFmtId="2" fontId="0" fillId="0" borderId="26" xfId="0" applyNumberFormat="1" applyBorder="1" applyAlignment="1">
      <alignment horizontal="center"/>
    </xf>
    <xf numFmtId="2" fontId="1" fillId="0" borderId="27" xfId="0" applyNumberFormat="1" applyFont="1" applyBorder="1" applyAlignment="1">
      <alignment horizontal="center"/>
    </xf>
    <xf numFmtId="0" fontId="11" fillId="0" borderId="0" xfId="0" applyFont="1"/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left"/>
    </xf>
    <xf numFmtId="0" fontId="1" fillId="0" borderId="7" xfId="0" applyFont="1" applyBorder="1" applyAlignment="1">
      <alignment horizontal="left" indent="1"/>
    </xf>
    <xf numFmtId="0" fontId="0" fillId="0" borderId="13" xfId="0" applyBorder="1" applyAlignment="1">
      <alignment horizontal="left" indent="1"/>
    </xf>
    <xf numFmtId="0" fontId="0" fillId="0" borderId="15" xfId="0" applyBorder="1" applyAlignment="1">
      <alignment horizontal="left" indent="1"/>
    </xf>
    <xf numFmtId="0" fontId="20" fillId="0" borderId="13" xfId="0" applyFont="1" applyBorder="1" applyAlignment="1">
      <alignment vertical="center"/>
    </xf>
    <xf numFmtId="0" fontId="4" fillId="0" borderId="0" xfId="0" applyFont="1" applyAlignment="1">
      <alignment horizontal="left" indent="2"/>
    </xf>
    <xf numFmtId="4" fontId="0" fillId="0" borderId="0" xfId="0" applyNumberFormat="1"/>
    <xf numFmtId="4" fontId="1" fillId="0" borderId="0" xfId="0" applyNumberFormat="1" applyFont="1"/>
    <xf numFmtId="3" fontId="0" fillId="0" borderId="0" xfId="0" applyNumberFormat="1" applyAlignment="1">
      <alignment horizontal="right"/>
    </xf>
    <xf numFmtId="3" fontId="1" fillId="0" borderId="0" xfId="0" applyNumberFormat="1" applyFont="1" applyAlignment="1">
      <alignment horizontal="right"/>
    </xf>
    <xf numFmtId="0" fontId="13" fillId="0" borderId="0" xfId="0" applyFont="1" applyAlignment="1">
      <alignment horizontal="left" indent="2"/>
    </xf>
    <xf numFmtId="49" fontId="1" fillId="3" borderId="6" xfId="0" applyNumberFormat="1" applyFont="1" applyFill="1" applyBorder="1" applyAlignment="1" applyProtection="1">
      <alignment horizontal="center"/>
      <protection locked="0"/>
    </xf>
    <xf numFmtId="0" fontId="16" fillId="2" borderId="11" xfId="0" applyFont="1" applyFill="1" applyBorder="1" applyAlignment="1">
      <alignment horizontal="center" vertical="center" wrapText="1"/>
    </xf>
    <xf numFmtId="0" fontId="16" fillId="2" borderId="10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left" vertical="center"/>
      <protection locked="0"/>
    </xf>
    <xf numFmtId="0" fontId="5" fillId="3" borderId="8" xfId="0" applyFont="1" applyFill="1" applyBorder="1" applyAlignment="1" applyProtection="1">
      <alignment horizontal="left" vertical="center"/>
      <protection locked="0"/>
    </xf>
    <xf numFmtId="0" fontId="6" fillId="3" borderId="7" xfId="0" applyFont="1" applyFill="1" applyBorder="1" applyAlignment="1" applyProtection="1">
      <alignment horizontal="left" vertical="center"/>
      <protection locked="0"/>
    </xf>
    <xf numFmtId="0" fontId="6" fillId="3" borderId="8" xfId="0" applyFont="1" applyFill="1" applyBorder="1" applyAlignment="1" applyProtection="1">
      <alignment horizontal="left" vertical="center"/>
      <protection locked="0"/>
    </xf>
    <xf numFmtId="164" fontId="6" fillId="3" borderId="7" xfId="0" applyNumberFormat="1" applyFont="1" applyFill="1" applyBorder="1" applyAlignment="1" applyProtection="1">
      <alignment horizontal="left" vertical="center"/>
      <protection locked="0"/>
    </xf>
    <xf numFmtId="164" fontId="6" fillId="3" borderId="8" xfId="0" applyNumberFormat="1" applyFont="1" applyFill="1" applyBorder="1" applyAlignment="1" applyProtection="1">
      <alignment horizontal="left" vertical="center"/>
      <protection locked="0"/>
    </xf>
    <xf numFmtId="0" fontId="12" fillId="3" borderId="7" xfId="1" applyFont="1" applyFill="1" applyBorder="1" applyAlignment="1" applyProtection="1">
      <alignment horizontal="left" vertical="center"/>
      <protection locked="0"/>
    </xf>
    <xf numFmtId="0" fontId="12" fillId="3" borderId="8" xfId="1" applyFont="1" applyFill="1" applyBorder="1" applyAlignment="1" applyProtection="1">
      <alignment horizontal="left" vertical="center"/>
      <protection locked="0"/>
    </xf>
    <xf numFmtId="0" fontId="13" fillId="0" borderId="0" xfId="0" applyFont="1" applyAlignment="1">
      <alignment horizontal="center" vertical="top" wrapText="1"/>
    </xf>
    <xf numFmtId="0" fontId="13" fillId="0" borderId="0" xfId="0" applyFont="1" applyAlignment="1">
      <alignment horizontal="center" vertical="center"/>
    </xf>
    <xf numFmtId="49" fontId="23" fillId="0" borderId="1" xfId="0" applyNumberFormat="1" applyFont="1" applyBorder="1" applyAlignment="1">
      <alignment horizontal="left" vertical="center"/>
    </xf>
    <xf numFmtId="0" fontId="24" fillId="0" borderId="2" xfId="0" applyFont="1" applyBorder="1" applyAlignment="1" applyProtection="1">
      <alignment vertical="center"/>
      <protection locked="0"/>
    </xf>
    <xf numFmtId="0" fontId="23" fillId="0" borderId="2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vertical="center"/>
      <protection locked="0"/>
    </xf>
    <xf numFmtId="164" fontId="23" fillId="0" borderId="1" xfId="0" applyNumberFormat="1" applyFont="1" applyBorder="1" applyAlignment="1" applyProtection="1">
      <alignment horizontal="left" vertical="center"/>
      <protection locked="0"/>
    </xf>
    <xf numFmtId="0" fontId="25" fillId="0" borderId="1" xfId="1" applyFont="1" applyBorder="1" applyAlignment="1" applyProtection="1">
      <alignment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165" fontId="23" fillId="0" borderId="1" xfId="0" applyNumberFormat="1" applyFont="1" applyBorder="1" applyAlignment="1" applyProtection="1">
      <alignment horizontal="right" vertical="center"/>
      <protection locked="0"/>
    </xf>
    <xf numFmtId="14" fontId="23" fillId="0" borderId="1" xfId="0" applyNumberFormat="1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24" fillId="0" borderId="3" xfId="0" applyFont="1" applyBorder="1" applyAlignment="1" applyProtection="1">
      <alignment vertical="center"/>
      <protection locked="0"/>
    </xf>
    <xf numFmtId="0" fontId="24" fillId="0" borderId="4" xfId="0" applyFont="1" applyBorder="1" applyAlignment="1" applyProtection="1">
      <alignment vertical="center"/>
      <protection locked="0"/>
    </xf>
    <xf numFmtId="0" fontId="24" fillId="0" borderId="3" xfId="0" applyFont="1" applyBorder="1" applyAlignment="1" applyProtection="1">
      <alignment horizontal="left" vertical="center"/>
      <protection locked="0"/>
    </xf>
    <xf numFmtId="0" fontId="23" fillId="0" borderId="3" xfId="0" applyFont="1" applyBorder="1" applyAlignment="1" applyProtection="1">
      <alignment horizontal="left" vertical="center"/>
      <protection locked="0"/>
    </xf>
    <xf numFmtId="0" fontId="23" fillId="0" borderId="5" xfId="0" applyFont="1" applyBorder="1" applyAlignment="1" applyProtection="1">
      <alignment horizontal="left" vertical="center"/>
      <protection locked="0"/>
    </xf>
    <xf numFmtId="164" fontId="23" fillId="0" borderId="5" xfId="0" applyNumberFormat="1" applyFont="1" applyBorder="1" applyAlignment="1" applyProtection="1">
      <alignment horizontal="left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165" fontId="23" fillId="0" borderId="5" xfId="0" applyNumberFormat="1" applyFont="1" applyBorder="1" applyAlignment="1" applyProtection="1">
      <alignment horizontal="right" vertical="center"/>
      <protection locked="0"/>
    </xf>
    <xf numFmtId="14" fontId="23" fillId="0" borderId="5" xfId="0" applyNumberFormat="1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24" fillId="0" borderId="2" xfId="0" applyFont="1" applyBorder="1" applyAlignment="1" applyProtection="1">
      <alignment horizontal="left" vertical="center"/>
      <protection locked="0"/>
    </xf>
    <xf numFmtId="0" fontId="23" fillId="0" borderId="2" xfId="0" applyFont="1" applyBorder="1" applyAlignment="1" applyProtection="1">
      <alignment horizontal="left" vertical="center"/>
      <protection locked="0"/>
    </xf>
    <xf numFmtId="0" fontId="23" fillId="0" borderId="1" xfId="0" applyFont="1" applyBorder="1" applyAlignment="1" applyProtection="1">
      <alignment horizontal="left" vertical="center"/>
      <protection locked="0"/>
    </xf>
    <xf numFmtId="0" fontId="24" fillId="0" borderId="0" xfId="0" applyFont="1" applyAlignment="1" applyProtection="1">
      <alignment horizontal="left" vertical="center" wrapText="1"/>
      <protection locked="0"/>
    </xf>
    <xf numFmtId="0" fontId="23" fillId="0" borderId="3" xfId="0" applyFont="1" applyBorder="1" applyAlignment="1" applyProtection="1">
      <alignment vertical="center"/>
      <protection locked="0"/>
    </xf>
    <xf numFmtId="0" fontId="23" fillId="0" borderId="5" xfId="0" applyFont="1" applyBorder="1" applyAlignment="1" applyProtection="1">
      <alignment vertical="center"/>
      <protection locked="0"/>
    </xf>
    <xf numFmtId="0" fontId="23" fillId="0" borderId="28" xfId="0" applyFont="1" applyBorder="1" applyAlignment="1" applyProtection="1">
      <alignment vertical="center"/>
      <protection locked="0"/>
    </xf>
    <xf numFmtId="0" fontId="23" fillId="0" borderId="29" xfId="0" applyFont="1" applyBorder="1" applyAlignment="1" applyProtection="1">
      <alignment horizontal="left" vertical="center"/>
      <protection locked="0"/>
    </xf>
    <xf numFmtId="0" fontId="23" fillId="0" borderId="28" xfId="0" applyFont="1" applyBorder="1" applyAlignment="1" applyProtection="1">
      <alignment horizontal="left" vertical="center"/>
      <protection locked="0"/>
    </xf>
    <xf numFmtId="0" fontId="23" fillId="0" borderId="29" xfId="0" applyFont="1" applyBorder="1" applyAlignment="1" applyProtection="1">
      <alignment vertical="center"/>
      <protection locked="0"/>
    </xf>
    <xf numFmtId="0" fontId="21" fillId="2" borderId="30" xfId="0" applyFont="1" applyFill="1" applyBorder="1" applyAlignment="1">
      <alignment horizontal="center" vertical="center" wrapText="1"/>
    </xf>
    <xf numFmtId="14" fontId="21" fillId="2" borderId="30" xfId="0" applyNumberFormat="1" applyFont="1" applyFill="1" applyBorder="1" applyAlignment="1">
      <alignment horizontal="center" vertical="center" wrapText="1"/>
    </xf>
    <xf numFmtId="0" fontId="22" fillId="2" borderId="30" xfId="0" applyFont="1" applyFill="1" applyBorder="1" applyAlignment="1">
      <alignment horizontal="center" vertical="center" wrapText="1"/>
    </xf>
    <xf numFmtId="49" fontId="23" fillId="0" borderId="5" xfId="0" applyNumberFormat="1" applyFont="1" applyBorder="1" applyAlignment="1">
      <alignment horizontal="left" vertical="center"/>
    </xf>
    <xf numFmtId="49" fontId="21" fillId="2" borderId="30" xfId="0" applyNumberFormat="1" applyFont="1" applyFill="1" applyBorder="1" applyAlignment="1">
      <alignment horizontal="center" vertical="center" wrapText="1"/>
    </xf>
    <xf numFmtId="0" fontId="21" fillId="2" borderId="4" xfId="0" applyFont="1" applyFill="1" applyBorder="1" applyAlignment="1">
      <alignment horizontal="center" vertical="center" wrapText="1"/>
    </xf>
    <xf numFmtId="0" fontId="21" fillId="2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9"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_€"/>
      <alignment horizontal="righ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#,##0.00\ _€"/>
      <alignment horizontal="righ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</dxf>
    <dxf>
      <border outline="0">
        <bottom style="hair">
          <color indexed="8"/>
        </bottom>
      </border>
    </dxf>
    <dxf>
      <border outline="0">
        <right style="hair">
          <color indexed="8"/>
        </right>
        <top style="hair">
          <color indexed="8"/>
        </top>
        <bottom style="hair">
          <color indexed="8"/>
        </bottom>
      </border>
    </dxf>
  </dxfs>
  <tableStyles count="1" defaultTableStyle="TableStyleMedium2" defaultPivotStyle="PivotStyleLight16">
    <tableStyle name="Style de tableau 1" pivot="0" count="0" xr9:uid="{7542956C-0B39-4E1D-84C2-1E5D4FBD758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D4DEF9-D905-49E7-9F16-7A5D69615C06}" name="Tableau1" displayName="Tableau1" ref="A12:P112" totalsRowShown="0" headerRowDxfId="0" headerRowBorderDxfId="17" tableBorderDxfId="18">
  <autoFilter ref="A12:P112" xr:uid="{17D4DEF9-D905-49E7-9F16-7A5D69615C06}"/>
  <tableColumns count="16">
    <tableColumn id="1" xr3:uid="{7B108175-56AD-493D-9A96-15DE51B9FCFC}" name="N°" dataDxfId="16"/>
    <tableColumn id="2" xr3:uid="{DC788E38-266D-4EF6-BA5D-7B7124433EF2}" name="Nom adhérent ou donateur" dataDxfId="15"/>
    <tableColumn id="3" xr3:uid="{2601CDA7-5E8F-4E21-AF72-68D289040167}" name="Prénom" dataDxfId="14"/>
    <tableColumn id="4" xr3:uid="{25FD2C07-AE34-4B5A-AA2B-0157FC62C222}" name="Adresse complète" dataDxfId="13"/>
    <tableColumn id="5" xr3:uid="{EA8CE193-0236-4FC5-94B1-6FD835032E74}" name="Téléphone fixe" dataDxfId="12"/>
    <tableColumn id="6" xr3:uid="{0B9EAC19-AE4F-4EB9-9A5E-D8B0B0547F62}" name="Portable" dataDxfId="11"/>
    <tableColumn id="7" xr3:uid="{9D4E1138-666B-44AB-AD83-12ABC097F767}" name="E-mail" dataDxfId="10"/>
    <tableColumn id="8" xr3:uid="{F270E109-66CC-49EC-87DD-CC10E74439EF}" name="Adhérent / Simple donateur" dataDxfId="9"/>
    <tableColumn id="9" xr3:uid="{CD21D76E-1383-429A-B0C4-889DE703F312}" name="Adhérent actif / non-actif" dataDxfId="8"/>
    <tableColumn id="10" xr3:uid="{5FA5DE25-E76C-4922-A672-2D9330354122}" name="Cotisation payée (montant)" dataDxfId="7"/>
    <tableColumn id="11" xr3:uid="{23FA0D6C-4697-4347-B464-3B026206BEFF}" name="Date paiement cotisation" dataDxfId="6"/>
    <tableColumn id="12" xr3:uid="{EEB6D181-AB70-48EF-A7E5-51FD3E1BFD9F}" name="Mode règlement cotisation" dataDxfId="5"/>
    <tableColumn id="13" xr3:uid="{F696876C-CC42-4785-87E0-B0E9F82861AB}" name="Dons reçus en cours d'année" dataDxfId="4"/>
    <tableColumn id="14" xr3:uid="{E54764E8-9005-4AC5-B6B1-2810B4419CD1}" name="Date réception du premier don" dataDxfId="3"/>
    <tableColumn id="15" xr3:uid="{35DD961C-B098-47B3-9B9F-415F908246BB}" name="Mode règlement dons" dataDxfId="2"/>
    <tableColumn id="16" xr3:uid="{E3793645-197B-4431-BFBB-CF7BD58AB381}" name="Remarques" dataDxfId="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0D2D81-5C47-43C1-8535-A845DA39B5E0}" name="TabType" displayName="TabType" ref="A1:A3" totalsRowShown="0">
  <autoFilter ref="A1:A3" xr:uid="{B00D2D81-5C47-43C1-8535-A845DA39B5E0}"/>
  <tableColumns count="1">
    <tableColumn id="1" xr3:uid="{AABD80B8-871F-4D7B-BC0F-105921AC0E2E}" name="Typ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4704235-CB53-49B0-A74D-30D1A2A73EBC}" name="TabStatut" displayName="TabStatut" ref="C1:C3" totalsRowShown="0">
  <autoFilter ref="C1:C3" xr:uid="{84704235-CB53-49B0-A74D-30D1A2A73EBC}"/>
  <tableColumns count="1">
    <tableColumn id="1" xr3:uid="{809671D9-8BC4-47C7-8426-F099406453CB}" name="Statu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F7625-1245-4F17-873D-0669A04B814C}">
  <sheetPr codeName="Feuil1"/>
  <dimension ref="A1:P112"/>
  <sheetViews>
    <sheetView showGridLines="0" tabSelected="1" workbookViewId="0">
      <pane ySplit="12" topLeftCell="A13" activePane="bottomLeft" state="frozen"/>
      <selection pane="bottomLeft" activeCell="C3" sqref="C3:D3"/>
    </sheetView>
  </sheetViews>
  <sheetFormatPr baseColWidth="10" defaultRowHeight="15" x14ac:dyDescent="0.25"/>
  <cols>
    <col min="1" max="1" width="9.5703125" style="3" customWidth="1"/>
    <col min="2" max="2" width="24.85546875" customWidth="1"/>
    <col min="3" max="3" width="20" customWidth="1"/>
    <col min="4" max="4" width="44.140625" customWidth="1"/>
    <col min="5" max="6" width="15.28515625" style="2" customWidth="1"/>
    <col min="7" max="7" width="31.5703125" customWidth="1"/>
    <col min="8" max="8" width="15" style="6" customWidth="1"/>
    <col min="9" max="9" width="14.28515625" style="6" customWidth="1"/>
    <col min="10" max="10" width="24.5703125" style="10" customWidth="1"/>
    <col min="11" max="11" width="22.85546875" style="22" customWidth="1"/>
    <col min="12" max="12" width="24.28515625" style="20" customWidth="1"/>
    <col min="13" max="13" width="25.28515625" style="10" customWidth="1"/>
    <col min="14" max="14" width="27.5703125" style="22" customWidth="1"/>
    <col min="15" max="15" width="20.28515625" style="20" customWidth="1"/>
    <col min="16" max="16" width="40.42578125" customWidth="1"/>
    <col min="19" max="19" width="11.42578125" customWidth="1"/>
  </cols>
  <sheetData>
    <row r="1" spans="1:16" ht="31.5" x14ac:dyDescent="0.5">
      <c r="A1" s="1" t="s">
        <v>149</v>
      </c>
      <c r="J1" s="9"/>
      <c r="M1" s="9"/>
    </row>
    <row r="2" spans="1:16" ht="33" customHeight="1" x14ac:dyDescent="0.25">
      <c r="J2" s="9"/>
      <c r="M2" s="9"/>
    </row>
    <row r="3" spans="1:16" s="12" customFormat="1" ht="20.25" customHeight="1" x14ac:dyDescent="0.25">
      <c r="A3" s="11"/>
      <c r="B3" s="17" t="s">
        <v>114</v>
      </c>
      <c r="C3" s="67"/>
      <c r="D3" s="68"/>
      <c r="E3" s="57" t="s">
        <v>148</v>
      </c>
      <c r="F3" s="13"/>
      <c r="H3" s="14"/>
      <c r="I3" s="14"/>
      <c r="J3" s="15"/>
      <c r="K3" s="23"/>
      <c r="L3" s="21"/>
      <c r="M3" s="15"/>
      <c r="N3" s="23"/>
      <c r="O3" s="21"/>
    </row>
    <row r="4" spans="1:16" s="12" customFormat="1" ht="20.25" customHeight="1" x14ac:dyDescent="0.25">
      <c r="A4" s="11"/>
      <c r="B4" s="17" t="s">
        <v>111</v>
      </c>
      <c r="C4" s="69"/>
      <c r="D4" s="70"/>
      <c r="E4" s="13"/>
      <c r="F4" s="13"/>
      <c r="H4" s="14"/>
      <c r="I4" s="14"/>
      <c r="J4" s="15"/>
      <c r="K4" s="23"/>
      <c r="L4" s="21"/>
      <c r="M4" s="15"/>
      <c r="N4" s="23"/>
      <c r="O4" s="21"/>
    </row>
    <row r="5" spans="1:16" s="12" customFormat="1" ht="20.25" customHeight="1" x14ac:dyDescent="0.25">
      <c r="A5" s="11"/>
      <c r="B5" s="17" t="s">
        <v>112</v>
      </c>
      <c r="C5" s="71"/>
      <c r="D5" s="72"/>
      <c r="E5" s="13"/>
      <c r="F5" s="13"/>
      <c r="H5" s="14"/>
      <c r="I5" s="14"/>
      <c r="J5" s="15"/>
      <c r="K5" s="23"/>
      <c r="L5" s="21"/>
      <c r="M5" s="15"/>
      <c r="N5" s="23"/>
      <c r="O5" s="21"/>
    </row>
    <row r="6" spans="1:16" s="12" customFormat="1" ht="20.25" customHeight="1" x14ac:dyDescent="0.25">
      <c r="A6" s="11"/>
      <c r="B6" s="17" t="s">
        <v>113</v>
      </c>
      <c r="C6" s="73"/>
      <c r="D6" s="74"/>
      <c r="E6" s="13"/>
      <c r="F6" s="13"/>
      <c r="H6" s="14"/>
      <c r="I6" s="14"/>
      <c r="J6" s="15"/>
      <c r="K6" s="23"/>
      <c r="L6" s="21"/>
      <c r="M6" s="15"/>
      <c r="N6" s="23"/>
      <c r="O6" s="21"/>
    </row>
    <row r="7" spans="1:16" s="12" customFormat="1" ht="22.5" customHeight="1" x14ac:dyDescent="0.25">
      <c r="A7" s="11"/>
      <c r="B7" s="17"/>
      <c r="C7" s="18"/>
      <c r="D7" s="39"/>
      <c r="E7" s="13"/>
      <c r="F7" s="13"/>
      <c r="H7" s="14"/>
      <c r="I7" s="14"/>
      <c r="J7" s="15"/>
      <c r="K7" s="23"/>
      <c r="L7" s="21"/>
      <c r="M7" s="15"/>
      <c r="N7" s="23"/>
      <c r="O7" s="21"/>
    </row>
    <row r="8" spans="1:16" s="12" customFormat="1" ht="18.75" x14ac:dyDescent="0.25">
      <c r="A8" s="11"/>
      <c r="B8" s="17" t="s">
        <v>116</v>
      </c>
      <c r="C8" s="19">
        <v>2023</v>
      </c>
      <c r="D8" s="57" t="s">
        <v>148</v>
      </c>
      <c r="E8" s="13"/>
      <c r="F8" s="13"/>
      <c r="H8" s="14"/>
      <c r="I8" s="14"/>
      <c r="J8" s="15"/>
      <c r="K8" s="23"/>
      <c r="L8" s="21"/>
      <c r="M8" s="15"/>
      <c r="N8" s="23"/>
      <c r="O8" s="21"/>
    </row>
    <row r="9" spans="1:16" ht="21" x14ac:dyDescent="0.25">
      <c r="B9" s="7"/>
      <c r="C9" s="8"/>
      <c r="J9" s="9"/>
      <c r="M9" s="9"/>
    </row>
    <row r="10" spans="1:16" ht="21" x14ac:dyDescent="0.35">
      <c r="A10" s="16" t="s">
        <v>0</v>
      </c>
      <c r="J10" s="9"/>
      <c r="M10" s="9"/>
    </row>
    <row r="11" spans="1:16" ht="31.5" customHeight="1" x14ac:dyDescent="0.25">
      <c r="A11" s="40" t="s">
        <v>130</v>
      </c>
      <c r="J11" s="66" t="str">
        <f>"Cotisation "&amp;C8</f>
        <v>Cotisation 2023</v>
      </c>
      <c r="K11" s="66"/>
      <c r="L11" s="66"/>
      <c r="M11" s="65" t="str">
        <f>"Dons "&amp;C8</f>
        <v>Dons 2023</v>
      </c>
      <c r="N11" s="66"/>
      <c r="O11" s="66"/>
    </row>
    <row r="12" spans="1:16" s="114" customFormat="1" ht="30" customHeight="1" x14ac:dyDescent="0.25">
      <c r="A12" s="111" t="s">
        <v>151</v>
      </c>
      <c r="B12" s="112" t="s">
        <v>150</v>
      </c>
      <c r="C12" s="112" t="s">
        <v>1</v>
      </c>
      <c r="D12" s="107" t="s">
        <v>127</v>
      </c>
      <c r="E12" s="107" t="s">
        <v>2</v>
      </c>
      <c r="F12" s="107" t="s">
        <v>3</v>
      </c>
      <c r="G12" s="107" t="s">
        <v>4</v>
      </c>
      <c r="H12" s="107" t="s">
        <v>152</v>
      </c>
      <c r="I12" s="107" t="s">
        <v>153</v>
      </c>
      <c r="J12" s="107" t="s">
        <v>165</v>
      </c>
      <c r="K12" s="108" t="s">
        <v>115</v>
      </c>
      <c r="L12" s="109" t="s">
        <v>109</v>
      </c>
      <c r="M12" s="107" t="s">
        <v>166</v>
      </c>
      <c r="N12" s="108" t="s">
        <v>141</v>
      </c>
      <c r="O12" s="109" t="s">
        <v>110</v>
      </c>
      <c r="P12" s="113" t="s">
        <v>5</v>
      </c>
    </row>
    <row r="13" spans="1:16" x14ac:dyDescent="0.25">
      <c r="A13" s="77" t="s">
        <v>6</v>
      </c>
      <c r="B13" s="78" t="s">
        <v>162</v>
      </c>
      <c r="C13" s="79" t="s">
        <v>163</v>
      </c>
      <c r="D13" s="80" t="s">
        <v>164</v>
      </c>
      <c r="E13" s="81"/>
      <c r="F13" s="81"/>
      <c r="G13" s="82"/>
      <c r="H13" s="83" t="s">
        <v>154</v>
      </c>
      <c r="I13" s="83" t="s">
        <v>107</v>
      </c>
      <c r="J13" s="84">
        <v>25</v>
      </c>
      <c r="K13" s="85">
        <v>44929</v>
      </c>
      <c r="L13" s="86" t="s">
        <v>108</v>
      </c>
      <c r="M13" s="84"/>
      <c r="N13" s="85"/>
      <c r="O13" s="86"/>
      <c r="P13" s="103" t="s">
        <v>106</v>
      </c>
    </row>
    <row r="14" spans="1:16" x14ac:dyDescent="0.25">
      <c r="A14" s="77" t="s">
        <v>7</v>
      </c>
      <c r="B14" s="87"/>
      <c r="C14" s="79"/>
      <c r="D14" s="80"/>
      <c r="E14" s="81"/>
      <c r="F14" s="81"/>
      <c r="G14" s="80"/>
      <c r="H14" s="83"/>
      <c r="I14" s="83"/>
      <c r="J14" s="84"/>
      <c r="K14" s="85"/>
      <c r="L14" s="86"/>
      <c r="M14" s="84"/>
      <c r="N14" s="85"/>
      <c r="O14" s="86"/>
      <c r="P14" s="103"/>
    </row>
    <row r="15" spans="1:16" x14ac:dyDescent="0.25">
      <c r="A15" s="77" t="s">
        <v>8</v>
      </c>
      <c r="B15" s="78"/>
      <c r="C15" s="80"/>
      <c r="D15" s="80"/>
      <c r="E15" s="81"/>
      <c r="F15" s="81"/>
      <c r="G15" s="80"/>
      <c r="H15" s="83"/>
      <c r="I15" s="83"/>
      <c r="J15" s="84"/>
      <c r="K15" s="85"/>
      <c r="L15" s="86"/>
      <c r="M15" s="84"/>
      <c r="N15" s="85"/>
      <c r="O15" s="86"/>
      <c r="P15" s="103"/>
    </row>
    <row r="16" spans="1:16" x14ac:dyDescent="0.25">
      <c r="A16" s="77" t="s">
        <v>9</v>
      </c>
      <c r="B16" s="88"/>
      <c r="C16" s="79"/>
      <c r="D16" s="80"/>
      <c r="E16" s="81"/>
      <c r="F16" s="81"/>
      <c r="G16" s="80"/>
      <c r="H16" s="83"/>
      <c r="I16" s="83"/>
      <c r="J16" s="84"/>
      <c r="K16" s="85"/>
      <c r="L16" s="86"/>
      <c r="M16" s="84"/>
      <c r="N16" s="85"/>
      <c r="O16" s="86"/>
      <c r="P16" s="103"/>
    </row>
    <row r="17" spans="1:16" x14ac:dyDescent="0.25">
      <c r="A17" s="77" t="s">
        <v>10</v>
      </c>
      <c r="B17" s="78"/>
      <c r="C17" s="79"/>
      <c r="D17" s="80"/>
      <c r="E17" s="81"/>
      <c r="F17" s="81"/>
      <c r="G17" s="80"/>
      <c r="H17" s="83"/>
      <c r="I17" s="83"/>
      <c r="J17" s="84"/>
      <c r="K17" s="85"/>
      <c r="L17" s="86"/>
      <c r="M17" s="84"/>
      <c r="N17" s="85"/>
      <c r="O17" s="86"/>
      <c r="P17" s="103"/>
    </row>
    <row r="18" spans="1:16" x14ac:dyDescent="0.25">
      <c r="A18" s="77" t="s">
        <v>11</v>
      </c>
      <c r="B18" s="78"/>
      <c r="C18" s="79"/>
      <c r="D18" s="80"/>
      <c r="E18" s="81"/>
      <c r="F18" s="81"/>
      <c r="G18" s="80"/>
      <c r="H18" s="83"/>
      <c r="I18" s="83"/>
      <c r="J18" s="84"/>
      <c r="K18" s="85"/>
      <c r="L18" s="86"/>
      <c r="M18" s="84"/>
      <c r="N18" s="85"/>
      <c r="O18" s="86"/>
      <c r="P18" s="103"/>
    </row>
    <row r="19" spans="1:16" x14ac:dyDescent="0.25">
      <c r="A19" s="77" t="s">
        <v>12</v>
      </c>
      <c r="B19" s="78"/>
      <c r="C19" s="79"/>
      <c r="D19" s="80"/>
      <c r="E19" s="81"/>
      <c r="F19" s="81"/>
      <c r="G19" s="80"/>
      <c r="H19" s="83"/>
      <c r="I19" s="83"/>
      <c r="J19" s="84"/>
      <c r="K19" s="85"/>
      <c r="L19" s="86"/>
      <c r="M19" s="84"/>
      <c r="N19" s="85"/>
      <c r="O19" s="86"/>
      <c r="P19" s="103"/>
    </row>
    <row r="20" spans="1:16" x14ac:dyDescent="0.25">
      <c r="A20" s="77" t="s">
        <v>13</v>
      </c>
      <c r="B20" s="78"/>
      <c r="C20" s="79"/>
      <c r="D20" s="80"/>
      <c r="E20" s="81"/>
      <c r="F20" s="81"/>
      <c r="G20" s="80"/>
      <c r="H20" s="83"/>
      <c r="I20" s="83"/>
      <c r="J20" s="84"/>
      <c r="K20" s="85"/>
      <c r="L20" s="86"/>
      <c r="M20" s="84"/>
      <c r="N20" s="85"/>
      <c r="O20" s="86"/>
      <c r="P20" s="103"/>
    </row>
    <row r="21" spans="1:16" x14ac:dyDescent="0.25">
      <c r="A21" s="77" t="s">
        <v>14</v>
      </c>
      <c r="B21" s="89"/>
      <c r="C21" s="90"/>
      <c r="D21" s="91"/>
      <c r="E21" s="92"/>
      <c r="F21" s="92"/>
      <c r="G21" s="91"/>
      <c r="H21" s="93"/>
      <c r="I21" s="93"/>
      <c r="J21" s="94"/>
      <c r="K21" s="95"/>
      <c r="L21" s="96"/>
      <c r="M21" s="94"/>
      <c r="N21" s="95"/>
      <c r="O21" s="96"/>
      <c r="P21" s="104"/>
    </row>
    <row r="22" spans="1:16" x14ac:dyDescent="0.25">
      <c r="A22" s="77" t="s">
        <v>15</v>
      </c>
      <c r="B22" s="97"/>
      <c r="C22" s="98"/>
      <c r="D22" s="99"/>
      <c r="E22" s="81"/>
      <c r="F22" s="81"/>
      <c r="G22" s="99"/>
      <c r="H22" s="83"/>
      <c r="I22" s="83"/>
      <c r="J22" s="84"/>
      <c r="K22" s="85"/>
      <c r="L22" s="86"/>
      <c r="M22" s="84"/>
      <c r="N22" s="85"/>
      <c r="O22" s="86"/>
      <c r="P22" s="105"/>
    </row>
    <row r="23" spans="1:16" x14ac:dyDescent="0.25">
      <c r="A23" s="77" t="s">
        <v>16</v>
      </c>
      <c r="B23" s="97"/>
      <c r="C23" s="98"/>
      <c r="D23" s="99"/>
      <c r="E23" s="81"/>
      <c r="F23" s="81"/>
      <c r="G23" s="99"/>
      <c r="H23" s="83"/>
      <c r="I23" s="83"/>
      <c r="J23" s="84"/>
      <c r="K23" s="85"/>
      <c r="L23" s="86"/>
      <c r="M23" s="84"/>
      <c r="N23" s="85"/>
      <c r="O23" s="86"/>
      <c r="P23" s="105"/>
    </row>
    <row r="24" spans="1:16" x14ac:dyDescent="0.25">
      <c r="A24" s="77" t="s">
        <v>17</v>
      </c>
      <c r="B24" s="89"/>
      <c r="C24" s="90"/>
      <c r="D24" s="91"/>
      <c r="E24" s="92"/>
      <c r="F24" s="92"/>
      <c r="G24" s="91"/>
      <c r="H24" s="93"/>
      <c r="I24" s="93"/>
      <c r="J24" s="94"/>
      <c r="K24" s="95"/>
      <c r="L24" s="96"/>
      <c r="M24" s="94"/>
      <c r="N24" s="95"/>
      <c r="O24" s="96"/>
      <c r="P24" s="104"/>
    </row>
    <row r="25" spans="1:16" x14ac:dyDescent="0.25">
      <c r="A25" s="77" t="s">
        <v>18</v>
      </c>
      <c r="B25" s="97"/>
      <c r="C25" s="98"/>
      <c r="D25" s="99"/>
      <c r="E25" s="81"/>
      <c r="F25" s="81"/>
      <c r="G25" s="99"/>
      <c r="H25" s="83"/>
      <c r="I25" s="83"/>
      <c r="J25" s="84"/>
      <c r="K25" s="85"/>
      <c r="L25" s="86"/>
      <c r="M25" s="84"/>
      <c r="N25" s="85"/>
      <c r="O25" s="86"/>
      <c r="P25" s="105"/>
    </row>
    <row r="26" spans="1:16" x14ac:dyDescent="0.25">
      <c r="A26" s="77" t="s">
        <v>19</v>
      </c>
      <c r="B26" s="78"/>
      <c r="C26" s="79"/>
      <c r="D26" s="80"/>
      <c r="E26" s="81"/>
      <c r="F26" s="81"/>
      <c r="G26" s="80"/>
      <c r="H26" s="83"/>
      <c r="I26" s="83"/>
      <c r="J26" s="84"/>
      <c r="K26" s="85"/>
      <c r="L26" s="86"/>
      <c r="M26" s="84"/>
      <c r="N26" s="85"/>
      <c r="O26" s="86"/>
      <c r="P26" s="103"/>
    </row>
    <row r="27" spans="1:16" x14ac:dyDescent="0.25">
      <c r="A27" s="77" t="s">
        <v>20</v>
      </c>
      <c r="B27" s="78"/>
      <c r="C27" s="79"/>
      <c r="D27" s="80"/>
      <c r="E27" s="81"/>
      <c r="F27" s="81"/>
      <c r="G27" s="80"/>
      <c r="H27" s="83"/>
      <c r="I27" s="83"/>
      <c r="J27" s="84"/>
      <c r="K27" s="85"/>
      <c r="L27" s="86"/>
      <c r="M27" s="84"/>
      <c r="N27" s="85"/>
      <c r="O27" s="86"/>
      <c r="P27" s="103"/>
    </row>
    <row r="28" spans="1:16" x14ac:dyDescent="0.25">
      <c r="A28" s="77" t="s">
        <v>21</v>
      </c>
      <c r="B28" s="100"/>
      <c r="C28" s="79"/>
      <c r="D28" s="80"/>
      <c r="E28" s="81"/>
      <c r="F28" s="81"/>
      <c r="G28" s="80"/>
      <c r="H28" s="83"/>
      <c r="I28" s="83"/>
      <c r="J28" s="84"/>
      <c r="K28" s="85"/>
      <c r="L28" s="86"/>
      <c r="M28" s="84"/>
      <c r="N28" s="85"/>
      <c r="O28" s="86"/>
      <c r="P28" s="103"/>
    </row>
    <row r="29" spans="1:16" x14ac:dyDescent="0.25">
      <c r="A29" s="77" t="s">
        <v>22</v>
      </c>
      <c r="B29" s="87"/>
      <c r="C29" s="101"/>
      <c r="D29" s="102"/>
      <c r="E29" s="92"/>
      <c r="F29" s="92"/>
      <c r="G29" s="102"/>
      <c r="H29" s="93"/>
      <c r="I29" s="93"/>
      <c r="J29" s="94"/>
      <c r="K29" s="95"/>
      <c r="L29" s="96"/>
      <c r="M29" s="94"/>
      <c r="N29" s="95"/>
      <c r="O29" s="96"/>
      <c r="P29" s="106"/>
    </row>
    <row r="30" spans="1:16" x14ac:dyDescent="0.25">
      <c r="A30" s="77" t="s">
        <v>23</v>
      </c>
      <c r="B30" s="78"/>
      <c r="C30" s="79"/>
      <c r="D30" s="80"/>
      <c r="E30" s="81"/>
      <c r="F30" s="81"/>
      <c r="G30" s="80"/>
      <c r="H30" s="83"/>
      <c r="I30" s="83"/>
      <c r="J30" s="84"/>
      <c r="K30" s="85"/>
      <c r="L30" s="86"/>
      <c r="M30" s="84"/>
      <c r="N30" s="85"/>
      <c r="O30" s="86"/>
      <c r="P30" s="103"/>
    </row>
    <row r="31" spans="1:16" x14ac:dyDescent="0.25">
      <c r="A31" s="77" t="s">
        <v>24</v>
      </c>
      <c r="B31" s="78"/>
      <c r="C31" s="79"/>
      <c r="D31" s="80"/>
      <c r="E31" s="81"/>
      <c r="F31" s="81"/>
      <c r="G31" s="80"/>
      <c r="H31" s="83"/>
      <c r="I31" s="83"/>
      <c r="J31" s="84"/>
      <c r="K31" s="85"/>
      <c r="L31" s="86"/>
      <c r="M31" s="84"/>
      <c r="N31" s="85"/>
      <c r="O31" s="86"/>
      <c r="P31" s="103"/>
    </row>
    <row r="32" spans="1:16" x14ac:dyDescent="0.25">
      <c r="A32" s="77" t="s">
        <v>25</v>
      </c>
      <c r="B32" s="78"/>
      <c r="C32" s="79"/>
      <c r="D32" s="80"/>
      <c r="E32" s="81"/>
      <c r="F32" s="81"/>
      <c r="G32" s="80"/>
      <c r="H32" s="83"/>
      <c r="I32" s="83"/>
      <c r="J32" s="84"/>
      <c r="K32" s="85"/>
      <c r="L32" s="86"/>
      <c r="M32" s="84"/>
      <c r="N32" s="85"/>
      <c r="O32" s="86"/>
      <c r="P32" s="103"/>
    </row>
    <row r="33" spans="1:16" x14ac:dyDescent="0.25">
      <c r="A33" s="77" t="s">
        <v>26</v>
      </c>
      <c r="B33" s="78"/>
      <c r="C33" s="79"/>
      <c r="D33" s="80"/>
      <c r="E33" s="81"/>
      <c r="F33" s="81"/>
      <c r="G33" s="80"/>
      <c r="H33" s="83"/>
      <c r="I33" s="83"/>
      <c r="J33" s="84"/>
      <c r="K33" s="85"/>
      <c r="L33" s="86"/>
      <c r="M33" s="84"/>
      <c r="N33" s="85"/>
      <c r="O33" s="86"/>
      <c r="P33" s="103"/>
    </row>
    <row r="34" spans="1:16" x14ac:dyDescent="0.25">
      <c r="A34" s="77" t="s">
        <v>27</v>
      </c>
      <c r="B34" s="78"/>
      <c r="C34" s="79"/>
      <c r="D34" s="80"/>
      <c r="E34" s="81"/>
      <c r="F34" s="81"/>
      <c r="G34" s="80"/>
      <c r="H34" s="83"/>
      <c r="I34" s="83"/>
      <c r="J34" s="84"/>
      <c r="K34" s="85"/>
      <c r="L34" s="86"/>
      <c r="M34" s="84"/>
      <c r="N34" s="85"/>
      <c r="O34" s="86"/>
      <c r="P34" s="103"/>
    </row>
    <row r="35" spans="1:16" x14ac:dyDescent="0.25">
      <c r="A35" s="77" t="s">
        <v>28</v>
      </c>
      <c r="B35" s="78"/>
      <c r="C35" s="79"/>
      <c r="D35" s="80"/>
      <c r="E35" s="81"/>
      <c r="F35" s="81"/>
      <c r="G35" s="80"/>
      <c r="H35" s="83"/>
      <c r="I35" s="83"/>
      <c r="J35" s="84"/>
      <c r="K35" s="85"/>
      <c r="L35" s="86"/>
      <c r="M35" s="84"/>
      <c r="N35" s="85"/>
      <c r="O35" s="86"/>
      <c r="P35" s="103"/>
    </row>
    <row r="36" spans="1:16" x14ac:dyDescent="0.25">
      <c r="A36" s="77" t="s">
        <v>29</v>
      </c>
      <c r="B36" s="78"/>
      <c r="C36" s="79"/>
      <c r="D36" s="80"/>
      <c r="E36" s="81"/>
      <c r="F36" s="81"/>
      <c r="G36" s="80"/>
      <c r="H36" s="83"/>
      <c r="I36" s="83"/>
      <c r="J36" s="84"/>
      <c r="K36" s="85"/>
      <c r="L36" s="86"/>
      <c r="M36" s="84"/>
      <c r="N36" s="85"/>
      <c r="O36" s="86"/>
      <c r="P36" s="103"/>
    </row>
    <row r="37" spans="1:16" x14ac:dyDescent="0.25">
      <c r="A37" s="77" t="s">
        <v>30</v>
      </c>
      <c r="B37" s="78"/>
      <c r="C37" s="79"/>
      <c r="D37" s="80"/>
      <c r="E37" s="81"/>
      <c r="F37" s="81"/>
      <c r="G37" s="80"/>
      <c r="H37" s="83"/>
      <c r="I37" s="83"/>
      <c r="J37" s="84"/>
      <c r="K37" s="85"/>
      <c r="L37" s="86"/>
      <c r="M37" s="84"/>
      <c r="N37" s="85"/>
      <c r="O37" s="86"/>
      <c r="P37" s="103"/>
    </row>
    <row r="38" spans="1:16" x14ac:dyDescent="0.25">
      <c r="A38" s="77" t="s">
        <v>31</v>
      </c>
      <c r="B38" s="78"/>
      <c r="C38" s="79"/>
      <c r="D38" s="80"/>
      <c r="E38" s="81"/>
      <c r="F38" s="81"/>
      <c r="G38" s="80"/>
      <c r="H38" s="83"/>
      <c r="I38" s="83"/>
      <c r="J38" s="84"/>
      <c r="K38" s="85"/>
      <c r="L38" s="86"/>
      <c r="M38" s="84"/>
      <c r="N38" s="85"/>
      <c r="O38" s="86"/>
      <c r="P38" s="103"/>
    </row>
    <row r="39" spans="1:16" x14ac:dyDescent="0.25">
      <c r="A39" s="77" t="s">
        <v>32</v>
      </c>
      <c r="B39" s="78"/>
      <c r="C39" s="79"/>
      <c r="D39" s="80"/>
      <c r="E39" s="81"/>
      <c r="F39" s="81"/>
      <c r="G39" s="80"/>
      <c r="H39" s="83"/>
      <c r="I39" s="83"/>
      <c r="J39" s="84"/>
      <c r="K39" s="85"/>
      <c r="L39" s="86"/>
      <c r="M39" s="84"/>
      <c r="N39" s="85"/>
      <c r="O39" s="86"/>
      <c r="P39" s="103"/>
    </row>
    <row r="40" spans="1:16" x14ac:dyDescent="0.25">
      <c r="A40" s="77" t="s">
        <v>33</v>
      </c>
      <c r="B40" s="78"/>
      <c r="C40" s="79"/>
      <c r="D40" s="80"/>
      <c r="E40" s="81"/>
      <c r="F40" s="81"/>
      <c r="G40" s="80"/>
      <c r="H40" s="83"/>
      <c r="I40" s="83"/>
      <c r="J40" s="84"/>
      <c r="K40" s="85"/>
      <c r="L40" s="86"/>
      <c r="M40" s="84"/>
      <c r="N40" s="85"/>
      <c r="O40" s="86"/>
      <c r="P40" s="103"/>
    </row>
    <row r="41" spans="1:16" x14ac:dyDescent="0.25">
      <c r="A41" s="77" t="s">
        <v>34</v>
      </c>
      <c r="B41" s="78"/>
      <c r="C41" s="79"/>
      <c r="D41" s="80"/>
      <c r="E41" s="81"/>
      <c r="F41" s="81"/>
      <c r="G41" s="80"/>
      <c r="H41" s="83"/>
      <c r="I41" s="83"/>
      <c r="J41" s="84"/>
      <c r="K41" s="85"/>
      <c r="L41" s="86"/>
      <c r="M41" s="84"/>
      <c r="N41" s="85"/>
      <c r="O41" s="86"/>
      <c r="P41" s="103"/>
    </row>
    <row r="42" spans="1:16" x14ac:dyDescent="0.25">
      <c r="A42" s="77" t="s">
        <v>35</v>
      </c>
      <c r="B42" s="78"/>
      <c r="C42" s="79"/>
      <c r="D42" s="80"/>
      <c r="E42" s="81"/>
      <c r="F42" s="81"/>
      <c r="G42" s="80"/>
      <c r="H42" s="83"/>
      <c r="I42" s="83"/>
      <c r="J42" s="84"/>
      <c r="K42" s="85"/>
      <c r="L42" s="86"/>
      <c r="M42" s="84"/>
      <c r="N42" s="85"/>
      <c r="O42" s="86"/>
      <c r="P42" s="103"/>
    </row>
    <row r="43" spans="1:16" x14ac:dyDescent="0.25">
      <c r="A43" s="77" t="s">
        <v>36</v>
      </c>
      <c r="B43" s="78"/>
      <c r="C43" s="79"/>
      <c r="D43" s="80"/>
      <c r="E43" s="81"/>
      <c r="F43" s="81"/>
      <c r="G43" s="80"/>
      <c r="H43" s="83"/>
      <c r="I43" s="83"/>
      <c r="J43" s="84"/>
      <c r="K43" s="85"/>
      <c r="L43" s="86"/>
      <c r="M43" s="84"/>
      <c r="N43" s="85"/>
      <c r="O43" s="86"/>
      <c r="P43" s="103"/>
    </row>
    <row r="44" spans="1:16" x14ac:dyDescent="0.25">
      <c r="A44" s="77" t="s">
        <v>37</v>
      </c>
      <c r="B44" s="78"/>
      <c r="C44" s="79"/>
      <c r="D44" s="80"/>
      <c r="E44" s="81"/>
      <c r="F44" s="81"/>
      <c r="G44" s="80"/>
      <c r="H44" s="83"/>
      <c r="I44" s="83"/>
      <c r="J44" s="84"/>
      <c r="K44" s="85"/>
      <c r="L44" s="86"/>
      <c r="M44" s="84"/>
      <c r="N44" s="85"/>
      <c r="O44" s="86"/>
      <c r="P44" s="103"/>
    </row>
    <row r="45" spans="1:16" x14ac:dyDescent="0.25">
      <c r="A45" s="77" t="s">
        <v>38</v>
      </c>
      <c r="B45" s="78"/>
      <c r="C45" s="79"/>
      <c r="D45" s="80"/>
      <c r="E45" s="81"/>
      <c r="F45" s="81"/>
      <c r="G45" s="80"/>
      <c r="H45" s="83"/>
      <c r="I45" s="83"/>
      <c r="J45" s="84"/>
      <c r="K45" s="85"/>
      <c r="L45" s="86"/>
      <c r="M45" s="84"/>
      <c r="N45" s="85"/>
      <c r="O45" s="86"/>
      <c r="P45" s="103"/>
    </row>
    <row r="46" spans="1:16" x14ac:dyDescent="0.25">
      <c r="A46" s="77" t="s">
        <v>39</v>
      </c>
      <c r="B46" s="78"/>
      <c r="C46" s="79"/>
      <c r="D46" s="80"/>
      <c r="E46" s="81"/>
      <c r="F46" s="81"/>
      <c r="G46" s="80"/>
      <c r="H46" s="83"/>
      <c r="I46" s="83"/>
      <c r="J46" s="84"/>
      <c r="K46" s="85"/>
      <c r="L46" s="86"/>
      <c r="M46" s="84"/>
      <c r="N46" s="85"/>
      <c r="O46" s="86"/>
      <c r="P46" s="103"/>
    </row>
    <row r="47" spans="1:16" x14ac:dyDescent="0.25">
      <c r="A47" s="77" t="s">
        <v>40</v>
      </c>
      <c r="B47" s="78"/>
      <c r="C47" s="79"/>
      <c r="D47" s="80"/>
      <c r="E47" s="81"/>
      <c r="F47" s="81"/>
      <c r="G47" s="80"/>
      <c r="H47" s="83"/>
      <c r="I47" s="83"/>
      <c r="J47" s="84"/>
      <c r="K47" s="85"/>
      <c r="L47" s="86"/>
      <c r="M47" s="84"/>
      <c r="N47" s="85"/>
      <c r="O47" s="86"/>
      <c r="P47" s="103"/>
    </row>
    <row r="48" spans="1:16" x14ac:dyDescent="0.25">
      <c r="A48" s="77" t="s">
        <v>41</v>
      </c>
      <c r="B48" s="78"/>
      <c r="C48" s="79"/>
      <c r="D48" s="80"/>
      <c r="E48" s="81"/>
      <c r="F48" s="81"/>
      <c r="G48" s="80"/>
      <c r="H48" s="83"/>
      <c r="I48" s="83"/>
      <c r="J48" s="84"/>
      <c r="K48" s="85"/>
      <c r="L48" s="86"/>
      <c r="M48" s="84"/>
      <c r="N48" s="85"/>
      <c r="O48" s="86"/>
      <c r="P48" s="103"/>
    </row>
    <row r="49" spans="1:16" x14ac:dyDescent="0.25">
      <c r="A49" s="77" t="s">
        <v>42</v>
      </c>
      <c r="B49" s="78"/>
      <c r="C49" s="79"/>
      <c r="D49" s="80"/>
      <c r="E49" s="81"/>
      <c r="F49" s="81"/>
      <c r="G49" s="80"/>
      <c r="H49" s="83"/>
      <c r="I49" s="83"/>
      <c r="J49" s="84"/>
      <c r="K49" s="85"/>
      <c r="L49" s="86"/>
      <c r="M49" s="84"/>
      <c r="N49" s="85"/>
      <c r="O49" s="86"/>
      <c r="P49" s="103"/>
    </row>
    <row r="50" spans="1:16" x14ac:dyDescent="0.25">
      <c r="A50" s="77" t="s">
        <v>43</v>
      </c>
      <c r="B50" s="78"/>
      <c r="C50" s="79"/>
      <c r="D50" s="80"/>
      <c r="E50" s="81"/>
      <c r="F50" s="81"/>
      <c r="G50" s="80"/>
      <c r="H50" s="83"/>
      <c r="I50" s="83"/>
      <c r="J50" s="84"/>
      <c r="K50" s="85"/>
      <c r="L50" s="86"/>
      <c r="M50" s="84"/>
      <c r="N50" s="85"/>
      <c r="O50" s="86"/>
      <c r="P50" s="103"/>
    </row>
    <row r="51" spans="1:16" x14ac:dyDescent="0.25">
      <c r="A51" s="77" t="s">
        <v>44</v>
      </c>
      <c r="B51" s="78"/>
      <c r="C51" s="79"/>
      <c r="D51" s="80"/>
      <c r="E51" s="81"/>
      <c r="F51" s="81"/>
      <c r="G51" s="80"/>
      <c r="H51" s="83"/>
      <c r="I51" s="83"/>
      <c r="J51" s="84"/>
      <c r="K51" s="85"/>
      <c r="L51" s="86"/>
      <c r="M51" s="84"/>
      <c r="N51" s="85"/>
      <c r="O51" s="86"/>
      <c r="P51" s="103"/>
    </row>
    <row r="52" spans="1:16" x14ac:dyDescent="0.25">
      <c r="A52" s="77" t="s">
        <v>45</v>
      </c>
      <c r="B52" s="78"/>
      <c r="C52" s="79"/>
      <c r="D52" s="80"/>
      <c r="E52" s="81"/>
      <c r="F52" s="81"/>
      <c r="G52" s="80"/>
      <c r="H52" s="83"/>
      <c r="I52" s="83"/>
      <c r="J52" s="84"/>
      <c r="K52" s="85"/>
      <c r="L52" s="86"/>
      <c r="M52" s="84"/>
      <c r="N52" s="85"/>
      <c r="O52" s="86"/>
      <c r="P52" s="103"/>
    </row>
    <row r="53" spans="1:16" x14ac:dyDescent="0.25">
      <c r="A53" s="77" t="s">
        <v>46</v>
      </c>
      <c r="B53" s="78"/>
      <c r="C53" s="79"/>
      <c r="D53" s="80"/>
      <c r="E53" s="81"/>
      <c r="F53" s="81"/>
      <c r="G53" s="80"/>
      <c r="H53" s="83"/>
      <c r="I53" s="83"/>
      <c r="J53" s="84"/>
      <c r="K53" s="85"/>
      <c r="L53" s="86"/>
      <c r="M53" s="84"/>
      <c r="N53" s="85"/>
      <c r="O53" s="86"/>
      <c r="P53" s="103"/>
    </row>
    <row r="54" spans="1:16" x14ac:dyDescent="0.25">
      <c r="A54" s="77" t="s">
        <v>47</v>
      </c>
      <c r="B54" s="78"/>
      <c r="C54" s="79"/>
      <c r="D54" s="80"/>
      <c r="E54" s="81"/>
      <c r="F54" s="81"/>
      <c r="G54" s="80"/>
      <c r="H54" s="83"/>
      <c r="I54" s="83"/>
      <c r="J54" s="84"/>
      <c r="K54" s="85"/>
      <c r="L54" s="86"/>
      <c r="M54" s="84"/>
      <c r="N54" s="85"/>
      <c r="O54" s="86"/>
      <c r="P54" s="103"/>
    </row>
    <row r="55" spans="1:16" x14ac:dyDescent="0.25">
      <c r="A55" s="77" t="s">
        <v>48</v>
      </c>
      <c r="B55" s="78"/>
      <c r="C55" s="79"/>
      <c r="D55" s="80"/>
      <c r="E55" s="81"/>
      <c r="F55" s="81"/>
      <c r="G55" s="80"/>
      <c r="H55" s="83"/>
      <c r="I55" s="83"/>
      <c r="J55" s="84"/>
      <c r="K55" s="85"/>
      <c r="L55" s="86"/>
      <c r="M55" s="84"/>
      <c r="N55" s="85"/>
      <c r="O55" s="86"/>
      <c r="P55" s="103"/>
    </row>
    <row r="56" spans="1:16" x14ac:dyDescent="0.25">
      <c r="A56" s="77" t="s">
        <v>49</v>
      </c>
      <c r="B56" s="78"/>
      <c r="C56" s="79"/>
      <c r="D56" s="80"/>
      <c r="E56" s="81"/>
      <c r="F56" s="81"/>
      <c r="G56" s="80"/>
      <c r="H56" s="83"/>
      <c r="I56" s="83"/>
      <c r="J56" s="84"/>
      <c r="K56" s="85"/>
      <c r="L56" s="86"/>
      <c r="M56" s="84"/>
      <c r="N56" s="85"/>
      <c r="O56" s="86"/>
      <c r="P56" s="103"/>
    </row>
    <row r="57" spans="1:16" x14ac:dyDescent="0.25">
      <c r="A57" s="77" t="s">
        <v>50</v>
      </c>
      <c r="B57" s="78"/>
      <c r="C57" s="79"/>
      <c r="D57" s="80"/>
      <c r="E57" s="81"/>
      <c r="F57" s="81"/>
      <c r="G57" s="80"/>
      <c r="H57" s="83"/>
      <c r="I57" s="83"/>
      <c r="J57" s="84"/>
      <c r="K57" s="85"/>
      <c r="L57" s="86"/>
      <c r="M57" s="84"/>
      <c r="N57" s="85"/>
      <c r="O57" s="86"/>
      <c r="P57" s="103"/>
    </row>
    <row r="58" spans="1:16" x14ac:dyDescent="0.25">
      <c r="A58" s="77" t="s">
        <v>51</v>
      </c>
      <c r="B58" s="78"/>
      <c r="C58" s="79"/>
      <c r="D58" s="80"/>
      <c r="E58" s="81"/>
      <c r="F58" s="81"/>
      <c r="G58" s="80"/>
      <c r="H58" s="83"/>
      <c r="I58" s="83"/>
      <c r="J58" s="84"/>
      <c r="K58" s="85"/>
      <c r="L58" s="86"/>
      <c r="M58" s="84"/>
      <c r="N58" s="85"/>
      <c r="O58" s="86"/>
      <c r="P58" s="103"/>
    </row>
    <row r="59" spans="1:16" x14ac:dyDescent="0.25">
      <c r="A59" s="77" t="s">
        <v>52</v>
      </c>
      <c r="B59" s="78"/>
      <c r="C59" s="79"/>
      <c r="D59" s="80"/>
      <c r="E59" s="81"/>
      <c r="F59" s="81"/>
      <c r="G59" s="80"/>
      <c r="H59" s="83"/>
      <c r="I59" s="83"/>
      <c r="J59" s="84"/>
      <c r="K59" s="85"/>
      <c r="L59" s="86"/>
      <c r="M59" s="84"/>
      <c r="N59" s="85"/>
      <c r="O59" s="86"/>
      <c r="P59" s="103"/>
    </row>
    <row r="60" spans="1:16" x14ac:dyDescent="0.25">
      <c r="A60" s="77" t="s">
        <v>53</v>
      </c>
      <c r="B60" s="78"/>
      <c r="C60" s="79"/>
      <c r="D60" s="80"/>
      <c r="E60" s="81"/>
      <c r="F60" s="81"/>
      <c r="G60" s="80"/>
      <c r="H60" s="83"/>
      <c r="I60" s="83"/>
      <c r="J60" s="84"/>
      <c r="K60" s="85"/>
      <c r="L60" s="86"/>
      <c r="M60" s="84"/>
      <c r="N60" s="85"/>
      <c r="O60" s="86"/>
      <c r="P60" s="103"/>
    </row>
    <row r="61" spans="1:16" x14ac:dyDescent="0.25">
      <c r="A61" s="77" t="s">
        <v>54</v>
      </c>
      <c r="B61" s="78"/>
      <c r="C61" s="79"/>
      <c r="D61" s="80"/>
      <c r="E61" s="81"/>
      <c r="F61" s="81"/>
      <c r="G61" s="80"/>
      <c r="H61" s="83"/>
      <c r="I61" s="83"/>
      <c r="J61" s="84"/>
      <c r="K61" s="85"/>
      <c r="L61" s="86"/>
      <c r="M61" s="84"/>
      <c r="N61" s="85"/>
      <c r="O61" s="86"/>
      <c r="P61" s="103"/>
    </row>
    <row r="62" spans="1:16" x14ac:dyDescent="0.25">
      <c r="A62" s="77" t="s">
        <v>55</v>
      </c>
      <c r="B62" s="78"/>
      <c r="C62" s="79"/>
      <c r="D62" s="80"/>
      <c r="E62" s="81"/>
      <c r="F62" s="81"/>
      <c r="G62" s="80"/>
      <c r="H62" s="83"/>
      <c r="I62" s="83"/>
      <c r="J62" s="84"/>
      <c r="K62" s="85"/>
      <c r="L62" s="86"/>
      <c r="M62" s="84"/>
      <c r="N62" s="85"/>
      <c r="O62" s="86"/>
      <c r="P62" s="103"/>
    </row>
    <row r="63" spans="1:16" x14ac:dyDescent="0.25">
      <c r="A63" s="77" t="s">
        <v>56</v>
      </c>
      <c r="B63" s="78"/>
      <c r="C63" s="79"/>
      <c r="D63" s="80"/>
      <c r="E63" s="81"/>
      <c r="F63" s="81"/>
      <c r="G63" s="80"/>
      <c r="H63" s="83"/>
      <c r="I63" s="83"/>
      <c r="J63" s="84"/>
      <c r="K63" s="85"/>
      <c r="L63" s="86"/>
      <c r="M63" s="84"/>
      <c r="N63" s="85"/>
      <c r="O63" s="86"/>
      <c r="P63" s="103"/>
    </row>
    <row r="64" spans="1:16" x14ac:dyDescent="0.25">
      <c r="A64" s="77" t="s">
        <v>57</v>
      </c>
      <c r="B64" s="78"/>
      <c r="C64" s="79"/>
      <c r="D64" s="80"/>
      <c r="E64" s="81"/>
      <c r="F64" s="81"/>
      <c r="G64" s="80"/>
      <c r="H64" s="83"/>
      <c r="I64" s="83"/>
      <c r="J64" s="84"/>
      <c r="K64" s="85"/>
      <c r="L64" s="86"/>
      <c r="M64" s="84"/>
      <c r="N64" s="85"/>
      <c r="O64" s="86"/>
      <c r="P64" s="103"/>
    </row>
    <row r="65" spans="1:16" x14ac:dyDescent="0.25">
      <c r="A65" s="77" t="s">
        <v>58</v>
      </c>
      <c r="B65" s="78"/>
      <c r="C65" s="79"/>
      <c r="D65" s="80"/>
      <c r="E65" s="81"/>
      <c r="F65" s="81"/>
      <c r="G65" s="80"/>
      <c r="H65" s="83"/>
      <c r="I65" s="83"/>
      <c r="J65" s="84"/>
      <c r="K65" s="85"/>
      <c r="L65" s="86"/>
      <c r="M65" s="84"/>
      <c r="N65" s="85"/>
      <c r="O65" s="86"/>
      <c r="P65" s="103"/>
    </row>
    <row r="66" spans="1:16" x14ac:dyDescent="0.25">
      <c r="A66" s="77" t="s">
        <v>59</v>
      </c>
      <c r="B66" s="78"/>
      <c r="C66" s="79"/>
      <c r="D66" s="80"/>
      <c r="E66" s="81"/>
      <c r="F66" s="81"/>
      <c r="G66" s="80"/>
      <c r="H66" s="83"/>
      <c r="I66" s="83"/>
      <c r="J66" s="84"/>
      <c r="K66" s="85"/>
      <c r="L66" s="86"/>
      <c r="M66" s="84"/>
      <c r="N66" s="85"/>
      <c r="O66" s="86"/>
      <c r="P66" s="103"/>
    </row>
    <row r="67" spans="1:16" x14ac:dyDescent="0.25">
      <c r="A67" s="77" t="s">
        <v>60</v>
      </c>
      <c r="B67" s="78"/>
      <c r="C67" s="79"/>
      <c r="D67" s="80"/>
      <c r="E67" s="81"/>
      <c r="F67" s="81"/>
      <c r="G67" s="80"/>
      <c r="H67" s="83"/>
      <c r="I67" s="83"/>
      <c r="J67" s="84"/>
      <c r="K67" s="85"/>
      <c r="L67" s="86"/>
      <c r="M67" s="84"/>
      <c r="N67" s="85"/>
      <c r="O67" s="86"/>
      <c r="P67" s="103"/>
    </row>
    <row r="68" spans="1:16" x14ac:dyDescent="0.25">
      <c r="A68" s="77" t="s">
        <v>61</v>
      </c>
      <c r="B68" s="78"/>
      <c r="C68" s="79"/>
      <c r="D68" s="80"/>
      <c r="E68" s="81"/>
      <c r="F68" s="81"/>
      <c r="G68" s="80"/>
      <c r="H68" s="83"/>
      <c r="I68" s="83"/>
      <c r="J68" s="84"/>
      <c r="K68" s="85"/>
      <c r="L68" s="86"/>
      <c r="M68" s="84"/>
      <c r="N68" s="85"/>
      <c r="O68" s="86"/>
      <c r="P68" s="103"/>
    </row>
    <row r="69" spans="1:16" x14ac:dyDescent="0.25">
      <c r="A69" s="77" t="s">
        <v>62</v>
      </c>
      <c r="B69" s="78"/>
      <c r="C69" s="79"/>
      <c r="D69" s="80"/>
      <c r="E69" s="81"/>
      <c r="F69" s="81"/>
      <c r="G69" s="80"/>
      <c r="H69" s="83"/>
      <c r="I69" s="83"/>
      <c r="J69" s="84"/>
      <c r="K69" s="85"/>
      <c r="L69" s="86"/>
      <c r="M69" s="84"/>
      <c r="N69" s="85"/>
      <c r="O69" s="86"/>
      <c r="P69" s="103"/>
    </row>
    <row r="70" spans="1:16" x14ac:dyDescent="0.25">
      <c r="A70" s="77" t="s">
        <v>63</v>
      </c>
      <c r="B70" s="78"/>
      <c r="C70" s="79"/>
      <c r="D70" s="80"/>
      <c r="E70" s="81"/>
      <c r="F70" s="81"/>
      <c r="G70" s="80"/>
      <c r="H70" s="83"/>
      <c r="I70" s="83"/>
      <c r="J70" s="84"/>
      <c r="K70" s="85"/>
      <c r="L70" s="86"/>
      <c r="M70" s="84"/>
      <c r="N70" s="85"/>
      <c r="O70" s="86"/>
      <c r="P70" s="103"/>
    </row>
    <row r="71" spans="1:16" x14ac:dyDescent="0.25">
      <c r="A71" s="77" t="s">
        <v>64</v>
      </c>
      <c r="B71" s="78"/>
      <c r="C71" s="79"/>
      <c r="D71" s="80"/>
      <c r="E71" s="81"/>
      <c r="F71" s="81"/>
      <c r="G71" s="80"/>
      <c r="H71" s="83"/>
      <c r="I71" s="83"/>
      <c r="J71" s="84"/>
      <c r="K71" s="85"/>
      <c r="L71" s="86"/>
      <c r="M71" s="84"/>
      <c r="N71" s="85"/>
      <c r="O71" s="86"/>
      <c r="P71" s="103"/>
    </row>
    <row r="72" spans="1:16" x14ac:dyDescent="0.25">
      <c r="A72" s="77" t="s">
        <v>65</v>
      </c>
      <c r="B72" s="78"/>
      <c r="C72" s="79"/>
      <c r="D72" s="80"/>
      <c r="E72" s="81"/>
      <c r="F72" s="81"/>
      <c r="G72" s="80"/>
      <c r="H72" s="83"/>
      <c r="I72" s="83"/>
      <c r="J72" s="84"/>
      <c r="K72" s="85"/>
      <c r="L72" s="86"/>
      <c r="M72" s="84"/>
      <c r="N72" s="85"/>
      <c r="O72" s="86"/>
      <c r="P72" s="103"/>
    </row>
    <row r="73" spans="1:16" x14ac:dyDescent="0.25">
      <c r="A73" s="77" t="s">
        <v>66</v>
      </c>
      <c r="B73" s="78"/>
      <c r="C73" s="79"/>
      <c r="D73" s="80"/>
      <c r="E73" s="81"/>
      <c r="F73" s="81"/>
      <c r="G73" s="80"/>
      <c r="H73" s="83"/>
      <c r="I73" s="83"/>
      <c r="J73" s="84"/>
      <c r="K73" s="85"/>
      <c r="L73" s="86"/>
      <c r="M73" s="84"/>
      <c r="N73" s="85"/>
      <c r="O73" s="86"/>
      <c r="P73" s="103"/>
    </row>
    <row r="74" spans="1:16" x14ac:dyDescent="0.25">
      <c r="A74" s="77" t="s">
        <v>67</v>
      </c>
      <c r="B74" s="78"/>
      <c r="C74" s="79"/>
      <c r="D74" s="80"/>
      <c r="E74" s="81"/>
      <c r="F74" s="81"/>
      <c r="G74" s="80"/>
      <c r="H74" s="83"/>
      <c r="I74" s="83"/>
      <c r="J74" s="84"/>
      <c r="K74" s="85"/>
      <c r="L74" s="86"/>
      <c r="M74" s="84"/>
      <c r="N74" s="85"/>
      <c r="O74" s="86"/>
      <c r="P74" s="103"/>
    </row>
    <row r="75" spans="1:16" x14ac:dyDescent="0.25">
      <c r="A75" s="77" t="s">
        <v>68</v>
      </c>
      <c r="B75" s="78"/>
      <c r="C75" s="79"/>
      <c r="D75" s="80"/>
      <c r="E75" s="81"/>
      <c r="F75" s="81"/>
      <c r="G75" s="80"/>
      <c r="H75" s="83"/>
      <c r="I75" s="83"/>
      <c r="J75" s="84"/>
      <c r="K75" s="85"/>
      <c r="L75" s="86"/>
      <c r="M75" s="84"/>
      <c r="N75" s="85"/>
      <c r="O75" s="86"/>
      <c r="P75" s="103"/>
    </row>
    <row r="76" spans="1:16" x14ac:dyDescent="0.25">
      <c r="A76" s="77" t="s">
        <v>69</v>
      </c>
      <c r="B76" s="78"/>
      <c r="C76" s="79"/>
      <c r="D76" s="80"/>
      <c r="E76" s="81"/>
      <c r="F76" s="81"/>
      <c r="G76" s="80"/>
      <c r="H76" s="83"/>
      <c r="I76" s="83"/>
      <c r="J76" s="84"/>
      <c r="K76" s="85"/>
      <c r="L76" s="86"/>
      <c r="M76" s="84"/>
      <c r="N76" s="85"/>
      <c r="O76" s="86"/>
      <c r="P76" s="103"/>
    </row>
    <row r="77" spans="1:16" x14ac:dyDescent="0.25">
      <c r="A77" s="77" t="s">
        <v>70</v>
      </c>
      <c r="B77" s="78"/>
      <c r="C77" s="79"/>
      <c r="D77" s="80"/>
      <c r="E77" s="81"/>
      <c r="F77" s="81"/>
      <c r="G77" s="80"/>
      <c r="H77" s="83"/>
      <c r="I77" s="83"/>
      <c r="J77" s="84"/>
      <c r="K77" s="85"/>
      <c r="L77" s="86"/>
      <c r="M77" s="84"/>
      <c r="N77" s="85"/>
      <c r="O77" s="86"/>
      <c r="P77" s="103"/>
    </row>
    <row r="78" spans="1:16" x14ac:dyDescent="0.25">
      <c r="A78" s="77" t="s">
        <v>71</v>
      </c>
      <c r="B78" s="78"/>
      <c r="C78" s="79"/>
      <c r="D78" s="80"/>
      <c r="E78" s="81"/>
      <c r="F78" s="81"/>
      <c r="G78" s="80"/>
      <c r="H78" s="83"/>
      <c r="I78" s="83"/>
      <c r="J78" s="84"/>
      <c r="K78" s="85"/>
      <c r="L78" s="86"/>
      <c r="M78" s="84"/>
      <c r="N78" s="85"/>
      <c r="O78" s="86"/>
      <c r="P78" s="103"/>
    </row>
    <row r="79" spans="1:16" x14ac:dyDescent="0.25">
      <c r="A79" s="77" t="s">
        <v>72</v>
      </c>
      <c r="B79" s="78"/>
      <c r="C79" s="79"/>
      <c r="D79" s="80"/>
      <c r="E79" s="81"/>
      <c r="F79" s="81"/>
      <c r="G79" s="80"/>
      <c r="H79" s="83"/>
      <c r="I79" s="83"/>
      <c r="J79" s="84"/>
      <c r="K79" s="85"/>
      <c r="L79" s="86"/>
      <c r="M79" s="84"/>
      <c r="N79" s="85"/>
      <c r="O79" s="86"/>
      <c r="P79" s="103"/>
    </row>
    <row r="80" spans="1:16" x14ac:dyDescent="0.25">
      <c r="A80" s="77" t="s">
        <v>73</v>
      </c>
      <c r="B80" s="78"/>
      <c r="C80" s="79"/>
      <c r="D80" s="80"/>
      <c r="E80" s="81"/>
      <c r="F80" s="81"/>
      <c r="G80" s="80"/>
      <c r="H80" s="83"/>
      <c r="I80" s="83"/>
      <c r="J80" s="84"/>
      <c r="K80" s="85"/>
      <c r="L80" s="86"/>
      <c r="M80" s="84"/>
      <c r="N80" s="85"/>
      <c r="O80" s="86"/>
      <c r="P80" s="103"/>
    </row>
    <row r="81" spans="1:16" x14ac:dyDescent="0.25">
      <c r="A81" s="77" t="s">
        <v>74</v>
      </c>
      <c r="B81" s="78"/>
      <c r="C81" s="79"/>
      <c r="D81" s="80"/>
      <c r="E81" s="81"/>
      <c r="F81" s="81"/>
      <c r="G81" s="80"/>
      <c r="H81" s="83"/>
      <c r="I81" s="83"/>
      <c r="J81" s="84"/>
      <c r="K81" s="85"/>
      <c r="L81" s="86"/>
      <c r="M81" s="84"/>
      <c r="N81" s="85"/>
      <c r="O81" s="86"/>
      <c r="P81" s="103"/>
    </row>
    <row r="82" spans="1:16" x14ac:dyDescent="0.25">
      <c r="A82" s="77" t="s">
        <v>75</v>
      </c>
      <c r="B82" s="78"/>
      <c r="C82" s="79"/>
      <c r="D82" s="80"/>
      <c r="E82" s="81"/>
      <c r="F82" s="81"/>
      <c r="G82" s="80"/>
      <c r="H82" s="83"/>
      <c r="I82" s="83"/>
      <c r="J82" s="84"/>
      <c r="K82" s="85"/>
      <c r="L82" s="86"/>
      <c r="M82" s="84"/>
      <c r="N82" s="85"/>
      <c r="O82" s="86"/>
      <c r="P82" s="103"/>
    </row>
    <row r="83" spans="1:16" x14ac:dyDescent="0.25">
      <c r="A83" s="77" t="s">
        <v>76</v>
      </c>
      <c r="B83" s="78"/>
      <c r="C83" s="79"/>
      <c r="D83" s="80"/>
      <c r="E83" s="81"/>
      <c r="F83" s="81"/>
      <c r="G83" s="80"/>
      <c r="H83" s="83"/>
      <c r="I83" s="83"/>
      <c r="J83" s="84"/>
      <c r="K83" s="85"/>
      <c r="L83" s="86"/>
      <c r="M83" s="84"/>
      <c r="N83" s="85"/>
      <c r="O83" s="86"/>
      <c r="P83" s="103"/>
    </row>
    <row r="84" spans="1:16" x14ac:dyDescent="0.25">
      <c r="A84" s="77" t="s">
        <v>77</v>
      </c>
      <c r="B84" s="78"/>
      <c r="C84" s="79"/>
      <c r="D84" s="80"/>
      <c r="E84" s="81"/>
      <c r="F84" s="81"/>
      <c r="G84" s="80"/>
      <c r="H84" s="83"/>
      <c r="I84" s="83"/>
      <c r="J84" s="84"/>
      <c r="K84" s="85"/>
      <c r="L84" s="86"/>
      <c r="M84" s="84"/>
      <c r="N84" s="85"/>
      <c r="O84" s="86"/>
      <c r="P84" s="103"/>
    </row>
    <row r="85" spans="1:16" x14ac:dyDescent="0.25">
      <c r="A85" s="77" t="s">
        <v>78</v>
      </c>
      <c r="B85" s="78"/>
      <c r="C85" s="79"/>
      <c r="D85" s="80"/>
      <c r="E85" s="81"/>
      <c r="F85" s="81"/>
      <c r="G85" s="80"/>
      <c r="H85" s="83"/>
      <c r="I85" s="83"/>
      <c r="J85" s="84"/>
      <c r="K85" s="85"/>
      <c r="L85" s="86"/>
      <c r="M85" s="84"/>
      <c r="N85" s="85"/>
      <c r="O85" s="86"/>
      <c r="P85" s="103"/>
    </row>
    <row r="86" spans="1:16" x14ac:dyDescent="0.25">
      <c r="A86" s="77" t="s">
        <v>79</v>
      </c>
      <c r="B86" s="78"/>
      <c r="C86" s="79"/>
      <c r="D86" s="80"/>
      <c r="E86" s="81"/>
      <c r="F86" s="81"/>
      <c r="G86" s="80"/>
      <c r="H86" s="83"/>
      <c r="I86" s="83"/>
      <c r="J86" s="84"/>
      <c r="K86" s="85"/>
      <c r="L86" s="86"/>
      <c r="M86" s="84"/>
      <c r="N86" s="85"/>
      <c r="O86" s="86"/>
      <c r="P86" s="103"/>
    </row>
    <row r="87" spans="1:16" x14ac:dyDescent="0.25">
      <c r="A87" s="77" t="s">
        <v>80</v>
      </c>
      <c r="B87" s="78"/>
      <c r="C87" s="79"/>
      <c r="D87" s="80"/>
      <c r="E87" s="81"/>
      <c r="F87" s="81"/>
      <c r="G87" s="80"/>
      <c r="H87" s="83"/>
      <c r="I87" s="83"/>
      <c r="J87" s="84"/>
      <c r="K87" s="85"/>
      <c r="L87" s="86"/>
      <c r="M87" s="84"/>
      <c r="N87" s="85"/>
      <c r="O87" s="86"/>
      <c r="P87" s="103"/>
    </row>
    <row r="88" spans="1:16" x14ac:dyDescent="0.25">
      <c r="A88" s="77" t="s">
        <v>81</v>
      </c>
      <c r="B88" s="78"/>
      <c r="C88" s="79"/>
      <c r="D88" s="80"/>
      <c r="E88" s="81"/>
      <c r="F88" s="81"/>
      <c r="G88" s="80"/>
      <c r="H88" s="83"/>
      <c r="I88" s="83"/>
      <c r="J88" s="84"/>
      <c r="K88" s="85"/>
      <c r="L88" s="86"/>
      <c r="M88" s="84"/>
      <c r="N88" s="85"/>
      <c r="O88" s="86"/>
      <c r="P88" s="103"/>
    </row>
    <row r="89" spans="1:16" x14ac:dyDescent="0.25">
      <c r="A89" s="77" t="s">
        <v>82</v>
      </c>
      <c r="B89" s="78"/>
      <c r="C89" s="79"/>
      <c r="D89" s="80"/>
      <c r="E89" s="81"/>
      <c r="F89" s="81"/>
      <c r="G89" s="80"/>
      <c r="H89" s="83"/>
      <c r="I89" s="83"/>
      <c r="J89" s="84"/>
      <c r="K89" s="85"/>
      <c r="L89" s="86"/>
      <c r="M89" s="84"/>
      <c r="N89" s="85"/>
      <c r="O89" s="86"/>
      <c r="P89" s="103"/>
    </row>
    <row r="90" spans="1:16" x14ac:dyDescent="0.25">
      <c r="A90" s="77" t="s">
        <v>83</v>
      </c>
      <c r="B90" s="78"/>
      <c r="C90" s="79"/>
      <c r="D90" s="80"/>
      <c r="E90" s="81"/>
      <c r="F90" s="81"/>
      <c r="G90" s="80"/>
      <c r="H90" s="83"/>
      <c r="I90" s="83"/>
      <c r="J90" s="84"/>
      <c r="K90" s="85"/>
      <c r="L90" s="86"/>
      <c r="M90" s="84"/>
      <c r="N90" s="85"/>
      <c r="O90" s="86"/>
      <c r="P90" s="103"/>
    </row>
    <row r="91" spans="1:16" x14ac:dyDescent="0.25">
      <c r="A91" s="77" t="s">
        <v>84</v>
      </c>
      <c r="B91" s="78"/>
      <c r="C91" s="79"/>
      <c r="D91" s="80"/>
      <c r="E91" s="81"/>
      <c r="F91" s="81"/>
      <c r="G91" s="80"/>
      <c r="H91" s="83"/>
      <c r="I91" s="83"/>
      <c r="J91" s="84"/>
      <c r="K91" s="85"/>
      <c r="L91" s="86"/>
      <c r="M91" s="84"/>
      <c r="N91" s="85"/>
      <c r="O91" s="86"/>
      <c r="P91" s="103"/>
    </row>
    <row r="92" spans="1:16" x14ac:dyDescent="0.25">
      <c r="A92" s="77" t="s">
        <v>85</v>
      </c>
      <c r="B92" s="78"/>
      <c r="C92" s="79"/>
      <c r="D92" s="80"/>
      <c r="E92" s="81"/>
      <c r="F92" s="81"/>
      <c r="G92" s="80"/>
      <c r="H92" s="83"/>
      <c r="I92" s="83"/>
      <c r="J92" s="84"/>
      <c r="K92" s="85"/>
      <c r="L92" s="86"/>
      <c r="M92" s="84"/>
      <c r="N92" s="85"/>
      <c r="O92" s="86"/>
      <c r="P92" s="103"/>
    </row>
    <row r="93" spans="1:16" x14ac:dyDescent="0.25">
      <c r="A93" s="77" t="s">
        <v>86</v>
      </c>
      <c r="B93" s="78"/>
      <c r="C93" s="79"/>
      <c r="D93" s="80"/>
      <c r="E93" s="81"/>
      <c r="F93" s="81"/>
      <c r="G93" s="80"/>
      <c r="H93" s="83"/>
      <c r="I93" s="83"/>
      <c r="J93" s="84"/>
      <c r="K93" s="85"/>
      <c r="L93" s="86"/>
      <c r="M93" s="84"/>
      <c r="N93" s="85"/>
      <c r="O93" s="86"/>
      <c r="P93" s="103"/>
    </row>
    <row r="94" spans="1:16" x14ac:dyDescent="0.25">
      <c r="A94" s="77" t="s">
        <v>87</v>
      </c>
      <c r="B94" s="78"/>
      <c r="C94" s="79"/>
      <c r="D94" s="80"/>
      <c r="E94" s="81"/>
      <c r="F94" s="81"/>
      <c r="G94" s="80"/>
      <c r="H94" s="83"/>
      <c r="I94" s="83"/>
      <c r="J94" s="84"/>
      <c r="K94" s="85"/>
      <c r="L94" s="86"/>
      <c r="M94" s="84"/>
      <c r="N94" s="85"/>
      <c r="O94" s="86"/>
      <c r="P94" s="103"/>
    </row>
    <row r="95" spans="1:16" x14ac:dyDescent="0.25">
      <c r="A95" s="77" t="s">
        <v>88</v>
      </c>
      <c r="B95" s="78"/>
      <c r="C95" s="79"/>
      <c r="D95" s="80"/>
      <c r="E95" s="81"/>
      <c r="F95" s="81"/>
      <c r="G95" s="80"/>
      <c r="H95" s="83"/>
      <c r="I95" s="83"/>
      <c r="J95" s="84"/>
      <c r="K95" s="85"/>
      <c r="L95" s="86"/>
      <c r="M95" s="84"/>
      <c r="N95" s="85"/>
      <c r="O95" s="86"/>
      <c r="P95" s="103"/>
    </row>
    <row r="96" spans="1:16" x14ac:dyDescent="0.25">
      <c r="A96" s="77" t="s">
        <v>89</v>
      </c>
      <c r="B96" s="78"/>
      <c r="C96" s="79"/>
      <c r="D96" s="80"/>
      <c r="E96" s="81"/>
      <c r="F96" s="81"/>
      <c r="G96" s="80"/>
      <c r="H96" s="83"/>
      <c r="I96" s="83"/>
      <c r="J96" s="84"/>
      <c r="K96" s="85"/>
      <c r="L96" s="86"/>
      <c r="M96" s="84"/>
      <c r="N96" s="85"/>
      <c r="O96" s="86"/>
      <c r="P96" s="103"/>
    </row>
    <row r="97" spans="1:16" x14ac:dyDescent="0.25">
      <c r="A97" s="77" t="s">
        <v>90</v>
      </c>
      <c r="B97" s="78"/>
      <c r="C97" s="79"/>
      <c r="D97" s="80"/>
      <c r="E97" s="81"/>
      <c r="F97" s="81"/>
      <c r="G97" s="80"/>
      <c r="H97" s="83"/>
      <c r="I97" s="83"/>
      <c r="J97" s="84"/>
      <c r="K97" s="85"/>
      <c r="L97" s="86"/>
      <c r="M97" s="84"/>
      <c r="N97" s="85"/>
      <c r="O97" s="86"/>
      <c r="P97" s="103"/>
    </row>
    <row r="98" spans="1:16" x14ac:dyDescent="0.25">
      <c r="A98" s="77" t="s">
        <v>91</v>
      </c>
      <c r="B98" s="78"/>
      <c r="C98" s="79"/>
      <c r="D98" s="80"/>
      <c r="E98" s="81"/>
      <c r="F98" s="81"/>
      <c r="G98" s="80"/>
      <c r="H98" s="83"/>
      <c r="I98" s="83"/>
      <c r="J98" s="84"/>
      <c r="K98" s="85"/>
      <c r="L98" s="86"/>
      <c r="M98" s="84"/>
      <c r="N98" s="85"/>
      <c r="O98" s="86"/>
      <c r="P98" s="103"/>
    </row>
    <row r="99" spans="1:16" x14ac:dyDescent="0.25">
      <c r="A99" s="77" t="s">
        <v>92</v>
      </c>
      <c r="B99" s="78"/>
      <c r="C99" s="79"/>
      <c r="D99" s="80"/>
      <c r="E99" s="81"/>
      <c r="F99" s="81"/>
      <c r="G99" s="80"/>
      <c r="H99" s="83"/>
      <c r="I99" s="83"/>
      <c r="J99" s="84"/>
      <c r="K99" s="85"/>
      <c r="L99" s="86"/>
      <c r="M99" s="84"/>
      <c r="N99" s="85"/>
      <c r="O99" s="86"/>
      <c r="P99" s="103"/>
    </row>
    <row r="100" spans="1:16" x14ac:dyDescent="0.25">
      <c r="A100" s="77" t="s">
        <v>93</v>
      </c>
      <c r="B100" s="78"/>
      <c r="C100" s="79"/>
      <c r="D100" s="80"/>
      <c r="E100" s="81"/>
      <c r="F100" s="81"/>
      <c r="G100" s="80"/>
      <c r="H100" s="83"/>
      <c r="I100" s="83"/>
      <c r="J100" s="84"/>
      <c r="K100" s="85"/>
      <c r="L100" s="86"/>
      <c r="M100" s="84"/>
      <c r="N100" s="85"/>
      <c r="O100" s="86"/>
      <c r="P100" s="103"/>
    </row>
    <row r="101" spans="1:16" x14ac:dyDescent="0.25">
      <c r="A101" s="77" t="s">
        <v>94</v>
      </c>
      <c r="B101" s="78"/>
      <c r="C101" s="79"/>
      <c r="D101" s="80"/>
      <c r="E101" s="81"/>
      <c r="F101" s="81"/>
      <c r="G101" s="80"/>
      <c r="H101" s="83"/>
      <c r="I101" s="83"/>
      <c r="J101" s="84"/>
      <c r="K101" s="85"/>
      <c r="L101" s="86"/>
      <c r="M101" s="84"/>
      <c r="N101" s="85"/>
      <c r="O101" s="86"/>
      <c r="P101" s="103"/>
    </row>
    <row r="102" spans="1:16" x14ac:dyDescent="0.25">
      <c r="A102" s="77" t="s">
        <v>95</v>
      </c>
      <c r="B102" s="78"/>
      <c r="C102" s="79"/>
      <c r="D102" s="80"/>
      <c r="E102" s="81"/>
      <c r="F102" s="81"/>
      <c r="G102" s="80"/>
      <c r="H102" s="83"/>
      <c r="I102" s="83"/>
      <c r="J102" s="84"/>
      <c r="K102" s="85"/>
      <c r="L102" s="86"/>
      <c r="M102" s="84"/>
      <c r="N102" s="85"/>
      <c r="O102" s="86"/>
      <c r="P102" s="103"/>
    </row>
    <row r="103" spans="1:16" x14ac:dyDescent="0.25">
      <c r="A103" s="77" t="s">
        <v>96</v>
      </c>
      <c r="B103" s="78"/>
      <c r="C103" s="79"/>
      <c r="D103" s="80"/>
      <c r="E103" s="81"/>
      <c r="F103" s="81"/>
      <c r="G103" s="80"/>
      <c r="H103" s="83"/>
      <c r="I103" s="83"/>
      <c r="J103" s="84"/>
      <c r="K103" s="85"/>
      <c r="L103" s="86"/>
      <c r="M103" s="84"/>
      <c r="N103" s="85"/>
      <c r="O103" s="86"/>
      <c r="P103" s="103"/>
    </row>
    <row r="104" spans="1:16" x14ac:dyDescent="0.25">
      <c r="A104" s="77" t="s">
        <v>97</v>
      </c>
      <c r="B104" s="78"/>
      <c r="C104" s="79"/>
      <c r="D104" s="80"/>
      <c r="E104" s="81"/>
      <c r="F104" s="81"/>
      <c r="G104" s="80"/>
      <c r="H104" s="83"/>
      <c r="I104" s="83"/>
      <c r="J104" s="84"/>
      <c r="K104" s="85"/>
      <c r="L104" s="86"/>
      <c r="M104" s="84"/>
      <c r="N104" s="85"/>
      <c r="O104" s="86"/>
      <c r="P104" s="103"/>
    </row>
    <row r="105" spans="1:16" x14ac:dyDescent="0.25">
      <c r="A105" s="77" t="s">
        <v>98</v>
      </c>
      <c r="B105" s="78"/>
      <c r="C105" s="79"/>
      <c r="D105" s="80"/>
      <c r="E105" s="81"/>
      <c r="F105" s="81"/>
      <c r="G105" s="80"/>
      <c r="H105" s="83"/>
      <c r="I105" s="83"/>
      <c r="J105" s="84"/>
      <c r="K105" s="85"/>
      <c r="L105" s="86"/>
      <c r="M105" s="84"/>
      <c r="N105" s="85"/>
      <c r="O105" s="86"/>
      <c r="P105" s="103"/>
    </row>
    <row r="106" spans="1:16" x14ac:dyDescent="0.25">
      <c r="A106" s="77" t="s">
        <v>99</v>
      </c>
      <c r="B106" s="78"/>
      <c r="C106" s="79"/>
      <c r="D106" s="80"/>
      <c r="E106" s="81"/>
      <c r="F106" s="81"/>
      <c r="G106" s="80"/>
      <c r="H106" s="83"/>
      <c r="I106" s="83"/>
      <c r="J106" s="84"/>
      <c r="K106" s="85"/>
      <c r="L106" s="86"/>
      <c r="M106" s="84"/>
      <c r="N106" s="85"/>
      <c r="O106" s="86"/>
      <c r="P106" s="103"/>
    </row>
    <row r="107" spans="1:16" x14ac:dyDescent="0.25">
      <c r="A107" s="77" t="s">
        <v>100</v>
      </c>
      <c r="B107" s="78"/>
      <c r="C107" s="79"/>
      <c r="D107" s="80"/>
      <c r="E107" s="81"/>
      <c r="F107" s="81"/>
      <c r="G107" s="80"/>
      <c r="H107" s="83"/>
      <c r="I107" s="83"/>
      <c r="J107" s="84"/>
      <c r="K107" s="85"/>
      <c r="L107" s="86"/>
      <c r="M107" s="84"/>
      <c r="N107" s="85"/>
      <c r="O107" s="86"/>
      <c r="P107" s="103"/>
    </row>
    <row r="108" spans="1:16" x14ac:dyDescent="0.25">
      <c r="A108" s="77" t="s">
        <v>101</v>
      </c>
      <c r="B108" s="78"/>
      <c r="C108" s="79"/>
      <c r="D108" s="80"/>
      <c r="E108" s="81"/>
      <c r="F108" s="81"/>
      <c r="G108" s="80"/>
      <c r="H108" s="83"/>
      <c r="I108" s="83"/>
      <c r="J108" s="84"/>
      <c r="K108" s="85"/>
      <c r="L108" s="86"/>
      <c r="M108" s="84"/>
      <c r="N108" s="85"/>
      <c r="O108" s="86"/>
      <c r="P108" s="103"/>
    </row>
    <row r="109" spans="1:16" x14ac:dyDescent="0.25">
      <c r="A109" s="77" t="s">
        <v>102</v>
      </c>
      <c r="B109" s="78"/>
      <c r="C109" s="79"/>
      <c r="D109" s="80"/>
      <c r="E109" s="81"/>
      <c r="F109" s="81"/>
      <c r="G109" s="80"/>
      <c r="H109" s="83"/>
      <c r="I109" s="83"/>
      <c r="J109" s="84"/>
      <c r="K109" s="85"/>
      <c r="L109" s="86"/>
      <c r="M109" s="84"/>
      <c r="N109" s="85"/>
      <c r="O109" s="86"/>
      <c r="P109" s="103"/>
    </row>
    <row r="110" spans="1:16" x14ac:dyDescent="0.25">
      <c r="A110" s="77" t="s">
        <v>103</v>
      </c>
      <c r="B110" s="78"/>
      <c r="C110" s="79"/>
      <c r="D110" s="80"/>
      <c r="E110" s="81"/>
      <c r="F110" s="81"/>
      <c r="G110" s="80"/>
      <c r="H110" s="83"/>
      <c r="I110" s="83"/>
      <c r="J110" s="84"/>
      <c r="K110" s="85"/>
      <c r="L110" s="86"/>
      <c r="M110" s="84"/>
      <c r="N110" s="85"/>
      <c r="O110" s="86"/>
      <c r="P110" s="103"/>
    </row>
    <row r="111" spans="1:16" x14ac:dyDescent="0.25">
      <c r="A111" s="77" t="s">
        <v>104</v>
      </c>
      <c r="B111" s="78"/>
      <c r="C111" s="79"/>
      <c r="D111" s="80"/>
      <c r="E111" s="81"/>
      <c r="F111" s="81"/>
      <c r="G111" s="80"/>
      <c r="H111" s="83"/>
      <c r="I111" s="83"/>
      <c r="J111" s="84"/>
      <c r="K111" s="85"/>
      <c r="L111" s="86"/>
      <c r="M111" s="84"/>
      <c r="N111" s="85"/>
      <c r="O111" s="86"/>
      <c r="P111" s="103"/>
    </row>
    <row r="112" spans="1:16" x14ac:dyDescent="0.25">
      <c r="A112" s="110" t="s">
        <v>105</v>
      </c>
      <c r="B112" s="87"/>
      <c r="C112" s="101"/>
      <c r="D112" s="102"/>
      <c r="E112" s="92"/>
      <c r="F112" s="92"/>
      <c r="G112" s="102"/>
      <c r="H112" s="93"/>
      <c r="I112" s="93"/>
      <c r="J112" s="94"/>
      <c r="K112" s="95"/>
      <c r="L112" s="96"/>
      <c r="M112" s="94"/>
      <c r="N112" s="95"/>
      <c r="O112" s="96"/>
      <c r="P112" s="106"/>
    </row>
  </sheetData>
  <mergeCells count="6">
    <mergeCell ref="M11:O11"/>
    <mergeCell ref="C3:D3"/>
    <mergeCell ref="C4:D4"/>
    <mergeCell ref="C5:D5"/>
    <mergeCell ref="C6:D6"/>
    <mergeCell ref="J11:L11"/>
  </mergeCells>
  <dataValidations count="4">
    <dataValidation operator="equal" allowBlank="1" showInputMessage="1" showErrorMessage="1" sqref="A12:A112" xr:uid="{E7553BB7-7980-4746-81AB-8D6F7F9001FE}"/>
    <dataValidation type="decimal" allowBlank="1" showInputMessage="1" showErrorMessage="1" sqref="J13:J112" xr:uid="{A86E52D3-5851-4E62-B1F6-CBE34873B5F4}">
      <formula1>0</formula1>
      <formula2>10000000</formula2>
    </dataValidation>
    <dataValidation type="date" allowBlank="1" showInputMessage="1" showErrorMessage="1" sqref="N13:N112 K13:K112" xr:uid="{ECE9643B-49C4-4C1F-A671-2E1784E8A916}">
      <formula1>1</formula1>
      <formula2>2921942</formula2>
    </dataValidation>
    <dataValidation type="decimal" allowBlank="1" showInputMessage="1" showErrorMessage="1" sqref="M13:M112" xr:uid="{05038412-F1C0-46C0-80D1-FC7E02E5D458}">
      <formula1>0</formula1>
      <formula2>100000000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F921C95-5A6F-441D-829F-A9F9A684D24B}">
          <x14:formula1>
            <xm:f>Params!$C$2:$C$3</xm:f>
          </x14:formula1>
          <xm:sqref>I13:I112</xm:sqref>
        </x14:dataValidation>
        <x14:dataValidation type="list" allowBlank="1" showInputMessage="1" showErrorMessage="1" xr:uid="{9848D84A-EA56-4B6F-971D-BCDC0D0EF7B1}">
          <x14:formula1>
            <xm:f>Params!$A$2:$A$3</xm:f>
          </x14:formula1>
          <xm:sqref>H13:H112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2C7A0-CEA8-4DF6-80C7-0597FA6ED33F}">
  <sheetPr codeName="Feuil2">
    <pageSetUpPr fitToPage="1"/>
  </sheetPr>
  <dimension ref="A1:M39"/>
  <sheetViews>
    <sheetView showGridLines="0" zoomScale="110" zoomScaleNormal="110" workbookViewId="0">
      <selection activeCell="I5" sqref="I5"/>
    </sheetView>
  </sheetViews>
  <sheetFormatPr baseColWidth="10" defaultRowHeight="15" x14ac:dyDescent="0.25"/>
  <cols>
    <col min="1" max="1" width="3.28515625" customWidth="1"/>
    <col min="2" max="2" width="3.5703125" customWidth="1"/>
    <col min="3" max="3" width="13.42578125" bestFit="1" customWidth="1"/>
    <col min="7" max="7" width="10" customWidth="1"/>
    <col min="8" max="8" width="15.140625" customWidth="1"/>
    <col min="12" max="12" width="17.140625" customWidth="1"/>
    <col min="13" max="13" width="3.28515625" customWidth="1"/>
    <col min="14" max="14" width="4" customWidth="1"/>
  </cols>
  <sheetData>
    <row r="1" spans="1:13" ht="31.5" x14ac:dyDescent="0.5">
      <c r="A1" s="1" t="s">
        <v>131</v>
      </c>
    </row>
    <row r="4" spans="1:13" ht="15.75" x14ac:dyDescent="0.25">
      <c r="B4" s="42" t="s">
        <v>122</v>
      </c>
      <c r="I4" s="64" t="s">
        <v>6</v>
      </c>
      <c r="J4" s="6"/>
      <c r="K4" s="6"/>
    </row>
    <row r="7" spans="1:13" ht="15.75" x14ac:dyDescent="0.25">
      <c r="C7" s="41" t="s">
        <v>132</v>
      </c>
    </row>
    <row r="8" spans="1:13" ht="15.75" thickBot="1" x14ac:dyDescent="0.3"/>
    <row r="9" spans="1:13" ht="4.5" customHeight="1" x14ac:dyDescent="0.25">
      <c r="B9" s="31"/>
      <c r="C9" s="32"/>
      <c r="D9" s="32"/>
      <c r="E9" s="32"/>
      <c r="F9" s="32"/>
      <c r="G9" s="32"/>
      <c r="H9" s="32"/>
      <c r="I9" s="32"/>
      <c r="J9" s="32"/>
      <c r="K9" s="32"/>
      <c r="L9" s="32"/>
      <c r="M9" s="33"/>
    </row>
    <row r="10" spans="1:13" ht="26.25" customHeight="1" x14ac:dyDescent="0.45">
      <c r="B10" s="34"/>
      <c r="C10" s="29" t="s">
        <v>121</v>
      </c>
      <c r="E10" s="52" t="s">
        <v>140</v>
      </c>
      <c r="F10" s="53">
        <f ca="1">TODAY()</f>
        <v>44933</v>
      </c>
      <c r="M10" s="35"/>
    </row>
    <row r="11" spans="1:13" ht="7.5" customHeight="1" x14ac:dyDescent="0.45">
      <c r="B11" s="34"/>
      <c r="C11" s="29"/>
      <c r="M11" s="35"/>
    </row>
    <row r="12" spans="1:13" x14ac:dyDescent="0.25">
      <c r="B12" s="34"/>
      <c r="M12" s="35"/>
    </row>
    <row r="13" spans="1:13" ht="18.75" x14ac:dyDescent="0.3">
      <c r="B13" s="34"/>
      <c r="C13" s="4" t="s">
        <v>128</v>
      </c>
      <c r="H13" s="4" t="s">
        <v>123</v>
      </c>
      <c r="M13" s="35"/>
    </row>
    <row r="14" spans="1:13" x14ac:dyDescent="0.25">
      <c r="B14" s="34"/>
      <c r="C14" t="str">
        <f>"Association "&amp;IF(ISBLANK('Base adhérents'!C3),"",'Base adhérents'!C3)</f>
        <v xml:space="preserve">Association </v>
      </c>
      <c r="M14" s="35"/>
    </row>
    <row r="15" spans="1:13" x14ac:dyDescent="0.25">
      <c r="B15" s="34"/>
      <c r="C15" t="str">
        <f>IF(ISBLANK('Base adhérents'!C4),"",'Base adhérents'!C4)</f>
        <v/>
      </c>
      <c r="H15" s="28" t="s">
        <v>125</v>
      </c>
      <c r="I15" t="str">
        <f>VLOOKUP($I$4,'Base adhérents'!$A$13:$O$112,3,0)&amp;" "&amp;VLOOKUP($I$4,'Base adhérents'!$A$13:$O$112,2,0)</f>
        <v>Jacques DUPOND</v>
      </c>
      <c r="M15" s="35"/>
    </row>
    <row r="16" spans="1:13" x14ac:dyDescent="0.25">
      <c r="B16" s="34"/>
      <c r="C16" s="30" t="str">
        <f>IF(ISBLANK('Base adhérents'!C5),"",'Base adhérents'!C5)</f>
        <v/>
      </c>
      <c r="H16" s="28" t="s">
        <v>126</v>
      </c>
      <c r="I16" t="str">
        <f>IF(ISBLANK(VLOOKUP($I$4,'Base adhérents'!$A$13:$O$112,4,0)),"",VLOOKUP($I$4,'Base adhérents'!$A$13:$O$112,4,0))</f>
        <v>1 rue de Machin</v>
      </c>
      <c r="M16" s="35"/>
    </row>
    <row r="17" spans="2:13" x14ac:dyDescent="0.25">
      <c r="B17" s="34"/>
      <c r="C17" t="str">
        <f>IF(ISBLANK('Base adhérents'!C6),"",'Base adhérents'!C6)</f>
        <v/>
      </c>
      <c r="H17" s="28" t="s">
        <v>124</v>
      </c>
      <c r="I17" t="str">
        <f>I4</f>
        <v>0001</v>
      </c>
      <c r="M17" s="35"/>
    </row>
    <row r="18" spans="2:13" ht="10.5" customHeight="1" x14ac:dyDescent="0.25">
      <c r="B18" s="34"/>
      <c r="M18" s="35"/>
    </row>
    <row r="19" spans="2:13" x14ac:dyDescent="0.25">
      <c r="B19" s="34"/>
      <c r="C19" s="28" t="s">
        <v>136</v>
      </c>
      <c r="M19" s="35"/>
    </row>
    <row r="20" spans="2:13" x14ac:dyDescent="0.25">
      <c r="B20" s="34"/>
      <c r="C20" t="str">
        <f>"du 1er janvier au 31 décembre "&amp;'Base adhérents'!C8</f>
        <v>du 1er janvier au 31 décembre 2023</v>
      </c>
      <c r="H20" s="28" t="s">
        <v>143</v>
      </c>
      <c r="I20" s="2" t="str">
        <f ca="1">TODAY()&amp;I17</f>
        <v>449330001</v>
      </c>
      <c r="M20" s="35"/>
    </row>
    <row r="21" spans="2:13" x14ac:dyDescent="0.25">
      <c r="B21" s="34"/>
      <c r="M21" s="35"/>
    </row>
    <row r="22" spans="2:13" x14ac:dyDescent="0.25">
      <c r="B22" s="34"/>
      <c r="C22" s="28" t="s">
        <v>133</v>
      </c>
      <c r="M22" s="35"/>
    </row>
    <row r="23" spans="2:13" ht="8.25" customHeight="1" x14ac:dyDescent="0.25">
      <c r="B23" s="34"/>
      <c r="M23" s="35"/>
    </row>
    <row r="24" spans="2:13" x14ac:dyDescent="0.25">
      <c r="B24" s="34"/>
      <c r="D24" s="26"/>
      <c r="E24" s="26"/>
      <c r="F24" s="27"/>
      <c r="G24" s="48" t="s">
        <v>137</v>
      </c>
      <c r="H24" s="46" t="s">
        <v>138</v>
      </c>
      <c r="I24" s="54" t="s">
        <v>139</v>
      </c>
      <c r="J24" s="45"/>
      <c r="M24" s="35"/>
    </row>
    <row r="25" spans="2:13" x14ac:dyDescent="0.25">
      <c r="B25" s="34"/>
      <c r="D25" s="43" t="s">
        <v>134</v>
      </c>
      <c r="G25" s="49">
        <f>IF(ISBLANK(VLOOKUP($I$4,'Base adhérents'!$A$13:$O$112,10,0)),"",VLOOKUP($I$4,'Base adhérents'!$A$13:$O$112,10,0))</f>
        <v>25</v>
      </c>
      <c r="H25" s="22">
        <f>IF(ISBLANK(VLOOKUP($I$4,'Base adhérents'!$A$13:$O$112,11,0)),"",VLOOKUP($I$4,'Base adhérents'!$A$13:$O$112,11,0))</f>
        <v>44929</v>
      </c>
      <c r="I25" s="55" t="str">
        <f>IF(ISBLANK(VLOOKUP($I$4,'Base adhérents'!$A$13:$O$112,12,0)),"",VLOOKUP($I$4,'Base adhérents'!$A$13:$O$112,12,0))</f>
        <v>chèque</v>
      </c>
      <c r="J25" s="25"/>
      <c r="M25" s="35"/>
    </row>
    <row r="26" spans="2:13" x14ac:dyDescent="0.25">
      <c r="B26" s="34"/>
      <c r="D26" s="43" t="s">
        <v>147</v>
      </c>
      <c r="G26" s="49" t="str">
        <f>IF(ISBLANK(VLOOKUP($I$4,'Base adhérents'!$A$13:$O$112,13,0)),"",VLOOKUP($I$4,'Base adhérents'!$A$13:$O$112,13,0))</f>
        <v/>
      </c>
      <c r="H26" s="22" t="str">
        <f>IF(ISBLANK(VLOOKUP($I$4,'Base adhérents'!$A$13:$O$112,14,0)),"",VLOOKUP($I$4,'Base adhérents'!$A$13:$O$112,14,0))</f>
        <v/>
      </c>
      <c r="I26" s="55" t="str">
        <f>IF(ISBLANK(VLOOKUP($I$4,'Base adhérents'!$A$13:$O$112,15,0)),"",VLOOKUP($I$4,'Base adhérents'!$A$13:$O$112,15,0))</f>
        <v/>
      </c>
      <c r="J26" s="25"/>
      <c r="M26" s="35"/>
    </row>
    <row r="27" spans="2:13" x14ac:dyDescent="0.25">
      <c r="B27" s="34"/>
      <c r="D27" s="44" t="s">
        <v>135</v>
      </c>
      <c r="E27" s="26"/>
      <c r="F27" s="26"/>
      <c r="G27" s="50">
        <f>SUM(G25:G26)</f>
        <v>25</v>
      </c>
      <c r="H27" s="47"/>
      <c r="I27" s="56"/>
      <c r="J27" s="27"/>
      <c r="M27" s="35"/>
    </row>
    <row r="28" spans="2:13" ht="6" customHeight="1" x14ac:dyDescent="0.25">
      <c r="B28" s="34"/>
      <c r="M28" s="35"/>
    </row>
    <row r="29" spans="2:13" ht="13.5" customHeight="1" x14ac:dyDescent="0.25">
      <c r="B29" s="34"/>
      <c r="D29" s="51" t="str">
        <f>"L'association reconnaît avoir reçu la somme de ***"&amp;G27&amp;" euros*** au titre de l'année "&amp;'Base adhérents'!C8</f>
        <v>L'association reconnaît avoir reçu la somme de ***25 euros*** au titre de l'année 2023</v>
      </c>
      <c r="M29" s="35"/>
    </row>
    <row r="30" spans="2:13" ht="15.75" x14ac:dyDescent="0.25">
      <c r="B30" s="34"/>
      <c r="D30" s="51"/>
      <c r="M30" s="35"/>
    </row>
    <row r="31" spans="2:13" ht="15.75" x14ac:dyDescent="0.25">
      <c r="B31" s="34"/>
      <c r="D31" s="51"/>
      <c r="G31" s="63"/>
      <c r="I31" s="20" t="s">
        <v>145</v>
      </c>
      <c r="M31" s="35"/>
    </row>
    <row r="32" spans="2:13" ht="15.75" x14ac:dyDescent="0.25">
      <c r="B32" s="34"/>
      <c r="D32" s="51"/>
      <c r="M32" s="35"/>
    </row>
    <row r="33" spans="2:13" ht="7.5" customHeight="1" x14ac:dyDescent="0.25">
      <c r="B33" s="34"/>
      <c r="D33" s="51"/>
      <c r="M33" s="35"/>
    </row>
    <row r="34" spans="2:13" ht="17.25" customHeight="1" x14ac:dyDescent="0.25">
      <c r="B34" s="34"/>
      <c r="C34" s="76" t="s">
        <v>142</v>
      </c>
      <c r="D34" s="76"/>
      <c r="E34" s="76"/>
      <c r="F34" s="76"/>
      <c r="G34" s="76"/>
      <c r="H34" s="76"/>
      <c r="I34" s="76"/>
      <c r="J34" s="76"/>
      <c r="K34" s="76"/>
      <c r="L34" s="76"/>
      <c r="M34" s="35"/>
    </row>
    <row r="35" spans="2:13" ht="33" customHeight="1" x14ac:dyDescent="0.25">
      <c r="B35" s="34"/>
      <c r="C35" s="75" t="s">
        <v>129</v>
      </c>
      <c r="D35" s="75"/>
      <c r="E35" s="75"/>
      <c r="F35" s="75"/>
      <c r="G35" s="75"/>
      <c r="H35" s="75"/>
      <c r="I35" s="75"/>
      <c r="J35" s="75"/>
      <c r="K35" s="75"/>
      <c r="L35" s="75"/>
      <c r="M35" s="35"/>
    </row>
    <row r="36" spans="2:13" ht="6.75" customHeight="1" thickBot="1" x14ac:dyDescent="0.3">
      <c r="B36" s="36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8"/>
    </row>
    <row r="39" spans="2:13" ht="15.75" x14ac:dyDescent="0.25">
      <c r="C39" s="41" t="s">
        <v>144</v>
      </c>
    </row>
  </sheetData>
  <mergeCells count="2">
    <mergeCell ref="C35:L35"/>
    <mergeCell ref="C34:L34"/>
  </mergeCells>
  <pageMargins left="0.28999999999999998" right="0.25" top="0.51" bottom="0.74803149606299213" header="0.31496062992125984" footer="0.31496062992125984"/>
  <pageSetup paperSize="9" scale="71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827A53F-295F-4F07-8F1E-9CAFFAEC1851}">
          <x14:formula1>
            <xm:f>'Base adhérents'!$A$13:$A$111</xm:f>
          </x14:formula1>
          <xm:sqref>I4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98B84-2695-4C2F-A42B-6FFB6E13C0A1}">
  <sheetPr codeName="Feuil3"/>
  <dimension ref="A1:F22"/>
  <sheetViews>
    <sheetView showGridLines="0" zoomScale="110" zoomScaleNormal="110" workbookViewId="0">
      <selection activeCell="A24" sqref="A24"/>
    </sheetView>
  </sheetViews>
  <sheetFormatPr baseColWidth="10" defaultRowHeight="15" x14ac:dyDescent="0.25"/>
  <cols>
    <col min="4" max="4" width="13.5703125" customWidth="1"/>
    <col min="5" max="5" width="7.5703125" customWidth="1"/>
  </cols>
  <sheetData>
    <row r="1" spans="1:6" ht="31.5" x14ac:dyDescent="0.5">
      <c r="A1" s="1" t="s">
        <v>119</v>
      </c>
    </row>
    <row r="3" spans="1:6" ht="23.25" x14ac:dyDescent="0.35">
      <c r="A3" s="24">
        <f>IF(ISBLANK('Base adhérents'!C8),"",'Base adhérents'!C8)</f>
        <v>2023</v>
      </c>
    </row>
    <row r="6" spans="1:6" ht="21" x14ac:dyDescent="0.35">
      <c r="A6" s="58" t="s">
        <v>158</v>
      </c>
    </row>
    <row r="8" spans="1:6" ht="15.75" x14ac:dyDescent="0.25">
      <c r="B8" s="5" t="s">
        <v>159</v>
      </c>
      <c r="E8" s="61">
        <f>COUNTIF('Base adhérents'!$H$13:$H$112,"Adhérent")</f>
        <v>1</v>
      </c>
    </row>
    <row r="9" spans="1:6" ht="15.75" x14ac:dyDescent="0.25">
      <c r="B9" s="5"/>
      <c r="E9" s="61"/>
    </row>
    <row r="10" spans="1:6" ht="15.75" x14ac:dyDescent="0.25">
      <c r="B10" s="5" t="s">
        <v>160</v>
      </c>
      <c r="E10" s="61">
        <f>COUNTIF('Base adhérents'!$I$13:$I$112,"Actif")</f>
        <v>1</v>
      </c>
    </row>
    <row r="11" spans="1:6" ht="15.75" x14ac:dyDescent="0.25">
      <c r="B11" s="5"/>
      <c r="E11" s="62"/>
    </row>
    <row r="12" spans="1:6" ht="15.75" x14ac:dyDescent="0.25">
      <c r="B12" s="5" t="s">
        <v>161</v>
      </c>
      <c r="E12" s="61">
        <f>COUNTIF('Base adhérents'!$H$13:$H$112,"Simple donateur")</f>
        <v>0</v>
      </c>
      <c r="F12" s="28"/>
    </row>
    <row r="15" spans="1:6" ht="21" x14ac:dyDescent="0.35">
      <c r="A15" s="58" t="s">
        <v>157</v>
      </c>
    </row>
    <row r="17" spans="2:6" ht="15.75" x14ac:dyDescent="0.25">
      <c r="B17" s="5" t="s">
        <v>117</v>
      </c>
      <c r="E17" s="59">
        <f>SUM('Base adhérents'!J13:J112)</f>
        <v>25</v>
      </c>
      <c r="F17" t="s">
        <v>146</v>
      </c>
    </row>
    <row r="18" spans="2:6" ht="15.75" x14ac:dyDescent="0.25">
      <c r="B18" s="5"/>
      <c r="E18" s="59"/>
    </row>
    <row r="19" spans="2:6" ht="15.75" x14ac:dyDescent="0.25">
      <c r="B19" s="5" t="s">
        <v>118</v>
      </c>
      <c r="E19" s="59">
        <f>SUM('Base adhérents'!M13:M112)</f>
        <v>0</v>
      </c>
      <c r="F19" t="s">
        <v>146</v>
      </c>
    </row>
    <row r="20" spans="2:6" ht="15.75" x14ac:dyDescent="0.25">
      <c r="B20" s="5"/>
      <c r="E20" s="60"/>
    </row>
    <row r="21" spans="2:6" ht="15.75" x14ac:dyDescent="0.25">
      <c r="B21" s="5" t="s">
        <v>120</v>
      </c>
      <c r="E21" s="60">
        <f>SUM(E17:E19)</f>
        <v>25</v>
      </c>
      <c r="F21" s="28" t="s">
        <v>146</v>
      </c>
    </row>
    <row r="22" spans="2:6" ht="15.75" x14ac:dyDescent="0.25">
      <c r="B22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8974D-A727-4C45-80F5-40BC199DE9E8}">
  <dimension ref="A1:D8"/>
  <sheetViews>
    <sheetView workbookViewId="0">
      <selection activeCell="C1" sqref="C1"/>
    </sheetView>
  </sheetViews>
  <sheetFormatPr baseColWidth="10" defaultRowHeight="15" x14ac:dyDescent="0.25"/>
  <cols>
    <col min="1" max="1" width="18.28515625" customWidth="1"/>
    <col min="2" max="2" width="1.7109375" customWidth="1"/>
    <col min="3" max="3" width="18.7109375" customWidth="1"/>
  </cols>
  <sheetData>
    <row r="1" spans="1:4" x14ac:dyDescent="0.25">
      <c r="A1" t="s">
        <v>167</v>
      </c>
      <c r="C1" t="s">
        <v>168</v>
      </c>
    </row>
    <row r="2" spans="1:4" x14ac:dyDescent="0.25">
      <c r="A2" t="s">
        <v>154</v>
      </c>
      <c r="C2" t="s">
        <v>107</v>
      </c>
    </row>
    <row r="3" spans="1:4" x14ac:dyDescent="0.25">
      <c r="A3" t="s">
        <v>155</v>
      </c>
      <c r="B3" s="12"/>
      <c r="C3" t="s">
        <v>156</v>
      </c>
      <c r="D3" s="12"/>
    </row>
    <row r="4" spans="1:4" x14ac:dyDescent="0.25">
      <c r="A4" s="12"/>
      <c r="B4" s="12"/>
      <c r="C4" s="12"/>
      <c r="D4" s="12"/>
    </row>
    <row r="5" spans="1:4" x14ac:dyDescent="0.25">
      <c r="A5" s="12"/>
      <c r="B5" s="12"/>
      <c r="C5" s="12"/>
      <c r="D5" s="12"/>
    </row>
    <row r="6" spans="1:4" x14ac:dyDescent="0.25">
      <c r="A6" s="12"/>
      <c r="B6" s="12"/>
      <c r="C6" s="12"/>
      <c r="D6" s="12"/>
    </row>
    <row r="7" spans="1:4" x14ac:dyDescent="0.25">
      <c r="A7" s="12"/>
      <c r="B7" s="12"/>
      <c r="C7" s="12"/>
      <c r="D7" s="12"/>
    </row>
    <row r="8" spans="1:4" x14ac:dyDescent="0.25">
      <c r="A8" s="12"/>
      <c r="B8" s="12"/>
      <c r="C8" s="12"/>
      <c r="D8" s="1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adhérents</vt:lpstr>
      <vt:lpstr>Reçu fiscal</vt:lpstr>
      <vt:lpstr>Statistiques</vt:lpstr>
      <vt:lpstr>Params</vt:lpstr>
      <vt:lpstr>'Reçu fiscal'!Zone_d_impression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2023-01-07T13:29:16Z</dcterms:created>
  <dcterms:modified xsi:type="dcterms:W3CDTF">2023-01-07T13:41:12Z</dcterms:modified>
</cp:coreProperties>
</file>