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6FECF907-69F1-4B7F-B292-11D472801920}" xr6:coauthVersionLast="47" xr6:coauthVersionMax="47" xr10:uidLastSave="{00000000-0000-0000-0000-000000000000}"/>
  <bookViews>
    <workbookView xWindow="15660" yWindow="4965" windowWidth="24375" windowHeight="19155" xr2:uid="{4905AD70-0170-4D4A-8FC0-9BA6282A2F18}"/>
  </bookViews>
  <sheets>
    <sheet name="Feuil1" sheetId="1" r:id="rId1"/>
    <sheet name="Feuil2" sheetId="2" r:id="rId2"/>
    <sheet name="Feuil3" sheetId="3" r:id="rId3"/>
  </sheets>
  <functionGroups builtInGroupCount="19"/>
  <externalReferences>
    <externalReference r:id="rId4"/>
    <externalReference r:id="rId5"/>
  </externalReferences>
  <definedNames>
    <definedName name="listeDepensesFixes">[1]!ListeCategories[Dépenses fixes]</definedName>
    <definedName name="listeDepensesVariables">[1]!ListeCategories[Dépenses variables]</definedName>
    <definedName name="listeRevenus">[1]!ListeCategories[Revenus]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J41" i="1"/>
  <c r="I41" i="1"/>
  <c r="H41" i="1"/>
  <c r="F41" i="1"/>
  <c r="J40" i="1"/>
  <c r="I40" i="1"/>
  <c r="H40" i="1"/>
  <c r="F40" i="1"/>
  <c r="J39" i="1"/>
  <c r="I39" i="1"/>
  <c r="H39" i="1"/>
  <c r="F39" i="1"/>
  <c r="J38" i="1"/>
  <c r="I38" i="1"/>
  <c r="H38" i="1"/>
  <c r="F38" i="1"/>
  <c r="J37" i="1"/>
  <c r="I37" i="1"/>
  <c r="H37" i="1"/>
  <c r="F37" i="1"/>
  <c r="J36" i="1"/>
  <c r="I36" i="1"/>
  <c r="H36" i="1"/>
  <c r="F36" i="1"/>
  <c r="J35" i="1"/>
  <c r="I35" i="1"/>
  <c r="H35" i="1"/>
  <c r="F35" i="1"/>
  <c r="J34" i="1"/>
  <c r="I34" i="1"/>
  <c r="H34" i="1"/>
  <c r="F34" i="1"/>
  <c r="J33" i="1"/>
  <c r="I33" i="1"/>
  <c r="H33" i="1"/>
  <c r="F33" i="1"/>
  <c r="J32" i="1"/>
  <c r="I32" i="1"/>
  <c r="H32" i="1"/>
  <c r="F32" i="1"/>
  <c r="J31" i="1"/>
  <c r="I31" i="1"/>
  <c r="H31" i="1"/>
  <c r="F31" i="1"/>
  <c r="J30" i="1"/>
  <c r="I30" i="1"/>
  <c r="H30" i="1"/>
  <c r="F30" i="1"/>
  <c r="J29" i="1"/>
  <c r="I29" i="1"/>
  <c r="H29" i="1"/>
  <c r="F29" i="1"/>
  <c r="J28" i="1"/>
  <c r="I28" i="1"/>
  <c r="H28" i="1"/>
  <c r="F28" i="1"/>
  <c r="J27" i="1"/>
  <c r="I27" i="1"/>
  <c r="H27" i="1"/>
  <c r="F27" i="1"/>
  <c r="J26" i="1"/>
  <c r="I26" i="1"/>
  <c r="H26" i="1"/>
  <c r="F26" i="1"/>
  <c r="J25" i="1"/>
  <c r="I25" i="1"/>
  <c r="H25" i="1"/>
  <c r="F25" i="1"/>
  <c r="J24" i="1"/>
  <c r="I24" i="1"/>
  <c r="H24" i="1"/>
  <c r="F24" i="1"/>
  <c r="J23" i="1"/>
  <c r="I23" i="1"/>
  <c r="H23" i="1"/>
  <c r="F23" i="1"/>
  <c r="J22" i="1"/>
  <c r="I22" i="1"/>
  <c r="H22" i="1"/>
  <c r="F22" i="1"/>
  <c r="J21" i="1"/>
  <c r="I21" i="1"/>
  <c r="H21" i="1"/>
  <c r="F21" i="1"/>
  <c r="J20" i="1"/>
  <c r="I20" i="1"/>
  <c r="H20" i="1"/>
  <c r="F20" i="1"/>
  <c r="J19" i="1"/>
  <c r="I19" i="1"/>
  <c r="H19" i="1"/>
  <c r="F19" i="1"/>
  <c r="J18" i="1"/>
  <c r="I18" i="1"/>
  <c r="H18" i="1"/>
  <c r="F18" i="1"/>
  <c r="J17" i="1"/>
  <c r="I17" i="1"/>
  <c r="H17" i="1"/>
  <c r="F17" i="1"/>
  <c r="J16" i="1"/>
  <c r="I16" i="1"/>
  <c r="H16" i="1"/>
  <c r="F16" i="1"/>
  <c r="J15" i="1"/>
  <c r="I15" i="1"/>
  <c r="H15" i="1"/>
  <c r="F15" i="1"/>
  <c r="J14" i="1"/>
  <c r="I14" i="1"/>
  <c r="H14" i="1"/>
  <c r="F14" i="1"/>
  <c r="J13" i="1"/>
  <c r="I13" i="1"/>
  <c r="H13" i="1"/>
  <c r="F13" i="1"/>
  <c r="J12" i="1"/>
  <c r="I12" i="1"/>
  <c r="H12" i="1"/>
  <c r="F12" i="1"/>
  <c r="J11" i="1"/>
  <c r="I11" i="1"/>
  <c r="H11" i="1"/>
  <c r="F11" i="1"/>
  <c r="J10" i="1"/>
  <c r="I10" i="1"/>
  <c r="H10" i="1"/>
  <c r="F10" i="1"/>
  <c r="J9" i="1"/>
  <c r="I9" i="1"/>
  <c r="H9" i="1"/>
  <c r="F9" i="1"/>
  <c r="J8" i="1"/>
  <c r="I8" i="1"/>
  <c r="H8" i="1"/>
  <c r="F8" i="1"/>
  <c r="J7" i="1"/>
  <c r="I7" i="1"/>
  <c r="H7" i="1"/>
  <c r="F7" i="1"/>
  <c r="J6" i="1"/>
  <c r="I6" i="1"/>
  <c r="H6" i="1"/>
  <c r="F6" i="1"/>
  <c r="J5" i="1"/>
  <c r="I5" i="1"/>
  <c r="H5" i="1"/>
  <c r="F5" i="1"/>
  <c r="J4" i="1"/>
  <c r="I4" i="1"/>
  <c r="H4" i="1"/>
  <c r="F4" i="1"/>
  <c r="J3" i="1"/>
  <c r="I3" i="1"/>
  <c r="H3" i="1"/>
  <c r="F3" i="1"/>
  <c r="J2" i="1"/>
  <c r="I2" i="1"/>
  <c r="H2" i="1"/>
  <c r="F2" i="1"/>
  <c r="N2" i="1" a="1"/>
  <c r="N12" i="1" a="1"/>
  <c r="N22" i="1" a="1"/>
  <c r="N25" i="1" a="1"/>
  <c r="N11" i="1" a="1"/>
  <c r="N14" i="1" a="1"/>
  <c r="N3" i="1" a="1"/>
  <c r="N13" i="1" a="1"/>
  <c r="N23" i="1" a="1"/>
  <c r="N24" i="1" a="1"/>
  <c r="N15" i="1" a="1"/>
  <c r="N4" i="1" a="1"/>
  <c r="N5" i="1" a="1"/>
  <c r="N21" i="1" a="1"/>
  <c r="N28" i="1" a="1"/>
  <c r="N20" i="1" a="1"/>
  <c r="N6" i="1" a="1"/>
  <c r="N16" i="1" a="1"/>
  <c r="N26" i="1" a="1"/>
  <c r="N9" i="1" a="1"/>
  <c r="N18" i="1" a="1"/>
  <c r="N10" i="1" a="1"/>
  <c r="N7" i="1" a="1"/>
  <c r="N17" i="1" a="1"/>
  <c r="N27" i="1" a="1"/>
  <c r="N8" i="1" a="1"/>
  <c r="N19" i="1" a="1"/>
  <c r="M23" i="1" a="1"/>
  <c r="M24" i="1" a="1"/>
  <c r="M25" i="1" a="1"/>
  <c r="M26" i="1" a="1"/>
  <c r="M27" i="1" a="1"/>
  <c r="M28" i="1" a="1"/>
  <c r="M3" i="1" a="1"/>
  <c r="M13" i="1" a="1"/>
  <c r="M4" i="1" a="1"/>
  <c r="M14" i="1" a="1"/>
  <c r="M17" i="1" a="1"/>
  <c r="M5" i="1" a="1"/>
  <c r="M15" i="1" a="1"/>
  <c r="M7" i="1" a="1"/>
  <c r="M6" i="1" a="1"/>
  <c r="M16" i="1" a="1"/>
  <c r="M2" i="1" a="1"/>
  <c r="M8" i="1" a="1"/>
  <c r="M18" i="1" a="1"/>
  <c r="M22" i="1" a="1"/>
  <c r="M9" i="1" a="1"/>
  <c r="M19" i="1" a="1"/>
  <c r="M11" i="1" a="1"/>
  <c r="M12" i="1" a="1"/>
  <c r="M21" i="1" a="1"/>
  <c r="M10" i="1" a="1"/>
  <c r="M20" i="1" a="1"/>
  <c r="N19" i="1" l="1"/>
  <c r="N8" i="1"/>
  <c r="N27" i="1"/>
  <c r="N17" i="1"/>
  <c r="N7" i="1"/>
  <c r="N10" i="1"/>
  <c r="N18" i="1"/>
  <c r="N9" i="1"/>
  <c r="N26" i="1"/>
  <c r="N16" i="1"/>
  <c r="N6" i="1"/>
  <c r="N20" i="1"/>
  <c r="N28" i="1"/>
  <c r="N21" i="1"/>
  <c r="N5" i="1"/>
  <c r="N4" i="1"/>
  <c r="N15" i="1"/>
  <c r="N24" i="1"/>
  <c r="N23" i="1"/>
  <c r="N13" i="1"/>
  <c r="N3" i="1"/>
  <c r="N14" i="1"/>
  <c r="N11" i="1"/>
  <c r="N25" i="1"/>
  <c r="N22" i="1"/>
  <c r="N12" i="1"/>
  <c r="N2" i="1"/>
  <c r="M28" i="1"/>
  <c r="M27" i="1"/>
  <c r="M26" i="1"/>
  <c r="M25" i="1"/>
  <c r="M24" i="1"/>
  <c r="M23" i="1"/>
  <c r="M20" i="1"/>
  <c r="M10" i="1"/>
  <c r="M21" i="1"/>
  <c r="M12" i="1"/>
  <c r="M11" i="1"/>
  <c r="M19" i="1"/>
  <c r="M9" i="1"/>
  <c r="M22" i="1"/>
  <c r="M18" i="1"/>
  <c r="M8" i="1"/>
  <c r="M2" i="1"/>
  <c r="M16" i="1"/>
  <c r="M6" i="1"/>
  <c r="M7" i="1"/>
  <c r="M15" i="1"/>
  <c r="M5" i="1"/>
  <c r="M17" i="1"/>
  <c r="M14" i="1"/>
  <c r="M4" i="1"/>
  <c r="M13" i="1"/>
  <c r="M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<sst xmlns="http://schemas.openxmlformats.org/spreadsheetml/2006/main" count="198" uniqueCount="87">
  <si>
    <t>Date</t>
  </si>
  <si>
    <t>Catégorie</t>
  </si>
  <si>
    <t>Poste</t>
  </si>
  <si>
    <t>Libellé</t>
  </si>
  <si>
    <t>Montant</t>
  </si>
  <si>
    <t>Solde</t>
  </si>
  <si>
    <t>Colonne1</t>
  </si>
  <si>
    <t>Année</t>
  </si>
  <si>
    <t>Mois</t>
  </si>
  <si>
    <t>Mois lettres</t>
  </si>
  <si>
    <t>Ref Couleur</t>
  </si>
  <si>
    <t>Dépenses variables</t>
  </si>
  <si>
    <t>Maison</t>
  </si>
  <si>
    <t>Amazon (Enceintes PC)</t>
  </si>
  <si>
    <t>X</t>
  </si>
  <si>
    <t>Soins 
beauté</t>
  </si>
  <si>
    <t>Amazon (Ruban adhésif)</t>
  </si>
  <si>
    <t>Sorties  &amp; 
Loisirs</t>
  </si>
  <si>
    <t>Amazon (Station accueil Iphone)</t>
  </si>
  <si>
    <t>Divers</t>
  </si>
  <si>
    <t>Dépenses fixes</t>
  </si>
  <si>
    <t>Argent de poche</t>
  </si>
  <si>
    <t>Téléphonie
Mobile</t>
  </si>
  <si>
    <t>Courses</t>
  </si>
  <si>
    <t>Boulangerie</t>
  </si>
  <si>
    <t>Cigarette 
Elec.</t>
  </si>
  <si>
    <t xml:space="preserve">Abonnements 
</t>
  </si>
  <si>
    <t>LECLERC</t>
  </si>
  <si>
    <t>Prév.
/Ass.</t>
  </si>
  <si>
    <t>Poissonnerie</t>
  </si>
  <si>
    <t>Abonn. 
Maison</t>
  </si>
  <si>
    <t>Revenus</t>
  </si>
  <si>
    <t>Santé</t>
  </si>
  <si>
    <t>Scolarité</t>
  </si>
  <si>
    <t>Cadeaux</t>
  </si>
  <si>
    <t>Eau</t>
  </si>
  <si>
    <t>SEEBAS</t>
  </si>
  <si>
    <t>Epargne</t>
  </si>
  <si>
    <t>Alimentation</t>
  </si>
  <si>
    <t>Sorties</t>
  </si>
  <si>
    <t>Burger King (Paul)</t>
  </si>
  <si>
    <t>Impôts</t>
  </si>
  <si>
    <t>HYPER U</t>
  </si>
  <si>
    <t>Prêts</t>
  </si>
  <si>
    <t>BNP Finance</t>
  </si>
  <si>
    <t>Voiture, ess</t>
  </si>
  <si>
    <t>BPACA</t>
  </si>
  <si>
    <t>Ne pas comptabiliser</t>
  </si>
  <si>
    <t>YOUNITED</t>
  </si>
  <si>
    <t>Electricité</t>
  </si>
  <si>
    <t>MC DONALD'S</t>
  </si>
  <si>
    <t>Epargne Niels</t>
  </si>
  <si>
    <t>Transports</t>
  </si>
  <si>
    <t>Frais bancaires</t>
  </si>
  <si>
    <t>Abonnements</t>
  </si>
  <si>
    <t>CanalSat</t>
  </si>
  <si>
    <t>Assurance voiture</t>
  </si>
  <si>
    <t>AVIVA</t>
  </si>
  <si>
    <t>Prévoyance</t>
  </si>
  <si>
    <t>DAB</t>
  </si>
  <si>
    <t>CAF</t>
  </si>
  <si>
    <t>Vacances</t>
  </si>
  <si>
    <t>Mutuelle</t>
  </si>
  <si>
    <t>APGIS</t>
  </si>
  <si>
    <t>Vêtements</t>
  </si>
  <si>
    <t xml:space="preserve">Epargne </t>
  </si>
  <si>
    <t>AXA</t>
  </si>
  <si>
    <t>(Rbst médecin)</t>
  </si>
  <si>
    <t>SNCF</t>
  </si>
  <si>
    <t xml:space="preserve"> (Rbst fruits de mer)</t>
  </si>
  <si>
    <t xml:space="preserve"> (Rbst fruits de mer…)</t>
  </si>
  <si>
    <t xml:space="preserve">Argent de poche </t>
  </si>
  <si>
    <t>Ecole et cantine</t>
  </si>
  <si>
    <t>Retrait espèce</t>
  </si>
  <si>
    <t>Soins et hygiène</t>
  </si>
  <si>
    <t>ARKA ARENA</t>
  </si>
  <si>
    <t>ARKA ARENA parking</t>
  </si>
  <si>
    <t>Free Telecom</t>
  </si>
  <si>
    <t>Cigarette élec.</t>
  </si>
  <si>
    <t>FreeVapote</t>
  </si>
  <si>
    <t>CPAM</t>
  </si>
  <si>
    <t>IZLY (Cantine CROUS)</t>
  </si>
  <si>
    <t xml:space="preserve">BPACA Prêt Conso </t>
  </si>
  <si>
    <t>(Rbst billet TER)</t>
  </si>
  <si>
    <t xml:space="preserve">OVH </t>
  </si>
  <si>
    <t>(dentiste)</t>
  </si>
  <si>
    <t>(coiffeur)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</si>
</sst>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CCFF66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64">
    <xf numFmtId="0" fontId="0" fillId="0" borderId="0" xfId="0"/>
    <xf numFmtId="8" fontId="0" fillId="0" borderId="0" xfId="0" applyNumberFormat="1"/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0" fillId="2" borderId="1" xfId="0" applyNumberFormat="1" applyFill="1" applyBorder="1"/>
    <xf numFmtId="0" fontId="0" fillId="0" borderId="2" xfId="0" applyBorder="1"/>
    <xf numFmtId="14" fontId="0" fillId="0" borderId="3" xfId="0" applyNumberFormat="1" applyBorder="1"/>
    <xf numFmtId="164" fontId="4" fillId="3" borderId="1" xfId="0" applyNumberFormat="1" applyFont="1" applyFill="1" applyBorder="1"/>
    <xf numFmtId="8" fontId="0" fillId="4" borderId="0" xfId="0" applyNumberFormat="1" applyFill="1"/>
    <xf numFmtId="8" fontId="0" fillId="4" borderId="0" xfId="0" applyNumberFormat="1" applyFill="1" applyAlignment="1">
      <alignment horizontal="center"/>
    </xf>
    <xf numFmtId="0" fontId="0" fillId="4" borderId="0" xfId="0" applyFill="1"/>
    <xf numFmtId="0" fontId="5" fillId="5" borderId="1" xfId="0" applyFont="1" applyFill="1" applyBorder="1" applyAlignment="1">
      <alignment horizontal="center" vertical="center" wrapText="1"/>
    </xf>
    <xf numFmtId="8" fontId="0" fillId="0" borderId="1" xfId="0" quotePrefix="1" applyNumberFormat="1" applyBorder="1"/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right" vertical="center" wrapText="1"/>
    </xf>
    <xf numFmtId="0" fontId="6" fillId="8" borderId="1" xfId="0" applyFont="1" applyFill="1" applyBorder="1" applyAlignment="1">
      <alignment horizontal="center" vertical="center" wrapText="1"/>
    </xf>
    <xf numFmtId="8" fontId="0" fillId="9" borderId="1" xfId="0" applyNumberFormat="1" applyFill="1" applyBorder="1"/>
    <xf numFmtId="0" fontId="6" fillId="10" borderId="1" xfId="0" applyFont="1" applyFill="1" applyBorder="1" applyAlignment="1">
      <alignment horizontal="center" vertical="center" wrapText="1"/>
    </xf>
    <xf numFmtId="0" fontId="5" fillId="11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8" fontId="0" fillId="13" borderId="1" xfId="0" applyNumberFormat="1" applyFill="1" applyBorder="1"/>
    <xf numFmtId="0" fontId="5" fillId="14" borderId="1" xfId="0" applyFont="1" applyFill="1" applyBorder="1" applyAlignment="1">
      <alignment horizontal="center" vertical="center" wrapText="1"/>
    </xf>
    <xf numFmtId="0" fontId="6" fillId="15" borderId="1" xfId="0" applyFont="1" applyFill="1" applyBorder="1" applyAlignment="1">
      <alignment horizontal="center" vertical="center"/>
    </xf>
    <xf numFmtId="0" fontId="5" fillId="16" borderId="1" xfId="0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 wrapText="1"/>
    </xf>
    <xf numFmtId="164" fontId="0" fillId="18" borderId="1" xfId="0" applyNumberFormat="1" applyFill="1" applyBorder="1"/>
    <xf numFmtId="0" fontId="6" fillId="19" borderId="1" xfId="0" applyFont="1" applyFill="1" applyBorder="1" applyAlignment="1">
      <alignment horizontal="center" vertical="center"/>
    </xf>
    <xf numFmtId="164" fontId="3" fillId="15" borderId="1" xfId="0" applyNumberFormat="1" applyFont="1" applyFill="1" applyBorder="1" applyAlignment="1">
      <alignment vertical="center"/>
    </xf>
    <xf numFmtId="0" fontId="5" fillId="13" borderId="1" xfId="0" applyFont="1" applyFill="1" applyBorder="1" applyAlignment="1">
      <alignment horizontal="center" vertical="center" wrapText="1"/>
    </xf>
    <xf numFmtId="164" fontId="3" fillId="6" borderId="1" xfId="0" applyNumberFormat="1" applyFont="1" applyFill="1" applyBorder="1" applyAlignment="1">
      <alignment horizontal="right" vertical="center" wrapText="1"/>
    </xf>
    <xf numFmtId="0" fontId="5" fillId="20" borderId="1" xfId="0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164" fontId="1" fillId="21" borderId="1" xfId="0" applyNumberFormat="1" applyFont="1" applyFill="1" applyBorder="1" applyAlignment="1">
      <alignment horizontal="right" vertical="center"/>
    </xf>
    <xf numFmtId="0" fontId="6" fillId="22" borderId="1" xfId="0" applyFont="1" applyFill="1" applyBorder="1"/>
    <xf numFmtId="0" fontId="5" fillId="23" borderId="1" xfId="0" applyFont="1" applyFill="1" applyBorder="1"/>
    <xf numFmtId="0" fontId="0" fillId="18" borderId="0" xfId="0" applyFill="1"/>
    <xf numFmtId="0" fontId="0" fillId="24" borderId="0" xfId="0" applyFill="1"/>
    <xf numFmtId="0" fontId="0" fillId="25" borderId="0" xfId="0" applyFill="1"/>
    <xf numFmtId="164" fontId="0" fillId="26" borderId="1" xfId="0" applyNumberFormat="1" applyFill="1" applyBorder="1"/>
    <xf numFmtId="0" fontId="0" fillId="27" borderId="0" xfId="0" applyFill="1"/>
    <xf numFmtId="164" fontId="1" fillId="11" borderId="1" xfId="0" applyNumberFormat="1" applyFont="1" applyFill="1" applyBorder="1" applyAlignment="1">
      <alignment horizontal="right" vertical="center" wrapText="1"/>
    </xf>
    <xf numFmtId="0" fontId="4" fillId="3" borderId="0" xfId="0" applyFont="1" applyFill="1"/>
    <xf numFmtId="8" fontId="0" fillId="12" borderId="1" xfId="0" applyNumberFormat="1" applyFill="1" applyBorder="1"/>
    <xf numFmtId="0" fontId="4" fillId="28" borderId="0" xfId="0" applyFont="1" applyFill="1"/>
    <xf numFmtId="8" fontId="0" fillId="29" borderId="1" xfId="0" applyNumberFormat="1" applyFill="1" applyBorder="1"/>
    <xf numFmtId="0" fontId="0" fillId="30" borderId="0" xfId="0" applyFill="1"/>
    <xf numFmtId="164" fontId="3" fillId="31" borderId="1" xfId="0" applyNumberFormat="1" applyFont="1" applyFill="1" applyBorder="1"/>
    <xf numFmtId="0" fontId="0" fillId="26" borderId="0" xfId="0" applyFill="1"/>
    <xf numFmtId="44" fontId="0" fillId="25" borderId="1" xfId="0" applyNumberFormat="1" applyFill="1" applyBorder="1"/>
    <xf numFmtId="0" fontId="4" fillId="32" borderId="0" xfId="0" applyFont="1" applyFill="1"/>
    <xf numFmtId="164" fontId="3" fillId="15" borderId="1" xfId="0" applyNumberFormat="1" applyFont="1" applyFill="1" applyBorder="1" applyAlignment="1">
      <alignment horizontal="right" vertical="center"/>
    </xf>
    <xf numFmtId="0" fontId="0" fillId="33" borderId="1" xfId="0" applyFill="1" applyBorder="1"/>
    <xf numFmtId="14" fontId="0" fillId="34" borderId="1" xfId="0" applyNumberFormat="1" applyFill="1" applyBorder="1"/>
    <xf numFmtId="14" fontId="0" fillId="0" borderId="2" xfId="0" applyNumberFormat="1" applyBorder="1"/>
    <xf numFmtId="8" fontId="0" fillId="4" borderId="2" xfId="0" applyNumberFormat="1" applyFill="1" applyBorder="1"/>
    <xf numFmtId="8" fontId="0" fillId="4" borderId="2" xfId="0" applyNumberFormat="1" applyFill="1" applyBorder="1" applyAlignment="1">
      <alignment horizontal="center"/>
    </xf>
    <xf numFmtId="0" fontId="0" fillId="4" borderId="2" xfId="0" applyFill="1" applyBorder="1"/>
    <xf numFmtId="0" fontId="0" fillId="35" borderId="2" xfId="0" applyFill="1" applyBorder="1"/>
    <xf numFmtId="14" fontId="0" fillId="35" borderId="2" xfId="0" applyNumberFormat="1" applyFill="1" applyBorder="1"/>
    <xf numFmtId="164" fontId="1" fillId="16" borderId="1" xfId="0" applyNumberFormat="1" applyFont="1" applyFill="1" applyBorder="1" applyAlignment="1">
      <alignment horizontal="right" vertical="center"/>
    </xf>
    <xf numFmtId="164" fontId="0" fillId="30" borderId="1" xfId="0" applyNumberFormat="1" applyFill="1" applyBorder="1"/>
    <xf numFmtId="164" fontId="1" fillId="5" borderId="1" xfId="0" applyNumberFormat="1" applyFont="1" applyFill="1" applyBorder="1" applyAlignment="1">
      <alignment horizontal="right" vertical="center" wrapText="1"/>
    </xf>
    <xf numFmtId="164" fontId="3" fillId="10" borderId="1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anque%20Populaire/Excelformation/Excelformation.fr%20-%20Budget%20familial%20Excel%20-%20Fin%20partie%202%20-%20Version%20fonc&#233;e%20-%20Cop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-01\Documents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CD"/>
      <sheetName val="Base"/>
      <sheetName val="Feuil1"/>
      <sheetName val="Effectif"/>
      <sheetName val="Liste des catégories"/>
      <sheetName val="Excelformation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O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9D648-7EEC-4B0A-A814-3AFB7F303C27}">
  <sheetPr codeName="Feuil1"/>
  <dimension ref="A1:N41"/>
  <sheetViews>
    <sheetView tabSelected="1" workbookViewId="0">
      <selection activeCell="Q6" sqref="Q6"/>
    </sheetView>
  </sheetViews>
  <sheetFormatPr baseColWidth="10" defaultRowHeight="15" x14ac:dyDescent="0.25"/>
  <cols>
    <col min="4" max="4" width="21.5703125" bestFit="1" customWidth="1"/>
    <col min="8" max="10" width="11.4257812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s="1" t="s">
        <v>6</v>
      </c>
      <c r="H1" t="s">
        <v>7</v>
      </c>
      <c r="I1" t="s">
        <v>8</v>
      </c>
      <c r="J1" t="s">
        <v>9</v>
      </c>
      <c r="K1" t="s">
        <v>10</v>
      </c>
      <c r="L1" s="2"/>
      <c r="M1" s="3">
        <v>44562</v>
      </c>
      <c r="N1" s="3">
        <v>44593</v>
      </c>
    </row>
    <row r="2" spans="1:14" ht="25.5" x14ac:dyDescent="0.25">
      <c r="A2" s="4">
        <v>44562</v>
      </c>
      <c r="B2" s="5" t="s">
        <v>11</v>
      </c>
      <c r="C2" s="5" t="s">
        <v>12</v>
      </c>
      <c r="D2" s="6" t="s">
        <v>13</v>
      </c>
      <c r="E2" s="7">
        <v>34.99</v>
      </c>
      <c r="F2" s="8" t="e">
        <f>IF([1]!baseReleve[[#This Row],[Catégorie]]="Revenus",[1]!baseReleve[[#This Row],[Montant]],-[1]!baseReleve[[#This Row],[Montant]])</f>
        <v>#REF!</v>
      </c>
      <c r="G2" s="9" t="s">
        <v>14</v>
      </c>
      <c r="H2" s="10" t="e">
        <f>YEAR([1]!baseReleve[[#This Row],[Date]])</f>
        <v>#REF!</v>
      </c>
      <c r="I2" s="10" t="e">
        <f>MONTH([1]!baseReleve[[#This Row],[Date]])</f>
        <v>#REF!</v>
      </c>
      <c r="J2" s="10" t="e">
        <f>PROPER(TEXT([1]!baseReleve[[#This Row],[Date]],"mmm"))</f>
        <v>#REF!</v>
      </c>
      <c r="K2" s="11" t="e" cm="1">
        <f t="array" aca="1" ref="K2" ca="1">[2]!NO_COULEUR(L2)</f>
        <v>#NAME?</v>
      </c>
      <c r="L2" s="11" t="s">
        <v>15</v>
      </c>
      <c r="M2" s="12" cm="1">
        <f t="array" aca="1" ref="M2" ca="1">SommeSiSpé(A$2:A$41,E$2:E$41,L2,M$1)</f>
        <v>0</v>
      </c>
      <c r="N2" s="12" cm="1">
        <f t="array" aca="1" ref="N2" ca="1">SommeSiSpé(A$2:A$41,E$2:E$41,L2,N$1)</f>
        <v>98.6</v>
      </c>
    </row>
    <row r="3" spans="1:14" ht="25.5" x14ac:dyDescent="0.25">
      <c r="A3" s="4">
        <v>44562</v>
      </c>
      <c r="B3" s="5" t="s">
        <v>11</v>
      </c>
      <c r="C3" s="5" t="s">
        <v>12</v>
      </c>
      <c r="D3" s="6" t="s">
        <v>16</v>
      </c>
      <c r="E3" s="7">
        <v>10.9</v>
      </c>
      <c r="F3" s="8" t="e">
        <f>IF([1]!baseReleve[[#This Row],[Catégorie]]="Revenus",[1]!baseReleve[[#This Row],[Montant]],-[1]!baseReleve[[#This Row],[Montant]])</f>
        <v>#REF!</v>
      </c>
      <c r="G3" s="9" t="s">
        <v>14</v>
      </c>
      <c r="H3" s="10" t="e">
        <f>YEAR([1]!baseReleve[[#This Row],[Date]])</f>
        <v>#REF!</v>
      </c>
      <c r="I3" s="10" t="e">
        <f>MONTH([1]!baseReleve[[#This Row],[Date]])</f>
        <v>#REF!</v>
      </c>
      <c r="J3" s="10" t="e">
        <f>PROPER(TEXT([1]!baseReleve[[#This Row],[Date]],"mmm"))</f>
        <v>#REF!</v>
      </c>
      <c r="K3" s="13" t="e" cm="1">
        <f t="array" aca="1" ref="K3" ca="1">[2]!NO_COULEUR(L3)</f>
        <v>#NAME?</v>
      </c>
      <c r="L3" s="13" t="s">
        <v>17</v>
      </c>
      <c r="M3" s="12" cm="1">
        <f t="array" aca="1" ref="M3" ca="1">SommeSiSpé(A$2:A$41,E$2:E$41,L3,M$1)</f>
        <v>73</v>
      </c>
      <c r="N3" s="12" cm="1">
        <f t="array" aca="1" ref="N3" ca="1">SommeSiSpé(A$2:A$41,E$2:E$41,L3,N$1)</f>
        <v>83.9</v>
      </c>
    </row>
    <row r="4" spans="1:14" x14ac:dyDescent="0.25">
      <c r="A4" s="4">
        <v>44562</v>
      </c>
      <c r="B4" s="5" t="s">
        <v>11</v>
      </c>
      <c r="C4" s="5" t="s">
        <v>12</v>
      </c>
      <c r="D4" s="6" t="s">
        <v>18</v>
      </c>
      <c r="E4" s="7">
        <v>13.99</v>
      </c>
      <c r="F4" s="8" t="e">
        <f>IF([1]!baseReleve[[#This Row],[Catégorie]]="Revenus",[1]!baseReleve[[#This Row],[Montant]],-[1]!baseReleve[[#This Row],[Montant]])</f>
        <v>#REF!</v>
      </c>
      <c r="G4" s="9" t="s">
        <v>14</v>
      </c>
      <c r="H4" s="10" t="e">
        <f>YEAR([1]!baseReleve[[#This Row],[Date]])</f>
        <v>#REF!</v>
      </c>
      <c r="I4" s="10" t="e">
        <f>MONTH([1]!baseReleve[[#This Row],[Date]])</f>
        <v>#REF!</v>
      </c>
      <c r="J4" s="10" t="e">
        <f>PROPER(TEXT([1]!baseReleve[[#This Row],[Date]],"mmm"))</f>
        <v>#REF!</v>
      </c>
      <c r="K4" s="14" t="e" cm="1">
        <f t="array" aca="1" ref="K4" ca="1">[2]!NO_COULEUR(L4)</f>
        <v>#NAME?</v>
      </c>
      <c r="L4" s="14" t="s">
        <v>19</v>
      </c>
      <c r="M4" s="12" cm="1">
        <f t="array" aca="1" ref="M4" ca="1">SommeSiSpé(A$2:A$41,E$2:E$41,L4,M$1)</f>
        <v>578.9</v>
      </c>
      <c r="N4" s="12" cm="1">
        <f t="array" aca="1" ref="N4" ca="1">SommeSiSpé(A$2:A$41,E$2:E$41,L4,N$1)</f>
        <v>60</v>
      </c>
    </row>
    <row r="5" spans="1:14" ht="25.5" x14ac:dyDescent="0.25">
      <c r="A5" s="4">
        <v>44564</v>
      </c>
      <c r="B5" s="5" t="s">
        <v>20</v>
      </c>
      <c r="C5" s="5" t="s">
        <v>21</v>
      </c>
      <c r="D5" s="6" t="s">
        <v>71</v>
      </c>
      <c r="E5" s="15">
        <v>60</v>
      </c>
      <c r="F5" s="8" t="e">
        <f>IF([1]!baseReleve[[#This Row],[Catégorie]]="Revenus",[1]!baseReleve[[#This Row],[Montant]],-[1]!baseReleve[[#This Row],[Montant]])</f>
        <v>#REF!</v>
      </c>
      <c r="G5" s="9" t="s">
        <v>14</v>
      </c>
      <c r="H5" s="10" t="e">
        <f>YEAR([1]!baseReleve[[#This Row],[Date]])</f>
        <v>#REF!</v>
      </c>
      <c r="I5" s="10" t="e">
        <f>MONTH([1]!baseReleve[[#This Row],[Date]])</f>
        <v>#REF!</v>
      </c>
      <c r="J5" s="10" t="e">
        <f>PROPER(TEXT([1]!baseReleve[[#This Row],[Date]],"mmm"))</f>
        <v>#REF!</v>
      </c>
      <c r="K5" s="16" t="e" cm="1">
        <f t="array" aca="1" ref="K5" ca="1">[2]!NO_COULEUR(L5)</f>
        <v>#NAME?</v>
      </c>
      <c r="L5" s="16" t="s">
        <v>22</v>
      </c>
      <c r="M5" s="12" cm="1">
        <f t="array" aca="1" ref="M5" ca="1">SommeSiSpé(A$2:A$41,E$2:E$41,L5,M$1)</f>
        <v>0</v>
      </c>
      <c r="N5" s="12" cm="1">
        <f t="array" aca="1" ref="N5" ca="1">SommeSiSpé(A$2:A$41,E$2:E$41,L5,N$1)</f>
        <v>0</v>
      </c>
    </row>
    <row r="6" spans="1:14" ht="25.5" x14ac:dyDescent="0.25">
      <c r="A6" s="4">
        <v>44564</v>
      </c>
      <c r="B6" s="5" t="s">
        <v>11</v>
      </c>
      <c r="C6" s="5" t="s">
        <v>23</v>
      </c>
      <c r="D6" s="6" t="s">
        <v>24</v>
      </c>
      <c r="E6" s="17">
        <v>4</v>
      </c>
      <c r="F6" s="8" t="e">
        <f>IF([1]!baseReleve[[#This Row],[Catégorie]]="Revenus",[1]!baseReleve[[#This Row],[Montant]],-[1]!baseReleve[[#This Row],[Montant]])</f>
        <v>#REF!</v>
      </c>
      <c r="G6" s="9" t="s">
        <v>14</v>
      </c>
      <c r="H6" s="10" t="e">
        <f>YEAR([1]!baseReleve[[#This Row],[Date]])</f>
        <v>#REF!</v>
      </c>
      <c r="I6" s="10" t="e">
        <f>MONTH([1]!baseReleve[[#This Row],[Date]])</f>
        <v>#REF!</v>
      </c>
      <c r="J6" s="10" t="e">
        <f>PROPER(TEXT([1]!baseReleve[[#This Row],[Date]],"mmm"))</f>
        <v>#REF!</v>
      </c>
      <c r="K6" s="18" t="e" cm="1">
        <f t="array" aca="1" ref="K6" ca="1">[2]!NO_COULEUR(L6)</f>
        <v>#NAME?</v>
      </c>
      <c r="L6" s="18" t="s">
        <v>25</v>
      </c>
      <c r="M6" s="12" cm="1">
        <f t="array" aca="1" ref="M6" ca="1">SommeSiSpé(A$2:A$41,E$2:E$41,L6,M$1)</f>
        <v>0</v>
      </c>
      <c r="N6" s="12" cm="1">
        <f t="array" aca="1" ref="N6" ca="1">SommeSiSpé(A$2:A$41,E$2:E$41,L6,N$1)</f>
        <v>84</v>
      </c>
    </row>
    <row r="7" spans="1:14" ht="38.25" x14ac:dyDescent="0.25">
      <c r="A7" s="4">
        <v>44564</v>
      </c>
      <c r="B7" s="5" t="s">
        <v>11</v>
      </c>
      <c r="C7" s="5" t="s">
        <v>23</v>
      </c>
      <c r="D7" s="6" t="s">
        <v>24</v>
      </c>
      <c r="E7" s="17">
        <v>5.7</v>
      </c>
      <c r="F7" s="8" t="e">
        <f>IF([1]!baseReleve[[#This Row],[Catégorie]]="Revenus",[1]!baseReleve[[#This Row],[Montant]],-[1]!baseReleve[[#This Row],[Montant]])</f>
        <v>#REF!</v>
      </c>
      <c r="G7" s="9" t="s">
        <v>14</v>
      </c>
      <c r="H7" s="10" t="e">
        <f>YEAR([1]!baseReleve[[#This Row],[Date]])</f>
        <v>#REF!</v>
      </c>
      <c r="I7" s="10" t="e">
        <f>MONTH([1]!baseReleve[[#This Row],[Date]])</f>
        <v>#REF!</v>
      </c>
      <c r="J7" s="10" t="e">
        <f>PROPER(TEXT([1]!baseReleve[[#This Row],[Date]],"mmm"))</f>
        <v>#REF!</v>
      </c>
      <c r="K7" s="19" t="e" cm="1">
        <f t="array" aca="1" ref="K7" ca="1">[2]!NO_COULEUR(L7)</f>
        <v>#NAME?</v>
      </c>
      <c r="L7" s="19" t="s">
        <v>26</v>
      </c>
      <c r="M7" s="12" cm="1">
        <f t="array" aca="1" ref="M7" ca="1">SommeSiSpé(A$2:A$41,E$2:E$41,L7,M$1)</f>
        <v>26.99</v>
      </c>
      <c r="N7" s="12" cm="1">
        <f t="array" aca="1" ref="N7" ca="1">SommeSiSpé(A$2:A$41,E$2:E$41,L7,N$1)</f>
        <v>58.99</v>
      </c>
    </row>
    <row r="8" spans="1:14" ht="25.5" x14ac:dyDescent="0.25">
      <c r="A8" s="4">
        <v>44564</v>
      </c>
      <c r="B8" s="5" t="s">
        <v>11</v>
      </c>
      <c r="C8" s="5" t="s">
        <v>23</v>
      </c>
      <c r="D8" s="6" t="s">
        <v>27</v>
      </c>
      <c r="E8" s="17">
        <v>43.38</v>
      </c>
      <c r="F8" s="8" t="e">
        <f>IF([1]!baseReleve[[#This Row],[Catégorie]]="Revenus",[1]!baseReleve[[#This Row],[Montant]],-[1]!baseReleve[[#This Row],[Montant]])</f>
        <v>#REF!</v>
      </c>
      <c r="G8" s="9" t="s">
        <v>14</v>
      </c>
      <c r="H8" s="10" t="e">
        <f>YEAR([1]!baseReleve[[#This Row],[Date]])</f>
        <v>#REF!</v>
      </c>
      <c r="I8" s="10" t="e">
        <f>MONTH([1]!baseReleve[[#This Row],[Date]])</f>
        <v>#REF!</v>
      </c>
      <c r="J8" s="10" t="e">
        <f>PROPER(TEXT([1]!baseReleve[[#This Row],[Date]],"mmm"))</f>
        <v>#REF!</v>
      </c>
      <c r="K8" s="20" t="e" cm="1">
        <f t="array" aca="1" ref="K8" ca="1">[2]!NO_COULEUR(L8)</f>
        <v>#NAME?</v>
      </c>
      <c r="L8" s="20" t="s">
        <v>28</v>
      </c>
      <c r="M8" s="12" cm="1">
        <f t="array" aca="1" ref="M8" ca="1">SommeSiSpé(A$2:A$41,E$2:E$41,L8,M$1)</f>
        <v>245.6</v>
      </c>
      <c r="N8" s="12" cm="1">
        <f t="array" aca="1" ref="N8" ca="1">SommeSiSpé(A$2:A$41,E$2:E$41,L8,N$1)</f>
        <v>0</v>
      </c>
    </row>
    <row r="9" spans="1:14" ht="25.5" x14ac:dyDescent="0.25">
      <c r="A9" s="4">
        <v>44564</v>
      </c>
      <c r="B9" s="5" t="s">
        <v>11</v>
      </c>
      <c r="C9" s="5" t="s">
        <v>23</v>
      </c>
      <c r="D9" s="6" t="s">
        <v>29</v>
      </c>
      <c r="E9" s="21">
        <v>212.96</v>
      </c>
      <c r="F9" s="8" t="e">
        <f>IF([1]!baseReleve[[#This Row],[Catégorie]]="Revenus",[1]!baseReleve[[#This Row],[Montant]],-[1]!baseReleve[[#This Row],[Montant]])</f>
        <v>#REF!</v>
      </c>
      <c r="G9" s="9" t="s">
        <v>14</v>
      </c>
      <c r="H9" s="10" t="e">
        <f>YEAR([1]!baseReleve[[#This Row],[Date]])</f>
        <v>#REF!</v>
      </c>
      <c r="I9" s="10" t="e">
        <f>MONTH([1]!baseReleve[[#This Row],[Date]])</f>
        <v>#REF!</v>
      </c>
      <c r="J9" s="10" t="e">
        <f>PROPER(TEXT([1]!baseReleve[[#This Row],[Date]],"mmm"))</f>
        <v>#REF!</v>
      </c>
      <c r="K9" s="22" t="e" cm="1">
        <f t="array" aca="1" ref="K9" ca="1">[2]!NO_COULEUR(L9)</f>
        <v>#NAME?</v>
      </c>
      <c r="L9" s="22" t="s">
        <v>30</v>
      </c>
      <c r="M9" s="12" cm="1">
        <f t="array" aca="1" ref="M9" ca="1">SommeSiSpé(A$2:A$41,E$2:E$41,L9,M$1)</f>
        <v>0</v>
      </c>
      <c r="N9" s="12" cm="1">
        <f t="array" aca="1" ref="N9" ca="1">SommeSiSpé(A$2:A$41,E$2:E$41,L9,N$1)</f>
        <v>0</v>
      </c>
    </row>
    <row r="10" spans="1:14" x14ac:dyDescent="0.25">
      <c r="A10" s="4">
        <v>44564</v>
      </c>
      <c r="B10" s="5" t="s">
        <v>31</v>
      </c>
      <c r="C10" s="5" t="s">
        <v>19</v>
      </c>
      <c r="D10" s="6" t="s">
        <v>70</v>
      </c>
      <c r="E10" s="15">
        <v>334</v>
      </c>
      <c r="F10" s="8" t="e">
        <f>IF([1]!baseReleve[[#This Row],[Catégorie]]="Revenus",[1]!baseReleve[[#This Row],[Montant]],-[1]!baseReleve[[#This Row],[Montant]])</f>
        <v>#REF!</v>
      </c>
      <c r="G10" s="9" t="s">
        <v>14</v>
      </c>
      <c r="H10" s="10" t="e">
        <f>YEAR([1]!baseReleve[[#This Row],[Date]])</f>
        <v>#REF!</v>
      </c>
      <c r="I10" s="10" t="e">
        <f>MONTH([1]!baseReleve[[#This Row],[Date]])</f>
        <v>#REF!</v>
      </c>
      <c r="J10" s="10" t="e">
        <f>PROPER(TEXT([1]!baseReleve[[#This Row],[Date]],"mmm"))</f>
        <v>#REF!</v>
      </c>
      <c r="K10" s="23" t="e" cm="1">
        <f t="array" aca="1" ref="K10" ca="1">[2]!NO_COULEUR(L10)</f>
        <v>#NAME?</v>
      </c>
      <c r="L10" s="23" t="s">
        <v>32</v>
      </c>
      <c r="M10" s="12" cm="1">
        <f t="array" aca="1" ref="M10" ca="1">SommeSiSpé(A$2:A$41,E$2:E$41,L10,M$1)</f>
        <v>41.45</v>
      </c>
      <c r="N10" s="12" cm="1">
        <f t="array" aca="1" ref="N10" ca="1">SommeSiSpé(A$2:A$41,E$2:E$41,L10,N$1)</f>
        <v>65.5</v>
      </c>
    </row>
    <row r="11" spans="1:14" x14ac:dyDescent="0.25">
      <c r="A11" s="4">
        <v>44564</v>
      </c>
      <c r="B11" s="5" t="s">
        <v>31</v>
      </c>
      <c r="C11" s="5" t="s">
        <v>19</v>
      </c>
      <c r="D11" s="6" t="s">
        <v>69</v>
      </c>
      <c r="E11" s="15">
        <v>150</v>
      </c>
      <c r="F11" s="8" t="e">
        <f>IF([1]!baseReleve[[#This Row],[Catégorie]]="Revenus",[1]!baseReleve[[#This Row],[Montant]],-[1]!baseReleve[[#This Row],[Montant]])</f>
        <v>#REF!</v>
      </c>
      <c r="G11" s="9" t="s">
        <v>14</v>
      </c>
      <c r="H11" s="10" t="e">
        <f>YEAR([1]!baseReleve[[#This Row],[Date]])</f>
        <v>#REF!</v>
      </c>
      <c r="I11" s="10" t="e">
        <f>MONTH([1]!baseReleve[[#This Row],[Date]])</f>
        <v>#REF!</v>
      </c>
      <c r="J11" s="10" t="e">
        <f>PROPER(TEXT([1]!baseReleve[[#This Row],[Date]],"mmm"))</f>
        <v>#REF!</v>
      </c>
      <c r="K11" s="24" t="e" cm="1">
        <f t="array" aca="1" ref="K11" ca="1">[2]!NO_COULEUR(L11)</f>
        <v>#NAME?</v>
      </c>
      <c r="L11" s="24" t="s">
        <v>33</v>
      </c>
      <c r="M11" s="12" cm="1">
        <f t="array" aca="1" ref="M11" ca="1">SommeSiSpé(A$2:A$41,E$2:E$41,L11,M$1)</f>
        <v>0</v>
      </c>
      <c r="N11" s="12" cm="1">
        <f t="array" aca="1" ref="N11" ca="1">SommeSiSpé(A$2:A$41,E$2:E$41,L11,N$1)</f>
        <v>20</v>
      </c>
    </row>
    <row r="12" spans="1:14" x14ac:dyDescent="0.25">
      <c r="A12" s="4">
        <v>44564</v>
      </c>
      <c r="B12" s="5" t="s">
        <v>31</v>
      </c>
      <c r="C12" s="5" t="s">
        <v>19</v>
      </c>
      <c r="D12" s="6" t="s">
        <v>68</v>
      </c>
      <c r="E12" s="15">
        <v>34.9</v>
      </c>
      <c r="F12" s="8" t="e">
        <f>IF([1]!baseReleve[[#This Row],[Catégorie]]="Revenus",[1]!baseReleve[[#This Row],[Montant]],-[1]!baseReleve[[#This Row],[Montant]])</f>
        <v>#REF!</v>
      </c>
      <c r="G12" s="9" t="s">
        <v>14</v>
      </c>
      <c r="H12" s="10" t="e">
        <f>YEAR([1]!baseReleve[[#This Row],[Date]])</f>
        <v>#REF!</v>
      </c>
      <c r="I12" s="10" t="e">
        <f>MONTH([1]!baseReleve[[#This Row],[Date]])</f>
        <v>#REF!</v>
      </c>
      <c r="J12" s="10" t="e">
        <f>PROPER(TEXT([1]!baseReleve[[#This Row],[Date]],"mmm"))</f>
        <v>#REF!</v>
      </c>
      <c r="K12" s="25" t="e" cm="1">
        <f t="array" aca="1" ref="K12" ca="1">[2]!NO_COULEUR(L12)</f>
        <v>#NAME?</v>
      </c>
      <c r="L12" s="25" t="s">
        <v>34</v>
      </c>
      <c r="M12" s="12" cm="1">
        <f t="array" aca="1" ref="M12" ca="1">SommeSiSpé(A$2:A$41,E$2:E$41,L12,M$1)</f>
        <v>0</v>
      </c>
      <c r="N12" s="12" cm="1">
        <f t="array" aca="1" ref="N12" ca="1">SommeSiSpé(A$2:A$41,E$2:E$41,L12,N$1)</f>
        <v>0</v>
      </c>
    </row>
    <row r="13" spans="1:14" x14ac:dyDescent="0.25">
      <c r="A13" s="4">
        <v>44564</v>
      </c>
      <c r="B13" s="5" t="s">
        <v>20</v>
      </c>
      <c r="C13" s="5" t="s">
        <v>35</v>
      </c>
      <c r="D13" s="6" t="s">
        <v>36</v>
      </c>
      <c r="E13" s="26">
        <v>97.07</v>
      </c>
      <c r="F13" s="8" t="e">
        <f>IF([1]!baseReleve[[#This Row],[Catégorie]]="Revenus",[1]!baseReleve[[#This Row],[Montant]],-[1]!baseReleve[[#This Row],[Montant]])</f>
        <v>#REF!</v>
      </c>
      <c r="G13" s="9" t="s">
        <v>14</v>
      </c>
      <c r="H13" s="10" t="e">
        <f>YEAR([1]!baseReleve[[#This Row],[Date]])</f>
        <v>#REF!</v>
      </c>
      <c r="I13" s="10" t="e">
        <f>MONTH([1]!baseReleve[[#This Row],[Date]])</f>
        <v>#REF!</v>
      </c>
      <c r="J13" s="10" t="e">
        <f>PROPER(TEXT([1]!baseReleve[[#This Row],[Date]],"mmm"))</f>
        <v>#REF!</v>
      </c>
      <c r="K13" s="27" t="e" cm="1">
        <f t="array" aca="1" ref="K13" ca="1">[2]!NO_COULEUR(L13)</f>
        <v>#NAME?</v>
      </c>
      <c r="L13" s="27" t="s">
        <v>37</v>
      </c>
      <c r="M13" s="12" cm="1">
        <f t="array" aca="1" ref="M13" ca="1">SommeSiSpé(A$2:A$41,E$2:E$41,L13,M$1)</f>
        <v>0</v>
      </c>
      <c r="N13" s="12" cm="1">
        <f t="array" aca="1" ref="N13" ca="1">SommeSiSpé(A$2:A$41,E$2:E$41,L13,N$1)</f>
        <v>0</v>
      </c>
    </row>
    <row r="14" spans="1:14" x14ac:dyDescent="0.25">
      <c r="A14" s="4">
        <v>44564</v>
      </c>
      <c r="B14" s="5" t="s">
        <v>11</v>
      </c>
      <c r="C14" s="5" t="s">
        <v>32</v>
      </c>
      <c r="D14" s="6" t="s">
        <v>67</v>
      </c>
      <c r="E14" s="28">
        <v>25</v>
      </c>
      <c r="F14" s="8" t="e">
        <f>IF([1]!baseReleve[[#This Row],[Catégorie]]="Revenus",[1]!baseReleve[[#This Row],[Montant]],-[1]!baseReleve[[#This Row],[Montant]])</f>
        <v>#REF!</v>
      </c>
      <c r="G14" s="9" t="s">
        <v>14</v>
      </c>
      <c r="H14" s="10" t="e">
        <f>YEAR([1]!baseReleve[[#This Row],[Date]])</f>
        <v>#REF!</v>
      </c>
      <c r="I14" s="10" t="e">
        <f>MONTH([1]!baseReleve[[#This Row],[Date]])</f>
        <v>#REF!</v>
      </c>
      <c r="J14" s="10" t="e">
        <f>PROPER(TEXT([1]!baseReleve[[#This Row],[Date]],"mmm"))</f>
        <v>#REF!</v>
      </c>
      <c r="K14" s="29" t="e" cm="1">
        <f t="array" aca="1" ref="K14" ca="1">[2]!NO_COULEUR(L14)</f>
        <v>#NAME?</v>
      </c>
      <c r="L14" s="29" t="s">
        <v>38</v>
      </c>
      <c r="M14" s="12" cm="1">
        <f t="array" aca="1" ref="M14" ca="1">SommeSiSpé(A$2:A$41,E$2:E$41,L14,M$1)</f>
        <v>376.74</v>
      </c>
      <c r="N14" s="12" cm="1">
        <f t="array" aca="1" ref="N14" ca="1">SommeSiSpé(A$2:A$41,E$2:E$41,L14,N$1)</f>
        <v>0</v>
      </c>
    </row>
    <row r="15" spans="1:14" x14ac:dyDescent="0.25">
      <c r="A15" s="4">
        <v>44564</v>
      </c>
      <c r="B15" s="5" t="s">
        <v>11</v>
      </c>
      <c r="C15" s="5" t="s">
        <v>39</v>
      </c>
      <c r="D15" s="6" t="s">
        <v>40</v>
      </c>
      <c r="E15" s="30">
        <v>17.399999999999999</v>
      </c>
      <c r="F15" s="8" t="e">
        <f>IF([1]!baseReleve[[#This Row],[Catégorie]]="Revenus",[1]!baseReleve[[#This Row],[Montant]],-[1]!baseReleve[[#This Row],[Montant]])</f>
        <v>#REF!</v>
      </c>
      <c r="G15" s="9" t="s">
        <v>14</v>
      </c>
      <c r="H15" s="10" t="e">
        <f>YEAR([1]!baseReleve[[#This Row],[Date]])</f>
        <v>#REF!</v>
      </c>
      <c r="I15" s="10" t="e">
        <f>MONTH([1]!baseReleve[[#This Row],[Date]])</f>
        <v>#REF!</v>
      </c>
      <c r="J15" s="10" t="e">
        <f>PROPER(TEXT([1]!baseReleve[[#This Row],[Date]],"mmm"))</f>
        <v>#REF!</v>
      </c>
      <c r="K15" s="31" t="e" cm="1">
        <f t="array" aca="1" ref="K15" ca="1">[2]!NO_COULEUR(L15)</f>
        <v>#NAME?</v>
      </c>
      <c r="L15" s="31" t="s">
        <v>41</v>
      </c>
      <c r="M15" s="12" cm="1">
        <f t="array" aca="1" ref="M15" ca="1">SommeSiSpé(A$2:A$41,E$2:E$41,L15,M$1)</f>
        <v>0</v>
      </c>
      <c r="N15" s="12" cm="1">
        <f t="array" aca="1" ref="N15" ca="1">SommeSiSpé(A$2:A$41,E$2:E$41,L15,N$1)</f>
        <v>0</v>
      </c>
    </row>
    <row r="16" spans="1:14" x14ac:dyDescent="0.25">
      <c r="A16" s="4">
        <v>44565</v>
      </c>
      <c r="B16" s="5" t="s">
        <v>11</v>
      </c>
      <c r="C16" s="5" t="s">
        <v>23</v>
      </c>
      <c r="D16" s="6" t="s">
        <v>42</v>
      </c>
      <c r="E16" s="17">
        <v>110.7</v>
      </c>
      <c r="F16" s="8" t="e">
        <f>IF([1]!baseReleve[[#This Row],[Catégorie]]="Revenus",[1]!baseReleve[[#This Row],[Montant]],-[1]!baseReleve[[#This Row],[Montant]])</f>
        <v>#REF!</v>
      </c>
      <c r="G16" s="9" t="s">
        <v>14</v>
      </c>
      <c r="H16" s="10" t="e">
        <f>YEAR([1]!baseReleve[[#This Row],[Date]])</f>
        <v>#REF!</v>
      </c>
      <c r="I16" s="10" t="e">
        <f>MONTH([1]!baseReleve[[#This Row],[Date]])</f>
        <v>#REF!</v>
      </c>
      <c r="J16" s="10" t="e">
        <f>PROPER(TEXT([1]!baseReleve[[#This Row],[Date]],"mmm"))</f>
        <v>#REF!</v>
      </c>
      <c r="K16" s="32" t="e" cm="1">
        <f t="array" aca="1" ref="K16" ca="1">[2]!NO_COULEUR(L16)</f>
        <v>#NAME?</v>
      </c>
      <c r="L16" s="32" t="s">
        <v>43</v>
      </c>
      <c r="M16" s="12" cm="1">
        <f t="array" aca="1" ref="M16" ca="1">SommeSiSpé(A$2:A$41,E$2:E$41,L16,M$1)</f>
        <v>832.3</v>
      </c>
      <c r="N16" s="12" cm="1">
        <f t="array" aca="1" ref="N16" ca="1">SommeSiSpé(A$2:A$41,E$2:E$41,L16,N$1)</f>
        <v>0</v>
      </c>
    </row>
    <row r="17" spans="1:14" x14ac:dyDescent="0.25">
      <c r="A17" s="4">
        <v>44565</v>
      </c>
      <c r="B17" s="5" t="s">
        <v>20</v>
      </c>
      <c r="C17" s="5" t="s">
        <v>43</v>
      </c>
      <c r="D17" s="6" t="s">
        <v>44</v>
      </c>
      <c r="E17" s="33">
        <v>241.71</v>
      </c>
      <c r="F17" s="8" t="e">
        <f>IF([1]!baseReleve[[#This Row],[Catégorie]]="Revenus",[1]!baseReleve[[#This Row],[Montant]],-[1]!baseReleve[[#This Row],[Montant]])</f>
        <v>#REF!</v>
      </c>
      <c r="G17" s="9" t="s">
        <v>14</v>
      </c>
      <c r="H17" s="10" t="e">
        <f>YEAR([1]!baseReleve[[#This Row],[Date]])</f>
        <v>#REF!</v>
      </c>
      <c r="I17" s="10" t="e">
        <f>MONTH([1]!baseReleve[[#This Row],[Date]])</f>
        <v>#REF!</v>
      </c>
      <c r="J17" s="10" t="e">
        <f>PROPER(TEXT([1]!baseReleve[[#This Row],[Date]],"mmm"))</f>
        <v>#REF!</v>
      </c>
      <c r="K17" s="34" t="e" cm="1">
        <f t="array" aca="1" ref="K17" ca="1">[2]!NO_COULEUR(L17)</f>
        <v>#NAME?</v>
      </c>
      <c r="L17" s="34" t="s">
        <v>45</v>
      </c>
      <c r="M17" s="12" cm="1">
        <f t="array" aca="1" ref="M17" ca="1">SommeSiSpé(A$2:A$41,E$2:E$41,L17,M$1)</f>
        <v>0</v>
      </c>
      <c r="N17" s="12" cm="1">
        <f t="array" aca="1" ref="N17" ca="1">SommeSiSpé(A$2:A$41,E$2:E$41,L17,N$1)</f>
        <v>0</v>
      </c>
    </row>
    <row r="18" spans="1:14" x14ac:dyDescent="0.25">
      <c r="A18" s="4">
        <v>44565</v>
      </c>
      <c r="B18" s="5" t="s">
        <v>20</v>
      </c>
      <c r="C18" s="5" t="s">
        <v>43</v>
      </c>
      <c r="D18" s="6" t="s">
        <v>46</v>
      </c>
      <c r="E18" s="33">
        <v>378.55</v>
      </c>
      <c r="F18" s="8" t="e">
        <f>IF([1]!baseReleve[[#This Row],[Catégorie]]="Revenus",[1]!baseReleve[[#This Row],[Montant]],-[1]!baseReleve[[#This Row],[Montant]])</f>
        <v>#REF!</v>
      </c>
      <c r="G18" s="9" t="s">
        <v>14</v>
      </c>
      <c r="H18" s="10" t="e">
        <f>YEAR([1]!baseReleve[[#This Row],[Date]])</f>
        <v>#REF!</v>
      </c>
      <c r="I18" s="10" t="e">
        <f>MONTH([1]!baseReleve[[#This Row],[Date]])</f>
        <v>#REF!</v>
      </c>
      <c r="J18" s="10" t="e">
        <f>PROPER(TEXT([1]!baseReleve[[#This Row],[Date]],"mmm"))</f>
        <v>#REF!</v>
      </c>
      <c r="K18" s="35" t="e" cm="1">
        <f t="array" aca="1" ref="K18" ca="1">[2]!NO_COULEUR(L18)</f>
        <v>#NAME?</v>
      </c>
      <c r="L18" s="35" t="s">
        <v>47</v>
      </c>
      <c r="M18" s="12" cm="1">
        <f t="array" aca="1" ref="M18" ca="1">SommeSiSpé(A$2:A$41,E$2:E$41,L18,M$1)</f>
        <v>0</v>
      </c>
      <c r="N18" s="12" cm="1">
        <f t="array" aca="1" ref="N18" ca="1">SommeSiSpé(A$2:A$41,E$2:E$41,L18,N$1)</f>
        <v>0</v>
      </c>
    </row>
    <row r="19" spans="1:14" x14ac:dyDescent="0.25">
      <c r="A19" s="4">
        <v>44565</v>
      </c>
      <c r="B19" s="5" t="s">
        <v>20</v>
      </c>
      <c r="C19" s="5" t="s">
        <v>43</v>
      </c>
      <c r="D19" s="6" t="s">
        <v>82</v>
      </c>
      <c r="E19" s="33">
        <v>202.04</v>
      </c>
      <c r="F19" s="8" t="e">
        <f>IF([1]!baseReleve[[#This Row],[Catégorie]]="Revenus",[1]!baseReleve[[#This Row],[Montant]],-[1]!baseReleve[[#This Row],[Montant]])</f>
        <v>#REF!</v>
      </c>
      <c r="G19" s="9" t="s">
        <v>14</v>
      </c>
      <c r="H19" s="10" t="e">
        <f>YEAR([1]!baseReleve[[#This Row],[Date]])</f>
        <v>#REF!</v>
      </c>
      <c r="I19" s="10" t="e">
        <f>MONTH([1]!baseReleve[[#This Row],[Date]])</f>
        <v>#REF!</v>
      </c>
      <c r="J19" s="10" t="e">
        <f>PROPER(TEXT([1]!baseReleve[[#This Row],[Date]],"mmm"))</f>
        <v>#REF!</v>
      </c>
      <c r="K19" s="36" t="e" cm="1">
        <f t="array" aca="1" ref="K19" ca="1">[2]!NO_COULEUR(L19)</f>
        <v>#NAME?</v>
      </c>
      <c r="L19" s="36" t="s">
        <v>35</v>
      </c>
      <c r="M19" s="12" cm="1">
        <f t="array" aca="1" ref="M19" ca="1">SommeSiSpé(A$2:A$41,E$2:E$41,L19,M$1)</f>
        <v>97.07</v>
      </c>
      <c r="N19" s="12" cm="1">
        <f t="array" aca="1" ref="N19" ca="1">SommeSiSpé(A$2:A$41,E$2:E$41,L19,N$1)</f>
        <v>0</v>
      </c>
    </row>
    <row r="20" spans="1:14" x14ac:dyDescent="0.25">
      <c r="A20" s="4">
        <v>44565</v>
      </c>
      <c r="B20" s="5" t="s">
        <v>20</v>
      </c>
      <c r="C20" s="5" t="s">
        <v>43</v>
      </c>
      <c r="D20" s="6" t="s">
        <v>48</v>
      </c>
      <c r="E20" s="33">
        <v>10</v>
      </c>
      <c r="F20" s="8" t="e">
        <f>IF([1]!baseReleve[[#This Row],[Catégorie]]="Revenus",[1]!baseReleve[[#This Row],[Montant]],-[1]!baseReleve[[#This Row],[Montant]])</f>
        <v>#REF!</v>
      </c>
      <c r="G20" s="9" t="s">
        <v>14</v>
      </c>
      <c r="H20" s="10" t="e">
        <f>YEAR([1]!baseReleve[[#This Row],[Date]])</f>
        <v>#REF!</v>
      </c>
      <c r="I20" s="10" t="e">
        <f>MONTH([1]!baseReleve[[#This Row],[Date]])</f>
        <v>#REF!</v>
      </c>
      <c r="J20" s="10" t="e">
        <f>PROPER(TEXT([1]!baseReleve[[#This Row],[Date]],"mmm"))</f>
        <v>#REF!</v>
      </c>
      <c r="K20" s="37" t="e" cm="1">
        <f t="array" aca="1" ref="K20" ca="1">[2]!NO_COULEUR(L20)</f>
        <v>#NAME?</v>
      </c>
      <c r="L20" s="37" t="s">
        <v>49</v>
      </c>
      <c r="M20" s="12" cm="1">
        <f t="array" aca="1" ref="M20" ca="1">SommeSiSpé(A$2:A$41,E$2:E$41,L20,M$1)</f>
        <v>0</v>
      </c>
      <c r="N20" s="12" cm="1">
        <f t="array" aca="1" ref="N20" ca="1">SommeSiSpé(A$2:A$41,E$2:E$41,L20,N$1)</f>
        <v>0</v>
      </c>
    </row>
    <row r="21" spans="1:14" x14ac:dyDescent="0.25">
      <c r="A21" s="4">
        <v>44565</v>
      </c>
      <c r="B21" s="5" t="s">
        <v>11</v>
      </c>
      <c r="C21" s="5" t="s">
        <v>39</v>
      </c>
      <c r="D21" s="6" t="s">
        <v>50</v>
      </c>
      <c r="E21" s="30">
        <v>55.6</v>
      </c>
      <c r="F21" s="8" t="e">
        <f>IF([1]!baseReleve[[#This Row],[Catégorie]]="Revenus",[1]!baseReleve[[#This Row],[Montant]],-[1]!baseReleve[[#This Row],[Montant]])</f>
        <v>#REF!</v>
      </c>
      <c r="G21" s="9" t="s">
        <v>14</v>
      </c>
      <c r="H21" s="10" t="e">
        <f>YEAR([1]!baseReleve[[#This Row],[Date]])</f>
        <v>#REF!</v>
      </c>
      <c r="I21" s="10" t="e">
        <f>MONTH([1]!baseReleve[[#This Row],[Date]])</f>
        <v>#REF!</v>
      </c>
      <c r="J21" s="10" t="e">
        <f>PROPER(TEXT([1]!baseReleve[[#This Row],[Date]],"mmm"))</f>
        <v>#REF!</v>
      </c>
      <c r="K21" s="38" t="e" cm="1">
        <f t="array" aca="1" ref="K21" ca="1">[2]!NO_COULEUR(L21)</f>
        <v>#NAME?</v>
      </c>
      <c r="L21" s="38" t="s">
        <v>37</v>
      </c>
      <c r="M21" s="12" cm="1">
        <f t="array" aca="1" ref="M21" ca="1">SommeSiSpé(A$2:A$41,E$2:E$41,L21,M$1)</f>
        <v>20</v>
      </c>
      <c r="N21" s="12" cm="1">
        <f t="array" aca="1" ref="N21" ca="1">SommeSiSpé(A$2:A$41,E$2:E$41,L21,N$1)</f>
        <v>20</v>
      </c>
    </row>
    <row r="22" spans="1:14" x14ac:dyDescent="0.25">
      <c r="A22" s="4">
        <v>44565</v>
      </c>
      <c r="B22" s="5" t="s">
        <v>11</v>
      </c>
      <c r="C22" s="5" t="s">
        <v>52</v>
      </c>
      <c r="D22" s="6" t="s">
        <v>83</v>
      </c>
      <c r="E22" s="39">
        <v>34.9</v>
      </c>
      <c r="F22" s="8" t="e">
        <f>IF([1]!baseReleve[[#This Row],[Catégorie]]="Revenus",[1]!baseReleve[[#This Row],[Montant]],-[1]!baseReleve[[#This Row],[Montant]])</f>
        <v>#REF!</v>
      </c>
      <c r="G22" s="9" t="s">
        <v>14</v>
      </c>
      <c r="H22" s="10" t="e">
        <f>YEAR([1]!baseReleve[[#This Row],[Date]])</f>
        <v>#REF!</v>
      </c>
      <c r="I22" s="10" t="e">
        <f>MONTH([1]!baseReleve[[#This Row],[Date]])</f>
        <v>#REF!</v>
      </c>
      <c r="J22" s="10" t="e">
        <f>PROPER(TEXT([1]!baseReleve[[#This Row],[Date]],"mmm"))</f>
        <v>#REF!</v>
      </c>
      <c r="K22" s="40" t="e" cm="1">
        <f t="array" aca="1" ref="K22" ca="1">[2]!NO_COULEUR(L22)</f>
        <v>#NAME?</v>
      </c>
      <c r="L22" s="40" t="s">
        <v>53</v>
      </c>
      <c r="M22" s="12" cm="1">
        <f t="array" aca="1" ref="M22" ca="1">SommeSiSpé(A$2:A$41,E$2:E$41,L22,M$1)</f>
        <v>0</v>
      </c>
      <c r="N22" s="12" cm="1">
        <f t="array" aca="1" ref="N22" ca="1">SommeSiSpé(A$2:A$41,E$2:E$41,L22,N$1)</f>
        <v>0</v>
      </c>
    </row>
    <row r="23" spans="1:14" x14ac:dyDescent="0.25">
      <c r="A23" s="4">
        <v>44566</v>
      </c>
      <c r="B23" s="5" t="s">
        <v>20</v>
      </c>
      <c r="C23" s="5" t="s">
        <v>54</v>
      </c>
      <c r="D23" s="6" t="s">
        <v>55</v>
      </c>
      <c r="E23" s="41">
        <v>26.99</v>
      </c>
      <c r="F23" s="8" t="e">
        <f>IF([1]!baseReleve[[#This Row],[Catégorie]]="Revenus",[1]!baseReleve[[#This Row],[Montant]],-[1]!baseReleve[[#This Row],[Montant]])</f>
        <v>#REF!</v>
      </c>
      <c r="G23" s="9" t="s">
        <v>14</v>
      </c>
      <c r="H23" s="10" t="e">
        <f>YEAR([1]!baseReleve[[#This Row],[Date]])</f>
        <v>#REF!</v>
      </c>
      <c r="I23" s="10" t="e">
        <f>MONTH([1]!baseReleve[[#This Row],[Date]])</f>
        <v>#REF!</v>
      </c>
      <c r="J23" s="10" t="e">
        <f>PROPER(TEXT([1]!baseReleve[[#This Row],[Date]],"mmm"))</f>
        <v>#REF!</v>
      </c>
      <c r="K23" s="42" t="e" cm="1">
        <f t="array" aca="1" ref="K23" ca="1">[2]!NO_COULEUR(L23)</f>
        <v>#NAME?</v>
      </c>
      <c r="L23" s="42" t="s">
        <v>12</v>
      </c>
      <c r="M23" s="12" cm="1">
        <f t="array" aca="1" ref="M23" ca="1">SommeSiSpé(A$2:A$41,E$2:E$41,L23,M$1)</f>
        <v>59.88</v>
      </c>
      <c r="N23" s="12" cm="1">
        <f t="array" aca="1" ref="N23" ca="1">SommeSiSpé(A$2:A$41,E$2:E$41,L23,N$1)</f>
        <v>8.39</v>
      </c>
    </row>
    <row r="24" spans="1:14" x14ac:dyDescent="0.25">
      <c r="A24" s="4">
        <v>44566</v>
      </c>
      <c r="B24" s="5" t="s">
        <v>20</v>
      </c>
      <c r="C24" s="5" t="s">
        <v>56</v>
      </c>
      <c r="D24" s="6" t="s">
        <v>57</v>
      </c>
      <c r="E24" s="43">
        <v>49.5</v>
      </c>
      <c r="F24" s="8" t="e">
        <f>IF([1]!baseReleve[[#This Row],[Catégorie]]="Revenus",[1]!baseReleve[[#This Row],[Montant]],-[1]!baseReleve[[#This Row],[Montant]])</f>
        <v>#REF!</v>
      </c>
      <c r="G24" s="9" t="s">
        <v>14</v>
      </c>
      <c r="H24" s="10" t="e">
        <f>YEAR([1]!baseReleve[[#This Row],[Date]])</f>
        <v>#REF!</v>
      </c>
      <c r="I24" s="10" t="e">
        <f>MONTH([1]!baseReleve[[#This Row],[Date]])</f>
        <v>#REF!</v>
      </c>
      <c r="J24" s="10" t="e">
        <f>PROPER(TEXT([1]!baseReleve[[#This Row],[Date]],"mmm"))</f>
        <v>#REF!</v>
      </c>
      <c r="K24" s="44" t="e" cm="1">
        <f t="array" aca="1" ref="K24" ca="1">[2]!NO_COULEUR(L24)</f>
        <v>#NAME?</v>
      </c>
      <c r="L24" s="44" t="s">
        <v>58</v>
      </c>
      <c r="M24" s="12" cm="1">
        <f t="array" aca="1" ref="M24" ca="1">SommeSiSpé(A$2:A$41,E$2:E$41,L24,M$1)</f>
        <v>0</v>
      </c>
      <c r="N24" s="12" cm="1">
        <f t="array" aca="1" ref="N24" ca="1">SommeSiSpé(A$2:A$41,E$2:E$41,L24,N$1)</f>
        <v>0</v>
      </c>
    </row>
    <row r="25" spans="1:14" x14ac:dyDescent="0.25">
      <c r="A25" s="4">
        <v>44566</v>
      </c>
      <c r="B25" s="5" t="s">
        <v>20</v>
      </c>
      <c r="C25" s="5" t="s">
        <v>56</v>
      </c>
      <c r="D25" s="6" t="s">
        <v>66</v>
      </c>
      <c r="E25" s="45">
        <v>196.1</v>
      </c>
      <c r="F25" s="8" t="e">
        <f>IF([1]!baseReleve[[#This Row],[Catégorie]]="Revenus",[1]!baseReleve[[#This Row],[Montant]],-[1]!baseReleve[[#This Row],[Montant]])</f>
        <v>#REF!</v>
      </c>
      <c r="G25" s="9" t="s">
        <v>14</v>
      </c>
      <c r="H25" s="10" t="e">
        <f>YEAR([1]!baseReleve[[#This Row],[Date]])</f>
        <v>#REF!</v>
      </c>
      <c r="I25" s="10" t="e">
        <f>MONTH([1]!baseReleve[[#This Row],[Date]])</f>
        <v>#REF!</v>
      </c>
      <c r="J25" s="10" t="e">
        <f>PROPER(TEXT([1]!baseReleve[[#This Row],[Date]],"mmm"))</f>
        <v>#REF!</v>
      </c>
      <c r="K25" s="46" t="e" cm="1">
        <f t="array" aca="1" ref="K25" ca="1">[2]!NO_COULEUR(L25)</f>
        <v>#NAME?</v>
      </c>
      <c r="L25" s="46" t="s">
        <v>59</v>
      </c>
      <c r="M25" s="12" cm="1">
        <f t="array" aca="1" ref="M25" ca="1">SommeSiSpé(A$2:A$41,E$2:E$41,L25,M$1)</f>
        <v>0</v>
      </c>
      <c r="N25" s="12" cm="1">
        <f t="array" aca="1" ref="N25" ca="1">SommeSiSpé(A$2:A$41,E$2:E$41,L25,N$1)</f>
        <v>300</v>
      </c>
    </row>
    <row r="26" spans="1:14" x14ac:dyDescent="0.25">
      <c r="A26" s="4">
        <v>44566</v>
      </c>
      <c r="B26" s="5" t="s">
        <v>31</v>
      </c>
      <c r="C26" s="5" t="s">
        <v>60</v>
      </c>
      <c r="D26" s="6" t="s">
        <v>60</v>
      </c>
      <c r="E26" s="47">
        <v>33.020000000000003</v>
      </c>
      <c r="F26" s="8" t="e">
        <f>IF([1]!baseReleve[[#This Row],[Catégorie]]="Revenus",[1]!baseReleve[[#This Row],[Montant]],-[1]!baseReleve[[#This Row],[Montant]])</f>
        <v>#REF!</v>
      </c>
      <c r="G26" s="9" t="s">
        <v>14</v>
      </c>
      <c r="H26" s="10" t="e">
        <f>YEAR([1]!baseReleve[[#This Row],[Date]])</f>
        <v>#REF!</v>
      </c>
      <c r="I26" s="10" t="e">
        <f>MONTH([1]!baseReleve[[#This Row],[Date]])</f>
        <v>#REF!</v>
      </c>
      <c r="J26" s="10" t="e">
        <f>PROPER(TEXT([1]!baseReleve[[#This Row],[Date]],"mmm"))</f>
        <v>#REF!</v>
      </c>
      <c r="K26" s="48" t="e" cm="1">
        <f t="array" aca="1" ref="K26" ca="1">[2]!NO_COULEUR(L26)</f>
        <v>#NAME?</v>
      </c>
      <c r="L26" s="48" t="s">
        <v>52</v>
      </c>
      <c r="M26" s="12" cm="1">
        <f t="array" aca="1" ref="M26" ca="1">SommeSiSpé(A$2:A$41,E$2:E$41,L26,M$1)</f>
        <v>34.9</v>
      </c>
      <c r="N26" s="12" cm="1">
        <f t="array" aca="1" ref="N26" ca="1">SommeSiSpé(A$2:A$41,E$2:E$41,L26,N$1)</f>
        <v>45.85</v>
      </c>
    </row>
    <row r="27" spans="1:14" x14ac:dyDescent="0.25">
      <c r="A27" s="4">
        <v>44566</v>
      </c>
      <c r="B27" s="5" t="s">
        <v>20</v>
      </c>
      <c r="C27" s="5" t="s">
        <v>51</v>
      </c>
      <c r="D27" s="6" t="s">
        <v>65</v>
      </c>
      <c r="E27" s="49">
        <v>20</v>
      </c>
      <c r="F27" s="8" t="e">
        <f>IF([1]!baseReleve[[#This Row],[Catégorie]]="Revenus",[1]!baseReleve[[#This Row],[Montant]],-[1]!baseReleve[[#This Row],[Montant]])</f>
        <v>#REF!</v>
      </c>
      <c r="G27" s="9" t="s">
        <v>14</v>
      </c>
      <c r="H27" s="10" t="e">
        <f>YEAR([1]!baseReleve[[#This Row],[Date]])</f>
        <v>#REF!</v>
      </c>
      <c r="I27" s="10" t="e">
        <f>MONTH([1]!baseReleve[[#This Row],[Date]])</f>
        <v>#REF!</v>
      </c>
      <c r="J27" s="10" t="e">
        <f>PROPER(TEXT([1]!baseReleve[[#This Row],[Date]],"mmm"))</f>
        <v>#REF!</v>
      </c>
      <c r="K27" s="50" t="e" cm="1">
        <f t="array" aca="1" ref="K27" ca="1">[2]!NO_COULEUR(L27)</f>
        <v>#NAME?</v>
      </c>
      <c r="L27" s="50" t="s">
        <v>61</v>
      </c>
      <c r="M27" s="12" cm="1">
        <f t="array" aca="1" ref="M27" ca="1">SommeSiSpé(A$2:A$41,E$2:E$41,L27,M$1)</f>
        <v>0</v>
      </c>
      <c r="N27" s="12" cm="1">
        <f t="array" aca="1" ref="N27" ca="1">SommeSiSpé(A$2:A$41,E$2:E$41,L27,N$1)</f>
        <v>0</v>
      </c>
    </row>
    <row r="28" spans="1:14" x14ac:dyDescent="0.25">
      <c r="A28" s="4">
        <v>44566</v>
      </c>
      <c r="B28" s="5" t="s">
        <v>20</v>
      </c>
      <c r="C28" s="5" t="s">
        <v>62</v>
      </c>
      <c r="D28" s="6" t="s">
        <v>63</v>
      </c>
      <c r="E28" s="51">
        <v>16.45</v>
      </c>
      <c r="F28" s="8" t="e">
        <f>IF([1]!baseReleve[[#This Row],[Catégorie]]="Revenus",[1]!baseReleve[[#This Row],[Montant]],-[1]!baseReleve[[#This Row],[Montant]])</f>
        <v>#REF!</v>
      </c>
      <c r="G28" s="9" t="s">
        <v>14</v>
      </c>
      <c r="H28" s="10" t="e">
        <f>YEAR([1]!baseReleve[[#This Row],[Date]])</f>
        <v>#REF!</v>
      </c>
      <c r="I28" s="10" t="e">
        <f>MONTH([1]!baseReleve[[#This Row],[Date]])</f>
        <v>#REF!</v>
      </c>
      <c r="J28" s="10" t="e">
        <f>PROPER(TEXT([1]!baseReleve[[#This Row],[Date]],"mmm"))</f>
        <v>#REF!</v>
      </c>
      <c r="K28" s="52" t="e" cm="1">
        <f t="array" aca="1" ref="K28" ca="1">[2]!NO_COULEUR(L28)</f>
        <v>#NAME?</v>
      </c>
      <c r="L28" s="52" t="s">
        <v>64</v>
      </c>
      <c r="M28" s="12" cm="1">
        <f t="array" aca="1" ref="M28" ca="1">SommeSiSpé(A$2:A$41,E$2:E$41,L28,M$1)</f>
        <v>0</v>
      </c>
      <c r="N28" s="12" cm="1">
        <f t="array" aca="1" ref="N28" ca="1">SommeSiSpé(A$2:A$41,E$2:E$41,L28,N$1)</f>
        <v>0</v>
      </c>
    </row>
    <row r="29" spans="1:14" x14ac:dyDescent="0.25">
      <c r="A29" s="53">
        <v>44593</v>
      </c>
      <c r="B29" s="5" t="s">
        <v>20</v>
      </c>
      <c r="C29" s="5" t="s">
        <v>21</v>
      </c>
      <c r="D29" s="54" t="s">
        <v>71</v>
      </c>
      <c r="E29" s="15">
        <v>60</v>
      </c>
      <c r="F29" s="55" t="e">
        <f>IF([1]!baseReleve[[#This Row],[Catégorie]]="Revenus",[1]!baseReleve[[#This Row],[Montant]],-[1]!baseReleve[[#This Row],[Montant]])</f>
        <v>#REF!</v>
      </c>
      <c r="G29" s="56" t="s">
        <v>14</v>
      </c>
      <c r="H29" s="57" t="e">
        <f>YEAR([1]!baseReleve[[#This Row],[Date]])</f>
        <v>#REF!</v>
      </c>
      <c r="I29" s="57" t="e">
        <f>MONTH([1]!baseReleve[[#This Row],[Date]])</f>
        <v>#REF!</v>
      </c>
      <c r="J29" s="57" t="e">
        <f>PROPER(TEXT([1]!baseReleve[[#This Row],[Date]],"mmm"))</f>
        <v>#REF!</v>
      </c>
    </row>
    <row r="30" spans="1:14" x14ac:dyDescent="0.25">
      <c r="A30" s="53">
        <v>44593</v>
      </c>
      <c r="B30" s="58" t="s">
        <v>20</v>
      </c>
      <c r="C30" s="58" t="s">
        <v>72</v>
      </c>
      <c r="D30" s="59" t="s">
        <v>81</v>
      </c>
      <c r="E30" s="60">
        <v>20</v>
      </c>
      <c r="F30" s="55" t="e">
        <f>IF([1]!baseReleve[[#This Row],[Catégorie]]="Revenus",[1]!baseReleve[[#This Row],[Montant]],-[1]!baseReleve[[#This Row],[Montant]])</f>
        <v>#REF!</v>
      </c>
      <c r="G30" s="56" t="s">
        <v>14</v>
      </c>
      <c r="H30" s="57" t="e">
        <f>YEAR([1]!baseReleve[[#This Row],[Date]])</f>
        <v>#REF!</v>
      </c>
      <c r="I30" s="57" t="e">
        <f>MONTH([1]!baseReleve[[#This Row],[Date]])</f>
        <v>#REF!</v>
      </c>
      <c r="J30" s="57" t="e">
        <f>PROPER(TEXT([1]!baseReleve[[#This Row],[Date]],"mmm"))</f>
        <v>#REF!</v>
      </c>
    </row>
    <row r="31" spans="1:14" x14ac:dyDescent="0.25">
      <c r="A31" s="53">
        <v>44593</v>
      </c>
      <c r="B31" s="5" t="s">
        <v>11</v>
      </c>
      <c r="C31" s="5" t="s">
        <v>12</v>
      </c>
      <c r="D31" s="54" t="s">
        <v>84</v>
      </c>
      <c r="E31" s="7">
        <v>8.39</v>
      </c>
      <c r="F31" s="55" t="e">
        <f>IF([1]!baseReleve[[#This Row],[Catégorie]]="Revenus",[1]!baseReleve[[#This Row],[Montant]],-[1]!baseReleve[[#This Row],[Montant]])</f>
        <v>#REF!</v>
      </c>
      <c r="G31" s="56" t="s">
        <v>14</v>
      </c>
      <c r="H31" s="57" t="e">
        <f>YEAR([1]!baseReleve[[#This Row],[Date]])</f>
        <v>#REF!</v>
      </c>
      <c r="I31" s="57" t="e">
        <f>MONTH([1]!baseReleve[[#This Row],[Date]])</f>
        <v>#REF!</v>
      </c>
      <c r="J31" s="57" t="e">
        <f>PROPER(TEXT([1]!baseReleve[[#This Row],[Date]],"mmm"))</f>
        <v>#REF!</v>
      </c>
    </row>
    <row r="32" spans="1:14" x14ac:dyDescent="0.25">
      <c r="A32" s="53">
        <v>44593</v>
      </c>
      <c r="B32" s="58" t="s">
        <v>11</v>
      </c>
      <c r="C32" s="58" t="s">
        <v>73</v>
      </c>
      <c r="D32" s="59" t="s">
        <v>59</v>
      </c>
      <c r="E32" s="61">
        <v>300</v>
      </c>
      <c r="F32" s="55" t="e">
        <f>IF([1]!baseReleve[[#This Row],[Catégorie]]="Revenus",[1]!baseReleve[[#This Row],[Montant]],-[1]!baseReleve[[#This Row],[Montant]])</f>
        <v>#REF!</v>
      </c>
      <c r="G32" s="56" t="s">
        <v>14</v>
      </c>
      <c r="H32" s="57" t="e">
        <f>YEAR([1]!baseReleve[[#This Row],[Date]])</f>
        <v>#REF!</v>
      </c>
      <c r="I32" s="57" t="e">
        <f>MONTH([1]!baseReleve[[#This Row],[Date]])</f>
        <v>#REF!</v>
      </c>
      <c r="J32" s="57" t="e">
        <f>PROPER(TEXT([1]!baseReleve[[#This Row],[Date]],"mmm"))</f>
        <v>#REF!</v>
      </c>
    </row>
    <row r="33" spans="1:10" x14ac:dyDescent="0.25">
      <c r="A33" s="53">
        <v>44593</v>
      </c>
      <c r="B33" s="5" t="s">
        <v>11</v>
      </c>
      <c r="C33" s="5" t="s">
        <v>32</v>
      </c>
      <c r="D33" s="54" t="s">
        <v>85</v>
      </c>
      <c r="E33" s="28">
        <v>65.5</v>
      </c>
      <c r="F33" s="55" t="e">
        <f>IF([1]!baseReleve[[#This Row],[Catégorie]]="Revenus",[1]!baseReleve[[#This Row],[Montant]],-[1]!baseReleve[[#This Row],[Montant]])</f>
        <v>#REF!</v>
      </c>
      <c r="G33" s="56" t="s">
        <v>14</v>
      </c>
      <c r="H33" s="57" t="e">
        <f>YEAR([1]!baseReleve[[#This Row],[Date]])</f>
        <v>#REF!</v>
      </c>
      <c r="I33" s="57" t="e">
        <f>MONTH([1]!baseReleve[[#This Row],[Date]])</f>
        <v>#REF!</v>
      </c>
      <c r="J33" s="57" t="e">
        <f>PROPER(TEXT([1]!baseReleve[[#This Row],[Date]],"mmm"))</f>
        <v>#REF!</v>
      </c>
    </row>
    <row r="34" spans="1:10" x14ac:dyDescent="0.25">
      <c r="A34" s="53">
        <v>44593</v>
      </c>
      <c r="B34" s="58" t="s">
        <v>11</v>
      </c>
      <c r="C34" s="58" t="s">
        <v>74</v>
      </c>
      <c r="D34" s="59" t="s">
        <v>86</v>
      </c>
      <c r="E34" s="62">
        <v>98.6</v>
      </c>
      <c r="F34" s="55" t="e">
        <f>IF([1]!baseReleve[[#This Row],[Catégorie]]="Revenus",[1]!baseReleve[[#This Row],[Montant]],-[1]!baseReleve[[#This Row],[Montant]])</f>
        <v>#REF!</v>
      </c>
      <c r="G34" s="56" t="s">
        <v>14</v>
      </c>
      <c r="H34" s="57" t="e">
        <f>YEAR([1]!baseReleve[[#This Row],[Date]])</f>
        <v>#REF!</v>
      </c>
      <c r="I34" s="57" t="e">
        <f>MONTH([1]!baseReleve[[#This Row],[Date]])</f>
        <v>#REF!</v>
      </c>
      <c r="J34" s="57" t="e">
        <f>PROPER(TEXT([1]!baseReleve[[#This Row],[Date]],"mmm"))</f>
        <v>#REF!</v>
      </c>
    </row>
    <row r="35" spans="1:10" x14ac:dyDescent="0.25">
      <c r="A35" s="53">
        <v>44593</v>
      </c>
      <c r="B35" s="5" t="s">
        <v>11</v>
      </c>
      <c r="C35" s="5" t="s">
        <v>39</v>
      </c>
      <c r="D35" s="54" t="s">
        <v>75</v>
      </c>
      <c r="E35" s="30">
        <v>13.45</v>
      </c>
      <c r="F35" s="55" t="e">
        <f>IF([1]!baseReleve[[#This Row],[Catégorie]]="Revenus",[1]!baseReleve[[#This Row],[Montant]],-[1]!baseReleve[[#This Row],[Montant]])</f>
        <v>#REF!</v>
      </c>
      <c r="G35" s="56" t="s">
        <v>14</v>
      </c>
      <c r="H35" s="57" t="e">
        <f>YEAR([1]!baseReleve[[#This Row],[Date]])</f>
        <v>#REF!</v>
      </c>
      <c r="I35" s="57" t="e">
        <f>MONTH([1]!baseReleve[[#This Row],[Date]])</f>
        <v>#REF!</v>
      </c>
      <c r="J35" s="57" t="e">
        <f>PROPER(TEXT([1]!baseReleve[[#This Row],[Date]],"mmm"))</f>
        <v>#REF!</v>
      </c>
    </row>
    <row r="36" spans="1:10" x14ac:dyDescent="0.25">
      <c r="A36" s="53">
        <v>44593</v>
      </c>
      <c r="B36" s="58" t="s">
        <v>11</v>
      </c>
      <c r="C36" s="58" t="s">
        <v>39</v>
      </c>
      <c r="D36" s="59" t="s">
        <v>76</v>
      </c>
      <c r="E36" s="30">
        <v>70.45</v>
      </c>
      <c r="F36" s="55" t="e">
        <f>IF([1]!baseReleve[[#This Row],[Catégorie]]="Revenus",[1]!baseReleve[[#This Row],[Montant]],-[1]!baseReleve[[#This Row],[Montant]])</f>
        <v>#REF!</v>
      </c>
      <c r="G36" s="56" t="s">
        <v>14</v>
      </c>
      <c r="H36" s="57" t="e">
        <f>YEAR([1]!baseReleve[[#This Row],[Date]])</f>
        <v>#REF!</v>
      </c>
      <c r="I36" s="57" t="e">
        <f>MONTH([1]!baseReleve[[#This Row],[Date]])</f>
        <v>#REF!</v>
      </c>
      <c r="J36" s="57" t="e">
        <f>PROPER(TEXT([1]!baseReleve[[#This Row],[Date]],"mmm"))</f>
        <v>#REF!</v>
      </c>
    </row>
    <row r="37" spans="1:10" x14ac:dyDescent="0.25">
      <c r="A37" s="53">
        <v>44596</v>
      </c>
      <c r="B37" s="5" t="s">
        <v>20</v>
      </c>
      <c r="C37" s="5" t="s">
        <v>54</v>
      </c>
      <c r="D37" s="54" t="s">
        <v>77</v>
      </c>
      <c r="E37" s="41">
        <v>58.99</v>
      </c>
      <c r="F37" s="55" t="e">
        <f>IF([1]!baseReleve[[#This Row],[Catégorie]]="Revenus",[1]!baseReleve[[#This Row],[Montant]],-[1]!baseReleve[[#This Row],[Montant]])</f>
        <v>#REF!</v>
      </c>
      <c r="G37" s="56" t="s">
        <v>14</v>
      </c>
      <c r="H37" s="57" t="e">
        <f>YEAR([1]!baseReleve[[#This Row],[Date]])</f>
        <v>#REF!</v>
      </c>
      <c r="I37" s="57" t="e">
        <f>MONTH([1]!baseReleve[[#This Row],[Date]])</f>
        <v>#REF!</v>
      </c>
      <c r="J37" s="57" t="e">
        <f>PROPER(TEXT([1]!baseReleve[[#This Row],[Date]],"mmm"))</f>
        <v>#REF!</v>
      </c>
    </row>
    <row r="38" spans="1:10" x14ac:dyDescent="0.25">
      <c r="A38" s="53">
        <v>44596</v>
      </c>
      <c r="B38" s="58" t="s">
        <v>31</v>
      </c>
      <c r="C38" s="58" t="s">
        <v>60</v>
      </c>
      <c r="D38" s="59" t="s">
        <v>60</v>
      </c>
      <c r="E38" s="47">
        <v>33.020000000000003</v>
      </c>
      <c r="F38" s="55" t="e">
        <f>IF([1]!baseReleve[[#This Row],[Catégorie]]="Revenus",[1]!baseReleve[[#This Row],[Montant]],-[1]!baseReleve[[#This Row],[Montant]])</f>
        <v>#REF!</v>
      </c>
      <c r="G38" s="56" t="s">
        <v>14</v>
      </c>
      <c r="H38" s="57" t="e">
        <f>YEAR([1]!baseReleve[[#This Row],[Date]])</f>
        <v>#REF!</v>
      </c>
      <c r="I38" s="57" t="e">
        <f>MONTH([1]!baseReleve[[#This Row],[Date]])</f>
        <v>#REF!</v>
      </c>
      <c r="J38" s="57" t="e">
        <f>PROPER(TEXT([1]!baseReleve[[#This Row],[Date]],"mmm"))</f>
        <v>#REF!</v>
      </c>
    </row>
    <row r="39" spans="1:10" x14ac:dyDescent="0.25">
      <c r="A39" s="53">
        <v>44596</v>
      </c>
      <c r="B39" s="5" t="s">
        <v>20</v>
      </c>
      <c r="C39" s="5" t="s">
        <v>78</v>
      </c>
      <c r="D39" s="54" t="s">
        <v>79</v>
      </c>
      <c r="E39" s="63">
        <v>84</v>
      </c>
      <c r="F39" s="55" t="e">
        <f>IF([1]!baseReleve[[#This Row],[Catégorie]]="Revenus",[1]!baseReleve[[#This Row],[Montant]],-[1]!baseReleve[[#This Row],[Montant]])</f>
        <v>#REF!</v>
      </c>
      <c r="G39" s="56" t="s">
        <v>14</v>
      </c>
      <c r="H39" s="57" t="e">
        <f>YEAR([1]!baseReleve[[#This Row],[Date]])</f>
        <v>#REF!</v>
      </c>
      <c r="I39" s="57" t="e">
        <f>MONTH([1]!baseReleve[[#This Row],[Date]])</f>
        <v>#REF!</v>
      </c>
      <c r="J39" s="57" t="e">
        <f>PROPER(TEXT([1]!baseReleve[[#This Row],[Date]],"mmm"))</f>
        <v>#REF!</v>
      </c>
    </row>
    <row r="40" spans="1:10" x14ac:dyDescent="0.25">
      <c r="A40" s="53">
        <v>44596</v>
      </c>
      <c r="B40" s="58" t="s">
        <v>31</v>
      </c>
      <c r="C40" s="58" t="s">
        <v>80</v>
      </c>
      <c r="D40" s="59" t="s">
        <v>80</v>
      </c>
      <c r="E40" s="39">
        <v>45.85</v>
      </c>
      <c r="F40" s="55" t="e">
        <f>IF([1]!baseReleve[[#This Row],[Catégorie]]="Revenus",[1]!baseReleve[[#This Row],[Montant]],-[1]!baseReleve[[#This Row],[Montant]])</f>
        <v>#REF!</v>
      </c>
      <c r="G40" s="56" t="s">
        <v>14</v>
      </c>
      <c r="H40" s="57" t="e">
        <f>YEAR([1]!baseReleve[[#This Row],[Date]])</f>
        <v>#REF!</v>
      </c>
      <c r="I40" s="57" t="e">
        <f>MONTH([1]!baseReleve[[#This Row],[Date]])</f>
        <v>#REF!</v>
      </c>
      <c r="J40" s="57" t="e">
        <f>PROPER(TEXT([1]!baseReleve[[#This Row],[Date]],"mmm"))</f>
        <v>#REF!</v>
      </c>
    </row>
    <row r="41" spans="1:10" x14ac:dyDescent="0.25">
      <c r="A41" s="53">
        <v>44596</v>
      </c>
      <c r="B41" s="5" t="s">
        <v>20</v>
      </c>
      <c r="C41" s="5" t="s">
        <v>51</v>
      </c>
      <c r="D41" s="54" t="s">
        <v>37</v>
      </c>
      <c r="E41" s="49">
        <v>20</v>
      </c>
      <c r="F41" s="55" t="e">
        <f>IF([1]!baseReleve[[#This Row],[Catégorie]]="Revenus",[1]!baseReleve[[#This Row],[Montant]],-[1]!baseReleve[[#This Row],[Montant]])</f>
        <v>#REF!</v>
      </c>
      <c r="G41" s="56" t="s">
        <v>14</v>
      </c>
      <c r="H41" s="57" t="e">
        <f>YEAR([1]!baseReleve[[#This Row],[Date]])</f>
        <v>#REF!</v>
      </c>
      <c r="I41" s="57" t="e">
        <f>MONTH([1]!baseReleve[[#This Row],[Date]])</f>
        <v>#REF!</v>
      </c>
      <c r="J41" s="57" t="e">
        <f>PROPER(TEXT([1]!baseReleve[[#This Row],[Date]],"mmm"))</f>
        <v>#REF!</v>
      </c>
    </row>
  </sheetData>
  <dataValidations count="1">
    <dataValidation type="list" allowBlank="1" showInputMessage="1" showErrorMessage="1" sqref="C2:C41" xr:uid="{8F82D5DC-4936-47CA-BF7B-ABDD8707D35E}">
      <formula1>IF(B2="Revenus",listeRevenus,IF(B2="Dépenses fixes",listeDepensesFixes,listeDepensesVariables))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3D1B-BB11-4FD0-B03D-8F4AE99A3745}">
  <sheetPr codeName="Feuil2"/>
  <dimension ref="A1"/>
  <sheetViews>
    <sheetView workbookViewId="0">
      <selection activeCell="B47" sqref="B4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EAE24-740A-4F39-A321-FE77AAF8463D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Bruno</cp:lastModifiedBy>
  <dcterms:created xsi:type="dcterms:W3CDTF">2022-12-04T14:21:45Z</dcterms:created>
  <dcterms:modified xsi:type="dcterms:W3CDTF">2022-12-06T06:15:59Z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2022-12-06T06:15:59Z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1f787bd1-75b1-4633-877c-3243bdcb201b</vt:lpwstr>
  </property>
  <property fmtid="{D5CDD505-2E9C-101B-9397-08002B2CF9AE}" pid="8" name="MSIP_Label_64a238cc-6af3-4341-9d32-201b7e04331f_ContentBits">
    <vt:lpwstr>0</vt:lpwstr>
  </property>
</Properties>
</file>