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20BBEBF-45A4-48CC-A5F2-57EB5D5C3E81}" xr6:coauthVersionLast="47" xr6:coauthVersionMax="47" xr10:uidLastSave="{00000000-0000-0000-0000-000000000000}"/>
  <bookViews>
    <workbookView xWindow="14115" yWindow="4260" windowWidth="26745" windowHeight="19665" tabRatio="240" xr2:uid="{3BA54A25-F31E-4945-87F4-7C6CCA4C952F}"/>
  </bookViews>
  <sheets>
    <sheet name="Calendrier" sheetId="1" r:id="rId1"/>
    <sheet name="ANNEE" sheetId="3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0" i="1" l="1"/>
  <c r="Q29" i="1"/>
  <c r="B6" i="3"/>
  <c r="C6" i="3"/>
  <c r="C18" i="3"/>
  <c r="D18" i="3"/>
  <c r="E18" i="3"/>
  <c r="F18" i="3"/>
  <c r="G18" i="3"/>
  <c r="H18" i="3"/>
  <c r="I18" i="3"/>
  <c r="J18" i="3"/>
  <c r="K18" i="3"/>
  <c r="L18" i="3"/>
  <c r="M18" i="3"/>
  <c r="N18" i="3"/>
  <c r="O18" i="3"/>
  <c r="B18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B17" i="3"/>
  <c r="C16" i="3"/>
  <c r="D16" i="3"/>
  <c r="E16" i="3"/>
  <c r="F16" i="3"/>
  <c r="G16" i="3"/>
  <c r="H16" i="3"/>
  <c r="I16" i="3"/>
  <c r="J16" i="3"/>
  <c r="K16" i="3"/>
  <c r="L16" i="3"/>
  <c r="M16" i="3"/>
  <c r="N16" i="3"/>
  <c r="O16" i="3"/>
  <c r="B16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B15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B14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B10" i="3"/>
  <c r="C9" i="3"/>
  <c r="D9" i="3"/>
  <c r="E9" i="3"/>
  <c r="F9" i="3"/>
  <c r="G9" i="3"/>
  <c r="H9" i="3"/>
  <c r="I9" i="3"/>
  <c r="J9" i="3"/>
  <c r="K9" i="3"/>
  <c r="L9" i="3"/>
  <c r="M9" i="3"/>
  <c r="N9" i="3"/>
  <c r="O9" i="3"/>
  <c r="B9" i="3"/>
  <c r="E7" i="3"/>
  <c r="E11" i="3" s="1"/>
  <c r="H7" i="3"/>
  <c r="H11" i="3" s="1"/>
  <c r="I7" i="3"/>
  <c r="I13" i="3" s="1"/>
  <c r="J7" i="3"/>
  <c r="J13" i="3" s="1"/>
  <c r="K7" i="3"/>
  <c r="K13" i="3" s="1"/>
  <c r="L7" i="3"/>
  <c r="L13" i="3" s="1"/>
  <c r="M7" i="3"/>
  <c r="M13" i="3" s="1"/>
  <c r="N7" i="3"/>
  <c r="N13" i="3" s="1"/>
  <c r="O7" i="3"/>
  <c r="O12" i="3" s="1"/>
  <c r="F7" i="3"/>
  <c r="F11" i="3" s="1"/>
  <c r="G7" i="3"/>
  <c r="G11" i="3" s="1"/>
  <c r="F6" i="3"/>
  <c r="G6" i="3"/>
  <c r="H6" i="3"/>
  <c r="I6" i="3"/>
  <c r="J6" i="3"/>
  <c r="K6" i="3"/>
  <c r="L6" i="3"/>
  <c r="M6" i="3"/>
  <c r="N6" i="3"/>
  <c r="O6" i="3"/>
  <c r="E6" i="3"/>
  <c r="D6" i="3"/>
  <c r="B7" i="3"/>
  <c r="B12" i="3" s="1"/>
  <c r="C7" i="3"/>
  <c r="C11" i="3" s="1"/>
  <c r="D7" i="3"/>
  <c r="D11" i="3" s="1"/>
  <c r="P11" i="1"/>
  <c r="Q4" i="3"/>
  <c r="R4" i="3" s="1"/>
  <c r="Q7" i="3" s="1"/>
  <c r="E1" i="1"/>
  <c r="M7" i="1"/>
  <c r="M37" i="1" s="1"/>
  <c r="L7" i="1"/>
  <c r="L11" i="1" s="1"/>
  <c r="K7" i="1"/>
  <c r="J7" i="1"/>
  <c r="J8" i="1" s="1"/>
  <c r="I7" i="1"/>
  <c r="I36" i="1" s="1"/>
  <c r="H7" i="1"/>
  <c r="H10" i="1" s="1"/>
  <c r="G7" i="1"/>
  <c r="F7" i="1"/>
  <c r="F8" i="1" s="1"/>
  <c r="E7" i="1"/>
  <c r="E37" i="1" s="1"/>
  <c r="D7" i="1"/>
  <c r="D9" i="1" s="1"/>
  <c r="C7" i="1"/>
  <c r="B7" i="1"/>
  <c r="B8" i="1" s="1"/>
  <c r="M5" i="1"/>
  <c r="L5" i="1"/>
  <c r="K5" i="1"/>
  <c r="J5" i="1"/>
  <c r="I5" i="1"/>
  <c r="H5" i="1"/>
  <c r="G5" i="1"/>
  <c r="F5" i="1"/>
  <c r="E5" i="1"/>
  <c r="D5" i="1"/>
  <c r="C5" i="1"/>
  <c r="B5" i="1"/>
  <c r="P23" i="1"/>
  <c r="P22" i="1"/>
  <c r="P21" i="1"/>
  <c r="P20" i="1"/>
  <c r="P19" i="1"/>
  <c r="P15" i="1"/>
  <c r="P14" i="1"/>
  <c r="P12" i="1"/>
  <c r="N12" i="3" l="1"/>
  <c r="H13" i="3"/>
  <c r="M12" i="3"/>
  <c r="G13" i="3"/>
  <c r="B8" i="3"/>
  <c r="L12" i="3"/>
  <c r="F13" i="3"/>
  <c r="C8" i="3"/>
  <c r="K12" i="3"/>
  <c r="E13" i="3"/>
  <c r="O8" i="3"/>
  <c r="B11" i="3"/>
  <c r="J12" i="3"/>
  <c r="D13" i="3"/>
  <c r="N8" i="3"/>
  <c r="O11" i="3"/>
  <c r="I12" i="3"/>
  <c r="C13" i="3"/>
  <c r="M8" i="3"/>
  <c r="N11" i="3"/>
  <c r="H12" i="3"/>
  <c r="L8" i="3"/>
  <c r="M11" i="3"/>
  <c r="G12" i="3"/>
  <c r="K8" i="3"/>
  <c r="L11" i="3"/>
  <c r="F12" i="3"/>
  <c r="J8" i="3"/>
  <c r="K11" i="3"/>
  <c r="E12" i="3"/>
  <c r="I8" i="3"/>
  <c r="J11" i="3"/>
  <c r="D12" i="3"/>
  <c r="H8" i="3"/>
  <c r="I11" i="3"/>
  <c r="C12" i="3"/>
  <c r="G8" i="3"/>
  <c r="B13" i="3"/>
  <c r="F8" i="3"/>
  <c r="O13" i="3"/>
  <c r="E8" i="3"/>
  <c r="D8" i="3"/>
  <c r="Q9" i="3"/>
  <c r="Q11" i="3"/>
  <c r="Q13" i="3"/>
  <c r="Q17" i="3"/>
  <c r="Q6" i="3"/>
  <c r="Q8" i="3"/>
  <c r="Q15" i="3"/>
  <c r="Q10" i="3"/>
  <c r="Q12" i="3"/>
  <c r="Q14" i="3"/>
  <c r="Q16" i="3"/>
  <c r="Q18" i="3"/>
  <c r="M8" i="1"/>
  <c r="I8" i="1"/>
  <c r="E8" i="1"/>
  <c r="H37" i="1"/>
  <c r="H36" i="1"/>
  <c r="L33" i="1"/>
  <c r="D31" i="1"/>
  <c r="H28" i="1"/>
  <c r="L25" i="1"/>
  <c r="D23" i="1"/>
  <c r="H20" i="1"/>
  <c r="L17" i="1"/>
  <c r="D15" i="1"/>
  <c r="H12" i="1"/>
  <c r="L9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I37" i="1"/>
  <c r="H35" i="1"/>
  <c r="D34" i="1"/>
  <c r="L32" i="1"/>
  <c r="H31" i="1"/>
  <c r="D30" i="1"/>
  <c r="L28" i="1"/>
  <c r="H27" i="1"/>
  <c r="D26" i="1"/>
  <c r="L24" i="1"/>
  <c r="H23" i="1"/>
  <c r="D22" i="1"/>
  <c r="L20" i="1"/>
  <c r="H19" i="1"/>
  <c r="D18" i="1"/>
  <c r="L16" i="1"/>
  <c r="H15" i="1"/>
  <c r="D14" i="1"/>
  <c r="L12" i="1"/>
  <c r="H11" i="1"/>
  <c r="D10" i="1"/>
  <c r="D37" i="1"/>
  <c r="D35" i="1"/>
  <c r="H32" i="1"/>
  <c r="L29" i="1"/>
  <c r="D27" i="1"/>
  <c r="H24" i="1"/>
  <c r="L21" i="1"/>
  <c r="D19" i="1"/>
  <c r="H16" i="1"/>
  <c r="L13" i="1"/>
  <c r="D11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L8" i="1"/>
  <c r="H8" i="1"/>
  <c r="D8" i="1"/>
  <c r="K37" i="1"/>
  <c r="G37" i="1"/>
  <c r="M36" i="1"/>
  <c r="D36" i="1"/>
  <c r="L34" i="1"/>
  <c r="H33" i="1"/>
  <c r="D32" i="1"/>
  <c r="L30" i="1"/>
  <c r="H29" i="1"/>
  <c r="D28" i="1"/>
  <c r="L26" i="1"/>
  <c r="H25" i="1"/>
  <c r="D24" i="1"/>
  <c r="L22" i="1"/>
  <c r="H21" i="1"/>
  <c r="D20" i="1"/>
  <c r="L18" i="1"/>
  <c r="H17" i="1"/>
  <c r="D16" i="1"/>
  <c r="L14" i="1"/>
  <c r="H13" i="1"/>
  <c r="D12" i="1"/>
  <c r="L10" i="1"/>
  <c r="H9" i="1"/>
  <c r="L37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K8" i="1"/>
  <c r="G8" i="1"/>
  <c r="C8" i="1"/>
  <c r="J37" i="1"/>
  <c r="F37" i="1"/>
  <c r="L36" i="1"/>
  <c r="L35" i="1"/>
  <c r="H34" i="1"/>
  <c r="D33" i="1"/>
  <c r="L31" i="1"/>
  <c r="H30" i="1"/>
  <c r="D29" i="1"/>
  <c r="L27" i="1"/>
  <c r="H26" i="1"/>
  <c r="D25" i="1"/>
  <c r="L23" i="1"/>
  <c r="H22" i="1"/>
  <c r="D21" i="1"/>
  <c r="L19" i="1"/>
  <c r="H18" i="1"/>
  <c r="D17" i="1"/>
  <c r="L15" i="1"/>
  <c r="H14" i="1"/>
  <c r="D13" i="1"/>
  <c r="Q26" i="1" l="1"/>
  <c r="P18" i="1"/>
  <c r="Q34" i="1"/>
  <c r="Q35" i="1"/>
  <c r="Q31" i="1" l="1"/>
  <c r="Q32" i="1" s="1"/>
  <c r="Q37" i="1" s="1"/>
  <c r="P16" i="1"/>
  <c r="P13" i="1"/>
  <c r="P17" i="1"/>
</calcChain>
</file>

<file path=xl/sharedStrings.xml><?xml version="1.0" encoding="utf-8"?>
<sst xmlns="http://schemas.openxmlformats.org/spreadsheetml/2006/main" count="56" uniqueCount="43">
  <si>
    <t>Pâques</t>
  </si>
  <si>
    <t>Jour de l'an</t>
  </si>
  <si>
    <t>Jour férié</t>
  </si>
  <si>
    <t>date (formule)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</si>
  <si>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</si>
  <si>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</si>
  <si>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</si>
  <si>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</si>
  <si>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</si>
  <si>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</si>
  <si>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</si>
  <si>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</si>
  <si>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</si>
  <si>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</si>
  <si>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</si>
  <si>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Date de début</t>
  </si>
  <si>
    <t>Date de fin</t>
  </si>
  <si>
    <t>différence Nombre de jours</t>
  </si>
  <si>
    <t>Nombre de jours dans l'année</t>
  </si>
  <si>
    <t>Nombre de samedi</t>
  </si>
  <si>
    <t>Nombre de dimanche</t>
  </si>
  <si>
    <t>Nombre de jours fériés</t>
  </si>
  <si>
    <t>Jours fériés en France</t>
  </si>
  <si>
    <t>Choix de l'année</t>
  </si>
  <si>
    <t>Calcul du nombre de jours ouvrés entre 2 dates</t>
  </si>
  <si>
    <t>Total jours ouvrés</t>
  </si>
  <si>
    <t>Férié</t>
  </si>
  <si>
    <t>week-end</t>
  </si>
  <si>
    <t>Libellé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</si>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</sst>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$-F800]dddd\,\ mmmm\ dd\,\ yyyy"/>
    <numFmt numFmtId="165" formatCode="ddd\ dd"/>
    <numFmt numFmtId="166" formatCode="[$-40C]d\-mmm;@"/>
    <numFmt numFmtId="167" formatCode="ddd\ mm\ mmm"/>
    <numFmt numFmtId="168" formatCode="[$-40C]ddd\ dd\ mmm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8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D5B8E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auto="1"/>
      </right>
      <top style="thin">
        <color rgb="FF7030A0"/>
      </top>
      <bottom style="thin">
        <color rgb="FF7030A0"/>
      </bottom>
      <diagonal/>
    </border>
    <border>
      <left style="thin">
        <color auto="1"/>
      </left>
      <right style="thin">
        <color auto="1"/>
      </right>
      <top style="thin">
        <color rgb="FF7030A0"/>
      </top>
      <bottom style="thin">
        <color rgb="FF7030A0"/>
      </bottom>
      <diagonal/>
    </border>
    <border>
      <left style="thin">
        <color auto="1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/>
    </xf>
    <xf numFmtId="0" fontId="0" fillId="2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/>
    <xf numFmtId="0" fontId="6" fillId="3" borderId="4" xfId="0" applyFont="1" applyFill="1" applyBorder="1" applyAlignment="1">
      <alignment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7" fontId="0" fillId="0" borderId="4" xfId="0" applyNumberFormat="1" applyBorder="1" applyAlignment="1">
      <alignment vertical="center"/>
    </xf>
    <xf numFmtId="168" fontId="0" fillId="0" borderId="4" xfId="0" applyNumberFormat="1" applyFill="1" applyBorder="1" applyAlignment="1">
      <alignment vertical="center"/>
    </xf>
    <xf numFmtId="168" fontId="0" fillId="0" borderId="4" xfId="0" applyNumberFormat="1" applyBorder="1" applyAlignment="1">
      <alignment vertical="center"/>
    </xf>
    <xf numFmtId="0" fontId="8" fillId="3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vertical="center"/>
    </xf>
    <xf numFmtId="168" fontId="0" fillId="0" borderId="10" xfId="0" applyNumberFormat="1" applyBorder="1" applyAlignment="1">
      <alignment vertical="center"/>
    </xf>
  </cellXfs>
  <cellStyles count="1">
    <cellStyle name="Normal" xfId="0" builtinId="0"/>
  </cellStyles>
  <dxfs count="24">
    <dxf>
      <font>
        <b/>
        <i val="0"/>
        <color theme="0" tint="-0.499984740745262"/>
      </font>
      <fill>
        <patternFill>
          <bgColor theme="9" tint="0.39994506668294322"/>
        </patternFill>
      </fill>
    </dxf>
    <dxf>
      <font>
        <b/>
        <i val="0"/>
        <color theme="1" tint="0.34998626667073579"/>
      </font>
      <fill>
        <patternFill>
          <bgColor theme="8" tint="0.39994506668294322"/>
        </patternFill>
      </fill>
    </dxf>
    <dxf>
      <font>
        <b/>
        <i val="0"/>
        <color rgb="FF7030A0"/>
      </font>
      <fill>
        <patternFill>
          <bgColor rgb="FFCC99FF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ill>
        <patternFill patternType="lightDown">
          <fgColor theme="8" tint="0.59996337778862885"/>
        </patternFill>
      </fill>
    </dxf>
    <dxf>
      <font>
        <b/>
        <i val="0"/>
        <color rgb="FF7030A0"/>
      </font>
      <fill>
        <patternFill>
          <bgColor rgb="FFCC99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solid">
          <fgColor indexed="64"/>
          <bgColor rgb="FFD5B8EA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general" vertical="center" textRotation="0" wrapText="0" indent="0" justifyLastLine="0" shrinkToFit="0" readingOrder="0"/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numFmt numFmtId="168" formatCode="[$-40C]ddd\ dd\ mmm;@"/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  <fill>
        <patternFill patternType="solid">
          <fgColor indexed="64"/>
          <bgColor rgb="FFD5B8EA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border outline="0">
        <bottom style="thin">
          <color rgb="FF7030A0"/>
        </bottom>
      </border>
    </dxf>
  </dxfs>
  <tableStyles count="1" defaultTableStyle="TableStyleMedium2" defaultPivotStyle="PivotStyleLight16">
    <tableStyle name="Style de tableau 1" pivot="0" count="0" xr9:uid="{4B1DCD6D-4CBF-4765-9E56-3AFBC0728059}"/>
  </tableStyles>
  <colors>
    <mruColors>
      <color rgb="FFD5B8EA"/>
      <color rgb="FFCBA9E5"/>
      <color rgb="FFCC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316245-857D-4CDE-8B38-29B75086E0A5}" name="JFériés" displayName="JFériés" ref="A4:O18" totalsRowShown="0" headerRowDxfId="6" dataDxfId="7" tableBorderDxfId="23">
  <autoFilter ref="A4:O18" xr:uid="{66316245-857D-4CDE-8B38-29B75086E0A5}"/>
  <tableColumns count="15">
    <tableColumn id="1" xr3:uid="{016FF0D8-6F3C-495C-BBAE-6E776E3E425E}" name="Libellé" dataDxfId="22"/>
    <tableColumn id="2" xr3:uid="{7A1828BD-9A9B-45B6-9637-20B293A58361}" name="2019" dataDxfId="21"/>
    <tableColumn id="3" xr3:uid="{89AAC8B1-0156-47A3-917E-6FEA4E0CEC00}" name="2020" dataDxfId="20"/>
    <tableColumn id="4" xr3:uid="{CD7AE95C-9626-4088-8C85-C7E4991E6D28}" name="2021" dataDxfId="19"/>
    <tableColumn id="5" xr3:uid="{A8BA5588-72ED-464E-A1EB-2D5703084035}" name="2022" dataDxfId="18"/>
    <tableColumn id="6" xr3:uid="{AB3E8AD0-19A8-49D1-B630-D510CED79807}" name="2023" dataDxfId="17"/>
    <tableColumn id="7" xr3:uid="{EE8C1891-EE6E-464B-8481-FA3EF79B2F52}" name="2024" dataDxfId="16"/>
    <tableColumn id="8" xr3:uid="{27BB12FD-CB49-43C4-BB4D-517C93241327}" name="2025" dataDxfId="15"/>
    <tableColumn id="9" xr3:uid="{E9C2F566-E803-4277-A170-707B58C40D97}" name="2026" dataDxfId="14"/>
    <tableColumn id="10" xr3:uid="{D3D9EAE2-24A7-424F-81B5-0B9528CCABF4}" name="2027" dataDxfId="13"/>
    <tableColumn id="11" xr3:uid="{5598D3A3-CFB4-4E01-9D93-22E2A8E3265F}" name="2028" dataDxfId="12"/>
    <tableColumn id="12" xr3:uid="{28878027-C43C-454F-83ED-786C72C72AFA}" name="2029" dataDxfId="11"/>
    <tableColumn id="13" xr3:uid="{A56F5541-5B0E-4584-B23B-79DFD04A5C9F}" name="2030" dataDxfId="10"/>
    <tableColumn id="14" xr3:uid="{7B44F2CB-EDFD-422D-AA81-7718C2448A54}" name="2031" dataDxfId="9"/>
    <tableColumn id="15" xr3:uid="{C1EEE1FE-A2DF-4438-BB18-E7E82CDE1745}" name="2032" dataDxfId="8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21D26-F7ED-48A2-A6C6-00E1C4FCD243}">
  <sheetPr codeName="Feuil1"/>
  <dimension ref="A1:T37"/>
  <sheetViews>
    <sheetView tabSelected="1" topLeftCell="B1" zoomScaleNormal="100" workbookViewId="0">
      <selection activeCell="B5" sqref="B5"/>
    </sheetView>
  </sheetViews>
  <sheetFormatPr baseColWidth="10" defaultColWidth="11.5703125" defaultRowHeight="15" x14ac:dyDescent="0.25"/>
  <cols>
    <col min="1" max="1" width="4.7109375" style="1" hidden="1" customWidth="1"/>
    <col min="2" max="3" width="11.5703125" style="1"/>
    <col min="4" max="14" width="10.7109375" style="1" customWidth="1"/>
    <col min="15" max="15" width="18.28515625" style="1" hidden="1" customWidth="1"/>
    <col min="16" max="16" width="30.28515625" style="1" hidden="1" customWidth="1"/>
    <col min="17" max="17" width="26.42578125" style="1" hidden="1" customWidth="1"/>
    <col min="18" max="16384" width="11.5703125" style="1"/>
  </cols>
  <sheetData>
    <row r="1" spans="1:20" ht="30" x14ac:dyDescent="0.25">
      <c r="B1" s="26" t="s">
        <v>23</v>
      </c>
      <c r="C1" s="27">
        <v>2022</v>
      </c>
      <c r="D1" s="17"/>
      <c r="E1" s="30" t="str">
        <f>IF(C1&lt;&gt;"","Calendrier pour l'année " &amp; C1,"")</f>
        <v>Calendrier pour l'année 2022</v>
      </c>
      <c r="F1" s="30"/>
      <c r="G1" s="30"/>
      <c r="H1" s="30"/>
      <c r="I1" s="30"/>
      <c r="J1" s="30"/>
      <c r="K1" s="30"/>
      <c r="L1" s="30"/>
      <c r="M1" s="30"/>
    </row>
    <row r="2" spans="1:20" ht="18.75" customHeight="1" x14ac:dyDescent="0.25">
      <c r="D2" s="16"/>
      <c r="E2" s="30"/>
      <c r="F2" s="30"/>
      <c r="G2" s="30"/>
      <c r="H2" s="30"/>
      <c r="I2" s="30"/>
      <c r="J2" s="30"/>
      <c r="K2" s="30"/>
      <c r="L2" s="30"/>
      <c r="M2" s="30"/>
    </row>
    <row r="3" spans="1:20" ht="6.75" customHeight="1" x14ac:dyDescent="0.25">
      <c r="F3" s="4"/>
      <c r="G3" s="4"/>
    </row>
    <row r="4" spans="1:20" hidden="1" x14ac:dyDescent="0.25">
      <c r="B4" s="14">
        <v>44562</v>
      </c>
      <c r="C4" s="14">
        <v>44593</v>
      </c>
      <c r="D4" s="14">
        <v>44621</v>
      </c>
      <c r="E4" s="14">
        <v>44652</v>
      </c>
      <c r="F4" s="14">
        <v>44682</v>
      </c>
      <c r="G4" s="14">
        <v>44713</v>
      </c>
      <c r="H4" s="14">
        <v>44743</v>
      </c>
      <c r="I4" s="14">
        <v>44774</v>
      </c>
      <c r="J4" s="14">
        <v>44805</v>
      </c>
      <c r="K4" s="14">
        <v>44835</v>
      </c>
      <c r="L4" s="14">
        <v>44866</v>
      </c>
      <c r="M4" s="14">
        <v>44896</v>
      </c>
    </row>
    <row r="5" spans="1:20" s="3" customFormat="1" ht="20.25" customHeight="1" x14ac:dyDescent="0.25">
      <c r="B5" s="5" t="str">
        <f t="shared" ref="B5:M5" si="0">IF($C$1&lt;&gt;"",PROPER(TEXT(B$4,"mmmm")),"")</f>
        <v>Janvier</v>
      </c>
      <c r="C5" s="5" t="str">
        <f t="shared" si="0"/>
        <v>Février</v>
      </c>
      <c r="D5" s="5" t="str">
        <f t="shared" si="0"/>
        <v>Mars</v>
      </c>
      <c r="E5" s="5" t="str">
        <f t="shared" si="0"/>
        <v>Avril</v>
      </c>
      <c r="F5" s="5" t="str">
        <f t="shared" si="0"/>
        <v>Mai</v>
      </c>
      <c r="G5" s="5" t="str">
        <f t="shared" si="0"/>
        <v>Juin</v>
      </c>
      <c r="H5" s="5" t="str">
        <f t="shared" si="0"/>
        <v>Juillet</v>
      </c>
      <c r="I5" s="5" t="str">
        <f t="shared" si="0"/>
        <v>Août</v>
      </c>
      <c r="J5" s="5" t="str">
        <f t="shared" si="0"/>
        <v>Septembre</v>
      </c>
      <c r="K5" s="5" t="str">
        <f t="shared" si="0"/>
        <v>Octobre</v>
      </c>
      <c r="L5" s="5" t="str">
        <f t="shared" si="0"/>
        <v>Novembre</v>
      </c>
      <c r="M5" s="5" t="str">
        <f t="shared" si="0"/>
        <v>Décembre</v>
      </c>
    </row>
    <row r="6" spans="1:20" s="5" customFormat="1" ht="0.95" customHeight="1" x14ac:dyDescent="0.25"/>
    <row r="7" spans="1:20" x14ac:dyDescent="0.25">
      <c r="A7" s="1">
        <v>1</v>
      </c>
      <c r="B7" s="15">
        <f t="shared" ref="B7:M7" si="1">IF($C$1&lt;&gt;"",DATE($C$1,MONTH(B$4),$A7),"")</f>
        <v>44562</v>
      </c>
      <c r="C7" s="15">
        <f t="shared" si="1"/>
        <v>44593</v>
      </c>
      <c r="D7" s="15">
        <f t="shared" si="1"/>
        <v>44621</v>
      </c>
      <c r="E7" s="15">
        <f t="shared" si="1"/>
        <v>44652</v>
      </c>
      <c r="F7" s="15">
        <f t="shared" si="1"/>
        <v>44682</v>
      </c>
      <c r="G7" s="15">
        <f t="shared" si="1"/>
        <v>44713</v>
      </c>
      <c r="H7" s="15">
        <f t="shared" si="1"/>
        <v>44743</v>
      </c>
      <c r="I7" s="15">
        <f t="shared" si="1"/>
        <v>44774</v>
      </c>
      <c r="J7" s="15">
        <f t="shared" si="1"/>
        <v>44805</v>
      </c>
      <c r="K7" s="15">
        <f t="shared" si="1"/>
        <v>44835</v>
      </c>
      <c r="L7" s="15">
        <f t="shared" si="1"/>
        <v>44866</v>
      </c>
      <c r="M7" s="15">
        <f t="shared" si="1"/>
        <v>44896</v>
      </c>
    </row>
    <row r="8" spans="1:20" x14ac:dyDescent="0.25">
      <c r="A8" s="1">
        <v>2</v>
      </c>
      <c r="B8" s="15">
        <f>IF($C$1&lt;&gt;"",IF(MONTH(DATE($C$1,MONTH(B$4),$A8))=MONTH(B$7),DATE($C$1,MONTH(B$4),$A8),""),"")</f>
        <v>44563</v>
      </c>
      <c r="C8" s="15">
        <f t="shared" ref="C8:M23" si="2">IF($C$1&lt;&gt;"",IF(MONTH(DATE($C$1,MONTH(C$4),$A8))=MONTH(C$7),DATE($C$1,MONTH(C$4),$A8),""),"")</f>
        <v>44594</v>
      </c>
      <c r="D8" s="15">
        <f t="shared" si="2"/>
        <v>44622</v>
      </c>
      <c r="E8" s="15">
        <f t="shared" si="2"/>
        <v>44653</v>
      </c>
      <c r="F8" s="15">
        <f t="shared" si="2"/>
        <v>44683</v>
      </c>
      <c r="G8" s="15">
        <f t="shared" si="2"/>
        <v>44714</v>
      </c>
      <c r="H8" s="15">
        <f t="shared" si="2"/>
        <v>44744</v>
      </c>
      <c r="I8" s="15">
        <f t="shared" si="2"/>
        <v>44775</v>
      </c>
      <c r="J8" s="15">
        <f t="shared" si="2"/>
        <v>44806</v>
      </c>
      <c r="K8" s="15">
        <f t="shared" si="2"/>
        <v>44836</v>
      </c>
      <c r="L8" s="15">
        <f t="shared" si="2"/>
        <v>44867</v>
      </c>
      <c r="M8" s="15">
        <f t="shared" si="2"/>
        <v>44897</v>
      </c>
    </row>
    <row r="9" spans="1:20" x14ac:dyDescent="0.25">
      <c r="A9" s="1">
        <v>3</v>
      </c>
      <c r="B9" s="15">
        <f t="shared" ref="B9:M37" si="3">IF($C$1&lt;&gt;"",IF(MONTH(DATE($C$1,MONTH(B$4),$A9))=MONTH(B$7),DATE($C$1,MONTH(B$4),$A9),""),"")</f>
        <v>44564</v>
      </c>
      <c r="C9" s="15">
        <f t="shared" si="2"/>
        <v>44595</v>
      </c>
      <c r="D9" s="15">
        <f t="shared" si="2"/>
        <v>44623</v>
      </c>
      <c r="E9" s="15">
        <f t="shared" si="2"/>
        <v>44654</v>
      </c>
      <c r="F9" s="15">
        <f t="shared" si="2"/>
        <v>44684</v>
      </c>
      <c r="G9" s="15">
        <f t="shared" si="2"/>
        <v>44715</v>
      </c>
      <c r="H9" s="15">
        <f t="shared" si="2"/>
        <v>44745</v>
      </c>
      <c r="I9" s="15">
        <f t="shared" si="2"/>
        <v>44776</v>
      </c>
      <c r="J9" s="15">
        <f t="shared" si="2"/>
        <v>44807</v>
      </c>
      <c r="K9" s="15">
        <f t="shared" si="2"/>
        <v>44837</v>
      </c>
      <c r="L9" s="15">
        <f t="shared" si="2"/>
        <v>44868</v>
      </c>
      <c r="M9" s="15">
        <f t="shared" si="2"/>
        <v>44898</v>
      </c>
    </row>
    <row r="10" spans="1:20" x14ac:dyDescent="0.25">
      <c r="A10" s="1">
        <v>4</v>
      </c>
      <c r="B10" s="15">
        <f t="shared" si="3"/>
        <v>44565</v>
      </c>
      <c r="C10" s="15">
        <f t="shared" si="2"/>
        <v>44596</v>
      </c>
      <c r="D10" s="15">
        <f t="shared" si="2"/>
        <v>44624</v>
      </c>
      <c r="E10" s="15">
        <f t="shared" si="2"/>
        <v>44655</v>
      </c>
      <c r="F10" s="15">
        <f t="shared" si="2"/>
        <v>44685</v>
      </c>
      <c r="G10" s="15">
        <f t="shared" si="2"/>
        <v>44716</v>
      </c>
      <c r="H10" s="15">
        <f t="shared" si="2"/>
        <v>44746</v>
      </c>
      <c r="I10" s="15">
        <f t="shared" si="2"/>
        <v>44777</v>
      </c>
      <c r="J10" s="15">
        <f t="shared" si="2"/>
        <v>44808</v>
      </c>
      <c r="K10" s="15">
        <f t="shared" si="2"/>
        <v>44838</v>
      </c>
      <c r="L10" s="15">
        <f t="shared" si="2"/>
        <v>44869</v>
      </c>
      <c r="M10" s="15">
        <f t="shared" si="2"/>
        <v>44899</v>
      </c>
      <c r="O10" s="10" t="s">
        <v>2</v>
      </c>
      <c r="P10" t="s">
        <v>3</v>
      </c>
    </row>
    <row r="11" spans="1:20" x14ac:dyDescent="0.25">
      <c r="A11" s="1">
        <v>5</v>
      </c>
      <c r="B11" s="15">
        <f t="shared" si="3"/>
        <v>44566</v>
      </c>
      <c r="C11" s="15">
        <f t="shared" si="2"/>
        <v>44597</v>
      </c>
      <c r="D11" s="15">
        <f t="shared" si="2"/>
        <v>44625</v>
      </c>
      <c r="E11" s="15">
        <f t="shared" si="2"/>
        <v>44656</v>
      </c>
      <c r="F11" s="15">
        <f t="shared" si="2"/>
        <v>44686</v>
      </c>
      <c r="G11" s="15">
        <f t="shared" si="2"/>
        <v>44717</v>
      </c>
      <c r="H11" s="15">
        <f t="shared" si="2"/>
        <v>44747</v>
      </c>
      <c r="I11" s="15">
        <f t="shared" si="2"/>
        <v>44778</v>
      </c>
      <c r="J11" s="15">
        <f t="shared" si="2"/>
        <v>44809</v>
      </c>
      <c r="K11" s="15">
        <f t="shared" si="2"/>
        <v>44839</v>
      </c>
      <c r="L11" s="15">
        <f t="shared" si="2"/>
        <v>44870</v>
      </c>
      <c r="M11" s="15">
        <f t="shared" si="2"/>
        <v>44900</v>
      </c>
      <c r="O11" t="s">
        <v>1</v>
      </c>
      <c r="P11" s="6">
        <f>DATE($C$1,1,1)</f>
        <v>44562</v>
      </c>
      <c r="Q11" s="1">
        <v>1</v>
      </c>
    </row>
    <row r="12" spans="1:20" x14ac:dyDescent="0.25">
      <c r="A12" s="1">
        <v>6</v>
      </c>
      <c r="B12" s="15">
        <f t="shared" si="3"/>
        <v>44567</v>
      </c>
      <c r="C12" s="15">
        <f t="shared" si="2"/>
        <v>44598</v>
      </c>
      <c r="D12" s="15">
        <f t="shared" si="2"/>
        <v>44626</v>
      </c>
      <c r="E12" s="15">
        <f t="shared" si="2"/>
        <v>44657</v>
      </c>
      <c r="F12" s="15">
        <f t="shared" si="2"/>
        <v>44687</v>
      </c>
      <c r="G12" s="15">
        <f t="shared" si="2"/>
        <v>44718</v>
      </c>
      <c r="H12" s="15">
        <f t="shared" si="2"/>
        <v>44748</v>
      </c>
      <c r="I12" s="15">
        <f t="shared" si="2"/>
        <v>44779</v>
      </c>
      <c r="J12" s="15">
        <f t="shared" si="2"/>
        <v>44810</v>
      </c>
      <c r="K12" s="15">
        <f t="shared" si="2"/>
        <v>44840</v>
      </c>
      <c r="L12" s="15">
        <f t="shared" si="2"/>
        <v>44871</v>
      </c>
      <c r="M12" s="15">
        <f t="shared" si="2"/>
        <v>44901</v>
      </c>
      <c r="O12" s="18" t="s">
        <v>0</v>
      </c>
      <c r="P12" s="7">
        <f>FLOOR(DAY(MINUTE($C$1/38)/2+56)&amp;"/5/"&amp;$C$1,7)-34</f>
        <v>44668</v>
      </c>
    </row>
    <row r="13" spans="1:20" x14ac:dyDescent="0.25">
      <c r="A13" s="1">
        <v>7</v>
      </c>
      <c r="B13" s="15">
        <f t="shared" si="3"/>
        <v>44568</v>
      </c>
      <c r="C13" s="15">
        <f t="shared" si="2"/>
        <v>44599</v>
      </c>
      <c r="D13" s="15">
        <f t="shared" si="2"/>
        <v>44627</v>
      </c>
      <c r="E13" s="15">
        <f t="shared" si="2"/>
        <v>44658</v>
      </c>
      <c r="F13" s="15">
        <f t="shared" si="2"/>
        <v>44688</v>
      </c>
      <c r="G13" s="15">
        <f t="shared" si="2"/>
        <v>44719</v>
      </c>
      <c r="H13" s="15">
        <f t="shared" si="2"/>
        <v>44749</v>
      </c>
      <c r="I13" s="15">
        <f t="shared" si="2"/>
        <v>44780</v>
      </c>
      <c r="J13" s="15">
        <f t="shared" si="2"/>
        <v>44811</v>
      </c>
      <c r="K13" s="15">
        <f t="shared" si="2"/>
        <v>44841</v>
      </c>
      <c r="L13" s="15">
        <f t="shared" si="2"/>
        <v>44872</v>
      </c>
      <c r="M13" s="15">
        <f t="shared" si="2"/>
        <v>44902</v>
      </c>
      <c r="O13" t="s">
        <v>4</v>
      </c>
      <c r="P13" s="6">
        <f>P12+1</f>
        <v>44669</v>
      </c>
      <c r="Q13" s="1">
        <v>1</v>
      </c>
    </row>
    <row r="14" spans="1:20" x14ac:dyDescent="0.25">
      <c r="A14" s="1">
        <v>8</v>
      </c>
      <c r="B14" s="15">
        <f t="shared" si="3"/>
        <v>44569</v>
      </c>
      <c r="C14" s="15">
        <f t="shared" si="2"/>
        <v>44600</v>
      </c>
      <c r="D14" s="15">
        <f t="shared" si="2"/>
        <v>44628</v>
      </c>
      <c r="E14" s="15">
        <f t="shared" si="2"/>
        <v>44659</v>
      </c>
      <c r="F14" s="15">
        <f t="shared" si="2"/>
        <v>44689</v>
      </c>
      <c r="G14" s="15">
        <f t="shared" si="2"/>
        <v>44720</v>
      </c>
      <c r="H14" s="15">
        <f t="shared" si="2"/>
        <v>44750</v>
      </c>
      <c r="I14" s="15">
        <f t="shared" si="2"/>
        <v>44781</v>
      </c>
      <c r="J14" s="15">
        <f t="shared" si="2"/>
        <v>44812</v>
      </c>
      <c r="K14" s="15">
        <f t="shared" si="2"/>
        <v>44842</v>
      </c>
      <c r="L14" s="15">
        <f t="shared" si="2"/>
        <v>44873</v>
      </c>
      <c r="M14" s="15">
        <f t="shared" si="2"/>
        <v>44903</v>
      </c>
      <c r="O14" t="s">
        <v>5</v>
      </c>
      <c r="P14" s="6">
        <f>DATE($C$1,5,1)</f>
        <v>44682</v>
      </c>
      <c r="Q14" s="1">
        <v>1</v>
      </c>
      <c r="R14" s="28"/>
      <c r="T14" s="1" t="s">
        <v>26</v>
      </c>
    </row>
    <row r="15" spans="1:20" x14ac:dyDescent="0.25">
      <c r="A15" s="1">
        <v>9</v>
      </c>
      <c r="B15" s="15">
        <f t="shared" si="3"/>
        <v>44570</v>
      </c>
      <c r="C15" s="15">
        <f t="shared" si="2"/>
        <v>44601</v>
      </c>
      <c r="D15" s="15">
        <f t="shared" si="2"/>
        <v>44629</v>
      </c>
      <c r="E15" s="15">
        <f t="shared" si="2"/>
        <v>44660</v>
      </c>
      <c r="F15" s="15">
        <f t="shared" si="2"/>
        <v>44690</v>
      </c>
      <c r="G15" s="15">
        <f t="shared" si="2"/>
        <v>44721</v>
      </c>
      <c r="H15" s="15">
        <f t="shared" si="2"/>
        <v>44751</v>
      </c>
      <c r="I15" s="15">
        <f t="shared" si="2"/>
        <v>44782</v>
      </c>
      <c r="J15" s="15">
        <f t="shared" si="2"/>
        <v>44813</v>
      </c>
      <c r="K15" s="15">
        <f t="shared" si="2"/>
        <v>44843</v>
      </c>
      <c r="L15" s="15">
        <f t="shared" si="2"/>
        <v>44874</v>
      </c>
      <c r="M15" s="15">
        <f t="shared" si="2"/>
        <v>44904</v>
      </c>
      <c r="O15" t="s">
        <v>6</v>
      </c>
      <c r="P15" s="6">
        <f>DATE($C$1,5,8)</f>
        <v>44689</v>
      </c>
      <c r="Q15" s="1">
        <v>1</v>
      </c>
    </row>
    <row r="16" spans="1:20" x14ac:dyDescent="0.25">
      <c r="A16" s="1">
        <v>10</v>
      </c>
      <c r="B16" s="15">
        <f t="shared" si="3"/>
        <v>44571</v>
      </c>
      <c r="C16" s="15">
        <f t="shared" si="2"/>
        <v>44602</v>
      </c>
      <c r="D16" s="15">
        <f t="shared" si="2"/>
        <v>44630</v>
      </c>
      <c r="E16" s="15">
        <f t="shared" si="2"/>
        <v>44661</v>
      </c>
      <c r="F16" s="15">
        <f t="shared" si="2"/>
        <v>44691</v>
      </c>
      <c r="G16" s="15">
        <f t="shared" si="2"/>
        <v>44722</v>
      </c>
      <c r="H16" s="15">
        <f t="shared" si="2"/>
        <v>44752</v>
      </c>
      <c r="I16" s="15">
        <f t="shared" si="2"/>
        <v>44783</v>
      </c>
      <c r="J16" s="15">
        <f t="shared" si="2"/>
        <v>44814</v>
      </c>
      <c r="K16" s="15">
        <f t="shared" si="2"/>
        <v>44844</v>
      </c>
      <c r="L16" s="15">
        <f t="shared" si="2"/>
        <v>44875</v>
      </c>
      <c r="M16" s="15">
        <f t="shared" si="2"/>
        <v>44905</v>
      </c>
      <c r="O16" t="s">
        <v>7</v>
      </c>
      <c r="P16" s="6">
        <f>P12+39</f>
        <v>44707</v>
      </c>
      <c r="Q16" s="1">
        <v>1</v>
      </c>
      <c r="R16" s="29"/>
      <c r="T16" s="1" t="s">
        <v>27</v>
      </c>
    </row>
    <row r="17" spans="1:17" x14ac:dyDescent="0.25">
      <c r="A17" s="1">
        <v>11</v>
      </c>
      <c r="B17" s="15">
        <f t="shared" si="3"/>
        <v>44572</v>
      </c>
      <c r="C17" s="15">
        <f t="shared" si="2"/>
        <v>44603</v>
      </c>
      <c r="D17" s="15">
        <f t="shared" si="2"/>
        <v>44631</v>
      </c>
      <c r="E17" s="15">
        <f t="shared" si="2"/>
        <v>44662</v>
      </c>
      <c r="F17" s="15">
        <f t="shared" si="2"/>
        <v>44692</v>
      </c>
      <c r="G17" s="15">
        <f t="shared" si="2"/>
        <v>44723</v>
      </c>
      <c r="H17" s="15">
        <f t="shared" si="2"/>
        <v>44753</v>
      </c>
      <c r="I17" s="15">
        <f t="shared" si="2"/>
        <v>44784</v>
      </c>
      <c r="J17" s="15">
        <f t="shared" si="2"/>
        <v>44815</v>
      </c>
      <c r="K17" s="15">
        <f t="shared" si="2"/>
        <v>44845</v>
      </c>
      <c r="L17" s="15">
        <f t="shared" si="2"/>
        <v>44876</v>
      </c>
      <c r="M17" s="15">
        <f t="shared" si="2"/>
        <v>44906</v>
      </c>
      <c r="O17" t="s">
        <v>8</v>
      </c>
      <c r="P17" s="6">
        <f>P12+49</f>
        <v>44717</v>
      </c>
    </row>
    <row r="18" spans="1:17" x14ac:dyDescent="0.25">
      <c r="A18" s="1">
        <v>12</v>
      </c>
      <c r="B18" s="15">
        <f t="shared" si="3"/>
        <v>44573</v>
      </c>
      <c r="C18" s="15">
        <f t="shared" si="2"/>
        <v>44604</v>
      </c>
      <c r="D18" s="15">
        <f t="shared" si="2"/>
        <v>44632</v>
      </c>
      <c r="E18" s="15">
        <f t="shared" si="2"/>
        <v>44663</v>
      </c>
      <c r="F18" s="15">
        <f t="shared" si="2"/>
        <v>44693</v>
      </c>
      <c r="G18" s="15">
        <f t="shared" si="2"/>
        <v>44724</v>
      </c>
      <c r="H18" s="15">
        <f t="shared" si="2"/>
        <v>44754</v>
      </c>
      <c r="I18" s="15">
        <f t="shared" si="2"/>
        <v>44785</v>
      </c>
      <c r="J18" s="15">
        <f t="shared" si="2"/>
        <v>44816</v>
      </c>
      <c r="K18" s="15">
        <f t="shared" si="2"/>
        <v>44846</v>
      </c>
      <c r="L18" s="15">
        <f t="shared" si="2"/>
        <v>44877</v>
      </c>
      <c r="M18" s="15">
        <f t="shared" si="2"/>
        <v>44907</v>
      </c>
      <c r="O18" t="s">
        <v>9</v>
      </c>
      <c r="P18" s="6">
        <f>P12+50</f>
        <v>44718</v>
      </c>
      <c r="Q18" s="1">
        <v>1</v>
      </c>
    </row>
    <row r="19" spans="1:17" x14ac:dyDescent="0.25">
      <c r="A19" s="1">
        <v>13</v>
      </c>
      <c r="B19" s="15">
        <f t="shared" si="3"/>
        <v>44574</v>
      </c>
      <c r="C19" s="15">
        <f t="shared" si="2"/>
        <v>44605</v>
      </c>
      <c r="D19" s="15">
        <f t="shared" si="2"/>
        <v>44633</v>
      </c>
      <c r="E19" s="15">
        <f t="shared" si="2"/>
        <v>44664</v>
      </c>
      <c r="F19" s="15">
        <f t="shared" si="2"/>
        <v>44694</v>
      </c>
      <c r="G19" s="15">
        <f t="shared" si="2"/>
        <v>44725</v>
      </c>
      <c r="H19" s="15">
        <f t="shared" si="2"/>
        <v>44755</v>
      </c>
      <c r="I19" s="15">
        <f t="shared" si="2"/>
        <v>44786</v>
      </c>
      <c r="J19" s="15">
        <f t="shared" si="2"/>
        <v>44817</v>
      </c>
      <c r="K19" s="15">
        <f t="shared" si="2"/>
        <v>44847</v>
      </c>
      <c r="L19" s="15">
        <f t="shared" si="2"/>
        <v>44878</v>
      </c>
      <c r="M19" s="15">
        <f t="shared" si="2"/>
        <v>44908</v>
      </c>
      <c r="O19" t="s">
        <v>10</v>
      </c>
      <c r="P19" s="6">
        <f>DATE($C$1,7,14)</f>
        <v>44756</v>
      </c>
      <c r="Q19" s="1">
        <v>1</v>
      </c>
    </row>
    <row r="20" spans="1:17" x14ac:dyDescent="0.25">
      <c r="A20" s="1">
        <v>14</v>
      </c>
      <c r="B20" s="15">
        <f t="shared" si="3"/>
        <v>44575</v>
      </c>
      <c r="C20" s="15">
        <f t="shared" si="2"/>
        <v>44606</v>
      </c>
      <c r="D20" s="15">
        <f t="shared" si="2"/>
        <v>44634</v>
      </c>
      <c r="E20" s="15">
        <f t="shared" si="2"/>
        <v>44665</v>
      </c>
      <c r="F20" s="15">
        <f t="shared" si="2"/>
        <v>44695</v>
      </c>
      <c r="G20" s="15">
        <f t="shared" si="2"/>
        <v>44726</v>
      </c>
      <c r="H20" s="15">
        <f t="shared" si="2"/>
        <v>44756</v>
      </c>
      <c r="I20" s="15">
        <f t="shared" si="2"/>
        <v>44787</v>
      </c>
      <c r="J20" s="15">
        <f t="shared" si="2"/>
        <v>44818</v>
      </c>
      <c r="K20" s="15">
        <f t="shared" si="2"/>
        <v>44848</v>
      </c>
      <c r="L20" s="15">
        <f t="shared" si="2"/>
        <v>44879</v>
      </c>
      <c r="M20" s="15">
        <f t="shared" si="2"/>
        <v>44909</v>
      </c>
      <c r="O20" t="s">
        <v>11</v>
      </c>
      <c r="P20" s="6">
        <f>DATE($C$1,8,15)</f>
        <v>44788</v>
      </c>
      <c r="Q20" s="1">
        <v>1</v>
      </c>
    </row>
    <row r="21" spans="1:17" x14ac:dyDescent="0.25">
      <c r="A21" s="1">
        <v>15</v>
      </c>
      <c r="B21" s="15">
        <f t="shared" si="3"/>
        <v>44576</v>
      </c>
      <c r="C21" s="15">
        <f t="shared" si="2"/>
        <v>44607</v>
      </c>
      <c r="D21" s="15">
        <f t="shared" si="2"/>
        <v>44635</v>
      </c>
      <c r="E21" s="15">
        <f t="shared" si="2"/>
        <v>44666</v>
      </c>
      <c r="F21" s="15">
        <f t="shared" si="2"/>
        <v>44696</v>
      </c>
      <c r="G21" s="15">
        <f t="shared" si="2"/>
        <v>44727</v>
      </c>
      <c r="H21" s="15">
        <f t="shared" si="2"/>
        <v>44757</v>
      </c>
      <c r="I21" s="15">
        <f t="shared" si="2"/>
        <v>44788</v>
      </c>
      <c r="J21" s="15">
        <f t="shared" si="2"/>
        <v>44819</v>
      </c>
      <c r="K21" s="15">
        <f t="shared" si="2"/>
        <v>44849</v>
      </c>
      <c r="L21" s="15">
        <f t="shared" si="2"/>
        <v>44880</v>
      </c>
      <c r="M21" s="15">
        <f t="shared" si="2"/>
        <v>44910</v>
      </c>
      <c r="O21" t="s">
        <v>12</v>
      </c>
      <c r="P21" s="6">
        <f>DATE($C$1,11,1)</f>
        <v>44866</v>
      </c>
      <c r="Q21" s="1">
        <v>1</v>
      </c>
    </row>
    <row r="22" spans="1:17" x14ac:dyDescent="0.25">
      <c r="A22" s="1">
        <v>16</v>
      </c>
      <c r="B22" s="15">
        <f t="shared" si="3"/>
        <v>44577</v>
      </c>
      <c r="C22" s="15">
        <f t="shared" si="2"/>
        <v>44608</v>
      </c>
      <c r="D22" s="15">
        <f t="shared" si="2"/>
        <v>44636</v>
      </c>
      <c r="E22" s="15">
        <f t="shared" si="2"/>
        <v>44667</v>
      </c>
      <c r="F22" s="15">
        <f t="shared" si="2"/>
        <v>44697</v>
      </c>
      <c r="G22" s="15">
        <f t="shared" si="2"/>
        <v>44728</v>
      </c>
      <c r="H22" s="15">
        <f t="shared" si="2"/>
        <v>44758</v>
      </c>
      <c r="I22" s="15">
        <f t="shared" si="2"/>
        <v>44789</v>
      </c>
      <c r="J22" s="15">
        <f t="shared" si="2"/>
        <v>44820</v>
      </c>
      <c r="K22" s="15">
        <f t="shared" si="2"/>
        <v>44850</v>
      </c>
      <c r="L22" s="15">
        <f t="shared" si="2"/>
        <v>44881</v>
      </c>
      <c r="M22" s="15">
        <f t="shared" si="2"/>
        <v>44911</v>
      </c>
      <c r="O22" t="s">
        <v>13</v>
      </c>
      <c r="P22" s="6">
        <f>DATE($C$1,11,11)</f>
        <v>44876</v>
      </c>
      <c r="Q22" s="1">
        <v>1</v>
      </c>
    </row>
    <row r="23" spans="1:17" x14ac:dyDescent="0.25">
      <c r="A23" s="1">
        <v>17</v>
      </c>
      <c r="B23" s="15">
        <f t="shared" si="3"/>
        <v>44578</v>
      </c>
      <c r="C23" s="15">
        <f t="shared" si="2"/>
        <v>44609</v>
      </c>
      <c r="D23" s="15">
        <f t="shared" si="2"/>
        <v>44637</v>
      </c>
      <c r="E23" s="15">
        <f t="shared" si="2"/>
        <v>44668</v>
      </c>
      <c r="F23" s="15">
        <f t="shared" si="2"/>
        <v>44698</v>
      </c>
      <c r="G23" s="15">
        <f t="shared" si="2"/>
        <v>44729</v>
      </c>
      <c r="H23" s="15">
        <f t="shared" si="2"/>
        <v>44759</v>
      </c>
      <c r="I23" s="15">
        <f t="shared" si="2"/>
        <v>44790</v>
      </c>
      <c r="J23" s="15">
        <f t="shared" si="2"/>
        <v>44821</v>
      </c>
      <c r="K23" s="15">
        <f t="shared" si="2"/>
        <v>44851</v>
      </c>
      <c r="L23" s="15">
        <f t="shared" si="2"/>
        <v>44882</v>
      </c>
      <c r="M23" s="15">
        <f t="shared" si="2"/>
        <v>44912</v>
      </c>
      <c r="O23" t="s">
        <v>14</v>
      </c>
      <c r="P23" s="6">
        <f>DATE($C$1,12,25)</f>
        <v>44920</v>
      </c>
      <c r="Q23" s="1">
        <v>1</v>
      </c>
    </row>
    <row r="24" spans="1:17" x14ac:dyDescent="0.25">
      <c r="A24" s="1">
        <v>18</v>
      </c>
      <c r="B24" s="15">
        <f t="shared" si="3"/>
        <v>44579</v>
      </c>
      <c r="C24" s="15">
        <f t="shared" si="3"/>
        <v>44610</v>
      </c>
      <c r="D24" s="15">
        <f t="shared" si="3"/>
        <v>44638</v>
      </c>
      <c r="E24" s="15">
        <f t="shared" si="3"/>
        <v>44669</v>
      </c>
      <c r="F24" s="15">
        <f t="shared" si="3"/>
        <v>44699</v>
      </c>
      <c r="G24" s="15">
        <f t="shared" si="3"/>
        <v>44730</v>
      </c>
      <c r="H24" s="15">
        <f t="shared" si="3"/>
        <v>44760</v>
      </c>
      <c r="I24" s="15">
        <f t="shared" si="3"/>
        <v>44791</v>
      </c>
      <c r="J24" s="15">
        <f t="shared" si="3"/>
        <v>44822</v>
      </c>
      <c r="K24" s="15">
        <f t="shared" si="3"/>
        <v>44852</v>
      </c>
      <c r="L24" s="15">
        <f t="shared" si="3"/>
        <v>44883</v>
      </c>
      <c r="M24" s="15">
        <f t="shared" si="3"/>
        <v>44913</v>
      </c>
    </row>
    <row r="25" spans="1:17" x14ac:dyDescent="0.25">
      <c r="A25" s="1">
        <v>19</v>
      </c>
      <c r="B25" s="15">
        <f t="shared" si="3"/>
        <v>44580</v>
      </c>
      <c r="C25" s="15">
        <f t="shared" si="3"/>
        <v>44611</v>
      </c>
      <c r="D25" s="15">
        <f t="shared" si="3"/>
        <v>44639</v>
      </c>
      <c r="E25" s="15">
        <f t="shared" si="3"/>
        <v>44670</v>
      </c>
      <c r="F25" s="15">
        <f t="shared" si="3"/>
        <v>44700</v>
      </c>
      <c r="G25" s="15">
        <f t="shared" si="3"/>
        <v>44731</v>
      </c>
      <c r="H25" s="15">
        <f t="shared" si="3"/>
        <v>44761</v>
      </c>
      <c r="I25" s="15">
        <f t="shared" si="3"/>
        <v>44792</v>
      </c>
      <c r="J25" s="15">
        <f t="shared" si="3"/>
        <v>44823</v>
      </c>
      <c r="K25" s="15">
        <f t="shared" si="3"/>
        <v>44853</v>
      </c>
      <c r="L25" s="15">
        <f t="shared" si="3"/>
        <v>44884</v>
      </c>
      <c r="M25" s="15">
        <f t="shared" si="3"/>
        <v>44914</v>
      </c>
      <c r="P25" s="2"/>
    </row>
    <row r="26" spans="1:17" x14ac:dyDescent="0.25">
      <c r="A26" s="1">
        <v>20</v>
      </c>
      <c r="B26" s="15">
        <f t="shared" si="3"/>
        <v>44581</v>
      </c>
      <c r="C26" s="15">
        <f t="shared" si="3"/>
        <v>44612</v>
      </c>
      <c r="D26" s="15">
        <f t="shared" si="3"/>
        <v>44640</v>
      </c>
      <c r="E26" s="15">
        <f t="shared" si="3"/>
        <v>44671</v>
      </c>
      <c r="F26" s="15">
        <f t="shared" si="3"/>
        <v>44701</v>
      </c>
      <c r="G26" s="15">
        <f t="shared" si="3"/>
        <v>44732</v>
      </c>
      <c r="H26" s="15">
        <f t="shared" si="3"/>
        <v>44762</v>
      </c>
      <c r="I26" s="15">
        <f t="shared" si="3"/>
        <v>44793</v>
      </c>
      <c r="J26" s="15">
        <f t="shared" si="3"/>
        <v>44824</v>
      </c>
      <c r="K26" s="15">
        <f t="shared" si="3"/>
        <v>44854</v>
      </c>
      <c r="L26" s="15">
        <f t="shared" si="3"/>
        <v>44885</v>
      </c>
      <c r="M26" s="15">
        <f t="shared" si="3"/>
        <v>44915</v>
      </c>
      <c r="O26" s="8" t="s">
        <v>21</v>
      </c>
      <c r="Q26" s="1">
        <f>SUM(Q11:Q23)</f>
        <v>11</v>
      </c>
    </row>
    <row r="27" spans="1:17" x14ac:dyDescent="0.25">
      <c r="A27" s="1">
        <v>21</v>
      </c>
      <c r="B27" s="15">
        <f t="shared" si="3"/>
        <v>44582</v>
      </c>
      <c r="C27" s="15">
        <f t="shared" si="3"/>
        <v>44613</v>
      </c>
      <c r="D27" s="15">
        <f t="shared" si="3"/>
        <v>44641</v>
      </c>
      <c r="E27" s="15">
        <f t="shared" si="3"/>
        <v>44672</v>
      </c>
      <c r="F27" s="15">
        <f t="shared" si="3"/>
        <v>44702</v>
      </c>
      <c r="G27" s="15">
        <f t="shared" si="3"/>
        <v>44733</v>
      </c>
      <c r="H27" s="15">
        <f t="shared" si="3"/>
        <v>44763</v>
      </c>
      <c r="I27" s="15">
        <f t="shared" si="3"/>
        <v>44794</v>
      </c>
      <c r="J27" s="15">
        <f t="shared" si="3"/>
        <v>44825</v>
      </c>
      <c r="K27" s="15">
        <f t="shared" si="3"/>
        <v>44855</v>
      </c>
      <c r="L27" s="15">
        <f t="shared" si="3"/>
        <v>44886</v>
      </c>
      <c r="M27" s="15">
        <f t="shared" si="3"/>
        <v>44916</v>
      </c>
    </row>
    <row r="28" spans="1:17" x14ac:dyDescent="0.25">
      <c r="A28" s="1">
        <v>22</v>
      </c>
      <c r="B28" s="15">
        <f t="shared" si="3"/>
        <v>44583</v>
      </c>
      <c r="C28" s="15">
        <f t="shared" si="3"/>
        <v>44614</v>
      </c>
      <c r="D28" s="15">
        <f t="shared" si="3"/>
        <v>44642</v>
      </c>
      <c r="E28" s="15">
        <f t="shared" si="3"/>
        <v>44673</v>
      </c>
      <c r="F28" s="15">
        <f t="shared" si="3"/>
        <v>44703</v>
      </c>
      <c r="G28" s="15">
        <f t="shared" si="3"/>
        <v>44734</v>
      </c>
      <c r="H28" s="15">
        <f t="shared" si="3"/>
        <v>44764</v>
      </c>
      <c r="I28" s="15">
        <f t="shared" si="3"/>
        <v>44795</v>
      </c>
      <c r="J28" s="15">
        <f t="shared" si="3"/>
        <v>44826</v>
      </c>
      <c r="K28" s="15">
        <f t="shared" si="3"/>
        <v>44856</v>
      </c>
      <c r="L28" s="15">
        <f t="shared" si="3"/>
        <v>44887</v>
      </c>
      <c r="M28" s="15">
        <f t="shared" si="3"/>
        <v>44917</v>
      </c>
      <c r="O28" t="s">
        <v>24</v>
      </c>
      <c r="P28"/>
      <c r="Q28"/>
    </row>
    <row r="29" spans="1:17" x14ac:dyDescent="0.25">
      <c r="A29" s="1">
        <v>23</v>
      </c>
      <c r="B29" s="15">
        <f t="shared" si="3"/>
        <v>44584</v>
      </c>
      <c r="C29" s="15">
        <f t="shared" si="3"/>
        <v>44615</v>
      </c>
      <c r="D29" s="15">
        <f t="shared" si="3"/>
        <v>44643</v>
      </c>
      <c r="E29" s="15">
        <f t="shared" si="3"/>
        <v>44674</v>
      </c>
      <c r="F29" s="15">
        <f t="shared" si="3"/>
        <v>44704</v>
      </c>
      <c r="G29" s="15">
        <f t="shared" si="3"/>
        <v>44735</v>
      </c>
      <c r="H29" s="15">
        <f t="shared" si="3"/>
        <v>44765</v>
      </c>
      <c r="I29" s="15">
        <f t="shared" si="3"/>
        <v>44796</v>
      </c>
      <c r="J29" s="15">
        <f t="shared" si="3"/>
        <v>44827</v>
      </c>
      <c r="K29" s="15">
        <f t="shared" si="3"/>
        <v>44857</v>
      </c>
      <c r="L29" s="15">
        <f t="shared" si="3"/>
        <v>44888</v>
      </c>
      <c r="M29" s="15">
        <f t="shared" si="3"/>
        <v>44918</v>
      </c>
      <c r="O29" t="s">
        <v>15</v>
      </c>
      <c r="P29"/>
      <c r="Q29" s="2">
        <f>DATE($C$1,1,1)</f>
        <v>44562</v>
      </c>
    </row>
    <row r="30" spans="1:17" x14ac:dyDescent="0.25">
      <c r="A30" s="1">
        <v>24</v>
      </c>
      <c r="B30" s="15">
        <f t="shared" si="3"/>
        <v>44585</v>
      </c>
      <c r="C30" s="15">
        <f t="shared" si="3"/>
        <v>44616</v>
      </c>
      <c r="D30" s="15">
        <f t="shared" si="3"/>
        <v>44644</v>
      </c>
      <c r="E30" s="15">
        <f t="shared" si="3"/>
        <v>44675</v>
      </c>
      <c r="F30" s="15">
        <f t="shared" si="3"/>
        <v>44705</v>
      </c>
      <c r="G30" s="15">
        <f t="shared" si="3"/>
        <v>44736</v>
      </c>
      <c r="H30" s="15">
        <f t="shared" si="3"/>
        <v>44766</v>
      </c>
      <c r="I30" s="15">
        <f t="shared" si="3"/>
        <v>44797</v>
      </c>
      <c r="J30" s="15">
        <f t="shared" si="3"/>
        <v>44828</v>
      </c>
      <c r="K30" s="15">
        <f t="shared" si="3"/>
        <v>44858</v>
      </c>
      <c r="L30" s="15">
        <f t="shared" si="3"/>
        <v>44889</v>
      </c>
      <c r="M30" s="15">
        <f t="shared" si="3"/>
        <v>44919</v>
      </c>
      <c r="O30" t="s">
        <v>16</v>
      </c>
      <c r="P30"/>
      <c r="Q30" s="2">
        <f>DATE($C$1,12,31)</f>
        <v>44926</v>
      </c>
    </row>
    <row r="31" spans="1:17" x14ac:dyDescent="0.25">
      <c r="A31" s="1">
        <v>25</v>
      </c>
      <c r="B31" s="15">
        <f t="shared" si="3"/>
        <v>44586</v>
      </c>
      <c r="C31" s="15">
        <f t="shared" si="3"/>
        <v>44617</v>
      </c>
      <c r="D31" s="15">
        <f t="shared" si="3"/>
        <v>44645</v>
      </c>
      <c r="E31" s="15">
        <f t="shared" si="3"/>
        <v>44676</v>
      </c>
      <c r="F31" s="15">
        <f t="shared" si="3"/>
        <v>44706</v>
      </c>
      <c r="G31" s="15">
        <f t="shared" si="3"/>
        <v>44737</v>
      </c>
      <c r="H31" s="15">
        <f t="shared" si="3"/>
        <v>44767</v>
      </c>
      <c r="I31" s="15">
        <f t="shared" si="3"/>
        <v>44798</v>
      </c>
      <c r="J31" s="15">
        <f t="shared" si="3"/>
        <v>44829</v>
      </c>
      <c r="K31" s="15">
        <f t="shared" si="3"/>
        <v>44859</v>
      </c>
      <c r="L31" s="15">
        <f t="shared" si="3"/>
        <v>44890</v>
      </c>
      <c r="M31" s="15">
        <f t="shared" si="3"/>
        <v>44920</v>
      </c>
      <c r="O31" t="s">
        <v>17</v>
      </c>
      <c r="P31"/>
      <c r="Q31" s="9">
        <f>DATEDIF(Q29,Q30,"d")</f>
        <v>364</v>
      </c>
    </row>
    <row r="32" spans="1:17" x14ac:dyDescent="0.25">
      <c r="A32" s="1">
        <v>26</v>
      </c>
      <c r="B32" s="15">
        <f t="shared" si="3"/>
        <v>44587</v>
      </c>
      <c r="C32" s="15">
        <f t="shared" si="3"/>
        <v>44618</v>
      </c>
      <c r="D32" s="15">
        <f t="shared" si="3"/>
        <v>44646</v>
      </c>
      <c r="E32" s="15">
        <f t="shared" si="3"/>
        <v>44677</v>
      </c>
      <c r="F32" s="15">
        <f t="shared" si="3"/>
        <v>44707</v>
      </c>
      <c r="G32" s="15">
        <f t="shared" si="3"/>
        <v>44738</v>
      </c>
      <c r="H32" s="15">
        <f t="shared" si="3"/>
        <v>44768</v>
      </c>
      <c r="I32" s="15">
        <f t="shared" si="3"/>
        <v>44799</v>
      </c>
      <c r="J32" s="15">
        <f t="shared" si="3"/>
        <v>44830</v>
      </c>
      <c r="K32" s="15">
        <f t="shared" si="3"/>
        <v>44860</v>
      </c>
      <c r="L32" s="15">
        <f t="shared" si="3"/>
        <v>44891</v>
      </c>
      <c r="M32" s="15">
        <f t="shared" si="3"/>
        <v>44921</v>
      </c>
      <c r="O32" s="8" t="s">
        <v>18</v>
      </c>
      <c r="Q32" s="1">
        <f>Q31+1</f>
        <v>365</v>
      </c>
    </row>
    <row r="33" spans="1:17" x14ac:dyDescent="0.25">
      <c r="A33" s="1">
        <v>27</v>
      </c>
      <c r="B33" s="15">
        <f t="shared" si="3"/>
        <v>44588</v>
      </c>
      <c r="C33" s="15">
        <f t="shared" si="3"/>
        <v>44619</v>
      </c>
      <c r="D33" s="15">
        <f t="shared" si="3"/>
        <v>44647</v>
      </c>
      <c r="E33" s="15">
        <f t="shared" si="3"/>
        <v>44678</v>
      </c>
      <c r="F33" s="15">
        <f t="shared" si="3"/>
        <v>44708</v>
      </c>
      <c r="G33" s="15">
        <f t="shared" si="3"/>
        <v>44739</v>
      </c>
      <c r="H33" s="15">
        <f t="shared" si="3"/>
        <v>44769</v>
      </c>
      <c r="I33" s="15">
        <f t="shared" si="3"/>
        <v>44800</v>
      </c>
      <c r="J33" s="15">
        <f t="shared" si="3"/>
        <v>44831</v>
      </c>
      <c r="K33" s="15">
        <f t="shared" si="3"/>
        <v>44861</v>
      </c>
      <c r="L33" s="15">
        <f t="shared" si="3"/>
        <v>44892</v>
      </c>
      <c r="M33" s="15">
        <f t="shared" si="3"/>
        <v>44922</v>
      </c>
    </row>
    <row r="34" spans="1:17" x14ac:dyDescent="0.25">
      <c r="A34" s="1">
        <v>28</v>
      </c>
      <c r="B34" s="15">
        <f t="shared" si="3"/>
        <v>44589</v>
      </c>
      <c r="C34" s="15">
        <f t="shared" si="3"/>
        <v>44620</v>
      </c>
      <c r="D34" s="15">
        <f t="shared" si="3"/>
        <v>44648</v>
      </c>
      <c r="E34" s="15">
        <f t="shared" si="3"/>
        <v>44679</v>
      </c>
      <c r="F34" s="15">
        <f t="shared" si="3"/>
        <v>44709</v>
      </c>
      <c r="G34" s="15">
        <f t="shared" si="3"/>
        <v>44740</v>
      </c>
      <c r="H34" s="15">
        <f t="shared" si="3"/>
        <v>44770</v>
      </c>
      <c r="I34" s="15">
        <f t="shared" si="3"/>
        <v>44801</v>
      </c>
      <c r="J34" s="15">
        <f t="shared" si="3"/>
        <v>44832</v>
      </c>
      <c r="K34" s="15">
        <f t="shared" si="3"/>
        <v>44862</v>
      </c>
      <c r="L34" s="15">
        <f t="shared" si="3"/>
        <v>44893</v>
      </c>
      <c r="M34" s="15">
        <f t="shared" si="3"/>
        <v>44923</v>
      </c>
      <c r="O34" s="8" t="s">
        <v>19</v>
      </c>
      <c r="Q34" s="1">
        <f ca="1">SUMPRODUCT(N(WEEKDAY(ROW(INDIRECT(Q29&amp;":"&amp;Q30)),2)=6))</f>
        <v>53</v>
      </c>
    </row>
    <row r="35" spans="1:17" ht="15" customHeight="1" x14ac:dyDescent="0.25">
      <c r="A35" s="1">
        <v>29</v>
      </c>
      <c r="B35" s="15">
        <f t="shared" si="3"/>
        <v>44590</v>
      </c>
      <c r="C35" s="15" t="str">
        <f t="shared" si="3"/>
        <v/>
      </c>
      <c r="D35" s="15">
        <f t="shared" si="3"/>
        <v>44649</v>
      </c>
      <c r="E35" s="15">
        <f t="shared" si="3"/>
        <v>44680</v>
      </c>
      <c r="F35" s="15">
        <f t="shared" si="3"/>
        <v>44710</v>
      </c>
      <c r="G35" s="15">
        <f t="shared" si="3"/>
        <v>44741</v>
      </c>
      <c r="H35" s="15">
        <f t="shared" si="3"/>
        <v>44771</v>
      </c>
      <c r="I35" s="15">
        <f t="shared" si="3"/>
        <v>44802</v>
      </c>
      <c r="J35" s="15">
        <f t="shared" si="3"/>
        <v>44833</v>
      </c>
      <c r="K35" s="15">
        <f t="shared" si="3"/>
        <v>44863</v>
      </c>
      <c r="L35" s="15">
        <f t="shared" si="3"/>
        <v>44894</v>
      </c>
      <c r="M35" s="15">
        <f t="shared" si="3"/>
        <v>44924</v>
      </c>
      <c r="O35" s="8" t="s">
        <v>20</v>
      </c>
      <c r="Q35" s="1">
        <f ca="1">SUMPRODUCT(N(WEEKDAY(ROW(INDIRECT(Q29&amp;":"&amp;Q30)),2)=7))</f>
        <v>52</v>
      </c>
    </row>
    <row r="36" spans="1:17" x14ac:dyDescent="0.25">
      <c r="A36" s="1">
        <v>30</v>
      </c>
      <c r="B36" s="15">
        <f t="shared" si="3"/>
        <v>44591</v>
      </c>
      <c r="C36" s="15" t="str">
        <f t="shared" si="3"/>
        <v/>
      </c>
      <c r="D36" s="15">
        <f t="shared" si="3"/>
        <v>44650</v>
      </c>
      <c r="E36" s="15">
        <f t="shared" si="3"/>
        <v>44681</v>
      </c>
      <c r="F36" s="15">
        <f t="shared" si="3"/>
        <v>44711</v>
      </c>
      <c r="G36" s="15">
        <f t="shared" si="3"/>
        <v>44742</v>
      </c>
      <c r="H36" s="15">
        <f t="shared" si="3"/>
        <v>44772</v>
      </c>
      <c r="I36" s="15">
        <f t="shared" si="3"/>
        <v>44803</v>
      </c>
      <c r="J36" s="15">
        <f t="shared" si="3"/>
        <v>44834</v>
      </c>
      <c r="K36" s="15">
        <f t="shared" si="3"/>
        <v>44864</v>
      </c>
      <c r="L36" s="15">
        <f t="shared" si="3"/>
        <v>44895</v>
      </c>
      <c r="M36" s="15">
        <f t="shared" si="3"/>
        <v>44925</v>
      </c>
    </row>
    <row r="37" spans="1:17" x14ac:dyDescent="0.25">
      <c r="A37" s="1">
        <v>31</v>
      </c>
      <c r="B37" s="15">
        <f t="shared" si="3"/>
        <v>44592</v>
      </c>
      <c r="C37" s="15" t="str">
        <f t="shared" si="3"/>
        <v/>
      </c>
      <c r="D37" s="15">
        <f t="shared" si="3"/>
        <v>44651</v>
      </c>
      <c r="E37" s="15" t="str">
        <f t="shared" si="3"/>
        <v/>
      </c>
      <c r="F37" s="15">
        <f t="shared" si="3"/>
        <v>44712</v>
      </c>
      <c r="G37" s="15" t="str">
        <f t="shared" si="3"/>
        <v/>
      </c>
      <c r="H37" s="15">
        <f t="shared" si="3"/>
        <v>44773</v>
      </c>
      <c r="I37" s="15">
        <f t="shared" si="3"/>
        <v>44804</v>
      </c>
      <c r="J37" s="15" t="str">
        <f t="shared" si="3"/>
        <v/>
      </c>
      <c r="K37" s="15">
        <f t="shared" si="3"/>
        <v>44865</v>
      </c>
      <c r="L37" s="15" t="str">
        <f t="shared" si="3"/>
        <v/>
      </c>
      <c r="M37" s="15">
        <f t="shared" si="3"/>
        <v>44926</v>
      </c>
      <c r="O37" s="11" t="s">
        <v>25</v>
      </c>
      <c r="P37" s="12"/>
      <c r="Q37" s="13">
        <f ca="1">Q32-(Q26+Q34+Q35)</f>
        <v>249</v>
      </c>
    </row>
  </sheetData>
  <mergeCells count="1">
    <mergeCell ref="E1:M2"/>
  </mergeCells>
  <phoneticPr fontId="2" type="noConversion"/>
  <conditionalFormatting sqref="E1">
    <cfRule type="expression" dxfId="5" priority="20">
      <formula>$E$1&lt;&gt;""</formula>
    </cfRule>
  </conditionalFormatting>
  <conditionalFormatting sqref="B5:M37">
    <cfRule type="expression" dxfId="4" priority="7">
      <formula>AND($C$1&lt;&gt;"",B5="")</formula>
    </cfRule>
    <cfRule type="expression" dxfId="3" priority="10">
      <formula>$C$1&lt;&gt;""</formula>
    </cfRule>
  </conditionalFormatting>
  <conditionalFormatting sqref="B5:M5">
    <cfRule type="expression" dxfId="2" priority="6">
      <formula>$C$1&lt;&gt;""</formula>
    </cfRule>
  </conditionalFormatting>
  <conditionalFormatting sqref="B7:M37">
    <cfRule type="expression" dxfId="1" priority="3">
      <formula>OR(WEEKDAY(B7,2)=6,WEEKDAY(B7,2)=7)</formula>
    </cfRule>
  </conditionalFormatting>
  <conditionalFormatting sqref="B7:M37">
    <cfRule type="expression" dxfId="0" priority="5" stopIfTrue="1">
      <formula>COUNTIF(INDIRECT("JFériés[" &amp; $C$1 &amp; "]"),B7)&gt;0</formula>
    </cfRule>
  </conditionalFormatting>
  <printOptions horizontalCentered="1"/>
  <pageMargins left="0.23622047244094491" right="0.23622047244094491" top="0.55118110236220474" bottom="0.35433070866141736" header="0.31496062992125984" footer="0.31496062992125984"/>
  <pageSetup paperSize="9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D23CE43-1888-4952-B552-C0390110745E}">
          <x14:formula1>
            <xm:f>ANNEE!$B$4:$O$4</xm:f>
          </x14:formula1>
          <xm:sqref>C1</xm:sqref>
        </x14:dataValidation>
        <x14:dataValidation type="list" allowBlank="1" showInputMessage="1" showErrorMessage="1" xr:uid="{45A6DCA9-19DF-4A98-AAC6-F5CE3602840D}">
          <x14:formula1>
            <xm:f>ANNEE!#REF!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95A39-FC20-4F93-B60D-F8779EAAE17E}">
  <sheetPr codeName="Feuil3"/>
  <dimension ref="A2:R18"/>
  <sheetViews>
    <sheetView zoomScale="90" zoomScaleNormal="90" workbookViewId="0">
      <selection activeCell="B8" sqref="B8"/>
    </sheetView>
  </sheetViews>
  <sheetFormatPr baseColWidth="10" defaultRowHeight="15" x14ac:dyDescent="0.25"/>
  <cols>
    <col min="1" max="1" width="24.7109375" customWidth="1"/>
    <col min="2" max="15" width="13.7109375" customWidth="1"/>
    <col min="16" max="16" width="4.5703125" hidden="1" customWidth="1"/>
    <col min="17" max="17" width="26.42578125" hidden="1" customWidth="1"/>
    <col min="18" max="18" width="5.85546875" hidden="1" customWidth="1"/>
  </cols>
  <sheetData>
    <row r="2" spans="1:18" ht="24" customHeight="1" x14ac:dyDescent="0.25">
      <c r="A2" s="31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3"/>
    </row>
    <row r="4" spans="1:18" s="1" customFormat="1" ht="23.25" customHeight="1" x14ac:dyDescent="0.25">
      <c r="A4" s="1" t="s">
        <v>28</v>
      </c>
      <c r="B4" s="20" t="s">
        <v>29</v>
      </c>
      <c r="C4" s="21" t="s">
        <v>30</v>
      </c>
      <c r="D4" s="21" t="s">
        <v>31</v>
      </c>
      <c r="E4" s="21" t="s">
        <v>32</v>
      </c>
      <c r="F4" s="21" t="s">
        <v>33</v>
      </c>
      <c r="G4" s="21" t="s">
        <v>34</v>
      </c>
      <c r="H4" s="21" t="s">
        <v>35</v>
      </c>
      <c r="I4" s="21" t="s">
        <v>36</v>
      </c>
      <c r="J4" s="21" t="s">
        <v>37</v>
      </c>
      <c r="K4" s="21" t="s">
        <v>38</v>
      </c>
      <c r="L4" s="21" t="s">
        <v>39</v>
      </c>
      <c r="M4" s="21" t="s">
        <v>40</v>
      </c>
      <c r="N4" s="21" t="s">
        <v>41</v>
      </c>
      <c r="O4" s="22" t="s">
        <v>42</v>
      </c>
      <c r="Q4" s="1">
        <f>Calendrier!C1</f>
        <v>2022</v>
      </c>
      <c r="R4" s="1" t="e">
        <f>HLOOKUP(Q4,B4:O5,2,FALSE)</f>
        <v>#N/A</v>
      </c>
    </row>
    <row r="5" spans="1:18" hidden="1" x14ac:dyDescent="0.25">
      <c r="B5">
        <v>1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  <c r="K5">
        <v>10</v>
      </c>
      <c r="L5">
        <v>11</v>
      </c>
      <c r="M5">
        <v>12</v>
      </c>
      <c r="N5">
        <v>13</v>
      </c>
      <c r="O5">
        <v>14</v>
      </c>
    </row>
    <row r="6" spans="1:18" ht="20.25" customHeight="1" x14ac:dyDescent="0.25">
      <c r="A6" s="19" t="s">
        <v>1</v>
      </c>
      <c r="B6" s="23">
        <f>DATE(B$4,1,1)</f>
        <v>43466</v>
      </c>
      <c r="C6" s="23">
        <f>DATE(C$4,1,1)</f>
        <v>43831</v>
      </c>
      <c r="D6" s="23">
        <f>DATE(D$4,1,1)</f>
        <v>44197</v>
      </c>
      <c r="E6" s="23">
        <f>DATE(E$4,1,1)</f>
        <v>44562</v>
      </c>
      <c r="F6" s="23">
        <f t="shared" ref="F6:O6" si="0">DATE(F$4,1,1)</f>
        <v>44927</v>
      </c>
      <c r="G6" s="23">
        <f t="shared" si="0"/>
        <v>45292</v>
      </c>
      <c r="H6" s="23">
        <f t="shared" si="0"/>
        <v>45658</v>
      </c>
      <c r="I6" s="23">
        <f t="shared" si="0"/>
        <v>46023</v>
      </c>
      <c r="J6" s="23">
        <f t="shared" si="0"/>
        <v>46388</v>
      </c>
      <c r="K6" s="23">
        <f t="shared" si="0"/>
        <v>46753</v>
      </c>
      <c r="L6" s="23">
        <f t="shared" si="0"/>
        <v>47119</v>
      </c>
      <c r="M6" s="23">
        <f t="shared" si="0"/>
        <v>47484</v>
      </c>
      <c r="N6" s="23">
        <f t="shared" si="0"/>
        <v>47849</v>
      </c>
      <c r="O6" s="23">
        <f t="shared" si="0"/>
        <v>48214</v>
      </c>
      <c r="Q6" s="6" t="e">
        <f>INDEX($B$6:$O$18,R6,$R$4)</f>
        <v>#N/A</v>
      </c>
      <c r="R6">
        <v>1</v>
      </c>
    </row>
    <row r="7" spans="1:18" ht="20.25" customHeight="1" x14ac:dyDescent="0.25">
      <c r="A7" s="19" t="s">
        <v>0</v>
      </c>
      <c r="B7" s="24">
        <f>FLOOR(DAY(MINUTE($B$4/38)/2+56)&amp;"/5/"&amp;$B$4,7)-34</f>
        <v>43576</v>
      </c>
      <c r="C7" s="24">
        <f>FLOOR(DAY(MINUTE($C$4/38)/2+56)&amp;"/5/"&amp;$C$4,7)-34</f>
        <v>43933</v>
      </c>
      <c r="D7" s="24">
        <f>FLOOR(DAY(MINUTE($D$4/38)/2+56)&amp;"/5/"&amp;$D$4,7)-34</f>
        <v>44290</v>
      </c>
      <c r="E7" s="24">
        <f>ROUND(DATE(E4,4,MOD(234-11*MOD(E4,19),30))/7,0)*7-6</f>
        <v>44668</v>
      </c>
      <c r="F7" s="24">
        <f t="shared" ref="F7:O7" si="1">FLOOR(DAY(MINUTE(F$4/38)/2+56)&amp;"/5/"&amp;F$4,7)-34</f>
        <v>45025</v>
      </c>
      <c r="G7" s="24">
        <f t="shared" si="1"/>
        <v>45382</v>
      </c>
      <c r="H7" s="24">
        <f t="shared" si="1"/>
        <v>45767</v>
      </c>
      <c r="I7" s="24">
        <f t="shared" si="1"/>
        <v>46117</v>
      </c>
      <c r="J7" s="24">
        <f t="shared" si="1"/>
        <v>46474</v>
      </c>
      <c r="K7" s="24">
        <f t="shared" si="1"/>
        <v>46859</v>
      </c>
      <c r="L7" s="24">
        <f t="shared" si="1"/>
        <v>47209</v>
      </c>
      <c r="M7" s="24">
        <f t="shared" si="1"/>
        <v>47594</v>
      </c>
      <c r="N7" s="24">
        <f t="shared" si="1"/>
        <v>47951</v>
      </c>
      <c r="O7" s="24">
        <f t="shared" si="1"/>
        <v>48301</v>
      </c>
      <c r="P7" s="10"/>
      <c r="Q7" s="6" t="e">
        <f t="shared" ref="Q7:Q18" si="2">INDEX($B$6:$O$18,R7,$R$4)</f>
        <v>#N/A</v>
      </c>
      <c r="R7">
        <v>2</v>
      </c>
    </row>
    <row r="8" spans="1:18" ht="20.25" customHeight="1" x14ac:dyDescent="0.25">
      <c r="A8" s="19" t="s">
        <v>4</v>
      </c>
      <c r="B8" s="25">
        <f>B7+1</f>
        <v>43577</v>
      </c>
      <c r="C8" s="25">
        <f>C7+1</f>
        <v>43934</v>
      </c>
      <c r="D8" s="25">
        <f t="shared" ref="D8:O8" si="3">D7+1</f>
        <v>44291</v>
      </c>
      <c r="E8" s="25">
        <f t="shared" si="3"/>
        <v>44669</v>
      </c>
      <c r="F8" s="25">
        <f t="shared" si="3"/>
        <v>45026</v>
      </c>
      <c r="G8" s="25">
        <f t="shared" si="3"/>
        <v>45383</v>
      </c>
      <c r="H8" s="25">
        <f t="shared" si="3"/>
        <v>45768</v>
      </c>
      <c r="I8" s="25">
        <f t="shared" si="3"/>
        <v>46118</v>
      </c>
      <c r="J8" s="25">
        <f t="shared" si="3"/>
        <v>46475</v>
      </c>
      <c r="K8" s="25">
        <f t="shared" si="3"/>
        <v>46860</v>
      </c>
      <c r="L8" s="25">
        <f t="shared" si="3"/>
        <v>47210</v>
      </c>
      <c r="M8" s="25">
        <f t="shared" si="3"/>
        <v>47595</v>
      </c>
      <c r="N8" s="25">
        <f t="shared" si="3"/>
        <v>47952</v>
      </c>
      <c r="O8" s="25">
        <f t="shared" si="3"/>
        <v>48302</v>
      </c>
      <c r="Q8" s="6" t="e">
        <f t="shared" si="2"/>
        <v>#N/A</v>
      </c>
      <c r="R8">
        <v>3</v>
      </c>
    </row>
    <row r="9" spans="1:18" ht="20.25" customHeight="1" x14ac:dyDescent="0.25">
      <c r="A9" s="19" t="s">
        <v>5</v>
      </c>
      <c r="B9" s="25">
        <f>DATE(B4,5,1)</f>
        <v>43586</v>
      </c>
      <c r="C9" s="25">
        <f t="shared" ref="C9:O9" si="4">DATE(C4,5,1)</f>
        <v>43952</v>
      </c>
      <c r="D9" s="25">
        <f t="shared" si="4"/>
        <v>44317</v>
      </c>
      <c r="E9" s="25">
        <f t="shared" si="4"/>
        <v>44682</v>
      </c>
      <c r="F9" s="25">
        <f t="shared" si="4"/>
        <v>45047</v>
      </c>
      <c r="G9" s="25">
        <f t="shared" si="4"/>
        <v>45413</v>
      </c>
      <c r="H9" s="25">
        <f t="shared" si="4"/>
        <v>45778</v>
      </c>
      <c r="I9" s="25">
        <f t="shared" si="4"/>
        <v>46143</v>
      </c>
      <c r="J9" s="25">
        <f t="shared" si="4"/>
        <v>46508</v>
      </c>
      <c r="K9" s="25">
        <f t="shared" si="4"/>
        <v>46874</v>
      </c>
      <c r="L9" s="25">
        <f t="shared" si="4"/>
        <v>47239</v>
      </c>
      <c r="M9" s="25">
        <f t="shared" si="4"/>
        <v>47604</v>
      </c>
      <c r="N9" s="25">
        <f t="shared" si="4"/>
        <v>47969</v>
      </c>
      <c r="O9" s="25">
        <f t="shared" si="4"/>
        <v>48335</v>
      </c>
      <c r="Q9" s="6" t="e">
        <f t="shared" si="2"/>
        <v>#N/A</v>
      </c>
      <c r="R9">
        <v>4</v>
      </c>
    </row>
    <row r="10" spans="1:18" ht="20.25" customHeight="1" x14ac:dyDescent="0.25">
      <c r="A10" s="19" t="s">
        <v>6</v>
      </c>
      <c r="B10" s="25">
        <f>DATE(B4,5,8)</f>
        <v>43593</v>
      </c>
      <c r="C10" s="25">
        <f t="shared" ref="C10:O10" si="5">DATE(C4,5,8)</f>
        <v>43959</v>
      </c>
      <c r="D10" s="25">
        <f t="shared" si="5"/>
        <v>44324</v>
      </c>
      <c r="E10" s="25">
        <f t="shared" si="5"/>
        <v>44689</v>
      </c>
      <c r="F10" s="25">
        <f t="shared" si="5"/>
        <v>45054</v>
      </c>
      <c r="G10" s="25">
        <f t="shared" si="5"/>
        <v>45420</v>
      </c>
      <c r="H10" s="25">
        <f t="shared" si="5"/>
        <v>45785</v>
      </c>
      <c r="I10" s="25">
        <f t="shared" si="5"/>
        <v>46150</v>
      </c>
      <c r="J10" s="25">
        <f t="shared" si="5"/>
        <v>46515</v>
      </c>
      <c r="K10" s="25">
        <f t="shared" si="5"/>
        <v>46881</v>
      </c>
      <c r="L10" s="25">
        <f t="shared" si="5"/>
        <v>47246</v>
      </c>
      <c r="M10" s="25">
        <f t="shared" si="5"/>
        <v>47611</v>
      </c>
      <c r="N10" s="25">
        <f t="shared" si="5"/>
        <v>47976</v>
      </c>
      <c r="O10" s="25">
        <f t="shared" si="5"/>
        <v>48342</v>
      </c>
      <c r="Q10" s="6" t="e">
        <f t="shared" si="2"/>
        <v>#N/A</v>
      </c>
      <c r="R10">
        <v>5</v>
      </c>
    </row>
    <row r="11" spans="1:18" ht="20.25" customHeight="1" x14ac:dyDescent="0.25">
      <c r="A11" s="19" t="s">
        <v>7</v>
      </c>
      <c r="B11" s="25">
        <f>B7+39</f>
        <v>43615</v>
      </c>
      <c r="C11" s="25">
        <f t="shared" ref="C11:O11" si="6">C7+39</f>
        <v>43972</v>
      </c>
      <c r="D11" s="25">
        <f t="shared" si="6"/>
        <v>44329</v>
      </c>
      <c r="E11" s="25">
        <f t="shared" si="6"/>
        <v>44707</v>
      </c>
      <c r="F11" s="25">
        <f t="shared" si="6"/>
        <v>45064</v>
      </c>
      <c r="G11" s="25">
        <f t="shared" si="6"/>
        <v>45421</v>
      </c>
      <c r="H11" s="25">
        <f t="shared" si="6"/>
        <v>45806</v>
      </c>
      <c r="I11" s="25">
        <f t="shared" si="6"/>
        <v>46156</v>
      </c>
      <c r="J11" s="25">
        <f t="shared" si="6"/>
        <v>46513</v>
      </c>
      <c r="K11" s="25">
        <f t="shared" si="6"/>
        <v>46898</v>
      </c>
      <c r="L11" s="25">
        <f t="shared" si="6"/>
        <v>47248</v>
      </c>
      <c r="M11" s="25">
        <f t="shared" si="6"/>
        <v>47633</v>
      </c>
      <c r="N11" s="25">
        <f t="shared" si="6"/>
        <v>47990</v>
      </c>
      <c r="O11" s="25">
        <f t="shared" si="6"/>
        <v>48340</v>
      </c>
      <c r="Q11" s="6" t="e">
        <f t="shared" si="2"/>
        <v>#N/A</v>
      </c>
      <c r="R11">
        <v>6</v>
      </c>
    </row>
    <row r="12" spans="1:18" ht="20.25" customHeight="1" x14ac:dyDescent="0.25">
      <c r="A12" s="19" t="s">
        <v>8</v>
      </c>
      <c r="B12" s="25">
        <f>B7+49</f>
        <v>43625</v>
      </c>
      <c r="C12" s="25">
        <f t="shared" ref="C12:O12" si="7">C7+49</f>
        <v>43982</v>
      </c>
      <c r="D12" s="25">
        <f t="shared" si="7"/>
        <v>44339</v>
      </c>
      <c r="E12" s="25">
        <f t="shared" si="7"/>
        <v>44717</v>
      </c>
      <c r="F12" s="25">
        <f t="shared" si="7"/>
        <v>45074</v>
      </c>
      <c r="G12" s="25">
        <f t="shared" si="7"/>
        <v>45431</v>
      </c>
      <c r="H12" s="25">
        <f t="shared" si="7"/>
        <v>45816</v>
      </c>
      <c r="I12" s="25">
        <f t="shared" si="7"/>
        <v>46166</v>
      </c>
      <c r="J12" s="25">
        <f t="shared" si="7"/>
        <v>46523</v>
      </c>
      <c r="K12" s="25">
        <f t="shared" si="7"/>
        <v>46908</v>
      </c>
      <c r="L12" s="25">
        <f t="shared" si="7"/>
        <v>47258</v>
      </c>
      <c r="M12" s="25">
        <f t="shared" si="7"/>
        <v>47643</v>
      </c>
      <c r="N12" s="25">
        <f t="shared" si="7"/>
        <v>48000</v>
      </c>
      <c r="O12" s="25">
        <f t="shared" si="7"/>
        <v>48350</v>
      </c>
      <c r="Q12" s="6" t="e">
        <f t="shared" si="2"/>
        <v>#N/A</v>
      </c>
      <c r="R12">
        <v>7</v>
      </c>
    </row>
    <row r="13" spans="1:18" ht="20.25" customHeight="1" x14ac:dyDescent="0.25">
      <c r="A13" s="19" t="s">
        <v>9</v>
      </c>
      <c r="B13" s="25">
        <f>B7+50</f>
        <v>43626</v>
      </c>
      <c r="C13" s="25">
        <f t="shared" ref="C13:O13" si="8">C7+50</f>
        <v>43983</v>
      </c>
      <c r="D13" s="25">
        <f t="shared" si="8"/>
        <v>44340</v>
      </c>
      <c r="E13" s="25">
        <f t="shared" si="8"/>
        <v>44718</v>
      </c>
      <c r="F13" s="25">
        <f t="shared" si="8"/>
        <v>45075</v>
      </c>
      <c r="G13" s="25">
        <f t="shared" si="8"/>
        <v>45432</v>
      </c>
      <c r="H13" s="25">
        <f t="shared" si="8"/>
        <v>45817</v>
      </c>
      <c r="I13" s="25">
        <f t="shared" si="8"/>
        <v>46167</v>
      </c>
      <c r="J13" s="25">
        <f t="shared" si="8"/>
        <v>46524</v>
      </c>
      <c r="K13" s="25">
        <f t="shared" si="8"/>
        <v>46909</v>
      </c>
      <c r="L13" s="25">
        <f t="shared" si="8"/>
        <v>47259</v>
      </c>
      <c r="M13" s="25">
        <f t="shared" si="8"/>
        <v>47644</v>
      </c>
      <c r="N13" s="25">
        <f t="shared" si="8"/>
        <v>48001</v>
      </c>
      <c r="O13" s="25">
        <f t="shared" si="8"/>
        <v>48351</v>
      </c>
      <c r="Q13" s="6" t="e">
        <f t="shared" si="2"/>
        <v>#N/A</v>
      </c>
      <c r="R13">
        <v>8</v>
      </c>
    </row>
    <row r="14" spans="1:18" ht="20.25" customHeight="1" x14ac:dyDescent="0.25">
      <c r="A14" s="19" t="s">
        <v>10</v>
      </c>
      <c r="B14" s="25">
        <f>DATE(B4,7,14)</f>
        <v>43660</v>
      </c>
      <c r="C14" s="25">
        <f t="shared" ref="C14:O14" si="9">DATE(C4,7,14)</f>
        <v>44026</v>
      </c>
      <c r="D14" s="25">
        <f t="shared" si="9"/>
        <v>44391</v>
      </c>
      <c r="E14" s="25">
        <f t="shared" si="9"/>
        <v>44756</v>
      </c>
      <c r="F14" s="25">
        <f t="shared" si="9"/>
        <v>45121</v>
      </c>
      <c r="G14" s="25">
        <f t="shared" si="9"/>
        <v>45487</v>
      </c>
      <c r="H14" s="25">
        <f t="shared" si="9"/>
        <v>45852</v>
      </c>
      <c r="I14" s="25">
        <f t="shared" si="9"/>
        <v>46217</v>
      </c>
      <c r="J14" s="25">
        <f t="shared" si="9"/>
        <v>46582</v>
      </c>
      <c r="K14" s="25">
        <f t="shared" si="9"/>
        <v>46948</v>
      </c>
      <c r="L14" s="25">
        <f t="shared" si="9"/>
        <v>47313</v>
      </c>
      <c r="M14" s="25">
        <f t="shared" si="9"/>
        <v>47678</v>
      </c>
      <c r="N14" s="25">
        <f t="shared" si="9"/>
        <v>48043</v>
      </c>
      <c r="O14" s="25">
        <f t="shared" si="9"/>
        <v>48409</v>
      </c>
      <c r="Q14" s="6" t="e">
        <f t="shared" si="2"/>
        <v>#N/A</v>
      </c>
      <c r="R14">
        <v>9</v>
      </c>
    </row>
    <row r="15" spans="1:18" ht="20.25" customHeight="1" x14ac:dyDescent="0.25">
      <c r="A15" s="19" t="s">
        <v>11</v>
      </c>
      <c r="B15" s="25">
        <f>DATE(B4,8,15)</f>
        <v>43692</v>
      </c>
      <c r="C15" s="25">
        <f t="shared" ref="C15:O15" si="10">DATE(C4,8,15)</f>
        <v>44058</v>
      </c>
      <c r="D15" s="25">
        <f t="shared" si="10"/>
        <v>44423</v>
      </c>
      <c r="E15" s="25">
        <f t="shared" si="10"/>
        <v>44788</v>
      </c>
      <c r="F15" s="25">
        <f t="shared" si="10"/>
        <v>45153</v>
      </c>
      <c r="G15" s="25">
        <f t="shared" si="10"/>
        <v>45519</v>
      </c>
      <c r="H15" s="25">
        <f t="shared" si="10"/>
        <v>45884</v>
      </c>
      <c r="I15" s="25">
        <f t="shared" si="10"/>
        <v>46249</v>
      </c>
      <c r="J15" s="25">
        <f t="shared" si="10"/>
        <v>46614</v>
      </c>
      <c r="K15" s="25">
        <f t="shared" si="10"/>
        <v>46980</v>
      </c>
      <c r="L15" s="25">
        <f t="shared" si="10"/>
        <v>47345</v>
      </c>
      <c r="M15" s="25">
        <f t="shared" si="10"/>
        <v>47710</v>
      </c>
      <c r="N15" s="25">
        <f t="shared" si="10"/>
        <v>48075</v>
      </c>
      <c r="O15" s="25">
        <f t="shared" si="10"/>
        <v>48441</v>
      </c>
      <c r="Q15" s="6" t="e">
        <f t="shared" si="2"/>
        <v>#N/A</v>
      </c>
      <c r="R15">
        <v>10</v>
      </c>
    </row>
    <row r="16" spans="1:18" ht="20.25" customHeight="1" x14ac:dyDescent="0.25">
      <c r="A16" s="19" t="s">
        <v>12</v>
      </c>
      <c r="B16" s="25">
        <f>DATE(B4,11,1)</f>
        <v>43770</v>
      </c>
      <c r="C16" s="25">
        <f t="shared" ref="C16:O16" si="11">DATE(C4,11,1)</f>
        <v>44136</v>
      </c>
      <c r="D16" s="25">
        <f t="shared" si="11"/>
        <v>44501</v>
      </c>
      <c r="E16" s="25">
        <f t="shared" si="11"/>
        <v>44866</v>
      </c>
      <c r="F16" s="25">
        <f t="shared" si="11"/>
        <v>45231</v>
      </c>
      <c r="G16" s="25">
        <f t="shared" si="11"/>
        <v>45597</v>
      </c>
      <c r="H16" s="25">
        <f t="shared" si="11"/>
        <v>45962</v>
      </c>
      <c r="I16" s="25">
        <f t="shared" si="11"/>
        <v>46327</v>
      </c>
      <c r="J16" s="25">
        <f t="shared" si="11"/>
        <v>46692</v>
      </c>
      <c r="K16" s="25">
        <f t="shared" si="11"/>
        <v>47058</v>
      </c>
      <c r="L16" s="25">
        <f t="shared" si="11"/>
        <v>47423</v>
      </c>
      <c r="M16" s="25">
        <f t="shared" si="11"/>
        <v>47788</v>
      </c>
      <c r="N16" s="25">
        <f t="shared" si="11"/>
        <v>48153</v>
      </c>
      <c r="O16" s="25">
        <f t="shared" si="11"/>
        <v>48519</v>
      </c>
      <c r="Q16" s="6" t="e">
        <f t="shared" si="2"/>
        <v>#N/A</v>
      </c>
      <c r="R16">
        <v>11</v>
      </c>
    </row>
    <row r="17" spans="1:18" ht="20.25" customHeight="1" x14ac:dyDescent="0.25">
      <c r="A17" s="19" t="s">
        <v>13</v>
      </c>
      <c r="B17" s="25">
        <f>DATE(B4,11,11)</f>
        <v>43780</v>
      </c>
      <c r="C17" s="25">
        <f t="shared" ref="C17:O17" si="12">DATE(C4,11,11)</f>
        <v>44146</v>
      </c>
      <c r="D17" s="25">
        <f t="shared" si="12"/>
        <v>44511</v>
      </c>
      <c r="E17" s="25">
        <f t="shared" si="12"/>
        <v>44876</v>
      </c>
      <c r="F17" s="25">
        <f t="shared" si="12"/>
        <v>45241</v>
      </c>
      <c r="G17" s="25">
        <f t="shared" si="12"/>
        <v>45607</v>
      </c>
      <c r="H17" s="25">
        <f t="shared" si="12"/>
        <v>45972</v>
      </c>
      <c r="I17" s="25">
        <f t="shared" si="12"/>
        <v>46337</v>
      </c>
      <c r="J17" s="25">
        <f t="shared" si="12"/>
        <v>46702</v>
      </c>
      <c r="K17" s="25">
        <f t="shared" si="12"/>
        <v>47068</v>
      </c>
      <c r="L17" s="25">
        <f t="shared" si="12"/>
        <v>47433</v>
      </c>
      <c r="M17" s="25">
        <f t="shared" si="12"/>
        <v>47798</v>
      </c>
      <c r="N17" s="25">
        <f t="shared" si="12"/>
        <v>48163</v>
      </c>
      <c r="O17" s="25">
        <f t="shared" si="12"/>
        <v>48529</v>
      </c>
      <c r="Q17" s="6" t="e">
        <f t="shared" si="2"/>
        <v>#N/A</v>
      </c>
      <c r="R17">
        <v>12</v>
      </c>
    </row>
    <row r="18" spans="1:18" ht="20.25" customHeight="1" x14ac:dyDescent="0.25">
      <c r="A18" s="34" t="s">
        <v>14</v>
      </c>
      <c r="B18" s="35">
        <f>DATE(B4,12,25)</f>
        <v>43824</v>
      </c>
      <c r="C18" s="35">
        <f t="shared" ref="C18:O18" si="13">DATE(C4,12,25)</f>
        <v>44190</v>
      </c>
      <c r="D18" s="35">
        <f t="shared" si="13"/>
        <v>44555</v>
      </c>
      <c r="E18" s="35">
        <f t="shared" si="13"/>
        <v>44920</v>
      </c>
      <c r="F18" s="35">
        <f t="shared" si="13"/>
        <v>45285</v>
      </c>
      <c r="G18" s="35">
        <f t="shared" si="13"/>
        <v>45651</v>
      </c>
      <c r="H18" s="35">
        <f t="shared" si="13"/>
        <v>46016</v>
      </c>
      <c r="I18" s="35">
        <f t="shared" si="13"/>
        <v>46381</v>
      </c>
      <c r="J18" s="35">
        <f t="shared" si="13"/>
        <v>46746</v>
      </c>
      <c r="K18" s="35">
        <f t="shared" si="13"/>
        <v>47112</v>
      </c>
      <c r="L18" s="35">
        <f t="shared" si="13"/>
        <v>47477</v>
      </c>
      <c r="M18" s="35">
        <f t="shared" si="13"/>
        <v>47842</v>
      </c>
      <c r="N18" s="35">
        <f t="shared" si="13"/>
        <v>48207</v>
      </c>
      <c r="O18" s="35">
        <f t="shared" si="13"/>
        <v>48573</v>
      </c>
      <c r="Q18" s="6" t="e">
        <f t="shared" si="2"/>
        <v>#N/A</v>
      </c>
      <c r="R18">
        <v>13</v>
      </c>
    </row>
  </sheetData>
  <mergeCells count="1">
    <mergeCell ref="A2:O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ANNEE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Bruno</cp:lastModifiedBy>
  <cp:lastPrinted>2022-11-19T03:38:06Z</cp:lastPrinted>
  <dcterms:created xsi:type="dcterms:W3CDTF">2022-11-18T11:09:00Z</dcterms:created>
  <dcterms:modified xsi:type="dcterms:W3CDTF">2022-11-19T11:34:29Z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2022-11-19T11:34:29Z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f4d79659-0bc5-4ce5-a0bc-993862a01ea3</vt:lpwstr>
  </property>
  <property fmtid="{D5CDD505-2E9C-101B-9397-08002B2CF9AE}" pid="8" name="MSIP_Label_64a238cc-6af3-4341-9d32-201b7e04331f_ContentBits">
    <vt:lpwstr>0</vt:lpwstr>
  </property>
</Properties>
</file>