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4402D4A9-3DDE-45D7-8180-E36F9E904B08}" xr6:coauthVersionLast="47" xr6:coauthVersionMax="47" xr10:uidLastSave="{00000000-0000-0000-0000-000000000000}"/>
  <bookViews>
    <workbookView xWindow="-120" yWindow="-120" windowWidth="29040" windowHeight="15840" xr2:uid="{F8BD0171-5AB3-4CCD-B59B-5112327A047A}"/>
  </bookViews>
  <sheets>
    <sheet name="SOMMAIRE" sheetId="19" r:id="rId1"/>
  </sheets>
  <definedNames>
    <definedName name="Adresse_chantier">#REF!</definedName>
    <definedName name="Adresse_client">#REF!</definedName>
    <definedName name="apporteur_affaire">#REF!</definedName>
    <definedName name="Civilité_chantier">#REF!</definedName>
    <definedName name="Civilité_client">#REF!</definedName>
    <definedName name="Code_postal_chantier">#REF!</definedName>
    <definedName name="Code_postal_client">#REF!</definedName>
    <definedName name="Complément_chantier">#REF!</definedName>
    <definedName name="Complément_client">#REF!</definedName>
    <definedName name="coordonnee_chantier">#REF!</definedName>
    <definedName name="coordonnee_client">#REF!</definedName>
    <definedName name="date_creation_chantier">#REF!</definedName>
    <definedName name="descriptif_chantier">#REF!</definedName>
    <definedName name="_xlnm.Print_Titles" localSheetId="0">SOMMAIRE!#REF!</definedName>
    <definedName name="nom_chantier">#REF!</definedName>
    <definedName name="Nom_client">#REF!</definedName>
    <definedName name="Nom_contact_chantier">#REF!</definedName>
    <definedName name="OPC_CoTraitance">SOMMAIRE!$T:$Z</definedName>
    <definedName name="OPC_Généralité">SOMMAIRE!$F:$L</definedName>
    <definedName name="OPC_RétroCommission">SOMMAIRE!$AA:$AG</definedName>
    <definedName name="OPC_SousTraitance">SOMMAIRE!$M:$S</definedName>
    <definedName name="Prénom_chantier">#REF!</definedName>
    <definedName name="Prénom_client">#REF!</definedName>
    <definedName name="responsable_chantier">#REF!</definedName>
    <definedName name="version">#REF!</definedName>
    <definedName name="Ville_chantier">#REF!</definedName>
    <definedName name="Ville_client">#REF!</definedName>
    <definedName name="_xlnm.Print_Area" localSheetId="0">SOMMAIRE!$B$3:$Z$14</definedName>
  </definedName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8" i="19" l="1"/>
  <c r="H8" i="19"/>
  <c r="I8" i="19"/>
  <c r="J8" i="19"/>
  <c r="K8" i="19"/>
  <c r="L8" i="19"/>
  <c r="M8" i="19"/>
  <c r="N8" i="19"/>
  <c r="O8" i="19"/>
  <c r="P8" i="19"/>
  <c r="Q8" i="19"/>
  <c r="R8" i="19"/>
  <c r="S8" i="19"/>
  <c r="T8" i="19"/>
  <c r="U8" i="19"/>
  <c r="V8" i="19"/>
  <c r="W8" i="19"/>
  <c r="X8" i="19"/>
  <c r="Y8" i="19"/>
  <c r="Z8" i="19"/>
  <c r="AA8" i="19"/>
  <c r="AB8" i="19"/>
  <c r="AC8" i="19"/>
  <c r="AD8" i="19"/>
  <c r="AE8" i="19"/>
  <c r="AF8" i="19"/>
  <c r="AG8" i="19"/>
  <c r="F8" i="19"/>
  <c r="E14" i="19"/>
  <c r="D14" i="19"/>
  <c r="C14" i="19"/>
  <c r="T14" i="19" l="1"/>
  <c r="W14" i="19"/>
  <c r="V14" i="19"/>
  <c r="AC14" i="19"/>
  <c r="AE14" i="19"/>
  <c r="AA14" i="19"/>
  <c r="Q14" i="19"/>
  <c r="AD14" i="19"/>
  <c r="M14" i="19"/>
  <c r="O14" i="19"/>
  <c r="U14" i="19"/>
  <c r="X14" i="19"/>
  <c r="AB14" i="19"/>
  <c r="N14" i="19"/>
  <c r="N11" i="19" l="1"/>
  <c r="O11" i="19"/>
  <c r="Q11" i="19"/>
  <c r="T11" i="19"/>
  <c r="U11" i="19"/>
  <c r="V11" i="19"/>
  <c r="W11" i="19"/>
  <c r="X11" i="19"/>
  <c r="AA11" i="19"/>
  <c r="AB11" i="19"/>
  <c r="AC11" i="19"/>
  <c r="AD11" i="19"/>
  <c r="AE11" i="19"/>
  <c r="M11" i="19"/>
  <c r="F14" i="19"/>
  <c r="R14" i="19"/>
  <c r="J14" i="19"/>
  <c r="P14" i="19"/>
  <c r="Z14" i="19"/>
  <c r="G14" i="19"/>
  <c r="S14" i="19"/>
  <c r="AG14" i="19"/>
  <c r="H14" i="19"/>
  <c r="AF14" i="19"/>
  <c r="Y14" i="19"/>
  <c r="H11" i="19" l="1"/>
  <c r="AG11" i="19"/>
  <c r="G11" i="19"/>
  <c r="AF11" i="19"/>
  <c r="Y11" i="19"/>
  <c r="P11" i="19"/>
  <c r="S11" i="19"/>
  <c r="J11" i="19"/>
  <c r="R11" i="19"/>
  <c r="F11" i="19"/>
  <c r="Z11" i="19"/>
  <c r="L14" i="19"/>
  <c r="K14" i="19"/>
  <c r="I14" i="19"/>
  <c r="I11" i="19" l="1"/>
  <c r="L11" i="19"/>
  <c r="K11" i="19"/>
  <c r="C2" i="19" l="1"/>
</calcChain>
</file>

<file path=xl/sharedStrings.xml><?xml version="1.0" encoding="utf-8"?>
<sst xmlns="http://schemas.openxmlformats.org/spreadsheetml/2006/main" count="86" uniqueCount="30">
  <si>
    <t>état du chantier</t>
  </si>
  <si>
    <t>z
z</t>
  </si>
  <si>
    <t>z</t>
  </si>
  <si>
    <t>zz</t>
  </si>
  <si>
    <t>visible</t>
  </si>
  <si>
    <t>Total HT</t>
  </si>
  <si>
    <t>zzzzzzzzzzzzzzzzzzzzzzzzz</t>
  </si>
  <si>
    <t>zzzzzzzzzzzzzzz</t>
  </si>
  <si>
    <t>OPC</t>
  </si>
  <si>
    <t>zzzzzzzzzzzzzzzzz</t>
  </si>
  <si>
    <t>Total TTC</t>
  </si>
  <si>
    <t>nb doc</t>
  </si>
  <si>
    <t>Total payé TTC</t>
  </si>
  <si>
    <t>Reste à payé TTC</t>
  </si>
  <si>
    <t>Nom du chantier</t>
  </si>
  <si>
    <t>zzzzzzzzzzzzzzzzzzzzz</t>
  </si>
  <si>
    <t>CA chantier</t>
  </si>
  <si>
    <t>Total payé HT</t>
  </si>
  <si>
    <t>GENERALITE</t>
  </si>
  <si>
    <t>Reste à payé HT</t>
  </si>
  <si>
    <t>date de création</t>
  </si>
  <si>
    <t>Total</t>
  </si>
  <si>
    <t>OPC - GENERALITE</t>
  </si>
  <si>
    <t>OPC - Sous-traitance</t>
  </si>
  <si>
    <t>OPC - Co-traitance</t>
  </si>
  <si>
    <t>OPC - Rétrocommission</t>
  </si>
  <si>
    <t>OPC generalite</t>
  </si>
  <si>
    <t>OPC sous traitance</t>
  </si>
  <si>
    <t>OPC co traitance</t>
  </si>
  <si>
    <t>OPC retrocom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</si>
</sst>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#,##0.00\ &quot;€&quot;"/>
  </numFmts>
  <fonts count="1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Helv"/>
    </font>
    <font>
      <b/>
      <u/>
      <sz val="12"/>
      <name val="AvantGarde S"/>
    </font>
    <font>
      <sz val="12"/>
      <color theme="0"/>
      <name val="AvantGarde S"/>
    </font>
    <font>
      <sz val="12"/>
      <color theme="1"/>
      <name val="AvantGarde S"/>
    </font>
    <font>
      <sz val="12"/>
      <name val="AvantGarde S"/>
    </font>
    <font>
      <b/>
      <sz val="12"/>
      <color theme="0"/>
      <name val="AvantGarde S"/>
    </font>
    <font>
      <sz val="10"/>
      <color theme="1"/>
      <name val="AvantGarde S"/>
    </font>
    <font>
      <b/>
      <sz val="10"/>
      <color theme="1"/>
      <name val="AvantGarde S"/>
    </font>
    <font>
      <sz val="8"/>
      <color theme="1"/>
      <name val="AvantGarde S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598527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8DC63F"/>
        <bgColor indexed="64"/>
      </patternFill>
    </fill>
    <fill>
      <patternFill patternType="solid">
        <fgColor rgb="FFC9E4A6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BFAFFB"/>
        <bgColor indexed="64"/>
      </patternFill>
    </fill>
    <fill>
      <patternFill patternType="lightUp"/>
    </fill>
    <fill>
      <patternFill patternType="solid">
        <fgColor theme="5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/>
  </cellStyleXfs>
  <cellXfs count="46">
    <xf numFmtId="0" fontId="0" fillId="0" borderId="0" xfId="0"/>
    <xf numFmtId="0" fontId="3" fillId="6" borderId="3" xfId="1" applyNumberFormat="1" applyFont="1" applyFill="1" applyBorder="1" applyAlignment="1" applyProtection="1">
      <alignment horizontal="left" vertical="center"/>
      <protection locked="0"/>
    </xf>
    <xf numFmtId="0" fontId="4" fillId="0" borderId="0" xfId="0" applyFont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 wrapText="1"/>
    </xf>
    <xf numFmtId="0" fontId="5" fillId="0" borderId="0" xfId="0" applyFont="1" applyProtection="1"/>
    <xf numFmtId="0" fontId="4" fillId="2" borderId="0" xfId="0" applyFont="1" applyFill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5" fillId="0" borderId="0" xfId="0" applyFont="1" applyAlignment="1" applyProtection="1">
      <alignment horizontal="left" vertical="center"/>
    </xf>
    <xf numFmtId="0" fontId="4" fillId="3" borderId="3" xfId="0" applyFont="1" applyFill="1" applyBorder="1" applyAlignment="1" applyProtection="1">
      <alignment horizontal="center" vertical="center" wrapText="1"/>
    </xf>
    <xf numFmtId="0" fontId="6" fillId="6" borderId="3" xfId="0" applyFont="1" applyFill="1" applyBorder="1" applyAlignment="1" applyProtection="1">
      <alignment horizontal="center" vertical="center" wrapText="1"/>
    </xf>
    <xf numFmtId="0" fontId="6" fillId="5" borderId="3" xfId="0" applyFont="1" applyFill="1" applyBorder="1" applyAlignment="1" applyProtection="1">
      <alignment horizontal="center" vertical="center" wrapText="1"/>
    </xf>
    <xf numFmtId="0" fontId="6" fillId="6" borderId="3" xfId="0" applyFont="1" applyFill="1" applyBorder="1" applyAlignment="1" applyProtection="1">
      <alignment horizontal="left" vertical="center"/>
    </xf>
    <xf numFmtId="14" fontId="6" fillId="6" borderId="3" xfId="0" applyNumberFormat="1" applyFont="1" applyFill="1" applyBorder="1" applyAlignment="1" applyProtection="1">
      <alignment horizontal="right" vertical="center"/>
    </xf>
    <xf numFmtId="164" fontId="6" fillId="6" borderId="3" xfId="0" applyNumberFormat="1" applyFont="1" applyFill="1" applyBorder="1" applyAlignment="1" applyProtection="1">
      <alignment horizontal="right" vertical="center"/>
    </xf>
    <xf numFmtId="164" fontId="6" fillId="5" borderId="3" xfId="0" applyNumberFormat="1" applyFont="1" applyFill="1" applyBorder="1" applyAlignment="1" applyProtection="1">
      <alignment horizontal="right" vertical="center"/>
    </xf>
    <xf numFmtId="164" fontId="4" fillId="3" borderId="3" xfId="0" applyNumberFormat="1" applyFont="1" applyFill="1" applyBorder="1" applyAlignment="1" applyProtection="1">
      <alignment horizontal="right" vertical="center"/>
    </xf>
    <xf numFmtId="0" fontId="6" fillId="5" borderId="3" xfId="0" applyNumberFormat="1" applyFont="1" applyFill="1" applyBorder="1" applyAlignment="1" applyProtection="1">
      <alignment horizontal="right" vertical="center"/>
    </xf>
    <xf numFmtId="0" fontId="4" fillId="3" borderId="3" xfId="0" applyNumberFormat="1" applyFont="1" applyFill="1" applyBorder="1" applyAlignment="1" applyProtection="1">
      <alignment horizontal="right" vertical="center"/>
    </xf>
    <xf numFmtId="1" fontId="6" fillId="7" borderId="3" xfId="0" applyNumberFormat="1" applyFont="1" applyFill="1" applyBorder="1" applyAlignment="1" applyProtection="1">
      <alignment horizontal="center" vertical="center" wrapText="1"/>
    </xf>
    <xf numFmtId="164" fontId="6" fillId="7" borderId="3" xfId="0" applyNumberFormat="1" applyFont="1" applyFill="1" applyBorder="1" applyAlignment="1" applyProtection="1">
      <alignment horizontal="center" vertical="center" wrapText="1"/>
    </xf>
    <xf numFmtId="1" fontId="4" fillId="8" borderId="3" xfId="0" applyNumberFormat="1" applyFont="1" applyFill="1" applyBorder="1" applyAlignment="1" applyProtection="1">
      <alignment horizontal="center" vertical="center" wrapText="1"/>
    </xf>
    <xf numFmtId="164" fontId="4" fillId="8" borderId="3" xfId="0" applyNumberFormat="1" applyFont="1" applyFill="1" applyBorder="1" applyAlignment="1" applyProtection="1">
      <alignment horizontal="center" vertical="center" wrapText="1"/>
    </xf>
    <xf numFmtId="1" fontId="6" fillId="8" borderId="3" xfId="0" applyNumberFormat="1" applyFont="1" applyFill="1" applyBorder="1" applyAlignment="1" applyProtection="1">
      <alignment horizontal="center" vertical="center" wrapText="1"/>
    </xf>
    <xf numFmtId="0" fontId="6" fillId="7" borderId="3" xfId="0" applyFont="1" applyFill="1" applyBorder="1" applyAlignment="1" applyProtection="1">
      <alignment horizontal="right" vertical="center"/>
    </xf>
    <xf numFmtId="0" fontId="6" fillId="9" borderId="3" xfId="0" applyFont="1" applyFill="1" applyBorder="1" applyAlignment="1" applyProtection="1">
      <alignment horizontal="center" vertical="center" wrapText="1"/>
    </xf>
    <xf numFmtId="164" fontId="6" fillId="9" borderId="3" xfId="0" applyNumberFormat="1" applyFont="1" applyFill="1" applyBorder="1" applyAlignment="1" applyProtection="1">
      <alignment horizontal="right" vertical="center"/>
    </xf>
    <xf numFmtId="0" fontId="8" fillId="0" borderId="0" xfId="0" applyFont="1" applyAlignment="1" applyProtection="1">
      <alignment horizontal="center" vertical="center"/>
    </xf>
    <xf numFmtId="0" fontId="5" fillId="10" borderId="3" xfId="0" applyFont="1" applyFill="1" applyBorder="1" applyProtection="1"/>
    <xf numFmtId="0" fontId="5" fillId="0" borderId="3" xfId="0" applyFont="1" applyFill="1" applyBorder="1" applyProtection="1"/>
    <xf numFmtId="0" fontId="5" fillId="0" borderId="3" xfId="0" applyFont="1" applyBorder="1" applyAlignment="1" applyProtection="1">
      <alignment horizontal="left" vertical="center"/>
    </xf>
    <xf numFmtId="0" fontId="10" fillId="11" borderId="3" xfId="0" applyFont="1" applyFill="1" applyBorder="1" applyAlignment="1" applyProtection="1">
      <alignment horizontal="center" vertical="center"/>
    </xf>
    <xf numFmtId="0" fontId="9" fillId="11" borderId="3" xfId="0" applyFont="1" applyFill="1" applyBorder="1" applyAlignment="1" applyProtection="1">
      <alignment horizontal="left" vertical="center"/>
    </xf>
    <xf numFmtId="0" fontId="7" fillId="4" borderId="3" xfId="0" applyFont="1" applyFill="1" applyBorder="1" applyAlignment="1" applyProtection="1">
      <alignment horizontal="center" vertical="center"/>
    </xf>
    <xf numFmtId="0" fontId="7" fillId="4" borderId="0" xfId="0" applyFont="1" applyFill="1" applyBorder="1" applyAlignment="1" applyProtection="1">
      <alignment horizontal="center" vertical="center"/>
    </xf>
    <xf numFmtId="0" fontId="6" fillId="5" borderId="5" xfId="0" applyFont="1" applyFill="1" applyBorder="1" applyAlignment="1" applyProtection="1">
      <alignment horizontal="center" vertical="center" wrapText="1"/>
    </xf>
    <xf numFmtId="0" fontId="6" fillId="6" borderId="1" xfId="0" applyFont="1" applyFill="1" applyBorder="1" applyAlignment="1" applyProtection="1">
      <alignment horizontal="center" vertical="center" wrapText="1"/>
    </xf>
    <xf numFmtId="0" fontId="6" fillId="6" borderId="4" xfId="0" applyFont="1" applyFill="1" applyBorder="1" applyAlignment="1" applyProtection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 wrapText="1"/>
    </xf>
    <xf numFmtId="0" fontId="4" fillId="3" borderId="4" xfId="0" applyFont="1" applyFill="1" applyBorder="1" applyAlignment="1" applyProtection="1">
      <alignment horizontal="center" vertical="center" wrapText="1"/>
    </xf>
    <xf numFmtId="0" fontId="4" fillId="3" borderId="2" xfId="0" applyFont="1" applyFill="1" applyBorder="1" applyAlignment="1" applyProtection="1">
      <alignment horizontal="center" vertical="center" wrapText="1"/>
    </xf>
    <xf numFmtId="0" fontId="6" fillId="5" borderId="1" xfId="0" applyFont="1" applyFill="1" applyBorder="1" applyAlignment="1" applyProtection="1">
      <alignment horizontal="center" vertical="center" wrapText="1"/>
    </xf>
    <xf numFmtId="0" fontId="6" fillId="5" borderId="4" xfId="0" applyFont="1" applyFill="1" applyBorder="1" applyAlignment="1" applyProtection="1">
      <alignment horizontal="center" vertical="center" wrapText="1"/>
    </xf>
    <xf numFmtId="0" fontId="6" fillId="5" borderId="2" xfId="0" applyFont="1" applyFill="1" applyBorder="1" applyAlignment="1" applyProtection="1">
      <alignment horizontal="center" vertical="center" wrapText="1"/>
    </xf>
    <xf numFmtId="0" fontId="6" fillId="9" borderId="1" xfId="0" applyFont="1" applyFill="1" applyBorder="1" applyAlignment="1" applyProtection="1">
      <alignment horizontal="center" vertical="center" wrapText="1"/>
    </xf>
    <xf numFmtId="0" fontId="6" fillId="9" borderId="4" xfId="0" applyFont="1" applyFill="1" applyBorder="1" applyAlignment="1" applyProtection="1">
      <alignment horizontal="center" vertical="center" wrapText="1"/>
    </xf>
    <xf numFmtId="0" fontId="6" fillId="9" borderId="2" xfId="0" applyFont="1" applyFill="1" applyBorder="1" applyAlignment="1" applyProtection="1">
      <alignment horizontal="center" vertical="center" wrapText="1"/>
    </xf>
  </cellXfs>
  <cellStyles count="3">
    <cellStyle name="Lien hypertexte" xfId="1" builtinId="8"/>
    <cellStyle name="Normal" xfId="0" builtinId="0"/>
    <cellStyle name="Normal 2" xfId="2" xr:uid="{3FAB9CFA-0ACE-4F28-AF99-3F001EFB2481}"/>
  </cellStyles>
  <dxfs count="0"/>
  <tableStyles count="1" defaultTableStyle="TableStyleMedium2" defaultPivotStyle="PivotStyleLight16">
    <tableStyle name="Invisible" pivot="0" table="0" count="0" xr9:uid="{8A784EB3-3644-4587-8BE4-6B9EC82B3563}"/>
  </tableStyles>
  <colors>
    <mruColors>
      <color rgb="FFBFAFFB"/>
      <color rgb="FFCC99FF"/>
      <color rgb="FFD1B2E8"/>
      <color rgb="FFBF95DF"/>
      <color rgb="FFC0C0C0"/>
      <color rgb="FFC9E4A6"/>
      <color rgb="FF598527"/>
      <color rgb="FF8DC63F"/>
      <color rgb="FF32560E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24900</xdr:colOff>
      <xdr:row>16</xdr:row>
      <xdr:rowOff>171449</xdr:rowOff>
    </xdr:from>
    <xdr:to>
      <xdr:col>2</xdr:col>
      <xdr:colOff>762000</xdr:colOff>
      <xdr:row>26</xdr:row>
      <xdr:rowOff>133350</xdr:rowOff>
    </xdr:to>
    <xdr:sp macro="[0]!afficheform_selection_vue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713F6B0F-0DA5-4CC5-9678-C4FB3B6D37A5}"/>
            </a:ext>
          </a:extLst>
        </xdr:cNvPr>
        <xdr:cNvSpPr/>
      </xdr:nvSpPr>
      <xdr:spPr>
        <a:xfrm>
          <a:off x="644025" y="2647949"/>
          <a:ext cx="2242050" cy="1866901"/>
        </a:xfrm>
        <a:prstGeom prst="roundRect">
          <a:avLst/>
        </a:prstGeom>
        <a:solidFill>
          <a:srgbClr val="8DC63F"/>
        </a:solidFill>
        <a:ln w="19050">
          <a:noFill/>
          <a:extLst>
            <a:ext uri="{C807C97D-BFC1-408E-A445-0C87EB9F89A2}">
              <ask:lineSketchStyleProps xmlns:ask="http://schemas.microsoft.com/office/drawing/2018/sketchyshapes" sd="4272903059">
                <a:custGeom>
                  <a:avLst/>
                  <a:gdLst>
                    <a:gd name="connsiteX0" fmla="*/ 0 w 1438275"/>
                    <a:gd name="connsiteY0" fmla="*/ 42863 h 257175"/>
                    <a:gd name="connsiteX1" fmla="*/ 42863 w 1438275"/>
                    <a:gd name="connsiteY1" fmla="*/ 0 h 257175"/>
                    <a:gd name="connsiteX2" fmla="*/ 466662 w 1438275"/>
                    <a:gd name="connsiteY2" fmla="*/ 0 h 257175"/>
                    <a:gd name="connsiteX3" fmla="*/ 876935 w 1438275"/>
                    <a:gd name="connsiteY3" fmla="*/ 0 h 257175"/>
                    <a:gd name="connsiteX4" fmla="*/ 1395412 w 1438275"/>
                    <a:gd name="connsiteY4" fmla="*/ 0 h 257175"/>
                    <a:gd name="connsiteX5" fmla="*/ 1438275 w 1438275"/>
                    <a:gd name="connsiteY5" fmla="*/ 42863 h 257175"/>
                    <a:gd name="connsiteX6" fmla="*/ 1438275 w 1438275"/>
                    <a:gd name="connsiteY6" fmla="*/ 214312 h 257175"/>
                    <a:gd name="connsiteX7" fmla="*/ 1395412 w 1438275"/>
                    <a:gd name="connsiteY7" fmla="*/ 257175 h 257175"/>
                    <a:gd name="connsiteX8" fmla="*/ 944562 w 1438275"/>
                    <a:gd name="connsiteY8" fmla="*/ 257175 h 257175"/>
                    <a:gd name="connsiteX9" fmla="*/ 480187 w 1438275"/>
                    <a:gd name="connsiteY9" fmla="*/ 257175 h 257175"/>
                    <a:gd name="connsiteX10" fmla="*/ 42863 w 1438275"/>
                    <a:gd name="connsiteY10" fmla="*/ 257175 h 257175"/>
                    <a:gd name="connsiteX11" fmla="*/ 0 w 1438275"/>
                    <a:gd name="connsiteY11" fmla="*/ 214312 h 257175"/>
                    <a:gd name="connsiteX12" fmla="*/ 0 w 1438275"/>
                    <a:gd name="connsiteY12" fmla="*/ 42863 h 257175"/>
                  </a:gdLst>
                  <a:ahLst/>
                  <a:cxnLst>
                    <a:cxn ang="0">
                      <a:pos x="connsiteX0" y="connsiteY0"/>
                    </a:cxn>
                    <a:cxn ang="0">
                      <a:pos x="connsiteX1" y="connsiteY1"/>
                    </a:cxn>
                    <a:cxn ang="0">
                      <a:pos x="connsiteX2" y="connsiteY2"/>
                    </a:cxn>
                    <a:cxn ang="0">
                      <a:pos x="connsiteX3" y="connsiteY3"/>
                    </a:cxn>
                    <a:cxn ang="0">
                      <a:pos x="connsiteX4" y="connsiteY4"/>
                    </a:cxn>
                    <a:cxn ang="0">
                      <a:pos x="connsiteX5" y="connsiteY5"/>
                    </a:cxn>
                    <a:cxn ang="0">
                      <a:pos x="connsiteX6" y="connsiteY6"/>
                    </a:cxn>
                    <a:cxn ang="0">
                      <a:pos x="connsiteX7" y="connsiteY7"/>
                    </a:cxn>
                    <a:cxn ang="0">
                      <a:pos x="connsiteX8" y="connsiteY8"/>
                    </a:cxn>
                    <a:cxn ang="0">
                      <a:pos x="connsiteX9" y="connsiteY9"/>
                    </a:cxn>
                    <a:cxn ang="0">
                      <a:pos x="connsiteX10" y="connsiteY10"/>
                    </a:cxn>
                    <a:cxn ang="0">
                      <a:pos x="connsiteX11" y="connsiteY11"/>
                    </a:cxn>
                    <a:cxn ang="0">
                      <a:pos x="connsiteX12" y="connsiteY12"/>
                    </a:cxn>
                  </a:cxnLst>
                  <a:rect l="l" t="t" r="r" b="b"/>
                  <a:pathLst>
                    <a:path w="1438275" h="257175" fill="none" extrusionOk="0">
                      <a:moveTo>
                        <a:pt x="0" y="42863"/>
                      </a:moveTo>
                      <a:cubicBezTo>
                        <a:pt x="-1780" y="12467"/>
                        <a:pt x="19631" y="-3193"/>
                        <a:pt x="42863" y="0"/>
                      </a:cubicBezTo>
                      <a:cubicBezTo>
                        <a:pt x="193992" y="-7516"/>
                        <a:pt x="324571" y="6449"/>
                        <a:pt x="466662" y="0"/>
                      </a:cubicBezTo>
                      <a:cubicBezTo>
                        <a:pt x="608753" y="-6449"/>
                        <a:pt x="789445" y="32302"/>
                        <a:pt x="876935" y="0"/>
                      </a:cubicBezTo>
                      <a:cubicBezTo>
                        <a:pt x="964425" y="-32302"/>
                        <a:pt x="1165316" y="30216"/>
                        <a:pt x="1395412" y="0"/>
                      </a:cubicBezTo>
                      <a:cubicBezTo>
                        <a:pt x="1417061" y="1808"/>
                        <a:pt x="1433995" y="23173"/>
                        <a:pt x="1438275" y="42863"/>
                      </a:cubicBezTo>
                      <a:cubicBezTo>
                        <a:pt x="1444126" y="85529"/>
                        <a:pt x="1417977" y="156240"/>
                        <a:pt x="1438275" y="214312"/>
                      </a:cubicBezTo>
                      <a:cubicBezTo>
                        <a:pt x="1438799" y="242839"/>
                        <a:pt x="1415244" y="254404"/>
                        <a:pt x="1395412" y="257175"/>
                      </a:cubicBezTo>
                      <a:cubicBezTo>
                        <a:pt x="1177149" y="300564"/>
                        <a:pt x="1121662" y="209781"/>
                        <a:pt x="944562" y="257175"/>
                      </a:cubicBezTo>
                      <a:cubicBezTo>
                        <a:pt x="767462" y="304569"/>
                        <a:pt x="637100" y="213047"/>
                        <a:pt x="480187" y="257175"/>
                      </a:cubicBezTo>
                      <a:cubicBezTo>
                        <a:pt x="323275" y="301303"/>
                        <a:pt x="139617" y="248428"/>
                        <a:pt x="42863" y="257175"/>
                      </a:cubicBezTo>
                      <a:cubicBezTo>
                        <a:pt x="22392" y="255364"/>
                        <a:pt x="-3095" y="243994"/>
                        <a:pt x="0" y="214312"/>
                      </a:cubicBezTo>
                      <a:cubicBezTo>
                        <a:pt x="-20186" y="140437"/>
                        <a:pt x="13929" y="102493"/>
                        <a:pt x="0" y="42863"/>
                      </a:cubicBezTo>
                      <a:close/>
                    </a:path>
                    <a:path w="1438275" h="257175" stroke="0" extrusionOk="0">
                      <a:moveTo>
                        <a:pt x="0" y="42863"/>
                      </a:moveTo>
                      <a:cubicBezTo>
                        <a:pt x="-1482" y="12990"/>
                        <a:pt x="19761" y="4467"/>
                        <a:pt x="42863" y="0"/>
                      </a:cubicBezTo>
                      <a:cubicBezTo>
                        <a:pt x="201023" y="-14680"/>
                        <a:pt x="359268" y="34319"/>
                        <a:pt x="453136" y="0"/>
                      </a:cubicBezTo>
                      <a:cubicBezTo>
                        <a:pt x="547004" y="-34319"/>
                        <a:pt x="720577" y="17443"/>
                        <a:pt x="876935" y="0"/>
                      </a:cubicBezTo>
                      <a:cubicBezTo>
                        <a:pt x="1033293" y="-17443"/>
                        <a:pt x="1227435" y="51277"/>
                        <a:pt x="1395412" y="0"/>
                      </a:cubicBezTo>
                      <a:cubicBezTo>
                        <a:pt x="1417767" y="-3030"/>
                        <a:pt x="1437164" y="19518"/>
                        <a:pt x="1438275" y="42863"/>
                      </a:cubicBezTo>
                      <a:cubicBezTo>
                        <a:pt x="1449007" y="88597"/>
                        <a:pt x="1427150" y="162725"/>
                        <a:pt x="1438275" y="214312"/>
                      </a:cubicBezTo>
                      <a:cubicBezTo>
                        <a:pt x="1441373" y="235584"/>
                        <a:pt x="1414688" y="261419"/>
                        <a:pt x="1395412" y="257175"/>
                      </a:cubicBezTo>
                      <a:cubicBezTo>
                        <a:pt x="1291093" y="269413"/>
                        <a:pt x="1076630" y="228466"/>
                        <a:pt x="931037" y="257175"/>
                      </a:cubicBezTo>
                      <a:cubicBezTo>
                        <a:pt x="785444" y="285884"/>
                        <a:pt x="578961" y="232286"/>
                        <a:pt x="453136" y="257175"/>
                      </a:cubicBezTo>
                      <a:cubicBezTo>
                        <a:pt x="327311" y="282064"/>
                        <a:pt x="168562" y="231346"/>
                        <a:pt x="42863" y="257175"/>
                      </a:cubicBezTo>
                      <a:cubicBezTo>
                        <a:pt x="17251" y="254601"/>
                        <a:pt x="-6261" y="235140"/>
                        <a:pt x="0" y="214312"/>
                      </a:cubicBezTo>
                      <a:cubicBezTo>
                        <a:pt x="-19484" y="138810"/>
                        <a:pt x="19157" y="127545"/>
                        <a:pt x="0" y="42863"/>
                      </a:cubicBezTo>
                      <a:close/>
                    </a:path>
                  </a:pathLst>
                </a:custGeom>
                <ask:type>
                  <ask:lineSketchNone/>
                </ask:type>
              </ask:lineSketchStyleProps>
            </a:ext>
          </a:extLst>
        </a:ln>
        <a:effectLst>
          <a:reflection blurRad="6350" stA="52000" endA="300" endPos="35000" dir="5400000" sy="-100000" algn="bl" rotWithShape="0"/>
        </a:effectLst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>
              <a:latin typeface="Calibri" panose="020F0502020204030204" pitchFamily="34" charset="0"/>
              <a:cs typeface="Calibri" panose="020F0502020204030204" pitchFamily="34" charset="0"/>
            </a:rPr>
            <a:t>Selection des vues</a:t>
          </a:r>
        </a:p>
      </xdr:txBody>
    </xdr:sp>
    <xdr:clientData fPrintsWithSheet="0"/>
  </xdr:twoCellAnchor>
  <xdr:twoCellAnchor editAs="absolute">
    <xdr:from>
      <xdr:col>3</xdr:col>
      <xdr:colOff>600075</xdr:colOff>
      <xdr:row>17</xdr:row>
      <xdr:rowOff>38100</xdr:rowOff>
    </xdr:from>
    <xdr:to>
      <xdr:col>33</xdr:col>
      <xdr:colOff>285750</xdr:colOff>
      <xdr:row>29</xdr:row>
      <xdr:rowOff>171450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E68F9C6B-2A03-5B20-5030-ACFA44BC96B8}"/>
            </a:ext>
          </a:extLst>
        </xdr:cNvPr>
        <xdr:cNvSpPr txBox="1"/>
      </xdr:nvSpPr>
      <xdr:spPr>
        <a:xfrm>
          <a:off x="4105275" y="3467100"/>
          <a:ext cx="9677400" cy="2419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/>
            <a:t>Je cherche</a:t>
          </a:r>
          <a:r>
            <a:rPr lang="fr-FR" sz="2400" baseline="0"/>
            <a:t> à afficher seulement les cases cocher dans le userform des selections des vues.</a:t>
          </a:r>
        </a:p>
        <a:p>
          <a:r>
            <a:rPr lang="fr-FR" sz="2400" baseline="0"/>
            <a:t>Avec un critères je pense avoir réussi mais avec plusieurs critères je n'y arrive pas.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E8BE86-1B9C-4C82-8B90-7DE6FC94B45D}">
  <sheetPr codeName="sommaire">
    <tabColor rgb="FFFF0000"/>
    <pageSetUpPr autoPageBreaks="0" fitToPage="1"/>
  </sheetPr>
  <dimension ref="A1:AH14"/>
  <sheetViews>
    <sheetView tabSelected="1" workbookViewId="0">
      <selection activeCell="B1" sqref="B1"/>
    </sheetView>
  </sheetViews>
  <sheetFormatPr baseColWidth="10" defaultColWidth="9.5703125" defaultRowHeight="15"/>
  <cols>
    <col min="1" max="1" width="3.28515625" style="4" bestFit="1" customWidth="1"/>
    <col min="2" max="2" width="22.5703125" style="4" bestFit="1" customWidth="1"/>
    <col min="3" max="3" width="26.7109375" style="4" bestFit="1" customWidth="1"/>
    <col min="4" max="4" width="18.42578125" style="4" bestFit="1" customWidth="1"/>
    <col min="5" max="5" width="16.42578125" style="4" bestFit="1" customWidth="1"/>
    <col min="6" max="26" width="16.42578125" style="4" hidden="1" customWidth="1"/>
    <col min="27" max="33" width="16.42578125" style="4" customWidth="1"/>
    <col min="34" max="16384" width="9.5703125" style="4"/>
  </cols>
  <sheetData>
    <row r="1" spans="1:34">
      <c r="A1" s="2" t="s">
        <v>3</v>
      </c>
      <c r="B1" s="5" t="s">
        <v>15</v>
      </c>
      <c r="C1" s="5" t="s">
        <v>6</v>
      </c>
      <c r="D1" s="5" t="s">
        <v>9</v>
      </c>
      <c r="E1" s="5" t="s">
        <v>7</v>
      </c>
      <c r="F1" s="5" t="s">
        <v>7</v>
      </c>
      <c r="G1" s="5" t="s">
        <v>7</v>
      </c>
      <c r="H1" s="5" t="s">
        <v>7</v>
      </c>
      <c r="I1" s="5" t="s">
        <v>7</v>
      </c>
      <c r="J1" s="5" t="s">
        <v>7</v>
      </c>
      <c r="K1" s="5" t="s">
        <v>7</v>
      </c>
      <c r="L1" s="5" t="s">
        <v>7</v>
      </c>
      <c r="M1" s="5" t="s">
        <v>7</v>
      </c>
      <c r="N1" s="5" t="s">
        <v>7</v>
      </c>
      <c r="O1" s="5" t="s">
        <v>7</v>
      </c>
      <c r="P1" s="5" t="s">
        <v>7</v>
      </c>
      <c r="Q1" s="5" t="s">
        <v>7</v>
      </c>
      <c r="R1" s="5" t="s">
        <v>7</v>
      </c>
      <c r="S1" s="5" t="s">
        <v>7</v>
      </c>
      <c r="T1" s="5" t="s">
        <v>7</v>
      </c>
      <c r="U1" s="5" t="s">
        <v>7</v>
      </c>
      <c r="V1" s="5" t="s">
        <v>7</v>
      </c>
      <c r="W1" s="5" t="s">
        <v>7</v>
      </c>
      <c r="X1" s="5" t="s">
        <v>7</v>
      </c>
      <c r="Y1" s="5" t="s">
        <v>7</v>
      </c>
      <c r="Z1" s="5" t="s">
        <v>7</v>
      </c>
      <c r="AA1" s="5" t="s">
        <v>7</v>
      </c>
      <c r="AB1" s="5" t="s">
        <v>7</v>
      </c>
      <c r="AC1" s="5" t="s">
        <v>7</v>
      </c>
      <c r="AD1" s="5" t="s">
        <v>7</v>
      </c>
      <c r="AE1" s="5" t="s">
        <v>7</v>
      </c>
      <c r="AF1" s="5" t="s">
        <v>7</v>
      </c>
      <c r="AG1" s="5" t="s">
        <v>7</v>
      </c>
    </row>
    <row r="2" spans="1:34" ht="15.75">
      <c r="A2" s="3" t="s">
        <v>2</v>
      </c>
      <c r="B2" s="6"/>
      <c r="C2" s="32" t="str">
        <f>CONCATENATE("TABLEAU DE SITUATION FINANCIERE INDEPENDANT - ",A1)</f>
        <v>TABLEAU DE SITUATION FINANCIERE INDEPENDANT - zz</v>
      </c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3"/>
      <c r="P2" s="32"/>
      <c r="Q2" s="33"/>
      <c r="R2" s="32"/>
      <c r="S2" s="33"/>
      <c r="T2" s="32"/>
      <c r="U2" s="32"/>
      <c r="V2" s="33"/>
      <c r="W2" s="32"/>
      <c r="X2" s="33"/>
      <c r="Y2" s="32"/>
      <c r="Z2" s="33"/>
      <c r="AA2" s="32"/>
      <c r="AB2" s="32"/>
      <c r="AC2" s="33"/>
      <c r="AD2" s="32"/>
      <c r="AE2" s="33"/>
      <c r="AF2" s="32"/>
      <c r="AG2" s="33"/>
    </row>
    <row r="3" spans="1:34">
      <c r="A3" s="3" t="s">
        <v>2</v>
      </c>
      <c r="B3" s="6"/>
    </row>
    <row r="4" spans="1:34">
      <c r="A4" s="3"/>
      <c r="B4" s="29" t="s">
        <v>26</v>
      </c>
      <c r="C4" s="27"/>
      <c r="D4" s="27"/>
      <c r="E4" s="27"/>
      <c r="F4" s="28">
        <v>1</v>
      </c>
      <c r="G4" s="28">
        <v>1</v>
      </c>
      <c r="H4" s="28">
        <v>1</v>
      </c>
      <c r="I4" s="28">
        <v>1</v>
      </c>
      <c r="J4" s="28">
        <v>1</v>
      </c>
      <c r="K4" s="28">
        <v>1</v>
      </c>
      <c r="L4" s="28">
        <v>1</v>
      </c>
      <c r="M4" s="27"/>
      <c r="N4" s="27"/>
      <c r="O4" s="27"/>
      <c r="P4" s="27"/>
      <c r="Q4" s="27"/>
      <c r="R4" s="27"/>
      <c r="S4" s="27"/>
      <c r="T4" s="27"/>
      <c r="U4" s="27"/>
      <c r="V4" s="27"/>
      <c r="W4" s="27"/>
      <c r="X4" s="27"/>
      <c r="Y4" s="27"/>
      <c r="Z4" s="27"/>
      <c r="AA4" s="27"/>
      <c r="AB4" s="27"/>
      <c r="AC4" s="27"/>
      <c r="AD4" s="27"/>
      <c r="AE4" s="27"/>
      <c r="AF4" s="27"/>
      <c r="AG4" s="27"/>
    </row>
    <row r="5" spans="1:34">
      <c r="A5" s="3"/>
      <c r="B5" s="29" t="s">
        <v>27</v>
      </c>
      <c r="C5" s="27"/>
      <c r="D5" s="27"/>
      <c r="E5" s="27"/>
      <c r="F5" s="27"/>
      <c r="G5" s="27"/>
      <c r="H5" s="27"/>
      <c r="I5" s="27"/>
      <c r="J5" s="27"/>
      <c r="K5" s="27"/>
      <c r="L5" s="27"/>
      <c r="M5" s="28">
        <v>1</v>
      </c>
      <c r="N5" s="28">
        <v>1</v>
      </c>
      <c r="O5" s="28">
        <v>1</v>
      </c>
      <c r="P5" s="28">
        <v>1</v>
      </c>
      <c r="Q5" s="28">
        <v>1</v>
      </c>
      <c r="R5" s="28">
        <v>1</v>
      </c>
      <c r="S5" s="28">
        <v>1</v>
      </c>
      <c r="T5" s="27"/>
      <c r="U5" s="27"/>
      <c r="V5" s="27"/>
      <c r="W5" s="27"/>
      <c r="X5" s="27"/>
      <c r="Y5" s="27"/>
      <c r="Z5" s="27"/>
      <c r="AA5" s="27"/>
      <c r="AB5" s="27"/>
      <c r="AC5" s="27"/>
      <c r="AD5" s="27"/>
      <c r="AE5" s="27"/>
      <c r="AF5" s="27"/>
      <c r="AG5" s="27"/>
    </row>
    <row r="6" spans="1:34">
      <c r="A6" s="3"/>
      <c r="B6" s="29" t="s">
        <v>28</v>
      </c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8"/>
      <c r="U6" s="28"/>
      <c r="V6" s="28"/>
      <c r="W6" s="28"/>
      <c r="X6" s="28"/>
      <c r="Y6" s="28"/>
      <c r="Z6" s="28"/>
      <c r="AA6" s="27"/>
      <c r="AB6" s="27"/>
      <c r="AC6" s="27"/>
      <c r="AD6" s="27"/>
      <c r="AE6" s="27"/>
      <c r="AF6" s="27"/>
      <c r="AG6" s="27"/>
    </row>
    <row r="7" spans="1:34">
      <c r="A7" s="3"/>
      <c r="B7" s="29" t="s">
        <v>29</v>
      </c>
      <c r="C7" s="27"/>
      <c r="D7" s="27"/>
      <c r="E7" s="27"/>
      <c r="F7" s="27"/>
      <c r="G7" s="27"/>
      <c r="H7" s="27"/>
      <c r="I7" s="27"/>
      <c r="J7" s="27"/>
      <c r="K7" s="27"/>
      <c r="L7" s="27"/>
      <c r="M7" s="27"/>
      <c r="N7" s="27"/>
      <c r="O7" s="27"/>
      <c r="P7" s="27"/>
      <c r="Q7" s="27"/>
      <c r="R7" s="27"/>
      <c r="S7" s="27"/>
      <c r="T7" s="27"/>
      <c r="U7" s="27"/>
      <c r="V7" s="27"/>
      <c r="W7" s="27"/>
      <c r="X7" s="27"/>
      <c r="Y7" s="27"/>
      <c r="Z7" s="27"/>
      <c r="AA7" s="28"/>
      <c r="AB7" s="28"/>
      <c r="AC7" s="28"/>
      <c r="AD7" s="28"/>
      <c r="AE7" s="28"/>
      <c r="AF7" s="28"/>
      <c r="AG7" s="28"/>
    </row>
    <row r="8" spans="1:34">
      <c r="A8" s="2" t="s">
        <v>2</v>
      </c>
      <c r="B8" s="31" t="s">
        <v>21</v>
      </c>
      <c r="C8" s="30" t="s">
        <v>4</v>
      </c>
      <c r="D8" s="30" t="s">
        <v>4</v>
      </c>
      <c r="E8" s="30" t="s">
        <v>4</v>
      </c>
      <c r="F8" s="30" t="str">
        <f>IF((SUM(F4:F7))=0,"masque","visible")</f>
        <v>visible</v>
      </c>
      <c r="G8" s="30" t="str">
        <f t="shared" ref="G8:AG8" si="0">IF((SUM(G4:G7))=0,"masque","visible")</f>
        <v>visible</v>
      </c>
      <c r="H8" s="30" t="str">
        <f t="shared" si="0"/>
        <v>visible</v>
      </c>
      <c r="I8" s="30" t="str">
        <f t="shared" si="0"/>
        <v>visible</v>
      </c>
      <c r="J8" s="30" t="str">
        <f t="shared" si="0"/>
        <v>visible</v>
      </c>
      <c r="K8" s="30" t="str">
        <f t="shared" si="0"/>
        <v>visible</v>
      </c>
      <c r="L8" s="30" t="str">
        <f t="shared" si="0"/>
        <v>visible</v>
      </c>
      <c r="M8" s="30" t="str">
        <f t="shared" si="0"/>
        <v>visible</v>
      </c>
      <c r="N8" s="30" t="str">
        <f t="shared" si="0"/>
        <v>visible</v>
      </c>
      <c r="O8" s="30" t="str">
        <f t="shared" si="0"/>
        <v>visible</v>
      </c>
      <c r="P8" s="30" t="str">
        <f t="shared" si="0"/>
        <v>visible</v>
      </c>
      <c r="Q8" s="30" t="str">
        <f t="shared" si="0"/>
        <v>visible</v>
      </c>
      <c r="R8" s="30" t="str">
        <f t="shared" si="0"/>
        <v>visible</v>
      </c>
      <c r="S8" s="30" t="str">
        <f t="shared" si="0"/>
        <v>visible</v>
      </c>
      <c r="T8" s="30" t="str">
        <f t="shared" si="0"/>
        <v>masque</v>
      </c>
      <c r="U8" s="30" t="str">
        <f t="shared" si="0"/>
        <v>masque</v>
      </c>
      <c r="V8" s="30" t="str">
        <f t="shared" si="0"/>
        <v>masque</v>
      </c>
      <c r="W8" s="30" t="str">
        <f t="shared" si="0"/>
        <v>masque</v>
      </c>
      <c r="X8" s="30" t="str">
        <f t="shared" si="0"/>
        <v>masque</v>
      </c>
      <c r="Y8" s="30" t="str">
        <f t="shared" si="0"/>
        <v>masque</v>
      </c>
      <c r="Z8" s="30" t="str">
        <f t="shared" si="0"/>
        <v>masque</v>
      </c>
      <c r="AA8" s="30" t="str">
        <f t="shared" si="0"/>
        <v>masque</v>
      </c>
      <c r="AB8" s="30" t="str">
        <f t="shared" si="0"/>
        <v>masque</v>
      </c>
      <c r="AC8" s="30" t="str">
        <f t="shared" si="0"/>
        <v>masque</v>
      </c>
      <c r="AD8" s="30" t="str">
        <f t="shared" si="0"/>
        <v>masque</v>
      </c>
      <c r="AE8" s="30" t="str">
        <f t="shared" si="0"/>
        <v>masque</v>
      </c>
      <c r="AF8" s="30" t="str">
        <f t="shared" si="0"/>
        <v>masque</v>
      </c>
      <c r="AG8" s="30" t="str">
        <f t="shared" si="0"/>
        <v>masque</v>
      </c>
      <c r="AH8" s="7"/>
    </row>
    <row r="9" spans="1:34">
      <c r="A9" s="2" t="s">
        <v>2</v>
      </c>
      <c r="B9" s="2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7"/>
      <c r="AD9" s="6"/>
      <c r="AE9" s="6"/>
      <c r="AF9" s="6"/>
    </row>
    <row r="10" spans="1:34">
      <c r="A10" s="2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34" t="s">
        <v>8</v>
      </c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  <c r="AG10" s="34"/>
    </row>
    <row r="11" spans="1:34">
      <c r="A11" s="2"/>
      <c r="B11" s="6"/>
      <c r="C11" s="6"/>
      <c r="D11" s="6"/>
      <c r="E11" s="23" t="s">
        <v>21</v>
      </c>
      <c r="F11" s="22">
        <f t="shared" ref="F11:AG11" ca="1" si="1">SUBTOTAL(9,F14:F14)</f>
        <v>0</v>
      </c>
      <c r="G11" s="22">
        <f t="shared" ca="1" si="1"/>
        <v>0</v>
      </c>
      <c r="H11" s="22">
        <f t="shared" ca="1" si="1"/>
        <v>0</v>
      </c>
      <c r="I11" s="22">
        <f t="shared" ca="1" si="1"/>
        <v>0</v>
      </c>
      <c r="J11" s="22">
        <f t="shared" ca="1" si="1"/>
        <v>0</v>
      </c>
      <c r="K11" s="22">
        <f t="shared" ca="1" si="1"/>
        <v>0</v>
      </c>
      <c r="L11" s="22">
        <f t="shared" ca="1" si="1"/>
        <v>0</v>
      </c>
      <c r="M11" s="18">
        <f t="shared" ca="1" si="1"/>
        <v>0</v>
      </c>
      <c r="N11" s="19">
        <f t="shared" ca="1" si="1"/>
        <v>0</v>
      </c>
      <c r="O11" s="19">
        <f t="shared" ca="1" si="1"/>
        <v>0</v>
      </c>
      <c r="P11" s="19">
        <f t="shared" ca="1" si="1"/>
        <v>0</v>
      </c>
      <c r="Q11" s="19">
        <f t="shared" ca="1" si="1"/>
        <v>0</v>
      </c>
      <c r="R11" s="19">
        <f t="shared" ca="1" si="1"/>
        <v>0</v>
      </c>
      <c r="S11" s="19">
        <f t="shared" ca="1" si="1"/>
        <v>0</v>
      </c>
      <c r="T11" s="20">
        <f t="shared" ca="1" si="1"/>
        <v>0</v>
      </c>
      <c r="U11" s="21">
        <f t="shared" ca="1" si="1"/>
        <v>0</v>
      </c>
      <c r="V11" s="21">
        <f t="shared" ca="1" si="1"/>
        <v>0</v>
      </c>
      <c r="W11" s="21">
        <f t="shared" ca="1" si="1"/>
        <v>0</v>
      </c>
      <c r="X11" s="21">
        <f t="shared" ca="1" si="1"/>
        <v>0</v>
      </c>
      <c r="Y11" s="21">
        <f t="shared" ca="1" si="1"/>
        <v>0</v>
      </c>
      <c r="Z11" s="21">
        <f t="shared" ca="1" si="1"/>
        <v>0</v>
      </c>
      <c r="AA11" s="18">
        <f t="shared" ca="1" si="1"/>
        <v>0</v>
      </c>
      <c r="AB11" s="19">
        <f t="shared" ca="1" si="1"/>
        <v>0</v>
      </c>
      <c r="AC11" s="19">
        <f t="shared" ca="1" si="1"/>
        <v>0</v>
      </c>
      <c r="AD11" s="19">
        <f t="shared" ca="1" si="1"/>
        <v>0</v>
      </c>
      <c r="AE11" s="19">
        <f t="shared" ca="1" si="1"/>
        <v>0</v>
      </c>
      <c r="AF11" s="19">
        <f t="shared" ca="1" si="1"/>
        <v>0</v>
      </c>
      <c r="AG11" s="19">
        <f t="shared" ca="1" si="1"/>
        <v>0</v>
      </c>
    </row>
    <row r="12" spans="1:34">
      <c r="A12" s="2"/>
      <c r="B12" s="35" t="s">
        <v>18</v>
      </c>
      <c r="C12" s="36"/>
      <c r="D12" s="36"/>
      <c r="E12" s="36"/>
      <c r="F12" s="43" t="s">
        <v>22</v>
      </c>
      <c r="G12" s="44"/>
      <c r="H12" s="44"/>
      <c r="I12" s="44"/>
      <c r="J12" s="44"/>
      <c r="K12" s="44"/>
      <c r="L12" s="45"/>
      <c r="M12" s="40" t="s">
        <v>23</v>
      </c>
      <c r="N12" s="41"/>
      <c r="O12" s="41"/>
      <c r="P12" s="41"/>
      <c r="Q12" s="41"/>
      <c r="R12" s="41"/>
      <c r="S12" s="42"/>
      <c r="T12" s="37" t="s">
        <v>24</v>
      </c>
      <c r="U12" s="38"/>
      <c r="V12" s="38"/>
      <c r="W12" s="38"/>
      <c r="X12" s="38"/>
      <c r="Y12" s="38"/>
      <c r="Z12" s="39"/>
      <c r="AA12" s="40" t="s">
        <v>25</v>
      </c>
      <c r="AB12" s="41"/>
      <c r="AC12" s="41"/>
      <c r="AD12" s="41"/>
      <c r="AE12" s="41"/>
      <c r="AF12" s="41"/>
      <c r="AG12" s="42"/>
    </row>
    <row r="13" spans="1:34" ht="30">
      <c r="A13" s="3" t="s">
        <v>1</v>
      </c>
      <c r="B13" s="9" t="s">
        <v>14</v>
      </c>
      <c r="C13" s="9" t="s">
        <v>0</v>
      </c>
      <c r="D13" s="9" t="s">
        <v>20</v>
      </c>
      <c r="E13" s="9" t="s">
        <v>16</v>
      </c>
      <c r="F13" s="24" t="s">
        <v>11</v>
      </c>
      <c r="G13" s="24" t="s">
        <v>5</v>
      </c>
      <c r="H13" s="24" t="s">
        <v>10</v>
      </c>
      <c r="I13" s="24" t="s">
        <v>17</v>
      </c>
      <c r="J13" s="24" t="s">
        <v>12</v>
      </c>
      <c r="K13" s="24" t="s">
        <v>19</v>
      </c>
      <c r="L13" s="24" t="s">
        <v>13</v>
      </c>
      <c r="M13" s="10" t="s">
        <v>11</v>
      </c>
      <c r="N13" s="10" t="s">
        <v>5</v>
      </c>
      <c r="O13" s="10" t="s">
        <v>10</v>
      </c>
      <c r="P13" s="10" t="s">
        <v>17</v>
      </c>
      <c r="Q13" s="10" t="s">
        <v>12</v>
      </c>
      <c r="R13" s="10" t="s">
        <v>19</v>
      </c>
      <c r="S13" s="10" t="s">
        <v>13</v>
      </c>
      <c r="T13" s="8" t="s">
        <v>11</v>
      </c>
      <c r="U13" s="8" t="s">
        <v>5</v>
      </c>
      <c r="V13" s="8" t="s">
        <v>10</v>
      </c>
      <c r="W13" s="8" t="s">
        <v>17</v>
      </c>
      <c r="X13" s="8" t="s">
        <v>12</v>
      </c>
      <c r="Y13" s="8" t="s">
        <v>19</v>
      </c>
      <c r="Z13" s="8" t="s">
        <v>13</v>
      </c>
      <c r="AA13" s="10" t="s">
        <v>11</v>
      </c>
      <c r="AB13" s="10" t="s">
        <v>5</v>
      </c>
      <c r="AC13" s="10" t="s">
        <v>10</v>
      </c>
      <c r="AD13" s="10" t="s">
        <v>17</v>
      </c>
      <c r="AE13" s="10" t="s">
        <v>12</v>
      </c>
      <c r="AF13" s="10" t="s">
        <v>19</v>
      </c>
      <c r="AG13" s="10" t="s">
        <v>13</v>
      </c>
    </row>
    <row r="14" spans="1:34" ht="15.75">
      <c r="A14" s="2" t="s">
        <v>2</v>
      </c>
      <c r="B14" s="1"/>
      <c r="C14" s="11" t="str">
        <f ca="1">IF($B14&lt;&gt;"",INDIRECT(ADDRESS(5,63,,,$B14)),"")</f>
        <v/>
      </c>
      <c r="D14" s="12" t="str">
        <f ca="1">IF($B14&lt;&gt;"",INDIRECT(ADDRESS(5,70,,,$B14)),"")</f>
        <v/>
      </c>
      <c r="E14" s="13" t="str">
        <f ca="1">IF($B14&lt;&gt;"",INDIRECT(ADDRESS(4,70,,,$B14)),"")</f>
        <v/>
      </c>
      <c r="F14" s="25" t="str">
        <f ca="1">IF($B14&lt;&gt;"",INDIRECT(ADDRESS(11,64,,,$B14)),"")</f>
        <v/>
      </c>
      <c r="G14" s="25" t="str">
        <f ca="1">IF($B14&lt;&gt;"",INDIRECT(ADDRESS(11,65,,,$B14)),"")</f>
        <v/>
      </c>
      <c r="H14" s="25" t="str">
        <f ca="1">IF($B14&lt;&gt;"",INDIRECT(ADDRESS(11,66,,,$B14)),"")</f>
        <v/>
      </c>
      <c r="I14" s="25" t="str">
        <f ca="1">IF($B14&lt;&gt;"",INDIRECT(ADDRESS(11,67,,,$B14)),"")</f>
        <v/>
      </c>
      <c r="J14" s="25" t="str">
        <f ca="1">IF($B14&lt;&gt;"",INDIRECT(ADDRESS(11,68,,,$B14)),"")</f>
        <v/>
      </c>
      <c r="K14" s="25" t="str">
        <f ca="1">IF($B14&lt;&gt;"",INDIRECT(ADDRESS(11,69,,,$B14)),"")</f>
        <v/>
      </c>
      <c r="L14" s="25" t="str">
        <f ca="1">IF($B14&lt;&gt;"",INDIRECT(ADDRESS(11,70,,,$B14)),"")</f>
        <v/>
      </c>
      <c r="M14" s="16" t="str">
        <f ca="1">IF($B14&lt;&gt;"",INDIRECT(ADDRESS(8,64,,,$B14)),"")</f>
        <v/>
      </c>
      <c r="N14" s="14" t="str">
        <f ca="1">IF($B14&lt;&gt;"",INDIRECT(ADDRESS(8,65,,,$B14)),"")</f>
        <v/>
      </c>
      <c r="O14" s="14" t="str">
        <f ca="1">IF($B14&lt;&gt;"",INDIRECT(ADDRESS(8,66,,,$B14)),"")</f>
        <v/>
      </c>
      <c r="P14" s="14" t="str">
        <f ca="1">IF($B14&lt;&gt;"",INDIRECT(ADDRESS(8,67,,,$B14)),"")</f>
        <v/>
      </c>
      <c r="Q14" s="14" t="str">
        <f ca="1">IF($B14&lt;&gt;"",INDIRECT(ADDRESS(8,68,,,$B14)),"")</f>
        <v/>
      </c>
      <c r="R14" s="14" t="str">
        <f ca="1">IF($B14&lt;&gt;"",INDIRECT(ADDRESS(8,69,,,$B14)),"")</f>
        <v/>
      </c>
      <c r="S14" s="14" t="str">
        <f ca="1">IF($B14&lt;&gt;"",INDIRECT(ADDRESS(8,70,,,$B14)),"")</f>
        <v/>
      </c>
      <c r="T14" s="17" t="str">
        <f ca="1">IF($B14&lt;&gt;"",INDIRECT(ADDRESS(9,64,,,$B14)),"")</f>
        <v/>
      </c>
      <c r="U14" s="15" t="str">
        <f ca="1">IF($B14&lt;&gt;"",INDIRECT(ADDRESS(9,65,,,$B14)),"")</f>
        <v/>
      </c>
      <c r="V14" s="15" t="str">
        <f ca="1">IF($B14&lt;&gt;"",INDIRECT(ADDRESS(9,66,,,$B14)),"")</f>
        <v/>
      </c>
      <c r="W14" s="15" t="str">
        <f ca="1">IF($B14&lt;&gt;"",INDIRECT(ADDRESS(9,67,,,$B14)),"")</f>
        <v/>
      </c>
      <c r="X14" s="15" t="str">
        <f ca="1">IF($B14&lt;&gt;"",INDIRECT(ADDRESS(9,68,,,$B14)),"")</f>
        <v/>
      </c>
      <c r="Y14" s="15" t="str">
        <f ca="1">IF($B14&lt;&gt;"",INDIRECT(ADDRESS(9,69,,,$B14)),"")</f>
        <v/>
      </c>
      <c r="Z14" s="15" t="str">
        <f ca="1">IF($B14&lt;&gt;"",INDIRECT(ADDRESS(9,70,,,$B14)),"")</f>
        <v/>
      </c>
      <c r="AA14" s="16" t="str">
        <f ca="1">IF($B14&lt;&gt;"",INDIRECT(ADDRESS(10,64,,,$B14)),"")</f>
        <v/>
      </c>
      <c r="AB14" s="14" t="str">
        <f ca="1">IF($B14&lt;&gt;"",INDIRECT(ADDRESS(10,65,,,$B14)),"")</f>
        <v/>
      </c>
      <c r="AC14" s="14" t="str">
        <f ca="1">IF($B14&lt;&gt;"",INDIRECT(ADDRESS(10,66,,,$B14)),"")</f>
        <v/>
      </c>
      <c r="AD14" s="14" t="str">
        <f ca="1">IF($B14&lt;&gt;"",INDIRECT(ADDRESS(10,67,,,$B14)),"")</f>
        <v/>
      </c>
      <c r="AE14" s="14" t="str">
        <f ca="1">IF($B14&lt;&gt;"",INDIRECT(ADDRESS(10,68,,,$B14)),"")</f>
        <v/>
      </c>
      <c r="AF14" s="14" t="str">
        <f ca="1">IF($B14&lt;&gt;"",INDIRECT(ADDRESS(10,69,,,$B14)),"")</f>
        <v/>
      </c>
      <c r="AG14" s="14" t="str">
        <f ca="1">IF($B14&lt;&gt;"",INDIRECT(ADDRESS(10,70,,,$B14)),"")</f>
        <v/>
      </c>
    </row>
  </sheetData>
  <mergeCells count="7">
    <mergeCell ref="C2:AG2"/>
    <mergeCell ref="M10:AG10"/>
    <mergeCell ref="B12:E12"/>
    <mergeCell ref="T12:Z12"/>
    <mergeCell ref="AA12:AG12"/>
    <mergeCell ref="M12:S12"/>
    <mergeCell ref="F12:L12"/>
  </mergeCells>
  <printOptions horizontalCentered="1"/>
  <pageMargins left="0.23622047244094491" right="0.23622047244094491" top="0.74803149606299213" bottom="0.74803149606299213" header="0.31496062992125984" footer="0.31496062992125984"/>
  <pageSetup paperSize="9" scale="67" fitToHeight="0" orientation="portrait" r:id="rId1"/>
  <headerFooter>
    <oddHeader>&amp;L&amp;D&amp;C&amp;F&amp;RPage &amp;P de &amp;N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SOMMAIRE</vt:lpstr>
      <vt:lpstr>OPC_CoTraitance</vt:lpstr>
      <vt:lpstr>OPC_Généralité</vt:lpstr>
      <vt:lpstr>OPC_RétroCommission</vt:lpstr>
      <vt:lpstr>OPC_SousTraitance</vt:lpstr>
      <vt:lpstr>SOMMAIRE!Zone_d_impression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Bruno MAZEPA</cp:lastModifiedBy>
  <cp:lastPrinted>2022-10-17T09:03:11Z</cp:lastPrinted>
  <dcterms:created xsi:type="dcterms:W3CDTF">2022-08-14T14:08:28Z</dcterms:created>
  <dcterms:modified xsi:type="dcterms:W3CDTF">2022-10-19T08:01:14Z</dcterms:modified>
</cp:coreProperties>
</file>