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2.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codeName="{AE6600E7-7A62-396C-DE95-9942FA9DD81E}"/>
  <workbookPr codeName="ThisWorkbook" defaultThemeVersion="166925"/>
  <mc:AlternateContent xmlns:mc="http://schemas.openxmlformats.org/markup-compatibility/2006">
    <mc:Choice Requires="x15">
      <x15ac:absPath xmlns:x15ac="http://schemas.microsoft.com/office/spreadsheetml/2010/11/ac" url="D:\Users\PetitDou\Documents\Mes Docs EXCEL\_Excel-Pratique\"/>
    </mc:Choice>
  </mc:AlternateContent>
  <xr:revisionPtr revIDLastSave="0" documentId="13_ncr:1_{EAB89E1B-7720-428E-9424-5B0E59A9037A}" xr6:coauthVersionLast="47" xr6:coauthVersionMax="47" xr10:uidLastSave="{00000000-0000-0000-0000-000000000000}"/>
  <bookViews>
    <workbookView xWindow="20715" yWindow="6285" windowWidth="28905" windowHeight="22170" activeTab="3" xr2:uid="{963F1F09-12B7-48BC-BEA6-0E321BD62229}"/>
  </bookViews>
  <sheets>
    <sheet name="Tableaux de bord" sheetId="1" r:id="rId1"/>
    <sheet name="Prévisionnel" sheetId="8" r:id="rId2"/>
    <sheet name="OMNES" sheetId="9" r:id="rId3"/>
    <sheet name="Janvier" sheetId="4" r:id="rId4"/>
    <sheet name="Data CA" sheetId="7" r:id="rId5"/>
    <sheet name="Lexique" sheetId="5" r:id="rId6"/>
    <sheet name="Feuil4" sheetId="11"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9" i="4" l="1"/>
  <c r="D9" i="4"/>
  <c r="M3" i="7"/>
  <c r="M4" i="7"/>
  <c r="M5" i="7"/>
  <c r="M6" i="7"/>
  <c r="M7" i="7"/>
  <c r="M8" i="7"/>
  <c r="M9" i="7"/>
  <c r="M10" i="7"/>
  <c r="M11" i="7"/>
  <c r="M12" i="7"/>
  <c r="M13" i="7"/>
  <c r="M14" i="7"/>
  <c r="M15" i="7"/>
  <c r="M16" i="7"/>
  <c r="M17" i="7"/>
  <c r="M18" i="7"/>
  <c r="M19" i="7"/>
  <c r="M20" i="7"/>
  <c r="M21" i="7"/>
  <c r="M22" i="7"/>
  <c r="M23" i="7"/>
  <c r="M24" i="7"/>
  <c r="M25" i="7"/>
  <c r="M26" i="7"/>
  <c r="M27" i="7"/>
  <c r="M28" i="7"/>
  <c r="M29" i="7"/>
  <c r="M30" i="7"/>
  <c r="M31" i="7"/>
  <c r="M32" i="7"/>
  <c r="M33" i="7"/>
  <c r="K3" i="7"/>
  <c r="K4" i="7"/>
  <c r="K5" i="7"/>
  <c r="K6" i="7"/>
  <c r="K7" i="7"/>
  <c r="K8" i="7"/>
  <c r="K9" i="7"/>
  <c r="K10" i="7"/>
  <c r="K11" i="7"/>
  <c r="K12" i="7"/>
  <c r="K13" i="7"/>
  <c r="K14" i="7"/>
  <c r="K15" i="7"/>
  <c r="K16" i="7"/>
  <c r="K17" i="7"/>
  <c r="K18" i="7"/>
  <c r="K19" i="7"/>
  <c r="K20" i="7"/>
  <c r="K21" i="7"/>
  <c r="K22" i="7"/>
  <c r="K23" i="7"/>
  <c r="K24" i="7"/>
  <c r="K25" i="7"/>
  <c r="K26" i="7"/>
  <c r="K27" i="7"/>
  <c r="K28" i="7"/>
  <c r="K29" i="7"/>
  <c r="K30" i="7"/>
  <c r="K31" i="7"/>
  <c r="K32" i="7"/>
  <c r="K33" i="7"/>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33" i="7"/>
  <c r="B3" i="4"/>
  <c r="C3" i="4"/>
  <c r="D3" i="4"/>
  <c r="E3" i="4"/>
  <c r="F3" i="4"/>
  <c r="G3" i="4"/>
  <c r="H3" i="4"/>
  <c r="I3" i="4"/>
  <c r="J3" i="4"/>
  <c r="K3" i="4"/>
  <c r="L3" i="4"/>
  <c r="M3" i="4"/>
  <c r="N3" i="4"/>
  <c r="O3" i="4"/>
  <c r="P3" i="4"/>
  <c r="Q3" i="4"/>
  <c r="R3" i="4"/>
  <c r="S3" i="4"/>
  <c r="T3" i="4"/>
  <c r="U3" i="4"/>
  <c r="V3" i="4"/>
  <c r="W3" i="4"/>
  <c r="X3" i="4"/>
  <c r="Y3" i="4"/>
  <c r="Z3" i="4"/>
  <c r="AA3" i="4"/>
  <c r="AB3" i="4"/>
  <c r="AC3" i="4"/>
  <c r="AD3" i="4"/>
  <c r="AE3" i="4"/>
  <c r="AF3" i="4"/>
  <c r="C2" i="4"/>
  <c r="D2" i="4"/>
  <c r="E2" i="4"/>
  <c r="F2" i="4" s="1"/>
  <c r="G2" i="4" s="1"/>
  <c r="H2" i="4" s="1"/>
  <c r="I2" i="4" s="1"/>
  <c r="J2" i="4" s="1"/>
  <c r="K2" i="4" s="1"/>
  <c r="L2" i="4" s="1"/>
  <c r="M2" i="4" s="1"/>
  <c r="N2" i="4" s="1"/>
  <c r="O2" i="4" s="1"/>
  <c r="P2" i="4" s="1"/>
  <c r="Q2" i="4" s="1"/>
  <c r="R2" i="4" s="1"/>
  <c r="S2" i="4" s="1"/>
  <c r="T2" i="4" s="1"/>
  <c r="U2" i="4" s="1"/>
  <c r="V2" i="4" s="1"/>
  <c r="W2" i="4" s="1"/>
  <c r="X2" i="4" s="1"/>
  <c r="Y2" i="4" s="1"/>
  <c r="Z2" i="4" s="1"/>
  <c r="AA2" i="4" s="1"/>
  <c r="AB2" i="4" s="1"/>
  <c r="AC2" i="4" s="1"/>
  <c r="AD2" i="4" s="1"/>
  <c r="AE2" i="4" s="1"/>
  <c r="AF2" i="4" s="1"/>
  <c r="AG13" i="4"/>
  <c r="AG18" i="4"/>
  <c r="F9" i="4"/>
  <c r="G9" i="4"/>
  <c r="H9" i="4"/>
  <c r="I9" i="4"/>
  <c r="J9" i="4"/>
  <c r="K9" i="4"/>
  <c r="L9" i="4"/>
  <c r="M9" i="4"/>
  <c r="N9" i="4"/>
  <c r="O9" i="4"/>
  <c r="P9" i="4"/>
  <c r="Q9" i="4"/>
  <c r="R9" i="4"/>
  <c r="S9" i="4"/>
  <c r="T9" i="4"/>
  <c r="U9" i="4"/>
  <c r="V9" i="4"/>
  <c r="W9" i="4"/>
  <c r="X9" i="4"/>
  <c r="Y9" i="4"/>
  <c r="Z9" i="4"/>
  <c r="AA9" i="4"/>
  <c r="AB9" i="4"/>
  <c r="AC9" i="4"/>
  <c r="AD9" i="4"/>
  <c r="AE9" i="4"/>
  <c r="AF9" i="4"/>
  <c r="E9" i="4"/>
  <c r="AG6" i="4"/>
  <c r="C34" i="4"/>
  <c r="D34" i="4"/>
  <c r="E34" i="4"/>
  <c r="F34" i="4"/>
  <c r="G34" i="4"/>
  <c r="H34" i="4"/>
  <c r="I34" i="4"/>
  <c r="J34" i="4"/>
  <c r="K34" i="4"/>
  <c r="L34" i="4"/>
  <c r="M34" i="4"/>
  <c r="N34" i="4"/>
  <c r="O34" i="4"/>
  <c r="P34" i="4"/>
  <c r="Q34" i="4"/>
  <c r="R34" i="4"/>
  <c r="S34" i="4"/>
  <c r="T34" i="4"/>
  <c r="U34" i="4"/>
  <c r="V34" i="4"/>
  <c r="W34" i="4"/>
  <c r="X34" i="4"/>
  <c r="Y34" i="4"/>
  <c r="Z34" i="4"/>
  <c r="AA34" i="4"/>
  <c r="AB34" i="4"/>
  <c r="AC34" i="4"/>
  <c r="AD34" i="4"/>
  <c r="AE34" i="4"/>
  <c r="AF34" i="4"/>
  <c r="B34" i="4"/>
  <c r="AG34" i="4" s="1"/>
  <c r="C29" i="4"/>
  <c r="D29" i="4"/>
  <c r="E29" i="4"/>
  <c r="F29" i="4"/>
  <c r="G29" i="4"/>
  <c r="H29" i="4"/>
  <c r="I29" i="4"/>
  <c r="J29" i="4"/>
  <c r="K29" i="4"/>
  <c r="L29" i="4"/>
  <c r="M29" i="4"/>
  <c r="N29" i="4"/>
  <c r="O29" i="4"/>
  <c r="P29" i="4"/>
  <c r="Q29" i="4"/>
  <c r="R29" i="4"/>
  <c r="S29" i="4"/>
  <c r="T29" i="4"/>
  <c r="U29" i="4"/>
  <c r="V29" i="4"/>
  <c r="W29" i="4"/>
  <c r="X29" i="4"/>
  <c r="Y29" i="4"/>
  <c r="Z29" i="4"/>
  <c r="AA29" i="4"/>
  <c r="AB29" i="4"/>
  <c r="AC29" i="4"/>
  <c r="AD29" i="4"/>
  <c r="AE29" i="4"/>
  <c r="AF29" i="4"/>
  <c r="AG35" i="4"/>
  <c r="AG33" i="4"/>
  <c r="AG32" i="4"/>
  <c r="B29" i="4"/>
  <c r="C23" i="4"/>
  <c r="D23" i="4"/>
  <c r="E23" i="4"/>
  <c r="F23" i="4"/>
  <c r="G23" i="4"/>
  <c r="H23" i="4"/>
  <c r="I23" i="4"/>
  <c r="J23" i="4"/>
  <c r="K23" i="4"/>
  <c r="L23" i="4"/>
  <c r="M23" i="4"/>
  <c r="N23" i="4"/>
  <c r="O23" i="4"/>
  <c r="P23" i="4"/>
  <c r="Q23" i="4"/>
  <c r="R23" i="4"/>
  <c r="S23" i="4"/>
  <c r="T23" i="4"/>
  <c r="U23" i="4"/>
  <c r="V23" i="4"/>
  <c r="W23" i="4"/>
  <c r="X23" i="4"/>
  <c r="Y23" i="4"/>
  <c r="Z23" i="4"/>
  <c r="AA23" i="4"/>
  <c r="AB23" i="4"/>
  <c r="AC23" i="4"/>
  <c r="AD23" i="4"/>
  <c r="AE23" i="4"/>
  <c r="AF23" i="4"/>
  <c r="B23" i="4"/>
  <c r="AG23" i="4" s="1"/>
  <c r="AG28" i="4"/>
  <c r="AG27" i="4"/>
  <c r="AG25" i="4"/>
  <c r="AG22" i="4"/>
  <c r="AG21" i="4"/>
  <c r="AG17" i="4"/>
  <c r="AG11" i="4"/>
  <c r="AG16" i="4"/>
  <c r="AG4" i="4"/>
  <c r="C18" i="4"/>
  <c r="D18" i="4"/>
  <c r="E18" i="4"/>
  <c r="F18" i="4"/>
  <c r="G18" i="4"/>
  <c r="H18" i="4"/>
  <c r="I18" i="4"/>
  <c r="J18" i="4"/>
  <c r="K18" i="4"/>
  <c r="L18" i="4"/>
  <c r="M18" i="4"/>
  <c r="N18" i="4"/>
  <c r="O18" i="4"/>
  <c r="P18" i="4"/>
  <c r="Q18" i="4"/>
  <c r="R18" i="4"/>
  <c r="S18" i="4"/>
  <c r="T18" i="4"/>
  <c r="U18" i="4"/>
  <c r="V18" i="4"/>
  <c r="W18" i="4"/>
  <c r="X18" i="4"/>
  <c r="Y18" i="4"/>
  <c r="Z18" i="4"/>
  <c r="AA18" i="4"/>
  <c r="AB18" i="4"/>
  <c r="AC18" i="4"/>
  <c r="AD18" i="4"/>
  <c r="AE18" i="4"/>
  <c r="AF18" i="4"/>
  <c r="B18" i="4"/>
  <c r="C13" i="4"/>
  <c r="D13" i="4"/>
  <c r="E13" i="4"/>
  <c r="F13" i="4"/>
  <c r="G13" i="4"/>
  <c r="H13" i="4"/>
  <c r="I13" i="4"/>
  <c r="J13" i="4"/>
  <c r="K13" i="4"/>
  <c r="L13" i="4"/>
  <c r="M13" i="4"/>
  <c r="N13" i="4"/>
  <c r="O13" i="4"/>
  <c r="P13" i="4"/>
  <c r="Q13" i="4"/>
  <c r="R13" i="4"/>
  <c r="S13" i="4"/>
  <c r="T13" i="4"/>
  <c r="U13" i="4"/>
  <c r="V13" i="4"/>
  <c r="W13" i="4"/>
  <c r="X13" i="4"/>
  <c r="Y13" i="4"/>
  <c r="Z13" i="4"/>
  <c r="AA13" i="4"/>
  <c r="AB13" i="4"/>
  <c r="AC13" i="4"/>
  <c r="AD13" i="4"/>
  <c r="AE13" i="4"/>
  <c r="AF13" i="4"/>
  <c r="B13" i="4"/>
  <c r="C8" i="4"/>
  <c r="D8" i="4"/>
  <c r="E8" i="4"/>
  <c r="F8" i="4"/>
  <c r="G8" i="4"/>
  <c r="H8" i="4"/>
  <c r="I8" i="4"/>
  <c r="J8" i="4"/>
  <c r="K8" i="4"/>
  <c r="L8" i="4"/>
  <c r="M8" i="4"/>
  <c r="N8" i="4"/>
  <c r="O8" i="4"/>
  <c r="P8" i="4"/>
  <c r="Q8" i="4"/>
  <c r="R8" i="4"/>
  <c r="S8" i="4"/>
  <c r="T8" i="4"/>
  <c r="U8" i="4"/>
  <c r="V8" i="4"/>
  <c r="W8" i="4"/>
  <c r="X8" i="4"/>
  <c r="Y8" i="4"/>
  <c r="Z8" i="4"/>
  <c r="AA8" i="4"/>
  <c r="AB8" i="4"/>
  <c r="AC8" i="4"/>
  <c r="AD8" i="4"/>
  <c r="AE8" i="4"/>
  <c r="AF8" i="4"/>
  <c r="B8" i="4"/>
  <c r="AG12" i="4"/>
  <c r="AG7" i="4"/>
  <c r="AG30" i="4"/>
  <c r="C19" i="4"/>
  <c r="D19" i="4"/>
  <c r="E19" i="4"/>
  <c r="F19" i="4"/>
  <c r="G19" i="4"/>
  <c r="H19" i="4"/>
  <c r="I19" i="4"/>
  <c r="J19" i="4"/>
  <c r="K19" i="4"/>
  <c r="L19" i="4"/>
  <c r="M19" i="4"/>
  <c r="N19" i="4"/>
  <c r="O19" i="4"/>
  <c r="P19" i="4"/>
  <c r="Q19" i="4"/>
  <c r="R19" i="4"/>
  <c r="S19" i="4"/>
  <c r="T19" i="4"/>
  <c r="U19" i="4"/>
  <c r="V19" i="4"/>
  <c r="W19" i="4"/>
  <c r="X19" i="4"/>
  <c r="Y19" i="4"/>
  <c r="Z19" i="4"/>
  <c r="AA19" i="4"/>
  <c r="AB19" i="4"/>
  <c r="AC19" i="4"/>
  <c r="AD19" i="4"/>
  <c r="AE19" i="4"/>
  <c r="AF19" i="4"/>
  <c r="B19" i="4"/>
  <c r="C14" i="4"/>
  <c r="D14" i="4"/>
  <c r="E14" i="4"/>
  <c r="F14" i="4"/>
  <c r="G14" i="4"/>
  <c r="H14" i="4"/>
  <c r="I14" i="4"/>
  <c r="J14" i="4"/>
  <c r="K14" i="4"/>
  <c r="L14" i="4"/>
  <c r="M14" i="4"/>
  <c r="N14" i="4"/>
  <c r="O14" i="4"/>
  <c r="P14" i="4"/>
  <c r="Q14" i="4"/>
  <c r="R14" i="4"/>
  <c r="S14" i="4"/>
  <c r="T14" i="4"/>
  <c r="U14" i="4"/>
  <c r="V14" i="4"/>
  <c r="W14" i="4"/>
  <c r="X14" i="4"/>
  <c r="Y14" i="4"/>
  <c r="Z14" i="4"/>
  <c r="AA14" i="4"/>
  <c r="AB14" i="4"/>
  <c r="AC14" i="4"/>
  <c r="AD14" i="4"/>
  <c r="AE14" i="4"/>
  <c r="AF14" i="4"/>
  <c r="B14" i="4"/>
  <c r="G3" i="7" a="1"/>
  <c r="G13" i="7" a="1"/>
  <c r="G23" i="7" a="1"/>
  <c r="G33" i="7" a="1"/>
  <c r="G4" i="7" a="1"/>
  <c r="G14" i="7" a="1"/>
  <c r="G24" i="7" a="1"/>
  <c r="G15" i="7" a="1"/>
  <c r="G25" i="7" a="1"/>
  <c r="G5" i="7" a="1"/>
  <c r="G6" i="7" a="1"/>
  <c r="G16" i="7" a="1"/>
  <c r="G26" i="7" a="1"/>
  <c r="G17" i="7" a="1"/>
  <c r="G27" i="7" a="1"/>
  <c r="G7" i="7" a="1"/>
  <c r="G32" i="7" a="1"/>
  <c r="G8" i="7" a="1"/>
  <c r="G18" i="7" a="1"/>
  <c r="G28" i="7" a="1"/>
  <c r="G22" i="7" a="1"/>
  <c r="G9" i="7" a="1"/>
  <c r="G19" i="7" a="1"/>
  <c r="G29" i="7" a="1"/>
  <c r="G10" i="7" a="1"/>
  <c r="G20" i="7" a="1"/>
  <c r="G30" i="7" a="1"/>
  <c r="G11" i="7" a="1"/>
  <c r="G31" i="7" a="1"/>
  <c r="G21" i="7" a="1"/>
  <c r="G12" i="7" a="1"/>
  <c r="E3" i="7" a="1"/>
  <c r="E13" i="7" a="1"/>
  <c r="E23" i="7" a="1"/>
  <c r="E33" i="7" a="1"/>
  <c r="E4" i="7" a="1"/>
  <c r="E14" i="7" a="1"/>
  <c r="E24" i="7" a="1"/>
  <c r="E5" i="7" a="1"/>
  <c r="E15" i="7" a="1"/>
  <c r="E25" i="7" a="1"/>
  <c r="E6" i="7" a="1"/>
  <c r="E16" i="7" a="1"/>
  <c r="E26" i="7" a="1"/>
  <c r="E28" i="7" a="1"/>
  <c r="E7" i="7" a="1"/>
  <c r="E17" i="7" a="1"/>
  <c r="E27" i="7" a="1"/>
  <c r="E18" i="7" a="1"/>
  <c r="E8" i="7" a="1"/>
  <c r="E9" i="7" a="1"/>
  <c r="E19" i="7" a="1"/>
  <c r="E29" i="7" a="1"/>
  <c r="E31" i="7" a="1"/>
  <c r="E11" i="7" a="1"/>
  <c r="E10" i="7" a="1"/>
  <c r="E20" i="7" a="1"/>
  <c r="E30" i="7" a="1"/>
  <c r="E21" i="7" a="1"/>
  <c r="E12" i="7" a="1"/>
  <c r="E22" i="7" a="1"/>
  <c r="E32" i="7" a="1"/>
  <c r="C3" i="7" a="1"/>
  <c r="C13" i="7" a="1"/>
  <c r="C23" i="7" a="1"/>
  <c r="C33" i="7" a="1"/>
  <c r="C4" i="7" a="1"/>
  <c r="C14" i="7" a="1"/>
  <c r="C24" i="7" a="1"/>
  <c r="C5" i="7" a="1"/>
  <c r="C15" i="7" a="1"/>
  <c r="C25" i="7" a="1"/>
  <c r="C6" i="7" a="1"/>
  <c r="C16" i="7" a="1"/>
  <c r="C26" i="7" a="1"/>
  <c r="C7" i="7" a="1"/>
  <c r="C17" i="7" a="1"/>
  <c r="C27" i="7" a="1"/>
  <c r="C18" i="7" a="1"/>
  <c r="C8" i="7" a="1"/>
  <c r="C28" i="7" a="1"/>
  <c r="C9" i="7" a="1"/>
  <c r="C19" i="7" a="1"/>
  <c r="C29" i="7" a="1"/>
  <c r="C10" i="7" a="1"/>
  <c r="C20" i="7" a="1"/>
  <c r="C30" i="7" a="1"/>
  <c r="C11" i="7" a="1"/>
  <c r="C21" i="7" a="1"/>
  <c r="C31" i="7" a="1"/>
  <c r="C12" i="7" a="1"/>
  <c r="C22" i="7" a="1"/>
  <c r="C32" i="7" a="1"/>
  <c r="G12" i="7" l="1"/>
  <c r="G21" i="7"/>
  <c r="G31" i="7"/>
  <c r="G11" i="7"/>
  <c r="G30" i="7"/>
  <c r="G20" i="7"/>
  <c r="G10" i="7"/>
  <c r="G29" i="7"/>
  <c r="G19" i="7"/>
  <c r="G9" i="7"/>
  <c r="G22" i="7"/>
  <c r="G28" i="7"/>
  <c r="G18" i="7"/>
  <c r="G8" i="7"/>
  <c r="G32" i="7"/>
  <c r="G7" i="7"/>
  <c r="G27" i="7"/>
  <c r="G17" i="7"/>
  <c r="G26" i="7"/>
  <c r="G16" i="7"/>
  <c r="G6" i="7"/>
  <c r="G5" i="7"/>
  <c r="G25" i="7"/>
  <c r="G15" i="7"/>
  <c r="G24" i="7"/>
  <c r="G14" i="7"/>
  <c r="G4" i="7"/>
  <c r="G33" i="7"/>
  <c r="G23" i="7"/>
  <c r="G13" i="7"/>
  <c r="G3" i="7"/>
  <c r="E32" i="7"/>
  <c r="E22" i="7"/>
  <c r="E12" i="7"/>
  <c r="E21" i="7"/>
  <c r="E30" i="7"/>
  <c r="E20" i="7"/>
  <c r="E10" i="7"/>
  <c r="E11" i="7"/>
  <c r="E31" i="7"/>
  <c r="E29" i="7"/>
  <c r="E19" i="7"/>
  <c r="E9" i="7"/>
  <c r="E8" i="7"/>
  <c r="E18" i="7"/>
  <c r="E27" i="7"/>
  <c r="E17" i="7"/>
  <c r="E7" i="7"/>
  <c r="E28" i="7"/>
  <c r="E26" i="7"/>
  <c r="E16" i="7"/>
  <c r="E6" i="7"/>
  <c r="E25" i="7"/>
  <c r="E15" i="7"/>
  <c r="E5" i="7"/>
  <c r="E24" i="7"/>
  <c r="E14" i="7"/>
  <c r="E4" i="7"/>
  <c r="E33" i="7"/>
  <c r="E23" i="7"/>
  <c r="E13" i="7"/>
  <c r="E3" i="7"/>
  <c r="C32" i="7"/>
  <c r="C22" i="7"/>
  <c r="C12" i="7"/>
  <c r="C31" i="7"/>
  <c r="C21" i="7"/>
  <c r="C11" i="7"/>
  <c r="C30" i="7"/>
  <c r="C20" i="7"/>
  <c r="C10" i="7"/>
  <c r="C29" i="7"/>
  <c r="C19" i="7"/>
  <c r="C9" i="7"/>
  <c r="C28" i="7"/>
  <c r="C8" i="7"/>
  <c r="C18" i="7"/>
  <c r="C27" i="7"/>
  <c r="C17" i="7"/>
  <c r="C7" i="7"/>
  <c r="C26" i="7"/>
  <c r="C16" i="7"/>
  <c r="C6" i="7"/>
  <c r="C25" i="7"/>
  <c r="C15" i="7"/>
  <c r="C5" i="7"/>
  <c r="C24" i="7"/>
  <c r="C14" i="7"/>
  <c r="C4" i="7"/>
  <c r="C33" i="7"/>
  <c r="C23" i="7"/>
  <c r="C13" i="7"/>
  <c r="C3" i="7"/>
  <c r="AG8" i="4"/>
  <c r="AG14" i="4"/>
  <c r="AG19" i="4"/>
  <c r="AG29" i="4"/>
  <c r="AG9" i="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<sst xmlns="http://schemas.openxmlformats.org/spreadsheetml/2006/main" count="405" uniqueCount="169">
  <si>
    <t>Tableaux de bord</t>
  </si>
  <si>
    <t>Chiffre d'affaires</t>
  </si>
  <si>
    <t>Activité de janvier</t>
  </si>
  <si>
    <t>Petit déjeuner</t>
  </si>
  <si>
    <t>Nombre de couverts</t>
  </si>
  <si>
    <t>Chiffres d'affaires</t>
  </si>
  <si>
    <t>Prix moyen</t>
  </si>
  <si>
    <t>Déjeuner</t>
  </si>
  <si>
    <t>Dîner</t>
  </si>
  <si>
    <t>Bar</t>
  </si>
  <si>
    <t>MICE midi</t>
  </si>
  <si>
    <t>MICE soir</t>
  </si>
  <si>
    <t>Ticket moyen</t>
  </si>
  <si>
    <t>CA</t>
  </si>
  <si>
    <t>Food cost</t>
  </si>
  <si>
    <t xml:space="preserve"> </t>
  </si>
  <si>
    <t>PM</t>
  </si>
  <si>
    <t>TM</t>
  </si>
  <si>
    <t>Beverage cost</t>
  </si>
  <si>
    <t>Marge  F&amp;B</t>
  </si>
  <si>
    <t>Marge brute</t>
  </si>
  <si>
    <t>CMP</t>
  </si>
  <si>
    <t>RCP</t>
  </si>
  <si>
    <t>Coût des matières premières</t>
  </si>
  <si>
    <t>Ratio charges du personnel</t>
  </si>
  <si>
    <t>Ratio de coulage</t>
  </si>
  <si>
    <t>Ration des charges d'exploitation</t>
  </si>
  <si>
    <t>Coéfficient multiplicateur</t>
  </si>
  <si>
    <t>Prime cost</t>
  </si>
  <si>
    <t>FC</t>
  </si>
  <si>
    <t>BC</t>
  </si>
  <si>
    <t>MB</t>
  </si>
  <si>
    <t>ME</t>
  </si>
  <si>
    <t>RC</t>
  </si>
  <si>
    <t>RCE</t>
  </si>
  <si>
    <t>CM</t>
  </si>
  <si>
    <t xml:space="preserve">Il se calcule hors taxe après déduction de la TVA 10 % </t>
  </si>
  <si>
    <t>Ce que dépense en moyenne chaque client.</t>
  </si>
  <si>
    <t>Coût d'achat de la nourriture consomée</t>
  </si>
  <si>
    <t>Coût d'achat des boissons consommées</t>
  </si>
  <si>
    <t xml:space="preserve">Chiffre d'affaires après déductions des matières consomées </t>
  </si>
  <si>
    <t>On l'obitent en faisant la somme du FC et du BC Permet un réel suivi des stocks et des achats</t>
  </si>
  <si>
    <t>Abrégé</t>
  </si>
  <si>
    <t>Explications</t>
  </si>
  <si>
    <t>Définitions</t>
  </si>
  <si>
    <t xml:space="preserve">Méthode de calcule </t>
  </si>
  <si>
    <t>Il ne doit pas dépasser 30 % et prendre en compte les charges de personnels, les frais généraux</t>
  </si>
  <si>
    <t>Il permet de contrôler la part des coûts salariaux du restaurant dans le prix des repas</t>
  </si>
  <si>
    <t xml:space="preserve">Il correspond à la perte de marchandise ou leur vol. Il doit être inférieur à 2 % </t>
  </si>
  <si>
    <t>il comprend toutes les charges fixes (loyer, assurances,…), les énergies consommables (eau, gaz, électricité, etc.) et les charges variables opérationnelles (salaires, achats de matières premières, entretien du local, frais généraux, impôts et taxes, publicité…). Toutes ces charges qui permettent au restaurant de tourner doivent être couvertes par la marge dégagée après déduction des consommations et des charges de personnel. En général, elles correspondent à 20 à 25 % du prix d’un repas.</t>
  </si>
  <si>
    <t>il vous permet de faire votre pricing en multipliant par X le coût de vos matières et à fixer le coût maximal d’un produit ou d’un menu en fonction de la marge brute désirée (qui rappelons-le doit couvrir les frais de votre exploitation et assurer votre rémunération). Il s’applique au prix d’achat de vos marchandises. Pour les solides, on tourne autour de 4,30 de CM, ce qui génère un taux de marge solide de 72% et pour les liquides, le CM est variable selon les alcools (de 3,5 à 10)</t>
  </si>
  <si>
    <t>il s’agit du coût de revient de base, qu’on calcule en faisant la somme de vos ratios personnel et de consommation (liquide + solide). La marge dégagée après déduction du prime cost sert à financer les charges fixes et autres charges d’exploitation. Il doit se situer entre 60 et 70%</t>
  </si>
  <si>
    <t>CA / Nombre de couverts</t>
  </si>
  <si>
    <t>(CA HT - Coût d'achat de la nourrtiure consommée )/ CA HT</t>
  </si>
  <si>
    <t>(CA HT - Coût d'achat des boissons consommées)/ CA HT</t>
  </si>
  <si>
    <t>FC + BC</t>
  </si>
  <si>
    <t>(CA - CMP) / CA</t>
  </si>
  <si>
    <t>(Achats de matières premières - variation de stocks ) / CA</t>
  </si>
  <si>
    <t>(salaires brutes + charges) / CA HT</t>
  </si>
  <si>
    <t>(Perte, casse ou vol) / CA</t>
  </si>
  <si>
    <t>(Prix menu - coût menu) / prix menu</t>
  </si>
  <si>
    <t xml:space="preserve">Ratio charges de personnel + ratio matières consommées </t>
  </si>
  <si>
    <t xml:space="preserve">Coût matière </t>
  </si>
  <si>
    <t>Achat de nourriture</t>
  </si>
  <si>
    <t xml:space="preserve">Achat de boisson </t>
  </si>
  <si>
    <t>Production consommé</t>
  </si>
  <si>
    <t>Charges de personnel</t>
  </si>
  <si>
    <t>Salaires et traitement</t>
  </si>
  <si>
    <t>Charges sociales</t>
  </si>
  <si>
    <t>Subventions d'exploitations</t>
  </si>
  <si>
    <t>Autre charges du personnel</t>
  </si>
  <si>
    <t>Frais généraux</t>
  </si>
  <si>
    <t>Redevant crédit-bail</t>
  </si>
  <si>
    <t>Locations</t>
  </si>
  <si>
    <t>Impôts et taxe</t>
  </si>
  <si>
    <t>Commission sur moyen de paiement</t>
  </si>
  <si>
    <t xml:space="preserve">Autre achat et charges externes </t>
  </si>
  <si>
    <t>Coût d'occupation</t>
  </si>
  <si>
    <t>Intérêt des emprunts</t>
  </si>
  <si>
    <t>Redevancce crédit-bail</t>
  </si>
  <si>
    <t>Dotations sur amortissement</t>
  </si>
  <si>
    <t>Produits financiers</t>
  </si>
  <si>
    <t>Taux de captage</t>
  </si>
  <si>
    <t>Taux de fréquentation</t>
  </si>
  <si>
    <t>Tableau 1</t>
  </si>
  <si>
    <t>Tableau 3</t>
  </si>
  <si>
    <t>Tableau 2</t>
  </si>
  <si>
    <t xml:space="preserve">Tableau 4 </t>
  </si>
  <si>
    <t>Cost control</t>
  </si>
  <si>
    <t>Total</t>
  </si>
  <si>
    <t>10</t>
  </si>
  <si>
    <t>11</t>
  </si>
  <si>
    <t>12</t>
  </si>
  <si>
    <t>13</t>
  </si>
  <si>
    <t>14</t>
  </si>
  <si>
    <t>15</t>
  </si>
  <si>
    <t>16</t>
  </si>
  <si>
    <t>17</t>
  </si>
  <si>
    <t>18</t>
  </si>
  <si>
    <t>19</t>
  </si>
  <si>
    <t>20</t>
  </si>
  <si>
    <t>21</t>
  </si>
  <si>
    <t>22</t>
  </si>
  <si>
    <t>23</t>
  </si>
  <si>
    <t>28</t>
  </si>
  <si>
    <t>29</t>
  </si>
  <si>
    <t>31</t>
  </si>
  <si>
    <t>8</t>
  </si>
  <si>
    <t>9</t>
  </si>
  <si>
    <t>32</t>
  </si>
  <si>
    <t>34</t>
  </si>
  <si>
    <t>35</t>
  </si>
  <si>
    <t>36</t>
  </si>
  <si>
    <t>38</t>
  </si>
  <si>
    <t>Room-service</t>
  </si>
  <si>
    <t>0</t>
  </si>
  <si>
    <t>Charge personnel</t>
  </si>
  <si>
    <t>55</t>
  </si>
  <si>
    <t>67</t>
  </si>
  <si>
    <t>4</t>
  </si>
  <si>
    <t>6</t>
  </si>
  <si>
    <t>1</t>
  </si>
  <si>
    <t>5</t>
  </si>
  <si>
    <t>2</t>
  </si>
  <si>
    <t>56</t>
  </si>
  <si>
    <t>43</t>
  </si>
  <si>
    <t>3</t>
  </si>
  <si>
    <t>54</t>
  </si>
  <si>
    <t>41</t>
  </si>
  <si>
    <t>-1</t>
  </si>
  <si>
    <t>Location de salle</t>
  </si>
  <si>
    <t>Hôtel</t>
  </si>
  <si>
    <t>Nombre de clients présents</t>
  </si>
  <si>
    <t>48</t>
  </si>
  <si>
    <t>42</t>
  </si>
  <si>
    <t>78</t>
  </si>
  <si>
    <t>47</t>
  </si>
  <si>
    <t>44</t>
  </si>
  <si>
    <t>75</t>
  </si>
  <si>
    <t>91</t>
  </si>
  <si>
    <t>39</t>
  </si>
  <si>
    <t>112</t>
  </si>
  <si>
    <t>45</t>
  </si>
  <si>
    <t>Mice MIDI</t>
  </si>
  <si>
    <t>Mice Soir</t>
  </si>
  <si>
    <t>Janvier</t>
  </si>
  <si>
    <t>Février</t>
  </si>
  <si>
    <t>Mars</t>
  </si>
  <si>
    <t>Avril</t>
  </si>
  <si>
    <t>Mai</t>
  </si>
  <si>
    <t>Juin</t>
  </si>
  <si>
    <t>Juillet</t>
  </si>
  <si>
    <t>Août</t>
  </si>
  <si>
    <t>Septembre</t>
  </si>
  <si>
    <t>Octobre</t>
  </si>
  <si>
    <t>Novembre</t>
  </si>
  <si>
    <t>Décembre</t>
  </si>
  <si>
    <t>L'idée est de faire un tableau qui reprend la trame visuel de chaque mois.</t>
  </si>
  <si>
    <t>Exemple : nous somme le 10 juillet. Il faut que le tableau prennent les donnée N-1 du 1 er janvier au 10 juillet et qu'il les compare à l'année en cours et qu'ils en ressortent un pourcentage d'évolution ( positif ou négatif ) Ensuite, il prend ce pourcentage et l'applique a touts les jours restant en reprenant les donnée n-1.</t>
  </si>
  <si>
    <t xml:space="preserve">Concrétement si le CA du 1 janvier au 10 juillet est 3% supérieur à celui du 1 janvier au 10 juillet de l'année n-1. Le tableau va prendre les chiffres (jour par jour) du 11 juillet au 31 décembre en ajoutant 3% </t>
  </si>
  <si>
    <t>La difficulté va être de faire en sorte que le tableau s'actualise automatique chaque jour en fonction du réel en laissant le prévisionnel se faire tout seul sur ce qui reste a faire.</t>
  </si>
  <si>
    <t>L'idée est de faire un outil qui permet de sortir les principes d'omnes tout seul. Il faudra juste au debut rentrer le coût matière de chaque plat ( qui servira aussi pour le calcul des charges dans les tableaux mensuel. ( attention car il faut que le changement de carte et de plat n'impactent pas les résultats antérieurs, genre que le coût matiere de septembre n'influe pas le cout matiere de la carte de février.</t>
  </si>
  <si>
    <t xml:space="preserve">Ensuite il faudra simplement rentrer le nombre de vente de chaque plat sur la période voulue et ça permet de sortir les plats rentable ou non </t>
  </si>
  <si>
    <t>Activité optimale</t>
  </si>
  <si>
    <t>Objectif</t>
  </si>
  <si>
    <t>Inserer un graphique qui calcule la moyenne ticket moyen  GLOBALE par nombre de couvert. Ça devrait donner une courbe</t>
  </si>
  <si>
    <t xml:space="preserve">qui descend. Ensuite, superposer un graphique qui montre le CA GLOBALE par nombre de couvert. </t>
  </si>
  <si>
    <t>Logiquement cette courbe devrait monté. Au croisement des 2 il s'agit du nombre de couvert optimale pour maximiser ticket moyen et CA</t>
  </si>
  <si>
    <t>Ne pas oublier d'exclure les data a 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</si>
</sst>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quot;€&quot;"/>
    <numFmt numFmtId="165" formatCode="dd"/>
  </numFmts>
  <fonts count="17" x14ac:knownFonts="1">
    <font>
      <sz val="11"/>
      <color theme="1"/>
      <name val="Calibri"/>
      <family val="2"/>
      <scheme val="minor"/>
    </font>
    <font>
      <i/>
      <sz val="28"/>
      <color theme="0"/>
      <name val="Bookman Old Style"/>
      <family val="1"/>
    </font>
    <font>
      <i/>
      <sz val="36"/>
      <color theme="0"/>
      <name val="Bookman Old Style"/>
      <family val="1"/>
    </font>
    <font>
      <i/>
      <sz val="18"/>
      <color theme="0"/>
      <name val="Bookman Old Style"/>
      <family val="1"/>
    </font>
    <font>
      <i/>
      <sz val="12"/>
      <color theme="0"/>
      <name val="Bookman Old Style"/>
      <family val="1"/>
    </font>
    <font>
      <sz val="11"/>
      <color theme="0"/>
      <name val="Calibri"/>
      <family val="2"/>
      <scheme val="minor"/>
    </font>
    <font>
      <i/>
      <sz val="11"/>
      <color theme="0"/>
      <name val="Bookman Old Style"/>
      <family val="1"/>
    </font>
    <font>
      <i/>
      <sz val="14"/>
      <color theme="0"/>
      <name val="Bookman Old Style"/>
      <family val="1"/>
    </font>
    <font>
      <sz val="11"/>
      <color theme="1"/>
      <name val="Calibri"/>
      <family val="2"/>
      <scheme val="minor"/>
    </font>
    <font>
      <sz val="10"/>
      <color theme="0"/>
      <name val="Calibri"/>
      <family val="2"/>
      <scheme val="minor"/>
    </font>
    <font>
      <sz val="8"/>
      <name val="Calibri"/>
      <family val="2"/>
      <scheme val="minor"/>
    </font>
    <font>
      <b/>
      <sz val="12"/>
      <color theme="1"/>
      <name val="Calibri"/>
      <family val="2"/>
      <scheme val="minor"/>
    </font>
    <font>
      <b/>
      <sz val="14"/>
      <color theme="1"/>
      <name val="Calibri"/>
      <family val="2"/>
      <scheme val="minor"/>
    </font>
    <font>
      <b/>
      <sz val="16"/>
      <color theme="0"/>
      <name val="Calibri"/>
      <family val="2"/>
      <scheme val="minor"/>
    </font>
    <font>
      <i/>
      <sz val="11"/>
      <color rgb="FFD3B28C"/>
      <name val="Bookman Old Style"/>
      <family val="1"/>
    </font>
    <font>
      <sz val="12"/>
      <color theme="1"/>
      <name val="Calibri"/>
      <family val="2"/>
      <scheme val="minor"/>
    </font>
    <font>
      <b/>
      <sz val="28"/>
      <color rgb="FF000000"/>
      <name val="Calibri"/>
      <family val="2"/>
    </font>
  </fonts>
  <fills count="4">
    <fill>
      <patternFill patternType="none"/>
    </fill>
    <fill>
      <patternFill patternType="gray125"/>
    </fill>
    <fill>
      <patternFill patternType="solid">
        <fgColor rgb="FF011622"/>
        <bgColor indexed="64"/>
      </patternFill>
    </fill>
    <fill>
      <patternFill patternType="solid">
        <fgColor rgb="FF022E46"/>
        <bgColor indexed="64"/>
      </patternFill>
    </fill>
  </fills>
  <borders count="29">
    <border>
      <left/>
      <right/>
      <top/>
      <bottom/>
      <diagonal/>
    </border>
    <border>
      <left/>
      <right style="thin">
        <color rgb="FFD3B28C"/>
      </right>
      <top/>
      <bottom/>
      <diagonal/>
    </border>
    <border>
      <left/>
      <right/>
      <top/>
      <bottom style="thin">
        <color rgb="FFD3B28C"/>
      </bottom>
      <diagonal/>
    </border>
    <border>
      <left/>
      <right/>
      <top style="thin">
        <color rgb="FFD3B28C"/>
      </top>
      <bottom/>
      <diagonal/>
    </border>
    <border>
      <left/>
      <right/>
      <top style="thin">
        <color rgb="FFD3B28C"/>
      </top>
      <bottom style="thin">
        <color rgb="FFD3B28C"/>
      </bottom>
      <diagonal/>
    </border>
    <border>
      <left style="thin">
        <color rgb="FFD3B28C"/>
      </left>
      <right style="thin">
        <color rgb="FFD3B28C"/>
      </right>
      <top style="thin">
        <color rgb="FFD3B28C"/>
      </top>
      <bottom/>
      <diagonal/>
    </border>
    <border>
      <left style="thin">
        <color rgb="FFD3B28C"/>
      </left>
      <right/>
      <top style="thin">
        <color rgb="FFD3B28C"/>
      </top>
      <bottom/>
      <diagonal/>
    </border>
    <border>
      <left style="thin">
        <color rgb="FFD3B28C"/>
      </left>
      <right/>
      <top/>
      <bottom/>
      <diagonal/>
    </border>
    <border>
      <left style="thin">
        <color rgb="FFD3B28C"/>
      </left>
      <right style="thin">
        <color rgb="FFD3B28C"/>
      </right>
      <top style="thin">
        <color rgb="FFD3B28C"/>
      </top>
      <bottom style="thin">
        <color rgb="FFD3B28C"/>
      </bottom>
      <diagonal/>
    </border>
    <border>
      <left style="thin">
        <color rgb="FFD3B28C"/>
      </left>
      <right/>
      <top style="thin">
        <color rgb="FFD3B28C"/>
      </top>
      <bottom style="thin">
        <color rgb="FFD3B28C"/>
      </bottom>
      <diagonal/>
    </border>
    <border>
      <left/>
      <right style="thin">
        <color rgb="FFD3B28C"/>
      </right>
      <top style="thin">
        <color rgb="FFD3B28C"/>
      </top>
      <bottom style="thin">
        <color rgb="FFD3B28C"/>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theme="1" tint="0.34998626667073579"/>
      </left>
      <right style="thin">
        <color theme="1" tint="0.34998626667073579"/>
      </right>
      <top/>
      <bottom style="thin">
        <color theme="1" tint="0.34998626667073579"/>
      </bottom>
      <diagonal/>
    </border>
    <border>
      <left style="thin">
        <color theme="1" tint="0.34998626667073579"/>
      </left>
      <right style="thin">
        <color theme="1" tint="0.34998626667073579"/>
      </right>
      <top style="thin">
        <color theme="1" tint="0.34998626667073579"/>
      </top>
      <bottom/>
      <diagonal/>
    </border>
    <border>
      <left/>
      <right style="thin">
        <color theme="1" tint="0.34998626667073579"/>
      </right>
      <top/>
      <bottom style="thin">
        <color theme="1" tint="0.34998626667073579"/>
      </bottom>
      <diagonal/>
    </border>
    <border>
      <left/>
      <right style="thin">
        <color theme="1" tint="0.34998626667073579"/>
      </right>
      <top style="thin">
        <color theme="1" tint="0.34998626667073579"/>
      </top>
      <bottom style="thin">
        <color theme="1" tint="0.34998626667073579"/>
      </bottom>
      <diagonal/>
    </border>
    <border>
      <left style="thin">
        <color theme="1" tint="0.34998626667073579"/>
      </left>
      <right style="thin">
        <color theme="1" tint="0.34998626667073579"/>
      </right>
      <top style="thin">
        <color rgb="FFD3B28C"/>
      </top>
      <bottom style="thin">
        <color theme="1" tint="0.34998626667073579"/>
      </bottom>
      <diagonal/>
    </border>
    <border>
      <left style="thin">
        <color theme="1" tint="0.34998626667073579"/>
      </left>
      <right style="thin">
        <color rgb="FFD3B28C"/>
      </right>
      <top style="thin">
        <color theme="1" tint="0.34998626667073579"/>
      </top>
      <bottom style="thin">
        <color theme="1" tint="0.34998626667073579"/>
      </bottom>
      <diagonal/>
    </border>
    <border>
      <left style="thin">
        <color theme="1" tint="0.34998626667073579"/>
      </left>
      <right style="thin">
        <color rgb="FFD3B28C"/>
      </right>
      <top style="thin">
        <color theme="1" tint="0.34998626667073579"/>
      </top>
      <bottom/>
      <diagonal/>
    </border>
    <border>
      <left style="thin">
        <color theme="1" tint="0.34998626667073579"/>
      </left>
      <right/>
      <top style="thin">
        <color theme="1" tint="0.34998626667073579"/>
      </top>
      <bottom/>
      <diagonal/>
    </border>
    <border>
      <left style="thin">
        <color theme="1" tint="0.34998626667073579"/>
      </left>
      <right style="thin">
        <color rgb="FFD3B28C"/>
      </right>
      <top/>
      <bottom style="thin">
        <color theme="1" tint="0.34998626667073579"/>
      </bottom>
      <diagonal/>
    </border>
    <border>
      <left/>
      <right style="thin">
        <color theme="1" tint="0.34998626667073579"/>
      </right>
      <top style="thin">
        <color theme="1" tint="0.34998626667073579"/>
      </top>
      <bottom/>
      <diagonal/>
    </border>
    <border>
      <left style="thin">
        <color theme="1" tint="0.34998626667073579"/>
      </left>
      <right/>
      <top style="thin">
        <color theme="1" tint="0.34998626667073579"/>
      </top>
      <bottom style="thin">
        <color theme="1" tint="0.34998626667073579"/>
      </bottom>
      <diagonal/>
    </border>
    <border>
      <left style="thin">
        <color theme="2" tint="-0.499984740745262"/>
      </left>
      <right style="thin">
        <color theme="2" tint="-0.499984740745262"/>
      </right>
      <top style="thin">
        <color theme="2" tint="-0.499984740745262"/>
      </top>
      <bottom style="thin">
        <color theme="2" tint="-0.499984740745262"/>
      </bottom>
      <diagonal/>
    </border>
    <border>
      <left/>
      <right style="thin">
        <color theme="1" tint="0.34998626667073579"/>
      </right>
      <top/>
      <bottom/>
      <diagonal/>
    </border>
    <border>
      <left style="thin">
        <color theme="1" tint="0.34998626667073579"/>
      </left>
      <right style="thin">
        <color theme="1" tint="0.34998626667073579"/>
      </right>
      <top/>
      <bottom/>
      <diagonal/>
    </border>
    <border>
      <left style="thin">
        <color theme="1" tint="0.34998626667073579"/>
      </left>
      <right style="thin">
        <color rgb="FFD3B28C"/>
      </right>
      <top/>
      <bottom/>
      <diagonal/>
    </border>
    <border>
      <left style="thin">
        <color rgb="FFD3B28C"/>
      </left>
      <right style="thin">
        <color rgb="FFD3B28C"/>
      </right>
      <top/>
      <bottom style="thin">
        <color rgb="FFD3B28C"/>
      </bottom>
      <diagonal/>
    </border>
    <border>
      <left style="thin">
        <color theme="1" tint="0.34998626667073579"/>
      </left>
      <right style="thin">
        <color theme="1" tint="0.34998626667073579"/>
      </right>
      <top style="thin">
        <color rgb="FFD3B28C"/>
      </top>
      <bottom/>
      <diagonal/>
    </border>
  </borders>
  <cellStyleXfs count="2">
    <xf numFmtId="0" fontId="0" fillId="0" borderId="0"/>
    <xf numFmtId="9" fontId="8" fillId="0" borderId="0" applyFont="0" applyFill="0" applyBorder="0" applyAlignment="0" applyProtection="0"/>
  </cellStyleXfs>
  <cellXfs count="93">
    <xf numFmtId="0" fontId="0" fillId="0" borderId="0" xfId="0"/>
    <xf numFmtId="0" fontId="0" fillId="2" borderId="0" xfId="0" applyFill="1"/>
    <xf numFmtId="0" fontId="2" fillId="2" borderId="0" xfId="0" applyFont="1" applyFill="1" applyAlignment="1">
      <alignment vertical="top"/>
    </xf>
    <xf numFmtId="0" fontId="3" fillId="2" borderId="0" xfId="0" applyFont="1" applyFill="1" applyAlignment="1">
      <alignment vertical="center"/>
    </xf>
    <xf numFmtId="0" fontId="1" fillId="2" borderId="0" xfId="0" applyFont="1" applyFill="1" applyAlignment="1">
      <alignment vertical="center"/>
    </xf>
    <xf numFmtId="0" fontId="0" fillId="2" borderId="1" xfId="0" applyFill="1" applyBorder="1"/>
    <xf numFmtId="0" fontId="3" fillId="2" borderId="3" xfId="0" applyFont="1" applyFill="1" applyBorder="1" applyAlignment="1">
      <alignment vertical="center"/>
    </xf>
    <xf numFmtId="0" fontId="3" fillId="2" borderId="1" xfId="0" applyFont="1" applyFill="1" applyBorder="1" applyAlignment="1">
      <alignment vertical="center"/>
    </xf>
    <xf numFmtId="0" fontId="7" fillId="2" borderId="0" xfId="0" applyFont="1" applyFill="1" applyAlignment="1">
      <alignment vertical="center"/>
    </xf>
    <xf numFmtId="0" fontId="0" fillId="2" borderId="2" xfId="0" applyFill="1" applyBorder="1"/>
    <xf numFmtId="0" fontId="0" fillId="2" borderId="7" xfId="0" applyFill="1" applyBorder="1"/>
    <xf numFmtId="0" fontId="6" fillId="2" borderId="8" xfId="0" applyFont="1" applyFill="1" applyBorder="1" applyAlignment="1">
      <alignment horizontal="left" vertical="center"/>
    </xf>
    <xf numFmtId="0" fontId="6" fillId="2" borderId="9" xfId="0" applyFont="1" applyFill="1" applyBorder="1" applyAlignment="1">
      <alignment horizontal="left" vertical="center" wrapText="1"/>
    </xf>
    <xf numFmtId="0" fontId="6" fillId="2" borderId="5" xfId="0" applyFont="1" applyFill="1" applyBorder="1" applyAlignment="1">
      <alignment horizontal="left" vertical="center"/>
    </xf>
    <xf numFmtId="0" fontId="6" fillId="2" borderId="6" xfId="0" applyFont="1" applyFill="1" applyBorder="1" applyAlignment="1">
      <alignment horizontal="left" vertical="center" wrapText="1"/>
    </xf>
    <xf numFmtId="0" fontId="6" fillId="2" borderId="0" xfId="0" applyFont="1" applyFill="1" applyAlignment="1">
      <alignment horizontal="left" vertical="center"/>
    </xf>
    <xf numFmtId="0" fontId="6" fillId="2" borderId="0" xfId="0" applyFont="1" applyFill="1" applyAlignment="1">
      <alignment horizontal="left" vertical="center" wrapText="1"/>
    </xf>
    <xf numFmtId="0" fontId="0" fillId="2" borderId="0" xfId="0" applyFill="1" applyAlignment="1">
      <alignment wrapText="1"/>
    </xf>
    <xf numFmtId="0" fontId="5" fillId="2" borderId="0" xfId="0" applyFont="1" applyFill="1" applyAlignment="1">
      <alignment horizontal="center" vertical="center"/>
    </xf>
    <xf numFmtId="0" fontId="3" fillId="2" borderId="0" xfId="0" applyFont="1" applyFill="1" applyAlignment="1">
      <alignment horizontal="center" vertical="center"/>
    </xf>
    <xf numFmtId="0" fontId="0" fillId="2" borderId="3" xfId="0" applyFill="1" applyBorder="1"/>
    <xf numFmtId="0" fontId="4" fillId="2" borderId="11" xfId="0" applyFont="1" applyFill="1" applyBorder="1" applyAlignment="1">
      <alignment horizontal="center" vertical="center"/>
    </xf>
    <xf numFmtId="0" fontId="4" fillId="3" borderId="3" xfId="0" applyFont="1" applyFill="1" applyBorder="1" applyAlignment="1">
      <alignment horizontal="left" vertical="center"/>
    </xf>
    <xf numFmtId="0" fontId="4" fillId="2" borderId="11" xfId="0" applyFont="1" applyFill="1" applyBorder="1" applyAlignment="1">
      <alignment horizontal="left" vertical="center"/>
    </xf>
    <xf numFmtId="164" fontId="9" fillId="2" borderId="11" xfId="0" applyNumberFormat="1" applyFont="1" applyFill="1" applyBorder="1" applyAlignment="1">
      <alignment horizontal="center" vertical="center"/>
    </xf>
    <xf numFmtId="0" fontId="4" fillId="2" borderId="12" xfId="0" applyFont="1" applyFill="1" applyBorder="1" applyAlignment="1">
      <alignment horizontal="left" vertical="center"/>
    </xf>
    <xf numFmtId="49" fontId="9" fillId="2" borderId="12" xfId="0" applyNumberFormat="1" applyFont="1" applyFill="1" applyBorder="1" applyAlignment="1">
      <alignment horizontal="center" vertical="center"/>
    </xf>
    <xf numFmtId="0" fontId="4" fillId="2" borderId="13" xfId="0" applyFont="1" applyFill="1" applyBorder="1" applyAlignment="1">
      <alignment horizontal="left" vertical="center"/>
    </xf>
    <xf numFmtId="0" fontId="4" fillId="3" borderId="8" xfId="0" applyFont="1" applyFill="1" applyBorder="1" applyAlignment="1">
      <alignment horizontal="left" vertical="center"/>
    </xf>
    <xf numFmtId="49" fontId="9" fillId="2" borderId="14" xfId="0" applyNumberFormat="1" applyFont="1" applyFill="1" applyBorder="1" applyAlignment="1">
      <alignment horizontal="center" vertical="center"/>
    </xf>
    <xf numFmtId="0" fontId="4" fillId="2" borderId="16" xfId="0" applyFont="1" applyFill="1" applyBorder="1" applyAlignment="1">
      <alignment horizontal="left" vertical="center"/>
    </xf>
    <xf numFmtId="164" fontId="9" fillId="2" borderId="15" xfId="0" applyNumberFormat="1" applyFont="1" applyFill="1" applyBorder="1" applyAlignment="1">
      <alignment horizontal="center" vertical="center"/>
    </xf>
    <xf numFmtId="0" fontId="4" fillId="2" borderId="11"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2" xfId="0" applyFont="1" applyFill="1" applyBorder="1" applyAlignment="1">
      <alignment horizontal="center" vertical="center"/>
    </xf>
    <xf numFmtId="9" fontId="9" fillId="2" borderId="21" xfId="1" applyFont="1" applyFill="1" applyBorder="1" applyAlignment="1">
      <alignment horizontal="center" vertical="center"/>
    </xf>
    <xf numFmtId="164" fontId="9" fillId="2" borderId="21" xfId="0" applyNumberFormat="1" applyFont="1" applyFill="1" applyBorder="1" applyAlignment="1">
      <alignment horizontal="center" vertical="center"/>
    </xf>
    <xf numFmtId="164" fontId="9" fillId="2" borderId="13" xfId="0" applyNumberFormat="1" applyFont="1" applyFill="1" applyBorder="1" applyAlignment="1">
      <alignment horizontal="center" vertical="center"/>
    </xf>
    <xf numFmtId="164" fontId="9" fillId="2" borderId="14" xfId="0" applyNumberFormat="1" applyFont="1" applyFill="1" applyBorder="1" applyAlignment="1">
      <alignment horizontal="center" vertical="center"/>
    </xf>
    <xf numFmtId="164" fontId="9" fillId="2" borderId="12" xfId="0" applyNumberFormat="1" applyFont="1" applyFill="1" applyBorder="1" applyAlignment="1">
      <alignment horizontal="center" vertical="center"/>
    </xf>
    <xf numFmtId="0" fontId="3" fillId="2" borderId="17"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20" xfId="0" applyFont="1" applyFill="1" applyBorder="1" applyAlignment="1">
      <alignment horizontal="center" vertical="center"/>
    </xf>
    <xf numFmtId="0" fontId="4" fillId="2" borderId="22" xfId="0" applyFont="1" applyFill="1" applyBorder="1" applyAlignment="1">
      <alignment horizontal="center" vertical="center"/>
    </xf>
    <xf numFmtId="164" fontId="9" fillId="2" borderId="23" xfId="0" applyNumberFormat="1" applyFont="1" applyFill="1" applyBorder="1" applyAlignment="1">
      <alignment horizontal="center" vertical="center"/>
    </xf>
    <xf numFmtId="49" fontId="9" fillId="2" borderId="23" xfId="0" applyNumberFormat="1" applyFont="1" applyFill="1" applyBorder="1" applyAlignment="1">
      <alignment horizontal="center" vertical="center"/>
    </xf>
    <xf numFmtId="49" fontId="6" fillId="3" borderId="8" xfId="0" applyNumberFormat="1" applyFont="1" applyFill="1" applyBorder="1" applyAlignment="1">
      <alignment horizontal="center" vertical="center"/>
    </xf>
    <xf numFmtId="164" fontId="9" fillId="2" borderId="19" xfId="0" applyNumberFormat="1" applyFont="1" applyFill="1" applyBorder="1" applyAlignment="1">
      <alignment horizontal="center" vertical="center"/>
    </xf>
    <xf numFmtId="2" fontId="9" fillId="2" borderId="14" xfId="0" applyNumberFormat="1" applyFont="1" applyFill="1" applyBorder="1" applyAlignment="1">
      <alignment horizontal="center" vertical="center"/>
    </xf>
    <xf numFmtId="2" fontId="9" fillId="2" borderId="12" xfId="0" applyNumberFormat="1" applyFont="1" applyFill="1" applyBorder="1" applyAlignment="1">
      <alignment horizontal="center" vertical="center"/>
    </xf>
    <xf numFmtId="0" fontId="11" fillId="0" borderId="0" xfId="0" applyFont="1"/>
    <xf numFmtId="0" fontId="11" fillId="0" borderId="0" xfId="0" applyFont="1" applyAlignment="1">
      <alignment horizontal="center" vertical="center"/>
    </xf>
    <xf numFmtId="164" fontId="0" fillId="0" borderId="0" xfId="0" applyNumberFormat="1" applyAlignment="1">
      <alignment horizontal="center" vertical="center"/>
    </xf>
    <xf numFmtId="0" fontId="9" fillId="2" borderId="24" xfId="0" applyFont="1" applyFill="1" applyBorder="1" applyAlignment="1">
      <alignment horizontal="center" vertical="center"/>
    </xf>
    <xf numFmtId="0" fontId="9" fillId="2" borderId="25" xfId="0" applyFont="1" applyFill="1" applyBorder="1" applyAlignment="1">
      <alignment horizontal="center" vertical="center"/>
    </xf>
    <xf numFmtId="164" fontId="9" fillId="2" borderId="24" xfId="0" applyNumberFormat="1" applyFont="1" applyFill="1" applyBorder="1" applyAlignment="1">
      <alignment horizontal="center" vertical="center"/>
    </xf>
    <xf numFmtId="0" fontId="0" fillId="2" borderId="26" xfId="0" applyFill="1" applyBorder="1"/>
    <xf numFmtId="0" fontId="13" fillId="2" borderId="20" xfId="0" applyFont="1" applyFill="1" applyBorder="1" applyAlignment="1">
      <alignment horizontal="center" vertical="center"/>
    </xf>
    <xf numFmtId="164" fontId="13" fillId="2" borderId="17" xfId="0" applyNumberFormat="1" applyFont="1" applyFill="1" applyBorder="1" applyAlignment="1">
      <alignment horizontal="center" vertical="center"/>
    </xf>
    <xf numFmtId="164" fontId="13" fillId="2" borderId="18" xfId="0" applyNumberFormat="1" applyFont="1" applyFill="1" applyBorder="1" applyAlignment="1">
      <alignment horizontal="center" vertical="center"/>
    </xf>
    <xf numFmtId="164" fontId="13" fillId="2" borderId="26" xfId="0" applyNumberFormat="1" applyFont="1" applyFill="1" applyBorder="1" applyAlignment="1">
      <alignment horizontal="center" vertical="center"/>
    </xf>
    <xf numFmtId="10" fontId="13" fillId="2" borderId="18" xfId="0" applyNumberFormat="1" applyFont="1" applyFill="1" applyBorder="1" applyAlignment="1">
      <alignment horizontal="center" vertical="center"/>
    </xf>
    <xf numFmtId="0" fontId="13" fillId="2" borderId="26" xfId="0" applyFont="1" applyFill="1" applyBorder="1" applyAlignment="1">
      <alignment horizontal="center" vertical="center"/>
    </xf>
    <xf numFmtId="0" fontId="4" fillId="2" borderId="28" xfId="0" applyFont="1" applyFill="1" applyBorder="1" applyAlignment="1">
      <alignment horizontal="left" vertical="center"/>
    </xf>
    <xf numFmtId="0" fontId="4" fillId="2" borderId="25" xfId="0" applyFont="1" applyFill="1" applyBorder="1" applyAlignment="1">
      <alignment horizontal="left" vertical="center"/>
    </xf>
    <xf numFmtId="49" fontId="14" fillId="3" borderId="8" xfId="0" applyNumberFormat="1" applyFont="1" applyFill="1" applyBorder="1" applyAlignment="1">
      <alignment horizontal="center" vertical="center"/>
    </xf>
    <xf numFmtId="0" fontId="12" fillId="0" borderId="0" xfId="0" applyFont="1"/>
    <xf numFmtId="0" fontId="15" fillId="0" borderId="0" xfId="0" applyFont="1"/>
    <xf numFmtId="0" fontId="5" fillId="2" borderId="0" xfId="0" applyFont="1" applyFill="1"/>
    <xf numFmtId="0" fontId="9" fillId="2" borderId="14" xfId="0" applyFont="1" applyFill="1" applyBorder="1" applyAlignment="1">
      <alignment horizontal="center" vertical="center"/>
    </xf>
    <xf numFmtId="0" fontId="9" fillId="2" borderId="1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Alignment="1">
      <alignment horizontal="center" vertical="center"/>
    </xf>
    <xf numFmtId="0" fontId="1" fillId="2" borderId="0" xfId="0" applyFont="1" applyFill="1" applyAlignment="1">
      <alignment horizontal="center" vertical="center"/>
    </xf>
    <xf numFmtId="0" fontId="1" fillId="2" borderId="2" xfId="0" applyFont="1" applyFill="1" applyBorder="1" applyAlignment="1">
      <alignment horizontal="center" vertical="center"/>
    </xf>
    <xf numFmtId="0" fontId="7" fillId="2" borderId="5" xfId="0" applyFont="1" applyFill="1" applyBorder="1" applyAlignment="1">
      <alignment horizontal="center" vertical="center"/>
    </xf>
    <xf numFmtId="0" fontId="7" fillId="2" borderId="27" xfId="0" applyFont="1" applyFill="1" applyBorder="1" applyAlignment="1">
      <alignment horizontal="center" vertical="center"/>
    </xf>
    <xf numFmtId="0" fontId="0" fillId="3" borderId="8" xfId="0" applyFill="1" applyBorder="1" applyAlignment="1">
      <alignment horizontal="center"/>
    </xf>
    <xf numFmtId="0" fontId="0" fillId="3" borderId="9" xfId="0" applyFill="1" applyBorder="1" applyAlignment="1">
      <alignment horizontal="center"/>
    </xf>
    <xf numFmtId="0" fontId="0" fillId="3" borderId="4" xfId="0" applyFill="1" applyBorder="1" applyAlignment="1">
      <alignment horizontal="center"/>
    </xf>
    <xf numFmtId="0" fontId="0" fillId="3" borderId="10" xfId="0" applyFill="1" applyBorder="1" applyAlignment="1">
      <alignment horizontal="center"/>
    </xf>
    <xf numFmtId="0" fontId="12" fillId="0" borderId="0" xfId="0" applyFont="1" applyAlignment="1">
      <alignment horizontal="center"/>
    </xf>
    <xf numFmtId="0" fontId="5" fillId="2" borderId="9"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0" xfId="0" applyFont="1" applyFill="1" applyAlignment="1">
      <alignment horizontal="center" vertical="center"/>
    </xf>
    <xf numFmtId="0" fontId="5" fillId="2" borderId="9"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10" xfId="0" applyFont="1" applyFill="1" applyBorder="1" applyAlignment="1">
      <alignment horizontal="center" vertical="center" wrapText="1"/>
    </xf>
    <xf numFmtId="165" fontId="6" fillId="2" borderId="5" xfId="0" applyNumberFormat="1" applyFont="1" applyFill="1" applyBorder="1" applyAlignment="1">
      <alignment horizontal="center" vertical="center"/>
    </xf>
    <xf numFmtId="0" fontId="14" fillId="3" borderId="8" xfId="0" applyNumberFormat="1" applyFont="1" applyFill="1" applyBorder="1" applyAlignment="1">
      <alignment horizontal="center" vertical="center"/>
    </xf>
  </cellXfs>
  <cellStyles count="2">
    <cellStyle name="Normal" xfId="0" builtinId="0"/>
    <cellStyle name="Pourcentage" xfId="1" builtinId="5"/>
  </cellStyles>
  <dxfs count="54">
    <dxf>
      <font>
        <color rgb="FF00B050"/>
      </font>
    </dxf>
    <dxf>
      <font>
        <color rgb="FFFFC000"/>
      </font>
    </dxf>
    <dxf>
      <font>
        <color rgb="FFFF0000"/>
      </font>
    </dxf>
    <dxf>
      <font>
        <color rgb="FF00B050"/>
      </font>
    </dxf>
    <dxf>
      <font>
        <color rgb="FFFFC000"/>
      </font>
    </dxf>
    <dxf>
      <font>
        <color rgb="FFFF0000"/>
      </font>
    </dxf>
    <dxf>
      <font>
        <color rgb="FF00B050"/>
      </font>
    </dxf>
    <dxf>
      <font>
        <color rgb="FFFFC000"/>
      </font>
    </dxf>
    <dxf>
      <font>
        <color rgb="FFFF0000"/>
      </font>
    </dxf>
    <dxf>
      <font>
        <color rgb="FFFFC000"/>
      </font>
    </dxf>
    <dxf>
      <font>
        <color rgb="FF00B050"/>
      </font>
    </dxf>
    <dxf>
      <font>
        <color rgb="FFFFC000"/>
      </font>
    </dxf>
    <dxf>
      <font>
        <color rgb="FFFF0000"/>
      </font>
    </dxf>
    <dxf>
      <font>
        <color rgb="FF00B050"/>
      </font>
    </dxf>
    <dxf>
      <font>
        <color rgb="FFFFC000"/>
      </font>
    </dxf>
    <dxf>
      <font>
        <color rgb="FFFF0000"/>
      </font>
    </dxf>
    <dxf>
      <font>
        <color rgb="FF00B050"/>
      </font>
    </dxf>
    <dxf>
      <font>
        <color rgb="FFFFC000"/>
      </font>
    </dxf>
    <dxf>
      <font>
        <color rgb="FFFF0000"/>
      </font>
    </dxf>
    <dxf>
      <font>
        <color rgb="FF00B050"/>
      </font>
    </dxf>
    <dxf>
      <font>
        <color rgb="FFFFC000"/>
      </font>
    </dxf>
    <dxf>
      <font>
        <color rgb="FFFF0000"/>
      </font>
    </dxf>
    <dxf>
      <font>
        <color rgb="FF00B050"/>
      </font>
    </dxf>
    <dxf>
      <font>
        <color rgb="FFFFC000"/>
      </font>
    </dxf>
    <dxf>
      <font>
        <color rgb="FFFF0000"/>
      </font>
    </dxf>
    <dxf>
      <font>
        <color rgb="FF00B050"/>
      </font>
    </dxf>
    <dxf>
      <font>
        <color rgb="FFFFC000"/>
      </font>
    </dxf>
    <dxf>
      <font>
        <color rgb="FFFF0000"/>
      </font>
    </dxf>
    <dxf>
      <font>
        <color rgb="FF00B050"/>
      </font>
    </dxf>
    <dxf>
      <font>
        <color rgb="FFFFC000"/>
      </font>
    </dxf>
    <dxf>
      <font>
        <color rgb="FFFF0000"/>
      </font>
    </dxf>
    <dxf>
      <font>
        <color rgb="FF00B050"/>
      </font>
    </dxf>
    <dxf>
      <font>
        <color rgb="FFFFC000"/>
      </font>
    </dxf>
    <dxf>
      <font>
        <color rgb="FFFF0000"/>
      </font>
    </dxf>
    <dxf>
      <font>
        <color rgb="FF00B050"/>
      </font>
    </dxf>
    <dxf>
      <font>
        <color rgb="FFFFC000"/>
      </font>
    </dxf>
    <dxf>
      <font>
        <color rgb="FFFF0000"/>
      </font>
    </dxf>
    <dxf>
      <font>
        <color rgb="FF00B050"/>
      </font>
    </dxf>
    <dxf>
      <font>
        <color rgb="FFFFC000"/>
      </font>
    </dxf>
    <dxf>
      <font>
        <color rgb="FFFF0000"/>
      </font>
    </dxf>
    <dxf>
      <font>
        <color rgb="FF00B050"/>
      </font>
    </dxf>
    <dxf>
      <font>
        <color rgb="FFFFC000"/>
      </font>
    </dxf>
    <dxf>
      <font>
        <color rgb="FFFF0000"/>
      </font>
    </dxf>
    <dxf>
      <font>
        <color rgb="FF00B050"/>
      </font>
    </dxf>
    <dxf>
      <font>
        <color rgb="FFFFC000"/>
      </font>
    </dxf>
    <dxf>
      <font>
        <color rgb="FFFF0000"/>
      </font>
    </dxf>
    <dxf>
      <font>
        <color rgb="FF00B050"/>
      </font>
    </dxf>
    <dxf>
      <font>
        <color rgb="FFFFC000"/>
      </font>
    </dxf>
    <dxf>
      <font>
        <color rgb="FFFF0000"/>
      </font>
    </dxf>
    <dxf>
      <font>
        <color rgb="FFFF0000"/>
      </font>
    </dxf>
    <dxf>
      <font>
        <color rgb="FF00B050"/>
      </font>
    </dxf>
    <dxf>
      <font>
        <color rgb="FF00B050"/>
      </font>
    </dxf>
    <dxf>
      <font>
        <color rgb="FFFFC000"/>
      </font>
    </dxf>
    <dxf>
      <font>
        <color rgb="FFFF0000"/>
      </font>
    </dxf>
  </dxfs>
  <tableStyles count="0" defaultTableStyle="TableStyleMedium2" defaultPivotStyle="PivotStyleLight16"/>
  <colors>
    <mruColors>
      <color rgb="FFD3B28C"/>
      <color rgb="FF022E46"/>
      <color rgb="FFAEAAAA"/>
      <color rgb="FF373737"/>
      <color rgb="FF232323"/>
      <color rgb="FF011622"/>
      <color rgb="FF24AC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activeX/activeX11.xml><?xml version="1.0" encoding="utf-8"?>
<ax:ocx xmlns:ax="http://schemas.microsoft.com/office/2006/activeX" xmlns:r="http://schemas.openxmlformats.org/officeDocument/2006/relationships" ax:classid="{D7053240-CE69-11CD-A777-00DD01143C57}" ax:persistence="persistStreamInit" r:id="rId1"/>
</file>

<file path=xl/activeX/activeX12.xml><?xml version="1.0" encoding="utf-8"?>
<ax:ocx xmlns:ax="http://schemas.microsoft.com/office/2006/activeX" xmlns:r="http://schemas.openxmlformats.org/officeDocument/2006/relationships" ax:classid="{D7053240-CE69-11CD-A777-00DD01143C57}" ax:persistence="persistStreamInit" r:id="rId1"/>
</file>

<file path=xl/activeX/activeX13.xml><?xml version="1.0" encoding="utf-8"?>
<ax:ocx xmlns:ax="http://schemas.microsoft.com/office/2006/activeX" xmlns:r="http://schemas.openxmlformats.org/officeDocument/2006/relationships" ax:classid="{D7053240-CE69-11CD-A777-00DD01143C57}" ax:persistence="persistStreamInit" r:id="rId1"/>
</file>

<file path=xl/activeX/activeX14.xml><?xml version="1.0" encoding="utf-8"?>
<ax:ocx xmlns:ax="http://schemas.microsoft.com/office/2006/activeX" xmlns:r="http://schemas.openxmlformats.org/officeDocument/2006/relationships" ax:classid="{D7053240-CE69-11CD-A777-00DD01143C57}" ax:persistence="persistStreamInit" r:id="rId1"/>
</file>

<file path=xl/activeX/activeX15.xml><?xml version="1.0" encoding="utf-8"?>
<ax:ocx xmlns:ax="http://schemas.microsoft.com/office/2006/activeX" xmlns:r="http://schemas.openxmlformats.org/officeDocument/2006/relationships" ax:classid="{D7053240-CE69-11CD-A777-00DD01143C57}" ax:persistence="persistStreamInit" r:id="rId1"/>
</file>

<file path=xl/activeX/activeX16.xml><?xml version="1.0" encoding="utf-8"?>
<ax:ocx xmlns:ax="http://schemas.microsoft.com/office/2006/activeX" xmlns:r="http://schemas.openxmlformats.org/officeDocument/2006/relationships" ax:classid="{D7053240-CE69-11CD-A777-00DD01143C57}" ax:persistence="persistStreamInit" r:id="rId1"/>
</file>

<file path=xl/activeX/activeX17.xml><?xml version="1.0" encoding="utf-8"?>
<ax:ocx xmlns:ax="http://schemas.microsoft.com/office/2006/activeX" xmlns:r="http://schemas.openxmlformats.org/officeDocument/2006/relationships" ax:classid="{D7053240-CE69-11CD-A777-00DD01143C57}" ax:persistence="persistStreamInit" r:id="rId1"/>
</file>

<file path=xl/activeX/activeX18.xml><?xml version="1.0" encoding="utf-8"?>
<ax:ocx xmlns:ax="http://schemas.microsoft.com/office/2006/activeX" xmlns:r="http://schemas.openxmlformats.org/officeDocument/2006/relationships" ax:classid="{D7053240-CE69-11CD-A777-00DD01143C57}" ax:persistence="persistStreamInit" r:id="rId1"/>
</file>

<file path=xl/activeX/activeX19.xml><?xml version="1.0" encoding="utf-8"?>
<ax:ocx xmlns:ax="http://schemas.microsoft.com/office/2006/activeX" xmlns:r="http://schemas.openxmlformats.org/officeDocument/2006/relationships" ax:classid="{D7053240-CE69-11CD-A777-00DD01143C57}" ax:persistence="persistStreamInit" r:id="rId1"/>
</file>

<file path=xl/activeX/activeX20.xml><?xml version="1.0" encoding="utf-8"?>
<ax:ocx xmlns:ax="http://schemas.microsoft.com/office/2006/activeX" xmlns:r="http://schemas.openxmlformats.org/officeDocument/2006/relationships" ax:classid="{D7053240-CE69-11CD-A777-00DD01143C57}" ax:persistence="persistStreamInit" r:id="rId1"/>
</file>

<file path=xl/activeX/activeX21.xml><?xml version="1.0" encoding="utf-8"?>
<ax:ocx xmlns:ax="http://schemas.microsoft.com/office/2006/activeX" xmlns:r="http://schemas.openxmlformats.org/officeDocument/2006/relationships" ax:classid="{D7053240-CE69-11CD-A777-00DD01143C57}" ax:persistence="persistStreamInit" r:id="rId1"/>
</file>

<file path=xl/activeX/activeX22.xml><?xml version="1.0" encoding="utf-8"?>
<ax:ocx xmlns:ax="http://schemas.microsoft.com/office/2006/activeX" xmlns:r="http://schemas.openxmlformats.org/officeDocument/2006/relationships" ax:classid="{D7053240-CE69-11CD-A777-00DD01143C57}" ax:persistence="persistStreamInit" r:id="rId1"/>
</file>

<file path=xl/activeX/activeX23.xml><?xml version="1.0" encoding="utf-8"?>
<ax:ocx xmlns:ax="http://schemas.microsoft.com/office/2006/activeX" xmlns:r="http://schemas.openxmlformats.org/officeDocument/2006/relationships" ax:classid="{D7053240-CE69-11CD-A777-00DD01143C57}" ax:persistence="persistStreamInit" r:id="rId1"/>
</file>

<file path=xl/activeX/activeX24.xml><?xml version="1.0" encoding="utf-8"?>
<ax:ocx xmlns:ax="http://schemas.microsoft.com/office/2006/activeX" xmlns:r="http://schemas.openxmlformats.org/officeDocument/2006/relationships" ax:classid="{D7053240-CE69-11CD-A777-00DD01143C57}" ax:persistence="persistStreamInit" r:id="rId1"/>
</file>

<file path=xl/activeX/activeX25.xml><?xml version="1.0" encoding="utf-8"?>
<ax:ocx xmlns:ax="http://schemas.microsoft.com/office/2006/activeX" xmlns:r="http://schemas.openxmlformats.org/officeDocument/2006/relationships" ax:classid="{D7053240-CE69-11CD-A777-00DD01143C57}" ax:persistence="persistStreamInit" r:id="rId1"/>
</file>

<file path=xl/activeX/activeX26.xml><?xml version="1.0" encoding="utf-8"?>
<ax:ocx xmlns:ax="http://schemas.microsoft.com/office/2006/activeX" xmlns:r="http://schemas.openxmlformats.org/officeDocument/2006/relationships" ax:classid="{D7053240-CE69-11CD-A777-00DD01143C57}" ax:persistence="persistStreamInit" r:id="rId1"/>
</file>

<file path=xl/activeX/activeX27.xml><?xml version="1.0" encoding="utf-8"?>
<ax:ocx xmlns:ax="http://schemas.microsoft.com/office/2006/activeX" xmlns:r="http://schemas.openxmlformats.org/officeDocument/2006/relationships" ax:classid="{D7053240-CE69-11CD-A777-00DD01143C57}" ax:persistence="persistStreamInit" r:id="rId1"/>
</file>

<file path=xl/activeX/activeX28.xml><?xml version="1.0" encoding="utf-8"?>
<ax:ocx xmlns:ax="http://schemas.microsoft.com/office/2006/activeX" xmlns:r="http://schemas.openxmlformats.org/officeDocument/2006/relationships" ax:classid="{D7053240-CE69-11CD-A777-00DD01143C57}" ax:persistence="persistStreamInit" r:id="rId1"/>
</file>

<file path=xl/activeX/activeX29.xml><?xml version="1.0" encoding="utf-8"?>
<ax:ocx xmlns:ax="http://schemas.microsoft.com/office/2006/activeX" xmlns:r="http://schemas.openxmlformats.org/officeDocument/2006/relationships" ax:classid="{D7053240-CE69-11CD-A777-00DD01143C57}" ax:persistence="persistStreamInit" r:id="rId1"/>
</file>

<file path=xl/activeX/activeX30.xml><?xml version="1.0" encoding="utf-8"?>
<ax:ocx xmlns:ax="http://schemas.microsoft.com/office/2006/activeX" xmlns:r="http://schemas.openxmlformats.org/officeDocument/2006/relationships" ax:classid="{D7053240-CE69-11CD-A777-00DD01143C57}" ax:persistence="persistStreamInit" r:id="rId1"/>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78151338120858E-2"/>
          <c:y val="3.140096618357488E-2"/>
          <c:w val="0.86284957782036775"/>
          <c:h val="0.91739548860740239"/>
        </c:manualLayout>
      </c:layout>
      <c:barChart>
        <c:barDir val="bar"/>
        <c:grouping val="clustered"/>
        <c:varyColors val="0"/>
        <c:ser>
          <c:idx val="0"/>
          <c:order val="0"/>
          <c:spPr>
            <a:solidFill>
              <a:schemeClr val="accent1"/>
            </a:solidFill>
            <a:ln>
              <a:noFill/>
            </a:ln>
            <a:effectLst/>
          </c:spPr>
          <c:invertIfNegative val="0"/>
          <c:val>
            <c:numRef>
              <c:f>#REF!</c:f>
              <c:numCache>
                <c:formatCode>General</c:formatCode>
                <c:ptCount val="1"/>
                <c:pt idx="0">
                  <c:v>1</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0-473C-4231-971B-AD9B5DDD1946}"/>
            </c:ext>
          </c:extLst>
        </c:ser>
        <c:dLbls>
          <c:showLegendKey val="0"/>
          <c:showVal val="0"/>
          <c:showCatName val="0"/>
          <c:showSerName val="0"/>
          <c:showPercent val="0"/>
          <c:showBubbleSize val="0"/>
        </c:dLbls>
        <c:gapWidth val="182"/>
        <c:axId val="518574656"/>
        <c:axId val="518570720"/>
      </c:barChart>
      <c:catAx>
        <c:axId val="518574656"/>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2700000" spcFirstLastPara="1" vertOverflow="ellipsis" wrap="square" anchor="ctr" anchorCtr="1"/>
          <a:lstStyle/>
          <a:p>
            <a:pPr>
              <a:defRPr sz="900" b="0" i="1" u="none" strike="noStrike" kern="1200" baseline="0">
                <a:solidFill>
                  <a:schemeClr val="bg1"/>
                </a:solidFill>
                <a:latin typeface="Bookman Old Style" panose="02050604050505020204" pitchFamily="18" charset="0"/>
                <a:ea typeface="+mn-ea"/>
                <a:cs typeface="+mn-cs"/>
              </a:defRPr>
            </a:pPr>
            <a:endParaRPr lang="fr-FR"/>
          </a:p>
        </c:txPr>
        <c:crossAx val="518570720"/>
        <c:crosses val="autoZero"/>
        <c:auto val="1"/>
        <c:lblAlgn val="ctr"/>
        <c:lblOffset val="100"/>
        <c:noMultiLvlLbl val="0"/>
      </c:catAx>
      <c:valAx>
        <c:axId val="518570720"/>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518574656"/>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1553406860411882E-2"/>
          <c:y val="7.0512784921873142E-2"/>
          <c:w val="0.94923530931690536"/>
          <c:h val="0.78078044580029993"/>
        </c:manualLayout>
      </c:layout>
      <c:lineChart>
        <c:grouping val="standard"/>
        <c:varyColors val="0"/>
        <c:ser>
          <c:idx val="2"/>
          <c:order val="0"/>
          <c:spPr>
            <a:ln w="34925" cap="rnd">
              <a:solidFill>
                <a:schemeClr val="accent3"/>
              </a:solidFill>
              <a:round/>
            </a:ln>
            <a:effectLst>
              <a:outerShdw blurRad="57150" dist="19050" dir="5400000" algn="ctr" rotWithShape="0">
                <a:srgbClr val="000000">
                  <a:alpha val="63000"/>
                </a:srgbClr>
              </a:outerShdw>
            </a:effectLst>
          </c:spPr>
          <c:marker>
            <c:symbol val="none"/>
          </c:marker>
          <c:val>
            <c:numRef>
              <c:f>Janvier!$B$17:$AF$17</c:f>
              <c:numCache>
                <c:formatCode>#,##0.00\ "€"</c:formatCode>
                <c:ptCount val="31"/>
                <c:pt idx="1">
                  <c:v>1046.5</c:v>
                </c:pt>
                <c:pt idx="2">
                  <c:v>1335</c:v>
                </c:pt>
                <c:pt idx="3">
                  <c:v>980</c:v>
                </c:pt>
                <c:pt idx="4">
                  <c:v>1171</c:v>
                </c:pt>
                <c:pt idx="5">
                  <c:v>441</c:v>
                </c:pt>
                <c:pt idx="6">
                  <c:v>2023</c:v>
                </c:pt>
                <c:pt idx="7">
                  <c:v>2492.5</c:v>
                </c:pt>
                <c:pt idx="8">
                  <c:v>649</c:v>
                </c:pt>
                <c:pt idx="9">
                  <c:v>1123</c:v>
                </c:pt>
                <c:pt idx="10">
                  <c:v>699</c:v>
                </c:pt>
                <c:pt idx="11">
                  <c:v>264</c:v>
                </c:pt>
                <c:pt idx="12">
                  <c:v>569</c:v>
                </c:pt>
                <c:pt idx="13">
                  <c:v>1163</c:v>
                </c:pt>
                <c:pt idx="14">
                  <c:v>1721.5</c:v>
                </c:pt>
                <c:pt idx="15">
                  <c:v>159</c:v>
                </c:pt>
                <c:pt idx="16">
                  <c:v>1002</c:v>
                </c:pt>
                <c:pt idx="17">
                  <c:v>817</c:v>
                </c:pt>
                <c:pt idx="18">
                  <c:v>217</c:v>
                </c:pt>
                <c:pt idx="19">
                  <c:v>1048.5</c:v>
                </c:pt>
                <c:pt idx="20">
                  <c:v>1965.5</c:v>
                </c:pt>
                <c:pt idx="21">
                  <c:v>1963</c:v>
                </c:pt>
                <c:pt idx="22">
                  <c:v>428</c:v>
                </c:pt>
                <c:pt idx="23">
                  <c:v>669.2</c:v>
                </c:pt>
                <c:pt idx="24">
                  <c:v>607.5</c:v>
                </c:pt>
                <c:pt idx="25">
                  <c:v>499</c:v>
                </c:pt>
                <c:pt idx="26">
                  <c:v>621</c:v>
                </c:pt>
                <c:pt idx="27">
                  <c:v>1316.5</c:v>
                </c:pt>
                <c:pt idx="28">
                  <c:v>3175.5</c:v>
                </c:pt>
                <c:pt idx="29">
                  <c:v>268</c:v>
                </c:pt>
                <c:pt idx="30">
                  <c:v>879</c:v>
                </c:pt>
              </c:numCache>
            </c:numRef>
          </c:val>
          <c:smooth val="0"/>
          <c:extLst>
            <c:ext xmlns:c16="http://schemas.microsoft.com/office/drawing/2014/chart" uri="{C3380CC4-5D6E-409C-BE32-E72D297353CC}">
              <c16:uniqueId val="{0000000A-CD7C-4749-A512-B5D2498043E8}"/>
            </c:ext>
          </c:extLst>
        </c:ser>
        <c:dLbls>
          <c:showLegendKey val="0"/>
          <c:showVal val="0"/>
          <c:showCatName val="0"/>
          <c:showSerName val="0"/>
          <c:showPercent val="0"/>
          <c:showBubbleSize val="0"/>
        </c:dLbls>
        <c:dropLines>
          <c:spPr>
            <a:ln w="9525">
              <a:solidFill>
                <a:schemeClr val="lt1">
                  <a:lumMod val="95000"/>
                  <a:alpha val="54000"/>
                </a:schemeClr>
              </a:solidFill>
              <a:prstDash val="dash"/>
            </a:ln>
            <a:effectLst/>
          </c:spPr>
        </c:dropLines>
        <c:smooth val="0"/>
        <c:axId val="1173438104"/>
        <c:axId val="1173445976"/>
      </c:lineChart>
      <c:catAx>
        <c:axId val="1173438104"/>
        <c:scaling>
          <c:orientation val="minMax"/>
        </c:scaling>
        <c:delete val="0"/>
        <c:axPos val="b"/>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1173445976"/>
        <c:crosses val="autoZero"/>
        <c:auto val="1"/>
        <c:lblAlgn val="ctr"/>
        <c:lblOffset val="100"/>
        <c:noMultiLvlLbl val="0"/>
      </c:catAx>
      <c:valAx>
        <c:axId val="1173445976"/>
        <c:scaling>
          <c:orientation val="minMax"/>
        </c:scaling>
        <c:delete val="0"/>
        <c:axPos val="l"/>
        <c:majorGridlines>
          <c:spPr>
            <a:ln w="9525" cap="flat" cmpd="sng" algn="ctr">
              <a:solidFill>
                <a:schemeClr val="lt1">
                  <a:lumMod val="95000"/>
                  <a:alpha val="10000"/>
                </a:schemeClr>
              </a:solidFill>
              <a:round/>
            </a:ln>
            <a:effectLst/>
          </c:spPr>
        </c:majorGridlines>
        <c:numFmt formatCode="#,##0.00\ &quot;€&quot;"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1173438104"/>
        <c:crosses val="autoZero"/>
        <c:crossBetween val="between"/>
      </c:valAx>
      <c:spPr>
        <a:noFill/>
        <a:ln>
          <a:noFill/>
        </a:ln>
        <a:effectLst/>
      </c:spPr>
    </c:plotArea>
    <c:plotVisOnly val="1"/>
    <c:dispBlanksAs val="gap"/>
    <c:showDLblsOverMax val="0"/>
  </c:chart>
  <c:spPr>
    <a:noFill/>
    <a:ln>
      <a:noFill/>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4"/>
          <c:order val="0"/>
          <c:spPr>
            <a:ln w="34925" cap="rnd">
              <a:solidFill>
                <a:schemeClr val="accent5"/>
              </a:solidFill>
              <a:round/>
            </a:ln>
            <a:effectLst>
              <a:outerShdw blurRad="57150" dist="19050" dir="5400000" algn="ctr" rotWithShape="0">
                <a:srgbClr val="000000">
                  <a:alpha val="63000"/>
                </a:srgbClr>
              </a:outerShdw>
            </a:effectLst>
          </c:spPr>
          <c:marker>
            <c:symbol val="none"/>
          </c:marker>
          <c:val>
            <c:numRef>
              <c:f>Janvier!$B$18:$AF$18</c:f>
              <c:numCache>
                <c:formatCode>#,##0.00\ "€"</c:formatCode>
                <c:ptCount val="31"/>
                <c:pt idx="0">
                  <c:v>0</c:v>
                </c:pt>
                <c:pt idx="1">
                  <c:v>52.325000000000003</c:v>
                </c:pt>
                <c:pt idx="2">
                  <c:v>63.571428571428569</c:v>
                </c:pt>
                <c:pt idx="3">
                  <c:v>70</c:v>
                </c:pt>
                <c:pt idx="4">
                  <c:v>53.227272727272727</c:v>
                </c:pt>
                <c:pt idx="5">
                  <c:v>73.5</c:v>
                </c:pt>
                <c:pt idx="6">
                  <c:v>56.194444444444443</c:v>
                </c:pt>
                <c:pt idx="7">
                  <c:v>57.965116279069768</c:v>
                </c:pt>
                <c:pt idx="8">
                  <c:v>64.900000000000006</c:v>
                </c:pt>
                <c:pt idx="9">
                  <c:v>56.15</c:v>
                </c:pt>
                <c:pt idx="10">
                  <c:v>63.545454545454547</c:v>
                </c:pt>
                <c:pt idx="11">
                  <c:v>88</c:v>
                </c:pt>
                <c:pt idx="12">
                  <c:v>71.125</c:v>
                </c:pt>
                <c:pt idx="13">
                  <c:v>55.38095238095238</c:v>
                </c:pt>
                <c:pt idx="14">
                  <c:v>61.482142857142854</c:v>
                </c:pt>
                <c:pt idx="15">
                  <c:v>14.454545454545455</c:v>
                </c:pt>
                <c:pt idx="16">
                  <c:v>40.08</c:v>
                </c:pt>
                <c:pt idx="17">
                  <c:v>58.357142857142854</c:v>
                </c:pt>
                <c:pt idx="18">
                  <c:v>72.333333333333329</c:v>
                </c:pt>
                <c:pt idx="19">
                  <c:v>65.53125</c:v>
                </c:pt>
                <c:pt idx="20">
                  <c:v>63.403225806451616</c:v>
                </c:pt>
                <c:pt idx="21">
                  <c:v>59.484848484848484</c:v>
                </c:pt>
                <c:pt idx="22">
                  <c:v>61.142857142857146</c:v>
                </c:pt>
                <c:pt idx="23">
                  <c:v>74.355555555555554</c:v>
                </c:pt>
                <c:pt idx="24">
                  <c:v>55.227272727272727</c:v>
                </c:pt>
                <c:pt idx="25">
                  <c:v>62.375</c:v>
                </c:pt>
                <c:pt idx="26">
                  <c:v>62.1</c:v>
                </c:pt>
                <c:pt idx="27">
                  <c:v>65.825000000000003</c:v>
                </c:pt>
                <c:pt idx="28">
                  <c:v>64.806122448979593</c:v>
                </c:pt>
                <c:pt idx="29">
                  <c:v>44.666666666666664</c:v>
                </c:pt>
                <c:pt idx="30">
                  <c:v>46.263157894736842</c:v>
                </c:pt>
              </c:numCache>
            </c:numRef>
          </c:val>
          <c:smooth val="0"/>
          <c:extLst>
            <c:ext xmlns:c16="http://schemas.microsoft.com/office/drawing/2014/chart" uri="{C3380CC4-5D6E-409C-BE32-E72D297353CC}">
              <c16:uniqueId val="{00000035-E6A5-43C9-A82E-05CE8384632F}"/>
            </c:ext>
          </c:extLst>
        </c:ser>
        <c:ser>
          <c:idx val="5"/>
          <c:order val="1"/>
          <c:spPr>
            <a:ln w="34925" cap="rnd">
              <a:solidFill>
                <a:schemeClr val="accent6"/>
              </a:solidFill>
              <a:round/>
            </a:ln>
            <a:effectLst>
              <a:outerShdw blurRad="57150" dist="19050" dir="5400000" algn="ctr" rotWithShape="0">
                <a:srgbClr val="000000">
                  <a:alpha val="63000"/>
                </a:srgbClr>
              </a:outerShdw>
            </a:effectLst>
          </c:spPr>
          <c:marker>
            <c:symbol val="none"/>
          </c:marker>
          <c:val>
            <c:numRef>
              <c:f>Janvier!$B$18:$AF$18</c:f>
              <c:numCache>
                <c:formatCode>#,##0.00\ "€"</c:formatCode>
                <c:ptCount val="31"/>
                <c:pt idx="0">
                  <c:v>0</c:v>
                </c:pt>
                <c:pt idx="1">
                  <c:v>52.325000000000003</c:v>
                </c:pt>
                <c:pt idx="2">
                  <c:v>63.571428571428569</c:v>
                </c:pt>
                <c:pt idx="3">
                  <c:v>70</c:v>
                </c:pt>
                <c:pt idx="4">
                  <c:v>53.227272727272727</c:v>
                </c:pt>
                <c:pt idx="5">
                  <c:v>73.5</c:v>
                </c:pt>
                <c:pt idx="6">
                  <c:v>56.194444444444443</c:v>
                </c:pt>
                <c:pt idx="7">
                  <c:v>57.965116279069768</c:v>
                </c:pt>
                <c:pt idx="8">
                  <c:v>64.900000000000006</c:v>
                </c:pt>
                <c:pt idx="9">
                  <c:v>56.15</c:v>
                </c:pt>
                <c:pt idx="10">
                  <c:v>63.545454545454547</c:v>
                </c:pt>
                <c:pt idx="11">
                  <c:v>88</c:v>
                </c:pt>
                <c:pt idx="12">
                  <c:v>71.125</c:v>
                </c:pt>
                <c:pt idx="13">
                  <c:v>55.38095238095238</c:v>
                </c:pt>
                <c:pt idx="14">
                  <c:v>61.482142857142854</c:v>
                </c:pt>
                <c:pt idx="15">
                  <c:v>14.454545454545455</c:v>
                </c:pt>
                <c:pt idx="16">
                  <c:v>40.08</c:v>
                </c:pt>
                <c:pt idx="17">
                  <c:v>58.357142857142854</c:v>
                </c:pt>
                <c:pt idx="18">
                  <c:v>72.333333333333329</c:v>
                </c:pt>
                <c:pt idx="19">
                  <c:v>65.53125</c:v>
                </c:pt>
                <c:pt idx="20">
                  <c:v>63.403225806451616</c:v>
                </c:pt>
                <c:pt idx="21">
                  <c:v>59.484848484848484</c:v>
                </c:pt>
                <c:pt idx="22">
                  <c:v>61.142857142857146</c:v>
                </c:pt>
                <c:pt idx="23">
                  <c:v>74.355555555555554</c:v>
                </c:pt>
                <c:pt idx="24">
                  <c:v>55.227272727272727</c:v>
                </c:pt>
                <c:pt idx="25">
                  <c:v>62.375</c:v>
                </c:pt>
                <c:pt idx="26">
                  <c:v>62.1</c:v>
                </c:pt>
                <c:pt idx="27">
                  <c:v>65.825000000000003</c:v>
                </c:pt>
                <c:pt idx="28">
                  <c:v>64.806122448979593</c:v>
                </c:pt>
                <c:pt idx="29">
                  <c:v>44.666666666666664</c:v>
                </c:pt>
                <c:pt idx="30">
                  <c:v>46.263157894736842</c:v>
                </c:pt>
              </c:numCache>
            </c:numRef>
          </c:val>
          <c:smooth val="0"/>
          <c:extLst>
            <c:ext xmlns:c16="http://schemas.microsoft.com/office/drawing/2014/chart" uri="{C3380CC4-5D6E-409C-BE32-E72D297353CC}">
              <c16:uniqueId val="{00000036-E6A5-43C9-A82E-05CE8384632F}"/>
            </c:ext>
          </c:extLst>
        </c:ser>
        <c:ser>
          <c:idx val="6"/>
          <c:order val="2"/>
          <c:spPr>
            <a:ln w="34925" cap="rnd">
              <a:solidFill>
                <a:schemeClr val="accent1">
                  <a:lumMod val="60000"/>
                </a:schemeClr>
              </a:solidFill>
              <a:round/>
            </a:ln>
            <a:effectLst>
              <a:outerShdw blurRad="57150" dist="19050" dir="5400000" algn="ctr" rotWithShape="0">
                <a:srgbClr val="000000">
                  <a:alpha val="63000"/>
                </a:srgbClr>
              </a:outerShdw>
            </a:effectLst>
          </c:spPr>
          <c:marker>
            <c:symbol val="none"/>
          </c:marker>
          <c:val>
            <c:numRef>
              <c:f>Janvier!$B$18:$AF$18</c:f>
              <c:numCache>
                <c:formatCode>#,##0.00\ "€"</c:formatCode>
                <c:ptCount val="31"/>
                <c:pt idx="0">
                  <c:v>0</c:v>
                </c:pt>
                <c:pt idx="1">
                  <c:v>52.325000000000003</c:v>
                </c:pt>
                <c:pt idx="2">
                  <c:v>63.571428571428569</c:v>
                </c:pt>
                <c:pt idx="3">
                  <c:v>70</c:v>
                </c:pt>
                <c:pt idx="4">
                  <c:v>53.227272727272727</c:v>
                </c:pt>
                <c:pt idx="5">
                  <c:v>73.5</c:v>
                </c:pt>
                <c:pt idx="6">
                  <c:v>56.194444444444443</c:v>
                </c:pt>
                <c:pt idx="7">
                  <c:v>57.965116279069768</c:v>
                </c:pt>
                <c:pt idx="8">
                  <c:v>64.900000000000006</c:v>
                </c:pt>
                <c:pt idx="9">
                  <c:v>56.15</c:v>
                </c:pt>
                <c:pt idx="10">
                  <c:v>63.545454545454547</c:v>
                </c:pt>
                <c:pt idx="11">
                  <c:v>88</c:v>
                </c:pt>
                <c:pt idx="12">
                  <c:v>71.125</c:v>
                </c:pt>
                <c:pt idx="13">
                  <c:v>55.38095238095238</c:v>
                </c:pt>
                <c:pt idx="14">
                  <c:v>61.482142857142854</c:v>
                </c:pt>
                <c:pt idx="15">
                  <c:v>14.454545454545455</c:v>
                </c:pt>
                <c:pt idx="16">
                  <c:v>40.08</c:v>
                </c:pt>
                <c:pt idx="17">
                  <c:v>58.357142857142854</c:v>
                </c:pt>
                <c:pt idx="18">
                  <c:v>72.333333333333329</c:v>
                </c:pt>
                <c:pt idx="19">
                  <c:v>65.53125</c:v>
                </c:pt>
                <c:pt idx="20">
                  <c:v>63.403225806451616</c:v>
                </c:pt>
                <c:pt idx="21">
                  <c:v>59.484848484848484</c:v>
                </c:pt>
                <c:pt idx="22">
                  <c:v>61.142857142857146</c:v>
                </c:pt>
                <c:pt idx="23">
                  <c:v>74.355555555555554</c:v>
                </c:pt>
                <c:pt idx="24">
                  <c:v>55.227272727272727</c:v>
                </c:pt>
                <c:pt idx="25">
                  <c:v>62.375</c:v>
                </c:pt>
                <c:pt idx="26">
                  <c:v>62.1</c:v>
                </c:pt>
                <c:pt idx="27">
                  <c:v>65.825000000000003</c:v>
                </c:pt>
                <c:pt idx="28">
                  <c:v>64.806122448979593</c:v>
                </c:pt>
                <c:pt idx="29">
                  <c:v>44.666666666666664</c:v>
                </c:pt>
                <c:pt idx="30">
                  <c:v>46.263157894736842</c:v>
                </c:pt>
              </c:numCache>
            </c:numRef>
          </c:val>
          <c:smooth val="0"/>
          <c:extLst>
            <c:ext xmlns:c16="http://schemas.microsoft.com/office/drawing/2014/chart" uri="{C3380CC4-5D6E-409C-BE32-E72D297353CC}">
              <c16:uniqueId val="{00000037-E6A5-43C9-A82E-05CE8384632F}"/>
            </c:ext>
          </c:extLst>
        </c:ser>
        <c:ser>
          <c:idx val="7"/>
          <c:order val="3"/>
          <c:spPr>
            <a:ln w="34925" cap="rnd">
              <a:solidFill>
                <a:schemeClr val="accent2">
                  <a:lumMod val="60000"/>
                </a:schemeClr>
              </a:solidFill>
              <a:round/>
            </a:ln>
            <a:effectLst>
              <a:outerShdw blurRad="57150" dist="19050" dir="5400000" algn="ctr" rotWithShape="0">
                <a:srgbClr val="000000">
                  <a:alpha val="63000"/>
                </a:srgbClr>
              </a:outerShdw>
            </a:effectLst>
          </c:spPr>
          <c:marker>
            <c:symbol val="none"/>
          </c:marker>
          <c:val>
            <c:numRef>
              <c:f>Janvier!$B$18:$AF$18</c:f>
              <c:numCache>
                <c:formatCode>#,##0.00\ "€"</c:formatCode>
                <c:ptCount val="31"/>
                <c:pt idx="0">
                  <c:v>0</c:v>
                </c:pt>
                <c:pt idx="1">
                  <c:v>52.325000000000003</c:v>
                </c:pt>
                <c:pt idx="2">
                  <c:v>63.571428571428569</c:v>
                </c:pt>
                <c:pt idx="3">
                  <c:v>70</c:v>
                </c:pt>
                <c:pt idx="4">
                  <c:v>53.227272727272727</c:v>
                </c:pt>
                <c:pt idx="5">
                  <c:v>73.5</c:v>
                </c:pt>
                <c:pt idx="6">
                  <c:v>56.194444444444443</c:v>
                </c:pt>
                <c:pt idx="7">
                  <c:v>57.965116279069768</c:v>
                </c:pt>
                <c:pt idx="8">
                  <c:v>64.900000000000006</c:v>
                </c:pt>
                <c:pt idx="9">
                  <c:v>56.15</c:v>
                </c:pt>
                <c:pt idx="10">
                  <c:v>63.545454545454547</c:v>
                </c:pt>
                <c:pt idx="11">
                  <c:v>88</c:v>
                </c:pt>
                <c:pt idx="12">
                  <c:v>71.125</c:v>
                </c:pt>
                <c:pt idx="13">
                  <c:v>55.38095238095238</c:v>
                </c:pt>
                <c:pt idx="14">
                  <c:v>61.482142857142854</c:v>
                </c:pt>
                <c:pt idx="15">
                  <c:v>14.454545454545455</c:v>
                </c:pt>
                <c:pt idx="16">
                  <c:v>40.08</c:v>
                </c:pt>
                <c:pt idx="17">
                  <c:v>58.357142857142854</c:v>
                </c:pt>
                <c:pt idx="18">
                  <c:v>72.333333333333329</c:v>
                </c:pt>
                <c:pt idx="19">
                  <c:v>65.53125</c:v>
                </c:pt>
                <c:pt idx="20">
                  <c:v>63.403225806451616</c:v>
                </c:pt>
                <c:pt idx="21">
                  <c:v>59.484848484848484</c:v>
                </c:pt>
                <c:pt idx="22">
                  <c:v>61.142857142857146</c:v>
                </c:pt>
                <c:pt idx="23">
                  <c:v>74.355555555555554</c:v>
                </c:pt>
                <c:pt idx="24">
                  <c:v>55.227272727272727</c:v>
                </c:pt>
                <c:pt idx="25">
                  <c:v>62.375</c:v>
                </c:pt>
                <c:pt idx="26">
                  <c:v>62.1</c:v>
                </c:pt>
                <c:pt idx="27">
                  <c:v>65.825000000000003</c:v>
                </c:pt>
                <c:pt idx="28">
                  <c:v>64.806122448979593</c:v>
                </c:pt>
                <c:pt idx="29">
                  <c:v>44.666666666666664</c:v>
                </c:pt>
                <c:pt idx="30">
                  <c:v>46.263157894736842</c:v>
                </c:pt>
              </c:numCache>
            </c:numRef>
          </c:val>
          <c:smooth val="0"/>
          <c:extLst>
            <c:ext xmlns:c16="http://schemas.microsoft.com/office/drawing/2014/chart" uri="{C3380CC4-5D6E-409C-BE32-E72D297353CC}">
              <c16:uniqueId val="{00000038-E6A5-43C9-A82E-05CE8384632F}"/>
            </c:ext>
          </c:extLst>
        </c:ser>
        <c:ser>
          <c:idx val="1"/>
          <c:order val="4"/>
          <c:spPr>
            <a:ln w="34925" cap="rnd">
              <a:solidFill>
                <a:schemeClr val="accent2"/>
              </a:solidFill>
              <a:round/>
            </a:ln>
            <a:effectLst>
              <a:outerShdw blurRad="57150" dist="19050" dir="5400000" algn="ctr" rotWithShape="0">
                <a:srgbClr val="000000">
                  <a:alpha val="63000"/>
                </a:srgbClr>
              </a:outerShdw>
            </a:effectLst>
          </c:spPr>
          <c:marker>
            <c:symbol val="none"/>
          </c:marker>
          <c:val>
            <c:numRef>
              <c:f>Janvier!$B$18:$AF$18</c:f>
              <c:numCache>
                <c:formatCode>#,##0.00\ "€"</c:formatCode>
                <c:ptCount val="31"/>
                <c:pt idx="0">
                  <c:v>0</c:v>
                </c:pt>
                <c:pt idx="1">
                  <c:v>52.325000000000003</c:v>
                </c:pt>
                <c:pt idx="2">
                  <c:v>63.571428571428569</c:v>
                </c:pt>
                <c:pt idx="3">
                  <c:v>70</c:v>
                </c:pt>
                <c:pt idx="4">
                  <c:v>53.227272727272727</c:v>
                </c:pt>
                <c:pt idx="5">
                  <c:v>73.5</c:v>
                </c:pt>
                <c:pt idx="6">
                  <c:v>56.194444444444443</c:v>
                </c:pt>
                <c:pt idx="7">
                  <c:v>57.965116279069768</c:v>
                </c:pt>
                <c:pt idx="8">
                  <c:v>64.900000000000006</c:v>
                </c:pt>
                <c:pt idx="9">
                  <c:v>56.15</c:v>
                </c:pt>
                <c:pt idx="10">
                  <c:v>63.545454545454547</c:v>
                </c:pt>
                <c:pt idx="11">
                  <c:v>88</c:v>
                </c:pt>
                <c:pt idx="12">
                  <c:v>71.125</c:v>
                </c:pt>
                <c:pt idx="13">
                  <c:v>55.38095238095238</c:v>
                </c:pt>
                <c:pt idx="14">
                  <c:v>61.482142857142854</c:v>
                </c:pt>
                <c:pt idx="15">
                  <c:v>14.454545454545455</c:v>
                </c:pt>
                <c:pt idx="16">
                  <c:v>40.08</c:v>
                </c:pt>
                <c:pt idx="17">
                  <c:v>58.357142857142854</c:v>
                </c:pt>
                <c:pt idx="18">
                  <c:v>72.333333333333329</c:v>
                </c:pt>
                <c:pt idx="19">
                  <c:v>65.53125</c:v>
                </c:pt>
                <c:pt idx="20">
                  <c:v>63.403225806451616</c:v>
                </c:pt>
                <c:pt idx="21">
                  <c:v>59.484848484848484</c:v>
                </c:pt>
                <c:pt idx="22">
                  <c:v>61.142857142857146</c:v>
                </c:pt>
                <c:pt idx="23">
                  <c:v>74.355555555555554</c:v>
                </c:pt>
                <c:pt idx="24">
                  <c:v>55.227272727272727</c:v>
                </c:pt>
                <c:pt idx="25">
                  <c:v>62.375</c:v>
                </c:pt>
                <c:pt idx="26">
                  <c:v>62.1</c:v>
                </c:pt>
                <c:pt idx="27">
                  <c:v>65.825000000000003</c:v>
                </c:pt>
                <c:pt idx="28">
                  <c:v>64.806122448979593</c:v>
                </c:pt>
                <c:pt idx="29">
                  <c:v>44.666666666666664</c:v>
                </c:pt>
                <c:pt idx="30">
                  <c:v>46.263157894736842</c:v>
                </c:pt>
              </c:numCache>
            </c:numRef>
          </c:val>
          <c:smooth val="0"/>
          <c:extLst>
            <c:ext xmlns:c16="http://schemas.microsoft.com/office/drawing/2014/chart" uri="{C3380CC4-5D6E-409C-BE32-E72D297353CC}">
              <c16:uniqueId val="{0000002E-E6A5-43C9-A82E-05CE8384632F}"/>
            </c:ext>
          </c:extLst>
        </c:ser>
        <c:ser>
          <c:idx val="3"/>
          <c:order val="5"/>
          <c:spPr>
            <a:ln w="34925" cap="rnd">
              <a:solidFill>
                <a:schemeClr val="accent4"/>
              </a:solidFill>
              <a:round/>
            </a:ln>
            <a:effectLst>
              <a:outerShdw blurRad="57150" dist="19050" dir="5400000" algn="ctr" rotWithShape="0">
                <a:srgbClr val="000000">
                  <a:alpha val="63000"/>
                </a:srgbClr>
              </a:outerShdw>
            </a:effectLst>
          </c:spPr>
          <c:marker>
            <c:symbol val="none"/>
          </c:marker>
          <c:val>
            <c:numRef>
              <c:f>Janvier!$B$18:$AF$18</c:f>
              <c:numCache>
                <c:formatCode>#,##0.00\ "€"</c:formatCode>
                <c:ptCount val="31"/>
                <c:pt idx="0">
                  <c:v>0</c:v>
                </c:pt>
                <c:pt idx="1">
                  <c:v>52.325000000000003</c:v>
                </c:pt>
                <c:pt idx="2">
                  <c:v>63.571428571428569</c:v>
                </c:pt>
                <c:pt idx="3">
                  <c:v>70</c:v>
                </c:pt>
                <c:pt idx="4">
                  <c:v>53.227272727272727</c:v>
                </c:pt>
                <c:pt idx="5">
                  <c:v>73.5</c:v>
                </c:pt>
                <c:pt idx="6">
                  <c:v>56.194444444444443</c:v>
                </c:pt>
                <c:pt idx="7">
                  <c:v>57.965116279069768</c:v>
                </c:pt>
                <c:pt idx="8">
                  <c:v>64.900000000000006</c:v>
                </c:pt>
                <c:pt idx="9">
                  <c:v>56.15</c:v>
                </c:pt>
                <c:pt idx="10">
                  <c:v>63.545454545454547</c:v>
                </c:pt>
                <c:pt idx="11">
                  <c:v>88</c:v>
                </c:pt>
                <c:pt idx="12">
                  <c:v>71.125</c:v>
                </c:pt>
                <c:pt idx="13">
                  <c:v>55.38095238095238</c:v>
                </c:pt>
                <c:pt idx="14">
                  <c:v>61.482142857142854</c:v>
                </c:pt>
                <c:pt idx="15">
                  <c:v>14.454545454545455</c:v>
                </c:pt>
                <c:pt idx="16">
                  <c:v>40.08</c:v>
                </c:pt>
                <c:pt idx="17">
                  <c:v>58.357142857142854</c:v>
                </c:pt>
                <c:pt idx="18">
                  <c:v>72.333333333333329</c:v>
                </c:pt>
                <c:pt idx="19">
                  <c:v>65.53125</c:v>
                </c:pt>
                <c:pt idx="20">
                  <c:v>63.403225806451616</c:v>
                </c:pt>
                <c:pt idx="21">
                  <c:v>59.484848484848484</c:v>
                </c:pt>
                <c:pt idx="22">
                  <c:v>61.142857142857146</c:v>
                </c:pt>
                <c:pt idx="23">
                  <c:v>74.355555555555554</c:v>
                </c:pt>
                <c:pt idx="24">
                  <c:v>55.227272727272727</c:v>
                </c:pt>
                <c:pt idx="25">
                  <c:v>62.375</c:v>
                </c:pt>
                <c:pt idx="26">
                  <c:v>62.1</c:v>
                </c:pt>
                <c:pt idx="27">
                  <c:v>65.825000000000003</c:v>
                </c:pt>
                <c:pt idx="28">
                  <c:v>64.806122448979593</c:v>
                </c:pt>
                <c:pt idx="29">
                  <c:v>44.666666666666664</c:v>
                </c:pt>
                <c:pt idx="30">
                  <c:v>46.263157894736842</c:v>
                </c:pt>
              </c:numCache>
            </c:numRef>
          </c:val>
          <c:smooth val="0"/>
          <c:extLst>
            <c:ext xmlns:c16="http://schemas.microsoft.com/office/drawing/2014/chart" uri="{C3380CC4-5D6E-409C-BE32-E72D297353CC}">
              <c16:uniqueId val="{00000030-E6A5-43C9-A82E-05CE8384632F}"/>
            </c:ext>
          </c:extLst>
        </c:ser>
        <c:ser>
          <c:idx val="0"/>
          <c:order val="6"/>
          <c:spPr>
            <a:ln w="34925" cap="rnd">
              <a:solidFill>
                <a:schemeClr val="accent1"/>
              </a:solidFill>
              <a:round/>
            </a:ln>
            <a:effectLst>
              <a:outerShdw blurRad="57150" dist="19050" dir="5400000" algn="ctr" rotWithShape="0">
                <a:srgbClr val="000000">
                  <a:alpha val="63000"/>
                </a:srgbClr>
              </a:outerShdw>
            </a:effectLst>
          </c:spPr>
          <c:marker>
            <c:symbol val="none"/>
          </c:marker>
          <c:val>
            <c:numRef>
              <c:f>Janvier!$B$18:$AF$18</c:f>
              <c:numCache>
                <c:formatCode>#,##0.00\ "€"</c:formatCode>
                <c:ptCount val="31"/>
                <c:pt idx="0">
                  <c:v>0</c:v>
                </c:pt>
                <c:pt idx="1">
                  <c:v>52.325000000000003</c:v>
                </c:pt>
                <c:pt idx="2">
                  <c:v>63.571428571428569</c:v>
                </c:pt>
                <c:pt idx="3">
                  <c:v>70</c:v>
                </c:pt>
                <c:pt idx="4">
                  <c:v>53.227272727272727</c:v>
                </c:pt>
                <c:pt idx="5">
                  <c:v>73.5</c:v>
                </c:pt>
                <c:pt idx="6">
                  <c:v>56.194444444444443</c:v>
                </c:pt>
                <c:pt idx="7">
                  <c:v>57.965116279069768</c:v>
                </c:pt>
                <c:pt idx="8">
                  <c:v>64.900000000000006</c:v>
                </c:pt>
                <c:pt idx="9">
                  <c:v>56.15</c:v>
                </c:pt>
                <c:pt idx="10">
                  <c:v>63.545454545454547</c:v>
                </c:pt>
                <c:pt idx="11">
                  <c:v>88</c:v>
                </c:pt>
                <c:pt idx="12">
                  <c:v>71.125</c:v>
                </c:pt>
                <c:pt idx="13">
                  <c:v>55.38095238095238</c:v>
                </c:pt>
                <c:pt idx="14">
                  <c:v>61.482142857142854</c:v>
                </c:pt>
                <c:pt idx="15">
                  <c:v>14.454545454545455</c:v>
                </c:pt>
                <c:pt idx="16">
                  <c:v>40.08</c:v>
                </c:pt>
                <c:pt idx="17">
                  <c:v>58.357142857142854</c:v>
                </c:pt>
                <c:pt idx="18">
                  <c:v>72.333333333333329</c:v>
                </c:pt>
                <c:pt idx="19">
                  <c:v>65.53125</c:v>
                </c:pt>
                <c:pt idx="20">
                  <c:v>63.403225806451616</c:v>
                </c:pt>
                <c:pt idx="21">
                  <c:v>59.484848484848484</c:v>
                </c:pt>
                <c:pt idx="22">
                  <c:v>61.142857142857146</c:v>
                </c:pt>
                <c:pt idx="23">
                  <c:v>74.355555555555554</c:v>
                </c:pt>
                <c:pt idx="24">
                  <c:v>55.227272727272727</c:v>
                </c:pt>
                <c:pt idx="25">
                  <c:v>62.375</c:v>
                </c:pt>
                <c:pt idx="26">
                  <c:v>62.1</c:v>
                </c:pt>
                <c:pt idx="27">
                  <c:v>65.825000000000003</c:v>
                </c:pt>
                <c:pt idx="28">
                  <c:v>64.806122448979593</c:v>
                </c:pt>
                <c:pt idx="29">
                  <c:v>44.666666666666664</c:v>
                </c:pt>
                <c:pt idx="30">
                  <c:v>46.263157894736842</c:v>
                </c:pt>
              </c:numCache>
            </c:numRef>
          </c:val>
          <c:smooth val="0"/>
          <c:extLst>
            <c:ext xmlns:c16="http://schemas.microsoft.com/office/drawing/2014/chart" uri="{C3380CC4-5D6E-409C-BE32-E72D297353CC}">
              <c16:uniqueId val="{00000032-E6A5-43C9-A82E-05CE8384632F}"/>
            </c:ext>
          </c:extLst>
        </c:ser>
        <c:ser>
          <c:idx val="2"/>
          <c:order val="7"/>
          <c:spPr>
            <a:ln w="34925" cap="rnd">
              <a:solidFill>
                <a:schemeClr val="accent3"/>
              </a:solidFill>
              <a:round/>
            </a:ln>
            <a:effectLst>
              <a:outerShdw blurRad="57150" dist="19050" dir="5400000" algn="ctr" rotWithShape="0">
                <a:srgbClr val="000000">
                  <a:alpha val="63000"/>
                </a:srgbClr>
              </a:outerShdw>
            </a:effectLst>
          </c:spPr>
          <c:marker>
            <c:symbol val="none"/>
          </c:marker>
          <c:val>
            <c:numRef>
              <c:f>Janvier!$B$18:$AF$18</c:f>
              <c:numCache>
                <c:formatCode>#,##0.00\ "€"</c:formatCode>
                <c:ptCount val="31"/>
                <c:pt idx="0">
                  <c:v>0</c:v>
                </c:pt>
                <c:pt idx="1">
                  <c:v>52.325000000000003</c:v>
                </c:pt>
                <c:pt idx="2">
                  <c:v>63.571428571428569</c:v>
                </c:pt>
                <c:pt idx="3">
                  <c:v>70</c:v>
                </c:pt>
                <c:pt idx="4">
                  <c:v>53.227272727272727</c:v>
                </c:pt>
                <c:pt idx="5">
                  <c:v>73.5</c:v>
                </c:pt>
                <c:pt idx="6">
                  <c:v>56.194444444444443</c:v>
                </c:pt>
                <c:pt idx="7">
                  <c:v>57.965116279069768</c:v>
                </c:pt>
                <c:pt idx="8">
                  <c:v>64.900000000000006</c:v>
                </c:pt>
                <c:pt idx="9">
                  <c:v>56.15</c:v>
                </c:pt>
                <c:pt idx="10">
                  <c:v>63.545454545454547</c:v>
                </c:pt>
                <c:pt idx="11">
                  <c:v>88</c:v>
                </c:pt>
                <c:pt idx="12">
                  <c:v>71.125</c:v>
                </c:pt>
                <c:pt idx="13">
                  <c:v>55.38095238095238</c:v>
                </c:pt>
                <c:pt idx="14">
                  <c:v>61.482142857142854</c:v>
                </c:pt>
                <c:pt idx="15">
                  <c:v>14.454545454545455</c:v>
                </c:pt>
                <c:pt idx="16">
                  <c:v>40.08</c:v>
                </c:pt>
                <c:pt idx="17">
                  <c:v>58.357142857142854</c:v>
                </c:pt>
                <c:pt idx="18">
                  <c:v>72.333333333333329</c:v>
                </c:pt>
                <c:pt idx="19">
                  <c:v>65.53125</c:v>
                </c:pt>
                <c:pt idx="20">
                  <c:v>63.403225806451616</c:v>
                </c:pt>
                <c:pt idx="21">
                  <c:v>59.484848484848484</c:v>
                </c:pt>
                <c:pt idx="22">
                  <c:v>61.142857142857146</c:v>
                </c:pt>
                <c:pt idx="23">
                  <c:v>74.355555555555554</c:v>
                </c:pt>
                <c:pt idx="24">
                  <c:v>55.227272727272727</c:v>
                </c:pt>
                <c:pt idx="25">
                  <c:v>62.375</c:v>
                </c:pt>
                <c:pt idx="26">
                  <c:v>62.1</c:v>
                </c:pt>
                <c:pt idx="27">
                  <c:v>65.825000000000003</c:v>
                </c:pt>
                <c:pt idx="28">
                  <c:v>64.806122448979593</c:v>
                </c:pt>
                <c:pt idx="29">
                  <c:v>44.666666666666664</c:v>
                </c:pt>
                <c:pt idx="30">
                  <c:v>46.263157894736842</c:v>
                </c:pt>
              </c:numCache>
            </c:numRef>
          </c:val>
          <c:smooth val="0"/>
          <c:extLst>
            <c:ext xmlns:c16="http://schemas.microsoft.com/office/drawing/2014/chart" uri="{C3380CC4-5D6E-409C-BE32-E72D297353CC}">
              <c16:uniqueId val="{00000034-E6A5-43C9-A82E-05CE8384632F}"/>
            </c:ext>
          </c:extLst>
        </c:ser>
        <c:dLbls>
          <c:showLegendKey val="0"/>
          <c:showVal val="0"/>
          <c:showCatName val="0"/>
          <c:showSerName val="0"/>
          <c:showPercent val="0"/>
          <c:showBubbleSize val="0"/>
        </c:dLbls>
        <c:dropLines>
          <c:spPr>
            <a:ln w="9525">
              <a:solidFill>
                <a:schemeClr val="lt1">
                  <a:lumMod val="95000"/>
                  <a:alpha val="54000"/>
                </a:schemeClr>
              </a:solidFill>
              <a:prstDash val="dash"/>
            </a:ln>
            <a:effectLst/>
          </c:spPr>
        </c:dropLines>
        <c:smooth val="0"/>
        <c:axId val="1173438104"/>
        <c:axId val="1173445976"/>
      </c:lineChart>
      <c:catAx>
        <c:axId val="1173438104"/>
        <c:scaling>
          <c:orientation val="minMax"/>
        </c:scaling>
        <c:delete val="0"/>
        <c:axPos val="b"/>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1173445976"/>
        <c:crosses val="autoZero"/>
        <c:auto val="1"/>
        <c:lblAlgn val="ctr"/>
        <c:lblOffset val="100"/>
        <c:noMultiLvlLbl val="0"/>
      </c:catAx>
      <c:valAx>
        <c:axId val="1173445976"/>
        <c:scaling>
          <c:orientation val="minMax"/>
        </c:scaling>
        <c:delete val="0"/>
        <c:axPos val="l"/>
        <c:majorGridlines>
          <c:spPr>
            <a:ln w="9525" cap="flat" cmpd="sng" algn="ctr">
              <a:solidFill>
                <a:schemeClr val="lt1">
                  <a:lumMod val="95000"/>
                  <a:alpha val="10000"/>
                </a:schemeClr>
              </a:solidFill>
              <a:round/>
            </a:ln>
            <a:effectLst/>
          </c:spPr>
        </c:majorGridlines>
        <c:numFmt formatCode="#,##0.00\ &quot;€&quot;"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1173438104"/>
        <c:crosses val="autoZero"/>
        <c:crossBetween val="between"/>
      </c:valAx>
      <c:spPr>
        <a:noFill/>
        <a:ln>
          <a:noFill/>
        </a:ln>
        <a:effectLst/>
      </c:spPr>
    </c:plotArea>
    <c:plotVisOnly val="1"/>
    <c:dispBlanksAs val="gap"/>
    <c:showDLblsOverMax val="0"/>
  </c:chart>
  <c:spPr>
    <a:noFill/>
    <a:ln>
      <a:noFill/>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vmlDrawing1.vml.rels><?xml version="1.0" encoding="UTF-8" standalone="yes"?>
<Relationships xmlns="http://schemas.openxmlformats.org/package/2006/relationships"><Relationship Id="rId8" Type="http://schemas.openxmlformats.org/officeDocument/2006/relationships/image" Target="../media/image8.emf"/><Relationship Id="rId13" Type="http://schemas.openxmlformats.org/officeDocument/2006/relationships/image" Target="../media/image19.emf"/><Relationship Id="rId18" Type="http://schemas.openxmlformats.org/officeDocument/2006/relationships/image" Target="../media/image24.emf"/><Relationship Id="rId26" Type="http://schemas.openxmlformats.org/officeDocument/2006/relationships/image" Target="../media/image5.emf"/><Relationship Id="rId3" Type="http://schemas.openxmlformats.org/officeDocument/2006/relationships/image" Target="../media/image13.emf"/><Relationship Id="rId21" Type="http://schemas.openxmlformats.org/officeDocument/2006/relationships/image" Target="../media/image27.emf"/><Relationship Id="rId7" Type="http://schemas.openxmlformats.org/officeDocument/2006/relationships/image" Target="../media/image9.emf"/><Relationship Id="rId12" Type="http://schemas.openxmlformats.org/officeDocument/2006/relationships/image" Target="../media/image18.emf"/><Relationship Id="rId17" Type="http://schemas.openxmlformats.org/officeDocument/2006/relationships/image" Target="../media/image23.emf"/><Relationship Id="rId25" Type="http://schemas.openxmlformats.org/officeDocument/2006/relationships/image" Target="../media/image6.emf"/><Relationship Id="rId2" Type="http://schemas.openxmlformats.org/officeDocument/2006/relationships/image" Target="../media/image14.emf"/><Relationship Id="rId16" Type="http://schemas.openxmlformats.org/officeDocument/2006/relationships/image" Target="../media/image22.emf"/><Relationship Id="rId20" Type="http://schemas.openxmlformats.org/officeDocument/2006/relationships/image" Target="../media/image26.emf"/><Relationship Id="rId29" Type="http://schemas.openxmlformats.org/officeDocument/2006/relationships/image" Target="../media/image2.emf"/><Relationship Id="rId1" Type="http://schemas.openxmlformats.org/officeDocument/2006/relationships/image" Target="../media/image15.emf"/><Relationship Id="rId6" Type="http://schemas.openxmlformats.org/officeDocument/2006/relationships/image" Target="../media/image10.emf"/><Relationship Id="rId11" Type="http://schemas.openxmlformats.org/officeDocument/2006/relationships/image" Target="../media/image17.emf"/><Relationship Id="rId24" Type="http://schemas.openxmlformats.org/officeDocument/2006/relationships/image" Target="../media/image30.emf"/><Relationship Id="rId5" Type="http://schemas.openxmlformats.org/officeDocument/2006/relationships/image" Target="../media/image11.emf"/><Relationship Id="rId15" Type="http://schemas.openxmlformats.org/officeDocument/2006/relationships/image" Target="../media/image21.emf"/><Relationship Id="rId23" Type="http://schemas.openxmlformats.org/officeDocument/2006/relationships/image" Target="../media/image29.emf"/><Relationship Id="rId28" Type="http://schemas.openxmlformats.org/officeDocument/2006/relationships/image" Target="../media/image3.emf"/><Relationship Id="rId10" Type="http://schemas.openxmlformats.org/officeDocument/2006/relationships/image" Target="../media/image16.emf"/><Relationship Id="rId19" Type="http://schemas.openxmlformats.org/officeDocument/2006/relationships/image" Target="../media/image25.emf"/><Relationship Id="rId4" Type="http://schemas.openxmlformats.org/officeDocument/2006/relationships/image" Target="../media/image12.emf"/><Relationship Id="rId9" Type="http://schemas.openxmlformats.org/officeDocument/2006/relationships/image" Target="../media/image7.emf"/><Relationship Id="rId14" Type="http://schemas.openxmlformats.org/officeDocument/2006/relationships/image" Target="../media/image20.emf"/><Relationship Id="rId22" Type="http://schemas.openxmlformats.org/officeDocument/2006/relationships/image" Target="../media/image28.emf"/><Relationship Id="rId27" Type="http://schemas.openxmlformats.org/officeDocument/2006/relationships/image" Target="../media/image4.emf"/><Relationship Id="rId30"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176419</xdr:colOff>
          <xdr:row>5</xdr:row>
          <xdr:rowOff>81766</xdr:rowOff>
        </xdr:from>
        <xdr:to>
          <xdr:col>13</xdr:col>
          <xdr:colOff>22777</xdr:colOff>
          <xdr:row>7</xdr:row>
          <xdr:rowOff>60766</xdr:rowOff>
        </xdr:to>
        <xdr:grpSp>
          <xdr:nvGrpSpPr>
            <xdr:cNvPr id="6" name="Groupe 5">
              <a:extLst>
                <a:ext uri="{FF2B5EF4-FFF2-40B4-BE49-F238E27FC236}">
                  <a16:creationId xmlns:a16="http://schemas.microsoft.com/office/drawing/2014/main" id="{00000000-0008-0000-0000-000006000000}"/>
                </a:ext>
              </a:extLst>
            </xdr:cNvPr>
            <xdr:cNvGrpSpPr/>
          </xdr:nvGrpSpPr>
          <xdr:grpSpPr>
            <a:xfrm>
              <a:off x="538369" y="1034266"/>
              <a:ext cx="1837083" cy="360000"/>
              <a:chOff x="723900" y="1414499"/>
              <a:chExt cx="1838328" cy="360000"/>
            </a:xfrm>
          </xdr:grpSpPr>
          <xdr:sp macro="" textlink="">
            <xdr:nvSpPr>
              <xdr:cNvPr id="1069" name="CommandButton29"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723900" y="1414499"/>
                <a:ext cx="360001" cy="360000"/>
              </a:xfrm>
              <a:prstGeom prst="rect">
                <a:avLst/>
              </a:prstGeom>
              <a:noFill/>
              <a:ln>
                <a:noFill/>
              </a:ln>
              <a:extLst>
                <a:ext uri="{91240B29-F687-4F45-9708-019B960494DF}">
                  <a14:hiddenLine w="9525">
                    <a:noFill/>
                    <a:miter lim="800000"/>
                    <a:headEnd/>
                    <a:tailEnd/>
                  </a14:hiddenLine>
                </a:ext>
              </a:extLst>
            </xdr:spPr>
          </xdr:sp>
          <xdr:sp macro="" textlink="">
            <xdr:nvSpPr>
              <xdr:cNvPr id="1070" name="CommandButton30"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1146786" y="1414499"/>
                <a:ext cx="990600" cy="360000"/>
              </a:xfrm>
              <a:prstGeom prst="rect">
                <a:avLst/>
              </a:prstGeom>
              <a:noFill/>
              <a:ln>
                <a:noFill/>
              </a:ln>
              <a:extLst>
                <a:ext uri="{91240B29-F687-4F45-9708-019B960494DF}">
                  <a14:hiddenLine w="9525">
                    <a:noFill/>
                    <a:miter lim="800000"/>
                    <a:headEnd/>
                    <a:tailEnd/>
                  </a14:hiddenLine>
                </a:ext>
              </a:extLst>
            </xdr:spPr>
          </xdr:sp>
          <xdr:sp macro="" textlink="">
            <xdr:nvSpPr>
              <xdr:cNvPr id="1071" name="CommandButton31"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2200278" y="1414499"/>
                <a:ext cx="361950" cy="360000"/>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14</xdr:col>
          <xdr:colOff>172456</xdr:colOff>
          <xdr:row>5</xdr:row>
          <xdr:rowOff>85554</xdr:rowOff>
        </xdr:from>
        <xdr:to>
          <xdr:col>25</xdr:col>
          <xdr:colOff>20494</xdr:colOff>
          <xdr:row>7</xdr:row>
          <xdr:rowOff>56979</xdr:rowOff>
        </xdr:to>
        <xdr:grpSp>
          <xdr:nvGrpSpPr>
            <xdr:cNvPr id="5" name="Groupe 4">
              <a:extLst>
                <a:ext uri="{FF2B5EF4-FFF2-40B4-BE49-F238E27FC236}">
                  <a16:creationId xmlns:a16="http://schemas.microsoft.com/office/drawing/2014/main" id="{00000000-0008-0000-0000-000005000000}"/>
                </a:ext>
              </a:extLst>
            </xdr:cNvPr>
            <xdr:cNvGrpSpPr/>
          </xdr:nvGrpSpPr>
          <xdr:grpSpPr>
            <a:xfrm>
              <a:off x="2706106" y="1038054"/>
              <a:ext cx="1838763" cy="352425"/>
              <a:chOff x="2762251" y="1419225"/>
              <a:chExt cx="1838325" cy="352425"/>
            </a:xfrm>
          </xdr:grpSpPr>
          <xdr:sp macro="" textlink="">
            <xdr:nvSpPr>
              <xdr:cNvPr id="1072" name="CommandButton32"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2762251" y="1419225"/>
                <a:ext cx="361950" cy="352425"/>
              </a:xfrm>
              <a:prstGeom prst="rect">
                <a:avLst/>
              </a:prstGeom>
              <a:noFill/>
              <a:ln>
                <a:noFill/>
              </a:ln>
              <a:extLst>
                <a:ext uri="{91240B29-F687-4F45-9708-019B960494DF}">
                  <a14:hiddenLine w="9525">
                    <a:noFill/>
                    <a:miter lim="800000"/>
                    <a:headEnd/>
                    <a:tailEnd/>
                  </a14:hiddenLine>
                </a:ext>
              </a:extLst>
            </xdr:spPr>
          </xdr:sp>
          <xdr:sp macro="" textlink="">
            <xdr:nvSpPr>
              <xdr:cNvPr id="1073" name="CommandButton33"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4238626" y="1419225"/>
                <a:ext cx="361950" cy="352425"/>
              </a:xfrm>
              <a:prstGeom prst="rect">
                <a:avLst/>
              </a:prstGeom>
              <a:noFill/>
              <a:ln>
                <a:noFill/>
              </a:ln>
              <a:extLst>
                <a:ext uri="{91240B29-F687-4F45-9708-019B960494DF}">
                  <a14:hiddenLine w="9525">
                    <a:noFill/>
                    <a:miter lim="800000"/>
                    <a:headEnd/>
                    <a:tailEnd/>
                  </a14:hiddenLine>
                </a:ext>
              </a:extLst>
            </xdr:spPr>
          </xdr:sp>
          <xdr:sp macro="" textlink="">
            <xdr:nvSpPr>
              <xdr:cNvPr id="1074" name="CommandButton34" hidden="1">
                <a:extLst>
                  <a:ext uri="{63B3BB69-23CF-44E3-9099-C40C66FF867C}">
                    <a14:compatExt spid="_x0000_s1074"/>
                  </a:ext>
                  <a:ext uri="{FF2B5EF4-FFF2-40B4-BE49-F238E27FC236}">
                    <a16:creationId xmlns:a16="http://schemas.microsoft.com/office/drawing/2014/main" id="{00000000-0008-0000-0000-000032040000}"/>
                  </a:ext>
                </a:extLst>
              </xdr:cNvPr>
              <xdr:cNvSpPr/>
            </xdr:nvSpPr>
            <xdr:spPr bwMode="auto">
              <a:xfrm>
                <a:off x="3190875" y="1419225"/>
                <a:ext cx="990600" cy="35242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26</xdr:col>
          <xdr:colOff>170173</xdr:colOff>
          <xdr:row>5</xdr:row>
          <xdr:rowOff>85554</xdr:rowOff>
        </xdr:from>
        <xdr:to>
          <xdr:col>37</xdr:col>
          <xdr:colOff>17073</xdr:colOff>
          <xdr:row>7</xdr:row>
          <xdr:rowOff>56979</xdr:rowOff>
        </xdr:to>
        <xdr:grpSp>
          <xdr:nvGrpSpPr>
            <xdr:cNvPr id="4" name="Groupe 3">
              <a:extLst>
                <a:ext uri="{FF2B5EF4-FFF2-40B4-BE49-F238E27FC236}">
                  <a16:creationId xmlns:a16="http://schemas.microsoft.com/office/drawing/2014/main" id="{00000000-0008-0000-0000-000004000000}"/>
                </a:ext>
              </a:extLst>
            </xdr:cNvPr>
            <xdr:cNvGrpSpPr/>
          </xdr:nvGrpSpPr>
          <xdr:grpSpPr>
            <a:xfrm>
              <a:off x="4875523" y="1038054"/>
              <a:ext cx="1837625" cy="352425"/>
              <a:chOff x="4733925" y="1409700"/>
              <a:chExt cx="1838324" cy="352425"/>
            </a:xfrm>
          </xdr:grpSpPr>
          <xdr:sp macro="" textlink="">
            <xdr:nvSpPr>
              <xdr:cNvPr id="1075" name="CommandButton35"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4733925" y="1409700"/>
                <a:ext cx="361950" cy="352425"/>
              </a:xfrm>
              <a:prstGeom prst="rect">
                <a:avLst/>
              </a:prstGeom>
              <a:noFill/>
              <a:ln>
                <a:noFill/>
              </a:ln>
              <a:extLst>
                <a:ext uri="{91240B29-F687-4F45-9708-019B960494DF}">
                  <a14:hiddenLine w="9525">
                    <a:noFill/>
                    <a:miter lim="800000"/>
                    <a:headEnd/>
                    <a:tailEnd/>
                  </a14:hiddenLine>
                </a:ext>
              </a:extLst>
            </xdr:spPr>
          </xdr:sp>
          <xdr:sp macro="" textlink="">
            <xdr:nvSpPr>
              <xdr:cNvPr id="1076" name="CommandButton36" hidden="1">
                <a:extLst>
                  <a:ext uri="{63B3BB69-23CF-44E3-9099-C40C66FF867C}">
                    <a14:compatExt spid="_x0000_s1076"/>
                  </a:ext>
                  <a:ext uri="{FF2B5EF4-FFF2-40B4-BE49-F238E27FC236}">
                    <a16:creationId xmlns:a16="http://schemas.microsoft.com/office/drawing/2014/main" id="{00000000-0008-0000-0000-000034040000}"/>
                  </a:ext>
                </a:extLst>
              </xdr:cNvPr>
              <xdr:cNvSpPr/>
            </xdr:nvSpPr>
            <xdr:spPr bwMode="auto">
              <a:xfrm>
                <a:off x="6210299" y="1409700"/>
                <a:ext cx="361950" cy="352425"/>
              </a:xfrm>
              <a:prstGeom prst="rect">
                <a:avLst/>
              </a:prstGeom>
              <a:noFill/>
              <a:ln>
                <a:noFill/>
              </a:ln>
              <a:extLst>
                <a:ext uri="{91240B29-F687-4F45-9708-019B960494DF}">
                  <a14:hiddenLine w="9525">
                    <a:noFill/>
                    <a:miter lim="800000"/>
                    <a:headEnd/>
                    <a:tailEnd/>
                  </a14:hiddenLine>
                </a:ext>
              </a:extLst>
            </xdr:spPr>
          </xdr:sp>
          <xdr:sp macro="" textlink="">
            <xdr:nvSpPr>
              <xdr:cNvPr id="1077" name="CommandButton37" hidden="1">
                <a:extLst>
                  <a:ext uri="{63B3BB69-23CF-44E3-9099-C40C66FF867C}">
                    <a14:compatExt spid="_x0000_s1077"/>
                  </a:ext>
                  <a:ext uri="{FF2B5EF4-FFF2-40B4-BE49-F238E27FC236}">
                    <a16:creationId xmlns:a16="http://schemas.microsoft.com/office/drawing/2014/main" id="{00000000-0008-0000-0000-000035040000}"/>
                  </a:ext>
                </a:extLst>
              </xdr:cNvPr>
              <xdr:cNvSpPr/>
            </xdr:nvSpPr>
            <xdr:spPr bwMode="auto">
              <a:xfrm>
                <a:off x="5162550" y="1409700"/>
                <a:ext cx="990600" cy="35242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62</xdr:col>
      <xdr:colOff>1</xdr:colOff>
      <xdr:row>9</xdr:row>
      <xdr:rowOff>142875</xdr:rowOff>
    </xdr:from>
    <xdr:to>
      <xdr:col>90</xdr:col>
      <xdr:colOff>161925</xdr:colOff>
      <xdr:row>32</xdr:row>
      <xdr:rowOff>5292</xdr:rowOff>
    </xdr:to>
    <xdr:graphicFrame macro="">
      <xdr:nvGraphicFramePr>
        <xdr:cNvPr id="22" name="Graphique 21">
          <a:extLst>
            <a:ext uri="{FF2B5EF4-FFF2-40B4-BE49-F238E27FC236}">
              <a16:creationId xmlns:a16="http://schemas.microsoft.com/office/drawing/2014/main" id="{00000000-0008-0000-0000-00001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171450</xdr:colOff>
      <xdr:row>7</xdr:row>
      <xdr:rowOff>114299</xdr:rowOff>
    </xdr:from>
    <xdr:to>
      <xdr:col>62</xdr:col>
      <xdr:colOff>3000</xdr:colOff>
      <xdr:row>17</xdr:row>
      <xdr:rowOff>9299</xdr:rowOff>
    </xdr:to>
    <xdr:graphicFrame macro="">
      <xdr:nvGraphicFramePr>
        <xdr:cNvPr id="25" name="Graphique 24">
          <a:extLst>
            <a:ext uri="{FF2B5EF4-FFF2-40B4-BE49-F238E27FC236}">
              <a16:creationId xmlns:a16="http://schemas.microsoft.com/office/drawing/2014/main" id="{00000000-0008-0000-0000-00001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mc:AlternateContent xmlns:mc="http://schemas.openxmlformats.org/markup-compatibility/2006">
    <mc:Choice xmlns:a14="http://schemas.microsoft.com/office/drawing/2010/main" Requires="a14">
      <xdr:twoCellAnchor>
        <xdr:from>
          <xdr:col>64</xdr:col>
          <xdr:colOff>24019</xdr:colOff>
          <xdr:row>5</xdr:row>
          <xdr:rowOff>81766</xdr:rowOff>
        </xdr:from>
        <xdr:to>
          <xdr:col>74</xdr:col>
          <xdr:colOff>51352</xdr:colOff>
          <xdr:row>7</xdr:row>
          <xdr:rowOff>60766</xdr:rowOff>
        </xdr:to>
        <xdr:grpSp>
          <xdr:nvGrpSpPr>
            <xdr:cNvPr id="26" name="Groupe 25">
              <a:extLst>
                <a:ext uri="{FF2B5EF4-FFF2-40B4-BE49-F238E27FC236}">
                  <a16:creationId xmlns:a16="http://schemas.microsoft.com/office/drawing/2014/main" id="{00000000-0008-0000-0000-00001A000000}"/>
                </a:ext>
              </a:extLst>
            </xdr:cNvPr>
            <xdr:cNvGrpSpPr/>
          </xdr:nvGrpSpPr>
          <xdr:grpSpPr>
            <a:xfrm>
              <a:off x="11606419" y="1034266"/>
              <a:ext cx="1837083" cy="360000"/>
              <a:chOff x="723899" y="1414499"/>
              <a:chExt cx="1838328" cy="360000"/>
            </a:xfrm>
          </xdr:grpSpPr>
          <xdr:sp macro="" textlink="">
            <xdr:nvSpPr>
              <xdr:cNvPr id="1142" name="CommandButton44" hidden="1">
                <a:extLst>
                  <a:ext uri="{63B3BB69-23CF-44E3-9099-C40C66FF867C}">
                    <a14:compatExt spid="_x0000_s1142"/>
                  </a:ext>
                  <a:ext uri="{FF2B5EF4-FFF2-40B4-BE49-F238E27FC236}">
                    <a16:creationId xmlns:a16="http://schemas.microsoft.com/office/drawing/2014/main" id="{00000000-0008-0000-0000-000076040000}"/>
                  </a:ext>
                </a:extLst>
              </xdr:cNvPr>
              <xdr:cNvSpPr/>
            </xdr:nvSpPr>
            <xdr:spPr bwMode="auto">
              <a:xfrm>
                <a:off x="723899" y="1414499"/>
                <a:ext cx="360001" cy="360000"/>
              </a:xfrm>
              <a:prstGeom prst="rect">
                <a:avLst/>
              </a:prstGeom>
              <a:noFill/>
              <a:ln>
                <a:noFill/>
              </a:ln>
              <a:extLst>
                <a:ext uri="{91240B29-F687-4F45-9708-019B960494DF}">
                  <a14:hiddenLine w="9525">
                    <a:noFill/>
                    <a:miter lim="800000"/>
                    <a:headEnd/>
                    <a:tailEnd/>
                  </a14:hiddenLine>
                </a:ext>
              </a:extLst>
            </xdr:spPr>
          </xdr:sp>
          <xdr:sp macro="" textlink="">
            <xdr:nvSpPr>
              <xdr:cNvPr id="1143" name="CommandButton45" hidden="1">
                <a:extLst>
                  <a:ext uri="{63B3BB69-23CF-44E3-9099-C40C66FF867C}">
                    <a14:compatExt spid="_x0000_s1143"/>
                  </a:ext>
                  <a:ext uri="{FF2B5EF4-FFF2-40B4-BE49-F238E27FC236}">
                    <a16:creationId xmlns:a16="http://schemas.microsoft.com/office/drawing/2014/main" id="{00000000-0008-0000-0000-000077040000}"/>
                  </a:ext>
                </a:extLst>
              </xdr:cNvPr>
              <xdr:cNvSpPr/>
            </xdr:nvSpPr>
            <xdr:spPr bwMode="auto">
              <a:xfrm>
                <a:off x="1146786" y="1414499"/>
                <a:ext cx="990600" cy="360000"/>
              </a:xfrm>
              <a:prstGeom prst="rect">
                <a:avLst/>
              </a:prstGeom>
              <a:noFill/>
              <a:ln>
                <a:noFill/>
              </a:ln>
              <a:extLst>
                <a:ext uri="{91240B29-F687-4F45-9708-019B960494DF}">
                  <a14:hiddenLine w="9525">
                    <a:noFill/>
                    <a:miter lim="800000"/>
                    <a:headEnd/>
                    <a:tailEnd/>
                  </a14:hiddenLine>
                </a:ext>
              </a:extLst>
            </xdr:spPr>
          </xdr:sp>
          <xdr:sp macro="" textlink="">
            <xdr:nvSpPr>
              <xdr:cNvPr id="1144" name="CommandButton46" hidden="1">
                <a:extLst>
                  <a:ext uri="{63B3BB69-23CF-44E3-9099-C40C66FF867C}">
                    <a14:compatExt spid="_x0000_s1144"/>
                  </a:ext>
                  <a:ext uri="{FF2B5EF4-FFF2-40B4-BE49-F238E27FC236}">
                    <a16:creationId xmlns:a16="http://schemas.microsoft.com/office/drawing/2014/main" id="{00000000-0008-0000-0000-000078040000}"/>
                  </a:ext>
                </a:extLst>
              </xdr:cNvPr>
              <xdr:cNvSpPr/>
            </xdr:nvSpPr>
            <xdr:spPr bwMode="auto">
              <a:xfrm>
                <a:off x="2200277" y="1414499"/>
                <a:ext cx="361950" cy="360000"/>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64</xdr:col>
          <xdr:colOff>24019</xdr:colOff>
          <xdr:row>7</xdr:row>
          <xdr:rowOff>123654</xdr:rowOff>
        </xdr:from>
        <xdr:to>
          <xdr:col>74</xdr:col>
          <xdr:colOff>51894</xdr:colOff>
          <xdr:row>9</xdr:row>
          <xdr:rowOff>95079</xdr:rowOff>
        </xdr:to>
        <xdr:grpSp>
          <xdr:nvGrpSpPr>
            <xdr:cNvPr id="28" name="Groupe 27">
              <a:extLst>
                <a:ext uri="{FF2B5EF4-FFF2-40B4-BE49-F238E27FC236}">
                  <a16:creationId xmlns:a16="http://schemas.microsoft.com/office/drawing/2014/main" id="{00000000-0008-0000-0000-00001C000000}"/>
                </a:ext>
              </a:extLst>
            </xdr:cNvPr>
            <xdr:cNvGrpSpPr/>
          </xdr:nvGrpSpPr>
          <xdr:grpSpPr>
            <a:xfrm>
              <a:off x="11606419" y="1457154"/>
              <a:ext cx="1837625" cy="352425"/>
              <a:chOff x="4733924" y="1409700"/>
              <a:chExt cx="1838332" cy="352425"/>
            </a:xfrm>
          </xdr:grpSpPr>
          <xdr:sp macro="" textlink="">
            <xdr:nvSpPr>
              <xdr:cNvPr id="1148" name="CommandButton50" hidden="1">
                <a:extLst>
                  <a:ext uri="{63B3BB69-23CF-44E3-9099-C40C66FF867C}">
                    <a14:compatExt spid="_x0000_s1148"/>
                  </a:ext>
                  <a:ext uri="{FF2B5EF4-FFF2-40B4-BE49-F238E27FC236}">
                    <a16:creationId xmlns:a16="http://schemas.microsoft.com/office/drawing/2014/main" id="{00000000-0008-0000-0000-00007C040000}"/>
                  </a:ext>
                </a:extLst>
              </xdr:cNvPr>
              <xdr:cNvSpPr/>
            </xdr:nvSpPr>
            <xdr:spPr bwMode="auto">
              <a:xfrm>
                <a:off x="4733924" y="1409700"/>
                <a:ext cx="361949" cy="352425"/>
              </a:xfrm>
              <a:prstGeom prst="rect">
                <a:avLst/>
              </a:prstGeom>
              <a:noFill/>
              <a:ln>
                <a:noFill/>
              </a:ln>
              <a:extLst>
                <a:ext uri="{91240B29-F687-4F45-9708-019B960494DF}">
                  <a14:hiddenLine w="9525">
                    <a:noFill/>
                    <a:miter lim="800000"/>
                    <a:headEnd/>
                    <a:tailEnd/>
                  </a14:hiddenLine>
                </a:ext>
              </a:extLst>
            </xdr:spPr>
          </xdr:sp>
          <xdr:sp macro="" textlink="">
            <xdr:nvSpPr>
              <xdr:cNvPr id="1149" name="CommandButton51" hidden="1">
                <a:extLst>
                  <a:ext uri="{63B3BB69-23CF-44E3-9099-C40C66FF867C}">
                    <a14:compatExt spid="_x0000_s1149"/>
                  </a:ext>
                  <a:ext uri="{FF2B5EF4-FFF2-40B4-BE49-F238E27FC236}">
                    <a16:creationId xmlns:a16="http://schemas.microsoft.com/office/drawing/2014/main" id="{00000000-0008-0000-0000-00007D040000}"/>
                  </a:ext>
                </a:extLst>
              </xdr:cNvPr>
              <xdr:cNvSpPr/>
            </xdr:nvSpPr>
            <xdr:spPr bwMode="auto">
              <a:xfrm>
                <a:off x="6210306" y="1409700"/>
                <a:ext cx="361950" cy="352425"/>
              </a:xfrm>
              <a:prstGeom prst="rect">
                <a:avLst/>
              </a:prstGeom>
              <a:noFill/>
              <a:ln>
                <a:noFill/>
              </a:ln>
              <a:extLst>
                <a:ext uri="{91240B29-F687-4F45-9708-019B960494DF}">
                  <a14:hiddenLine w="9525">
                    <a:noFill/>
                    <a:miter lim="800000"/>
                    <a:headEnd/>
                    <a:tailEnd/>
                  </a14:hiddenLine>
                </a:ext>
              </a:extLst>
            </xdr:spPr>
          </xdr:sp>
          <xdr:sp macro="" textlink="">
            <xdr:nvSpPr>
              <xdr:cNvPr id="1150" name="CommandButton52" hidden="1">
                <a:extLst>
                  <a:ext uri="{63B3BB69-23CF-44E3-9099-C40C66FF867C}">
                    <a14:compatExt spid="_x0000_s1150"/>
                  </a:ext>
                  <a:ext uri="{FF2B5EF4-FFF2-40B4-BE49-F238E27FC236}">
                    <a16:creationId xmlns:a16="http://schemas.microsoft.com/office/drawing/2014/main" id="{00000000-0008-0000-0000-00007E040000}"/>
                  </a:ext>
                </a:extLst>
              </xdr:cNvPr>
              <xdr:cNvSpPr/>
            </xdr:nvSpPr>
            <xdr:spPr bwMode="auto">
              <a:xfrm>
                <a:off x="5162550" y="1409700"/>
                <a:ext cx="990600" cy="35242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176419</xdr:colOff>
          <xdr:row>19</xdr:row>
          <xdr:rowOff>81766</xdr:rowOff>
        </xdr:from>
        <xdr:to>
          <xdr:col>13</xdr:col>
          <xdr:colOff>22777</xdr:colOff>
          <xdr:row>21</xdr:row>
          <xdr:rowOff>60766</xdr:rowOff>
        </xdr:to>
        <xdr:grpSp>
          <xdr:nvGrpSpPr>
            <xdr:cNvPr id="1160" name="Groupe 1159">
              <a:extLst>
                <a:ext uri="{FF2B5EF4-FFF2-40B4-BE49-F238E27FC236}">
                  <a16:creationId xmlns:a16="http://schemas.microsoft.com/office/drawing/2014/main" id="{00000000-0008-0000-0000-000088040000}"/>
                </a:ext>
              </a:extLst>
            </xdr:cNvPr>
            <xdr:cNvGrpSpPr/>
          </xdr:nvGrpSpPr>
          <xdr:grpSpPr>
            <a:xfrm>
              <a:off x="538369" y="3701266"/>
              <a:ext cx="1837083" cy="360000"/>
              <a:chOff x="723900" y="1414499"/>
              <a:chExt cx="1838328" cy="360000"/>
            </a:xfrm>
          </xdr:grpSpPr>
          <xdr:sp macro="" textlink="">
            <xdr:nvSpPr>
              <xdr:cNvPr id="8" name="CommandButton1" hidden="1">
                <a:extLst>
                  <a:ext uri="{63B3BB69-23CF-44E3-9099-C40C66FF867C}">
                    <a14:compatExt spid="_x0000_s1160"/>
                  </a:ext>
                  <a:ext uri="{FF2B5EF4-FFF2-40B4-BE49-F238E27FC236}">
                    <a16:creationId xmlns:a16="http://schemas.microsoft.com/office/drawing/2014/main" id="{00000000-0008-0000-0000-000008000000}"/>
                  </a:ext>
                </a:extLst>
              </xdr:cNvPr>
              <xdr:cNvSpPr/>
            </xdr:nvSpPr>
            <xdr:spPr bwMode="auto">
              <a:xfrm>
                <a:off x="723900" y="1414499"/>
                <a:ext cx="360001" cy="360000"/>
              </a:xfrm>
              <a:prstGeom prst="rect">
                <a:avLst/>
              </a:prstGeom>
              <a:noFill/>
              <a:ln>
                <a:noFill/>
              </a:ln>
              <a:extLst>
                <a:ext uri="{91240B29-F687-4F45-9708-019B960494DF}">
                  <a14:hiddenLine w="9525">
                    <a:noFill/>
                    <a:miter lim="800000"/>
                    <a:headEnd/>
                    <a:tailEnd/>
                  </a14:hiddenLine>
                </a:ext>
              </a:extLst>
            </xdr:spPr>
          </xdr:sp>
          <xdr:sp macro="" textlink="">
            <xdr:nvSpPr>
              <xdr:cNvPr id="1161" name="CommandButton2" hidden="1">
                <a:extLst>
                  <a:ext uri="{63B3BB69-23CF-44E3-9099-C40C66FF867C}">
                    <a14:compatExt spid="_x0000_s1161"/>
                  </a:ext>
                  <a:ext uri="{FF2B5EF4-FFF2-40B4-BE49-F238E27FC236}">
                    <a16:creationId xmlns:a16="http://schemas.microsoft.com/office/drawing/2014/main" id="{00000000-0008-0000-0000-000089040000}"/>
                  </a:ext>
                </a:extLst>
              </xdr:cNvPr>
              <xdr:cNvSpPr/>
            </xdr:nvSpPr>
            <xdr:spPr bwMode="auto">
              <a:xfrm>
                <a:off x="1146786" y="1414499"/>
                <a:ext cx="990600" cy="360000"/>
              </a:xfrm>
              <a:prstGeom prst="rect">
                <a:avLst/>
              </a:prstGeom>
              <a:noFill/>
              <a:ln>
                <a:noFill/>
              </a:ln>
              <a:extLst>
                <a:ext uri="{91240B29-F687-4F45-9708-019B960494DF}">
                  <a14:hiddenLine w="9525">
                    <a:noFill/>
                    <a:miter lim="800000"/>
                    <a:headEnd/>
                    <a:tailEnd/>
                  </a14:hiddenLine>
                </a:ext>
              </a:extLst>
            </xdr:spPr>
          </xdr:sp>
          <xdr:sp macro="" textlink="">
            <xdr:nvSpPr>
              <xdr:cNvPr id="1162" name="CommandButton3" hidden="1">
                <a:extLst>
                  <a:ext uri="{63B3BB69-23CF-44E3-9099-C40C66FF867C}">
                    <a14:compatExt spid="_x0000_s1162"/>
                  </a:ext>
                  <a:ext uri="{FF2B5EF4-FFF2-40B4-BE49-F238E27FC236}">
                    <a16:creationId xmlns:a16="http://schemas.microsoft.com/office/drawing/2014/main" id="{00000000-0008-0000-0000-00008A040000}"/>
                  </a:ext>
                </a:extLst>
              </xdr:cNvPr>
              <xdr:cNvSpPr/>
            </xdr:nvSpPr>
            <xdr:spPr bwMode="auto">
              <a:xfrm>
                <a:off x="2200278" y="1414499"/>
                <a:ext cx="361950" cy="360000"/>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14</xdr:col>
          <xdr:colOff>172456</xdr:colOff>
          <xdr:row>19</xdr:row>
          <xdr:rowOff>85554</xdr:rowOff>
        </xdr:from>
        <xdr:to>
          <xdr:col>25</xdr:col>
          <xdr:colOff>20494</xdr:colOff>
          <xdr:row>21</xdr:row>
          <xdr:rowOff>56979</xdr:rowOff>
        </xdr:to>
        <xdr:grpSp>
          <xdr:nvGrpSpPr>
            <xdr:cNvPr id="1164" name="Groupe 1163">
              <a:extLst>
                <a:ext uri="{FF2B5EF4-FFF2-40B4-BE49-F238E27FC236}">
                  <a16:creationId xmlns:a16="http://schemas.microsoft.com/office/drawing/2014/main" id="{00000000-0008-0000-0000-00008C040000}"/>
                </a:ext>
              </a:extLst>
            </xdr:cNvPr>
            <xdr:cNvGrpSpPr/>
          </xdr:nvGrpSpPr>
          <xdr:grpSpPr>
            <a:xfrm>
              <a:off x="2706106" y="3705054"/>
              <a:ext cx="1838763" cy="352425"/>
              <a:chOff x="2762251" y="1419225"/>
              <a:chExt cx="1838325" cy="352425"/>
            </a:xfrm>
          </xdr:grpSpPr>
          <xdr:sp macro="" textlink="">
            <xdr:nvSpPr>
              <xdr:cNvPr id="1163" name="CommandButton4" hidden="1">
                <a:extLst>
                  <a:ext uri="{63B3BB69-23CF-44E3-9099-C40C66FF867C}">
                    <a14:compatExt spid="_x0000_s1163"/>
                  </a:ext>
                  <a:ext uri="{FF2B5EF4-FFF2-40B4-BE49-F238E27FC236}">
                    <a16:creationId xmlns:a16="http://schemas.microsoft.com/office/drawing/2014/main" id="{00000000-0008-0000-0000-00008B040000}"/>
                  </a:ext>
                </a:extLst>
              </xdr:cNvPr>
              <xdr:cNvSpPr/>
            </xdr:nvSpPr>
            <xdr:spPr bwMode="auto">
              <a:xfrm>
                <a:off x="2762251" y="1419225"/>
                <a:ext cx="361950" cy="352425"/>
              </a:xfrm>
              <a:prstGeom prst="rect">
                <a:avLst/>
              </a:prstGeom>
              <a:noFill/>
              <a:ln>
                <a:noFill/>
              </a:ln>
              <a:extLst>
                <a:ext uri="{91240B29-F687-4F45-9708-019B960494DF}">
                  <a14:hiddenLine w="9525">
                    <a:noFill/>
                    <a:miter lim="800000"/>
                    <a:headEnd/>
                    <a:tailEnd/>
                  </a14:hiddenLine>
                </a:ext>
              </a:extLst>
            </xdr:spPr>
          </xdr:sp>
          <xdr:sp macro="" textlink="">
            <xdr:nvSpPr>
              <xdr:cNvPr id="7" name="CommandButton5" hidden="1">
                <a:extLst>
                  <a:ext uri="{63B3BB69-23CF-44E3-9099-C40C66FF867C}">
                    <a14:compatExt spid="_x0000_s1164"/>
                  </a:ext>
                  <a:ext uri="{FF2B5EF4-FFF2-40B4-BE49-F238E27FC236}">
                    <a16:creationId xmlns:a16="http://schemas.microsoft.com/office/drawing/2014/main" id="{00000000-0008-0000-0000-000007000000}"/>
                  </a:ext>
                </a:extLst>
              </xdr:cNvPr>
              <xdr:cNvSpPr/>
            </xdr:nvSpPr>
            <xdr:spPr bwMode="auto">
              <a:xfrm>
                <a:off x="4238626" y="1419225"/>
                <a:ext cx="361950" cy="352425"/>
              </a:xfrm>
              <a:prstGeom prst="rect">
                <a:avLst/>
              </a:prstGeom>
              <a:noFill/>
              <a:ln>
                <a:noFill/>
              </a:ln>
              <a:extLst>
                <a:ext uri="{91240B29-F687-4F45-9708-019B960494DF}">
                  <a14:hiddenLine w="9525">
                    <a:noFill/>
                    <a:miter lim="800000"/>
                    <a:headEnd/>
                    <a:tailEnd/>
                  </a14:hiddenLine>
                </a:ext>
              </a:extLst>
            </xdr:spPr>
          </xdr:sp>
          <xdr:sp macro="" textlink="">
            <xdr:nvSpPr>
              <xdr:cNvPr id="1165" name="CommandButton6" hidden="1">
                <a:extLst>
                  <a:ext uri="{63B3BB69-23CF-44E3-9099-C40C66FF867C}">
                    <a14:compatExt spid="_x0000_s1165"/>
                  </a:ext>
                  <a:ext uri="{FF2B5EF4-FFF2-40B4-BE49-F238E27FC236}">
                    <a16:creationId xmlns:a16="http://schemas.microsoft.com/office/drawing/2014/main" id="{00000000-0008-0000-0000-00008D040000}"/>
                  </a:ext>
                </a:extLst>
              </xdr:cNvPr>
              <xdr:cNvSpPr/>
            </xdr:nvSpPr>
            <xdr:spPr bwMode="auto">
              <a:xfrm>
                <a:off x="3190875" y="1419225"/>
                <a:ext cx="990600" cy="35242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26</xdr:col>
          <xdr:colOff>170173</xdr:colOff>
          <xdr:row>19</xdr:row>
          <xdr:rowOff>85554</xdr:rowOff>
        </xdr:from>
        <xdr:to>
          <xdr:col>37</xdr:col>
          <xdr:colOff>17073</xdr:colOff>
          <xdr:row>21</xdr:row>
          <xdr:rowOff>56979</xdr:rowOff>
        </xdr:to>
        <xdr:grpSp>
          <xdr:nvGrpSpPr>
            <xdr:cNvPr id="1168" name="Groupe 1167">
              <a:extLst>
                <a:ext uri="{FF2B5EF4-FFF2-40B4-BE49-F238E27FC236}">
                  <a16:creationId xmlns:a16="http://schemas.microsoft.com/office/drawing/2014/main" id="{00000000-0008-0000-0000-000090040000}"/>
                </a:ext>
              </a:extLst>
            </xdr:cNvPr>
            <xdr:cNvGrpSpPr/>
          </xdr:nvGrpSpPr>
          <xdr:grpSpPr>
            <a:xfrm>
              <a:off x="4875523" y="3705054"/>
              <a:ext cx="1837625" cy="352425"/>
              <a:chOff x="4733929" y="1409700"/>
              <a:chExt cx="1838324" cy="352425"/>
            </a:xfrm>
          </xdr:grpSpPr>
          <xdr:sp macro="" textlink="">
            <xdr:nvSpPr>
              <xdr:cNvPr id="1166" name="CommandButton7"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4733929" y="1409700"/>
                <a:ext cx="361950" cy="352425"/>
              </a:xfrm>
              <a:prstGeom prst="rect">
                <a:avLst/>
              </a:prstGeom>
              <a:noFill/>
              <a:ln>
                <a:noFill/>
              </a:ln>
              <a:extLst>
                <a:ext uri="{91240B29-F687-4F45-9708-019B960494DF}">
                  <a14:hiddenLine w="9525">
                    <a:noFill/>
                    <a:miter lim="800000"/>
                    <a:headEnd/>
                    <a:tailEnd/>
                  </a14:hiddenLine>
                </a:ext>
              </a:extLst>
            </xdr:spPr>
          </xdr:sp>
          <xdr:sp macro="" textlink="">
            <xdr:nvSpPr>
              <xdr:cNvPr id="1167" name="CommandButton8"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6210303" y="1409700"/>
                <a:ext cx="361950" cy="352425"/>
              </a:xfrm>
              <a:prstGeom prst="rect">
                <a:avLst/>
              </a:prstGeom>
              <a:noFill/>
              <a:ln>
                <a:noFill/>
              </a:ln>
              <a:extLst>
                <a:ext uri="{91240B29-F687-4F45-9708-019B960494DF}">
                  <a14:hiddenLine w="9525">
                    <a:noFill/>
                    <a:miter lim="800000"/>
                    <a:headEnd/>
                    <a:tailEnd/>
                  </a14:hiddenLine>
                </a:ext>
              </a:extLst>
            </xdr:spPr>
          </xdr:sp>
          <xdr:sp macro="" textlink="">
            <xdr:nvSpPr>
              <xdr:cNvPr id="2" name="CommandButton9" hidden="1">
                <a:extLst>
                  <a:ext uri="{63B3BB69-23CF-44E3-9099-C40C66FF867C}">
                    <a14:compatExt spid="_x0000_s1168"/>
                  </a:ext>
                  <a:ext uri="{FF2B5EF4-FFF2-40B4-BE49-F238E27FC236}">
                    <a16:creationId xmlns:a16="http://schemas.microsoft.com/office/drawing/2014/main" id="{00000000-0008-0000-0000-000002000000}"/>
                  </a:ext>
                </a:extLst>
              </xdr:cNvPr>
              <xdr:cNvSpPr/>
            </xdr:nvSpPr>
            <xdr:spPr bwMode="auto">
              <a:xfrm>
                <a:off x="5162550" y="1409700"/>
                <a:ext cx="990600" cy="35242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0</xdr:col>
      <xdr:colOff>171450</xdr:colOff>
      <xdr:row>22</xdr:row>
      <xdr:rowOff>114300</xdr:rowOff>
    </xdr:from>
    <xdr:to>
      <xdr:col>62</xdr:col>
      <xdr:colOff>3000</xdr:colOff>
      <xdr:row>32</xdr:row>
      <xdr:rowOff>9300</xdr:rowOff>
    </xdr:to>
    <xdr:graphicFrame macro="">
      <xdr:nvGraphicFramePr>
        <xdr:cNvPr id="3" name="Graphique 2">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mc:AlternateContent xmlns:mc="http://schemas.openxmlformats.org/markup-compatibility/2006">
    <mc:Choice xmlns:a14="http://schemas.microsoft.com/office/drawing/2010/main" Requires="a14">
      <xdr:twoCellAnchor editAs="oneCell">
        <xdr:from>
          <xdr:col>78</xdr:col>
          <xdr:colOff>114300</xdr:colOff>
          <xdr:row>5</xdr:row>
          <xdr:rowOff>95250</xdr:rowOff>
        </xdr:from>
        <xdr:to>
          <xdr:col>80</xdr:col>
          <xdr:colOff>114300</xdr:colOff>
          <xdr:row>7</xdr:row>
          <xdr:rowOff>76200</xdr:rowOff>
        </xdr:to>
        <xdr:sp macro="" textlink="">
          <xdr:nvSpPr>
            <xdr:cNvPr id="1172" name="CommandButton10"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80</xdr:col>
          <xdr:colOff>171450</xdr:colOff>
          <xdr:row>5</xdr:row>
          <xdr:rowOff>95250</xdr:rowOff>
        </xdr:from>
        <xdr:to>
          <xdr:col>86</xdr:col>
          <xdr:colOff>76200</xdr:colOff>
          <xdr:row>7</xdr:row>
          <xdr:rowOff>76200</xdr:rowOff>
        </xdr:to>
        <xdr:sp macro="" textlink="">
          <xdr:nvSpPr>
            <xdr:cNvPr id="1173" name="CommandButton11"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86</xdr:col>
          <xdr:colOff>142875</xdr:colOff>
          <xdr:row>5</xdr:row>
          <xdr:rowOff>95250</xdr:rowOff>
        </xdr:from>
        <xdr:to>
          <xdr:col>88</xdr:col>
          <xdr:colOff>142875</xdr:colOff>
          <xdr:row>7</xdr:row>
          <xdr:rowOff>76200</xdr:rowOff>
        </xdr:to>
        <xdr:sp macro="" textlink="">
          <xdr:nvSpPr>
            <xdr:cNvPr id="1174" name="CommandButton12" hidden="1">
              <a:extLst>
                <a:ext uri="{63B3BB69-23CF-44E3-9099-C40C66FF867C}">
                  <a14:compatExt spid="_x0000_s1174"/>
                </a:ext>
                <a:ext uri="{FF2B5EF4-FFF2-40B4-BE49-F238E27FC236}">
                  <a16:creationId xmlns:a16="http://schemas.microsoft.com/office/drawing/2014/main" id="{00000000-0008-0000-0000-00009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78</xdr:col>
          <xdr:colOff>112919</xdr:colOff>
          <xdr:row>7</xdr:row>
          <xdr:rowOff>138471</xdr:rowOff>
        </xdr:from>
        <xdr:to>
          <xdr:col>88</xdr:col>
          <xdr:colOff>140793</xdr:colOff>
          <xdr:row>9</xdr:row>
          <xdr:rowOff>109896</xdr:rowOff>
        </xdr:to>
        <xdr:grpSp>
          <xdr:nvGrpSpPr>
            <xdr:cNvPr id="11" name="Groupe 10">
              <a:extLst>
                <a:ext uri="{FF2B5EF4-FFF2-40B4-BE49-F238E27FC236}">
                  <a16:creationId xmlns:a16="http://schemas.microsoft.com/office/drawing/2014/main" id="{00000000-0008-0000-0000-00000B000000}"/>
                </a:ext>
              </a:extLst>
            </xdr:cNvPr>
            <xdr:cNvGrpSpPr/>
          </xdr:nvGrpSpPr>
          <xdr:grpSpPr>
            <a:xfrm>
              <a:off x="14228969" y="1471971"/>
              <a:ext cx="1837624" cy="352425"/>
              <a:chOff x="4733930" y="1409700"/>
              <a:chExt cx="1838326" cy="352425"/>
            </a:xfrm>
          </xdr:grpSpPr>
          <xdr:sp macro="" textlink="">
            <xdr:nvSpPr>
              <xdr:cNvPr id="1175" name="CommandButton13"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4733930" y="1409700"/>
                <a:ext cx="361949" cy="352425"/>
              </a:xfrm>
              <a:prstGeom prst="rect">
                <a:avLst/>
              </a:prstGeom>
              <a:noFill/>
              <a:ln>
                <a:noFill/>
              </a:ln>
              <a:extLst>
                <a:ext uri="{91240B29-F687-4F45-9708-019B960494DF}">
                  <a14:hiddenLine w="9525">
                    <a:noFill/>
                    <a:miter lim="800000"/>
                    <a:headEnd/>
                    <a:tailEnd/>
                  </a14:hiddenLine>
                </a:ext>
              </a:extLst>
            </xdr:spPr>
          </xdr:sp>
          <xdr:sp macro="" textlink="">
            <xdr:nvSpPr>
              <xdr:cNvPr id="1176" name="CommandButton14" hidden="1">
                <a:extLst>
                  <a:ext uri="{63B3BB69-23CF-44E3-9099-C40C66FF867C}">
                    <a14:compatExt spid="_x0000_s1176"/>
                  </a:ext>
                  <a:ext uri="{FF2B5EF4-FFF2-40B4-BE49-F238E27FC236}">
                    <a16:creationId xmlns:a16="http://schemas.microsoft.com/office/drawing/2014/main" id="{00000000-0008-0000-0000-000098040000}"/>
                  </a:ext>
                </a:extLst>
              </xdr:cNvPr>
              <xdr:cNvSpPr/>
            </xdr:nvSpPr>
            <xdr:spPr bwMode="auto">
              <a:xfrm>
                <a:off x="6210306" y="1409700"/>
                <a:ext cx="361950" cy="352425"/>
              </a:xfrm>
              <a:prstGeom prst="rect">
                <a:avLst/>
              </a:prstGeom>
              <a:noFill/>
              <a:ln>
                <a:noFill/>
              </a:ln>
              <a:extLst>
                <a:ext uri="{91240B29-F687-4F45-9708-019B960494DF}">
                  <a14:hiddenLine w="9525">
                    <a:noFill/>
                    <a:miter lim="800000"/>
                    <a:headEnd/>
                    <a:tailEnd/>
                  </a14:hiddenLine>
                </a:ext>
              </a:extLst>
            </xdr:spPr>
          </xdr:sp>
          <xdr:sp macro="" textlink="">
            <xdr:nvSpPr>
              <xdr:cNvPr id="1177" name="CommandButton15" hidden="1">
                <a:extLst>
                  <a:ext uri="{63B3BB69-23CF-44E3-9099-C40C66FF867C}">
                    <a14:compatExt spid="_x0000_s1177"/>
                  </a:ext>
                  <a:ext uri="{FF2B5EF4-FFF2-40B4-BE49-F238E27FC236}">
                    <a16:creationId xmlns:a16="http://schemas.microsoft.com/office/drawing/2014/main" id="{00000000-0008-0000-0000-000099040000}"/>
                  </a:ext>
                </a:extLst>
              </xdr:cNvPr>
              <xdr:cNvSpPr/>
            </xdr:nvSpPr>
            <xdr:spPr bwMode="auto">
              <a:xfrm>
                <a:off x="5162550" y="1409700"/>
                <a:ext cx="990600" cy="35242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1476375</xdr:colOff>
          <xdr:row>0</xdr:row>
          <xdr:rowOff>542925</xdr:rowOff>
        </xdr:from>
        <xdr:to>
          <xdr:col>0</xdr:col>
          <xdr:colOff>2000250</xdr:colOff>
          <xdr:row>1</xdr:row>
          <xdr:rowOff>295275</xdr:rowOff>
        </xdr:to>
        <xdr:sp macro="" textlink="">
          <xdr:nvSpPr>
            <xdr:cNvPr id="4098" name="Button 2"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0" y="0"/>
              <a:ext cx="0" cy="0"/>
            </a:xfrm>
            <a:prstGeom prst="rect">
              <a:avLst/>
            </a:prstGeom>
            <a:noFill/>
            <a:ln w="9525">
              <a:miter lim="800000"/>
              <a:headEnd/>
              <a:tailEnd/>
            </a:ln>
          </xdr:spPr>
          <xdr:txBody>
            <a:bodyPr vertOverflow="clip" wrap="square" lIns="54864" tIns="54864" rIns="54864" bIns="54864" anchor="ctr" upright="1"/>
            <a:lstStyle/>
            <a:p>
              <a:pPr algn="ctr" rtl="0">
                <a:defRPr sz="1000"/>
              </a:pPr>
              <a:r>
                <a:rPr lang="fr-FR" sz="2800" b="1" i="0" u="none" strike="noStrike" baseline="0">
                  <a:solidFill>
                    <a:srgbClr val="000000"/>
                  </a:solidFill>
                  <a:latin typeface="Calibri"/>
                  <a:cs typeface="Calibri"/>
                </a:rPr>
                <a:t>+</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image" Target="../media/image5.emf"/><Relationship Id="rId18" Type="http://schemas.openxmlformats.org/officeDocument/2006/relationships/control" Target="../activeX/activeX8.xml"/><Relationship Id="rId26" Type="http://schemas.openxmlformats.org/officeDocument/2006/relationships/control" Target="../activeX/activeX12.xml"/><Relationship Id="rId39" Type="http://schemas.openxmlformats.org/officeDocument/2006/relationships/image" Target="../media/image18.emf"/><Relationship Id="rId21" Type="http://schemas.openxmlformats.org/officeDocument/2006/relationships/image" Target="../media/image9.emf"/><Relationship Id="rId34" Type="http://schemas.openxmlformats.org/officeDocument/2006/relationships/control" Target="../activeX/activeX16.xml"/><Relationship Id="rId42" Type="http://schemas.openxmlformats.org/officeDocument/2006/relationships/control" Target="../activeX/activeX20.xml"/><Relationship Id="rId47" Type="http://schemas.openxmlformats.org/officeDocument/2006/relationships/image" Target="../media/image22.emf"/><Relationship Id="rId50" Type="http://schemas.openxmlformats.org/officeDocument/2006/relationships/control" Target="../activeX/activeX24.xml"/><Relationship Id="rId55" Type="http://schemas.openxmlformats.org/officeDocument/2006/relationships/image" Target="../media/image26.emf"/><Relationship Id="rId63" Type="http://schemas.openxmlformats.org/officeDocument/2006/relationships/image" Target="../media/image30.emf"/><Relationship Id="rId7" Type="http://schemas.openxmlformats.org/officeDocument/2006/relationships/image" Target="../media/image2.emf"/><Relationship Id="rId2" Type="http://schemas.openxmlformats.org/officeDocument/2006/relationships/drawing" Target="../drawings/drawing1.xml"/><Relationship Id="rId16" Type="http://schemas.openxmlformats.org/officeDocument/2006/relationships/control" Target="../activeX/activeX7.xml"/><Relationship Id="rId29" Type="http://schemas.openxmlformats.org/officeDocument/2006/relationships/image" Target="../media/image13.emf"/><Relationship Id="rId11" Type="http://schemas.openxmlformats.org/officeDocument/2006/relationships/image" Target="../media/image4.emf"/><Relationship Id="rId24" Type="http://schemas.openxmlformats.org/officeDocument/2006/relationships/control" Target="../activeX/activeX11.xml"/><Relationship Id="rId32" Type="http://schemas.openxmlformats.org/officeDocument/2006/relationships/control" Target="../activeX/activeX15.xml"/><Relationship Id="rId37" Type="http://schemas.openxmlformats.org/officeDocument/2006/relationships/image" Target="../media/image17.emf"/><Relationship Id="rId40" Type="http://schemas.openxmlformats.org/officeDocument/2006/relationships/control" Target="../activeX/activeX19.xml"/><Relationship Id="rId45" Type="http://schemas.openxmlformats.org/officeDocument/2006/relationships/image" Target="../media/image21.emf"/><Relationship Id="rId53" Type="http://schemas.openxmlformats.org/officeDocument/2006/relationships/image" Target="../media/image25.emf"/><Relationship Id="rId58" Type="http://schemas.openxmlformats.org/officeDocument/2006/relationships/control" Target="../activeX/activeX28.xml"/><Relationship Id="rId5" Type="http://schemas.openxmlformats.org/officeDocument/2006/relationships/image" Target="../media/image1.emf"/><Relationship Id="rId61" Type="http://schemas.openxmlformats.org/officeDocument/2006/relationships/image" Target="../media/image29.emf"/><Relationship Id="rId19" Type="http://schemas.openxmlformats.org/officeDocument/2006/relationships/image" Target="../media/image8.emf"/><Relationship Id="rId14" Type="http://schemas.openxmlformats.org/officeDocument/2006/relationships/control" Target="../activeX/activeX6.xml"/><Relationship Id="rId22" Type="http://schemas.openxmlformats.org/officeDocument/2006/relationships/control" Target="../activeX/activeX10.xml"/><Relationship Id="rId27" Type="http://schemas.openxmlformats.org/officeDocument/2006/relationships/image" Target="../media/image12.emf"/><Relationship Id="rId30" Type="http://schemas.openxmlformats.org/officeDocument/2006/relationships/control" Target="../activeX/activeX14.xml"/><Relationship Id="rId35" Type="http://schemas.openxmlformats.org/officeDocument/2006/relationships/image" Target="../media/image16.emf"/><Relationship Id="rId43" Type="http://schemas.openxmlformats.org/officeDocument/2006/relationships/image" Target="../media/image20.emf"/><Relationship Id="rId48" Type="http://schemas.openxmlformats.org/officeDocument/2006/relationships/control" Target="../activeX/activeX23.xml"/><Relationship Id="rId56" Type="http://schemas.openxmlformats.org/officeDocument/2006/relationships/control" Target="../activeX/activeX27.xml"/><Relationship Id="rId8" Type="http://schemas.openxmlformats.org/officeDocument/2006/relationships/control" Target="../activeX/activeX3.xml"/><Relationship Id="rId51" Type="http://schemas.openxmlformats.org/officeDocument/2006/relationships/image" Target="../media/image24.emf"/><Relationship Id="rId3" Type="http://schemas.openxmlformats.org/officeDocument/2006/relationships/vmlDrawing" Target="../drawings/vmlDrawing1.vml"/><Relationship Id="rId12" Type="http://schemas.openxmlformats.org/officeDocument/2006/relationships/control" Target="../activeX/activeX5.xml"/><Relationship Id="rId17" Type="http://schemas.openxmlformats.org/officeDocument/2006/relationships/image" Target="../media/image7.emf"/><Relationship Id="rId25" Type="http://schemas.openxmlformats.org/officeDocument/2006/relationships/image" Target="../media/image11.emf"/><Relationship Id="rId33" Type="http://schemas.openxmlformats.org/officeDocument/2006/relationships/image" Target="../media/image15.emf"/><Relationship Id="rId38" Type="http://schemas.openxmlformats.org/officeDocument/2006/relationships/control" Target="../activeX/activeX18.xml"/><Relationship Id="rId46" Type="http://schemas.openxmlformats.org/officeDocument/2006/relationships/control" Target="../activeX/activeX22.xml"/><Relationship Id="rId59" Type="http://schemas.openxmlformats.org/officeDocument/2006/relationships/image" Target="../media/image28.emf"/><Relationship Id="rId20" Type="http://schemas.openxmlformats.org/officeDocument/2006/relationships/control" Target="../activeX/activeX9.xml"/><Relationship Id="rId41" Type="http://schemas.openxmlformats.org/officeDocument/2006/relationships/image" Target="../media/image19.emf"/><Relationship Id="rId54" Type="http://schemas.openxmlformats.org/officeDocument/2006/relationships/control" Target="../activeX/activeX26.xml"/><Relationship Id="rId62" Type="http://schemas.openxmlformats.org/officeDocument/2006/relationships/control" Target="../activeX/activeX30.xml"/><Relationship Id="rId1" Type="http://schemas.openxmlformats.org/officeDocument/2006/relationships/printerSettings" Target="../printerSettings/printerSettings1.bin"/><Relationship Id="rId6" Type="http://schemas.openxmlformats.org/officeDocument/2006/relationships/control" Target="../activeX/activeX2.xml"/><Relationship Id="rId15" Type="http://schemas.openxmlformats.org/officeDocument/2006/relationships/image" Target="../media/image6.emf"/><Relationship Id="rId23" Type="http://schemas.openxmlformats.org/officeDocument/2006/relationships/image" Target="../media/image10.emf"/><Relationship Id="rId28" Type="http://schemas.openxmlformats.org/officeDocument/2006/relationships/control" Target="../activeX/activeX13.xml"/><Relationship Id="rId36" Type="http://schemas.openxmlformats.org/officeDocument/2006/relationships/control" Target="../activeX/activeX17.xml"/><Relationship Id="rId49" Type="http://schemas.openxmlformats.org/officeDocument/2006/relationships/image" Target="../media/image23.emf"/><Relationship Id="rId57" Type="http://schemas.openxmlformats.org/officeDocument/2006/relationships/image" Target="../media/image27.emf"/><Relationship Id="rId10" Type="http://schemas.openxmlformats.org/officeDocument/2006/relationships/control" Target="../activeX/activeX4.xml"/><Relationship Id="rId31" Type="http://schemas.openxmlformats.org/officeDocument/2006/relationships/image" Target="../media/image14.emf"/><Relationship Id="rId44" Type="http://schemas.openxmlformats.org/officeDocument/2006/relationships/control" Target="../activeX/activeX21.xml"/><Relationship Id="rId52" Type="http://schemas.openxmlformats.org/officeDocument/2006/relationships/control" Target="../activeX/activeX25.xml"/><Relationship Id="rId60" Type="http://schemas.openxmlformats.org/officeDocument/2006/relationships/control" Target="../activeX/activeX29.xml"/><Relationship Id="rId4" Type="http://schemas.openxmlformats.org/officeDocument/2006/relationships/control" Target="../activeX/activeX1.xml"/><Relationship Id="rId9" Type="http://schemas.openxmlformats.org/officeDocument/2006/relationships/image" Target="../media/image3.emf"/></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C8517F-8DA6-4963-9DAB-C87C0E674533}">
  <sheetPr codeName="Feuil11"/>
  <dimension ref="A1:CU42"/>
  <sheetViews>
    <sheetView zoomScaleNormal="100" workbookViewId="0">
      <selection activeCell="BB39" sqref="BB39"/>
    </sheetView>
  </sheetViews>
  <sheetFormatPr baseColWidth="10" defaultRowHeight="15" x14ac:dyDescent="0.25"/>
  <cols>
    <col min="1" max="90" width="2.7109375" style="1" customWidth="1"/>
    <col min="91" max="91" width="2.7109375" style="5" customWidth="1"/>
    <col min="92" max="109" width="2.7109375" style="1" customWidth="1"/>
    <col min="110" max="16384" width="11.42578125" style="1"/>
  </cols>
  <sheetData>
    <row r="1" spans="1:99" ht="15" customHeight="1" x14ac:dyDescent="0.25">
      <c r="D1" s="75" t="s">
        <v>0</v>
      </c>
      <c r="E1" s="75"/>
      <c r="F1" s="75"/>
      <c r="G1" s="75"/>
      <c r="H1" s="75"/>
      <c r="I1" s="75"/>
      <c r="J1" s="75"/>
      <c r="K1" s="75"/>
      <c r="L1" s="75"/>
      <c r="M1" s="75"/>
      <c r="N1" s="75"/>
      <c r="O1" s="75"/>
      <c r="P1" s="75"/>
      <c r="Q1" s="75"/>
      <c r="R1" s="75"/>
      <c r="S1" s="75"/>
      <c r="T1" s="75"/>
      <c r="U1" s="75"/>
      <c r="V1" s="75"/>
      <c r="W1" s="75"/>
      <c r="X1" s="75"/>
      <c r="Y1" s="75"/>
      <c r="Z1" s="75"/>
      <c r="AA1" s="75"/>
      <c r="AB1" s="75"/>
      <c r="AC1" s="75"/>
      <c r="AD1" s="75"/>
      <c r="AE1" s="75"/>
      <c r="AF1" s="75"/>
      <c r="AG1" s="75"/>
      <c r="AH1" s="75"/>
      <c r="AI1" s="75"/>
      <c r="AJ1" s="75"/>
      <c r="AK1" s="75"/>
      <c r="AL1" s="75"/>
      <c r="AM1" s="75"/>
      <c r="AN1" s="75"/>
      <c r="AO1" s="75"/>
      <c r="AP1" s="75"/>
      <c r="AQ1" s="75"/>
      <c r="AR1" s="75"/>
      <c r="AS1" s="75"/>
      <c r="AT1" s="75"/>
      <c r="AU1" s="75"/>
      <c r="AV1" s="75"/>
      <c r="AW1" s="75"/>
      <c r="AX1" s="75"/>
      <c r="AY1" s="75"/>
      <c r="AZ1" s="75"/>
      <c r="BA1" s="75"/>
      <c r="BB1" s="75"/>
      <c r="BC1" s="75"/>
      <c r="BD1" s="75"/>
      <c r="BE1" s="75"/>
      <c r="BF1" s="75"/>
      <c r="BG1" s="75"/>
      <c r="BH1" s="75"/>
      <c r="BI1" s="75"/>
      <c r="BJ1" s="75"/>
      <c r="BK1" s="75"/>
      <c r="BL1" s="75"/>
      <c r="BM1" s="75"/>
      <c r="BN1" s="75"/>
      <c r="BO1" s="75"/>
      <c r="BP1" s="75"/>
      <c r="BQ1" s="75"/>
      <c r="BR1" s="75"/>
      <c r="BS1" s="75"/>
      <c r="BT1" s="75"/>
      <c r="BU1" s="75"/>
      <c r="BV1" s="75"/>
      <c r="BW1" s="75"/>
      <c r="BX1" s="75"/>
      <c r="BY1" s="75"/>
      <c r="BZ1" s="75"/>
      <c r="CA1" s="75"/>
      <c r="CB1" s="75"/>
      <c r="CC1" s="75"/>
      <c r="CD1" s="75"/>
      <c r="CE1" s="75"/>
      <c r="CF1" s="75"/>
      <c r="CG1" s="75"/>
      <c r="CH1" s="75"/>
      <c r="CI1" s="75"/>
      <c r="CJ1" s="75"/>
      <c r="CK1" s="75"/>
      <c r="CL1" s="75"/>
      <c r="CM1" s="75"/>
      <c r="CN1" s="4"/>
      <c r="CO1" s="4"/>
      <c r="CP1" s="4"/>
      <c r="CQ1" s="4"/>
      <c r="CR1" s="4"/>
      <c r="CS1" s="4"/>
      <c r="CT1" s="2"/>
      <c r="CU1" s="2"/>
    </row>
    <row r="2" spans="1:99" ht="15" customHeight="1" x14ac:dyDescent="0.25">
      <c r="D2" s="75"/>
      <c r="E2" s="75"/>
      <c r="F2" s="75"/>
      <c r="G2" s="75"/>
      <c r="H2" s="75"/>
      <c r="I2" s="75"/>
      <c r="J2" s="75"/>
      <c r="K2" s="75"/>
      <c r="L2" s="75"/>
      <c r="M2" s="75"/>
      <c r="N2" s="75"/>
      <c r="O2" s="75"/>
      <c r="P2" s="75"/>
      <c r="Q2" s="75"/>
      <c r="R2" s="75"/>
      <c r="S2" s="75"/>
      <c r="T2" s="75"/>
      <c r="U2" s="75"/>
      <c r="V2" s="75"/>
      <c r="W2" s="75"/>
      <c r="X2" s="75"/>
      <c r="Y2" s="75"/>
      <c r="Z2" s="75"/>
      <c r="AA2" s="75"/>
      <c r="AB2" s="75"/>
      <c r="AC2" s="75"/>
      <c r="AD2" s="75"/>
      <c r="AE2" s="75"/>
      <c r="AF2" s="75"/>
      <c r="AG2" s="75"/>
      <c r="AH2" s="75"/>
      <c r="AI2" s="75"/>
      <c r="AJ2" s="75"/>
      <c r="AK2" s="75"/>
      <c r="AL2" s="75"/>
      <c r="AM2" s="75"/>
      <c r="AN2" s="75"/>
      <c r="AO2" s="75"/>
      <c r="AP2" s="75"/>
      <c r="AQ2" s="75"/>
      <c r="AR2" s="75"/>
      <c r="AS2" s="75"/>
      <c r="AT2" s="75"/>
      <c r="AU2" s="75"/>
      <c r="AV2" s="75"/>
      <c r="AW2" s="75"/>
      <c r="AX2" s="75"/>
      <c r="AY2" s="75"/>
      <c r="AZ2" s="75"/>
      <c r="BA2" s="75"/>
      <c r="BB2" s="75"/>
      <c r="BC2" s="75"/>
      <c r="BD2" s="75"/>
      <c r="BE2" s="75"/>
      <c r="BF2" s="75"/>
      <c r="BG2" s="75"/>
      <c r="BH2" s="75"/>
      <c r="BI2" s="75"/>
      <c r="BJ2" s="75"/>
      <c r="BK2" s="75"/>
      <c r="BL2" s="75"/>
      <c r="BM2" s="75"/>
      <c r="BN2" s="75"/>
      <c r="BO2" s="75"/>
      <c r="BP2" s="75"/>
      <c r="BQ2" s="75"/>
      <c r="BR2" s="75"/>
      <c r="BS2" s="75"/>
      <c r="BT2" s="75"/>
      <c r="BU2" s="75"/>
      <c r="BV2" s="75"/>
      <c r="BW2" s="75"/>
      <c r="BX2" s="75"/>
      <c r="BY2" s="75"/>
      <c r="BZ2" s="75"/>
      <c r="CA2" s="75"/>
      <c r="CB2" s="75"/>
      <c r="CC2" s="75"/>
      <c r="CD2" s="75"/>
      <c r="CE2" s="75"/>
      <c r="CF2" s="75"/>
      <c r="CG2" s="75"/>
      <c r="CH2" s="75"/>
      <c r="CI2" s="75"/>
      <c r="CJ2" s="75"/>
      <c r="CK2" s="75"/>
      <c r="CL2" s="75"/>
      <c r="CM2" s="75"/>
      <c r="CN2" s="4"/>
      <c r="CO2" s="4"/>
      <c r="CP2" s="4"/>
      <c r="CQ2" s="4"/>
      <c r="CR2" s="4"/>
      <c r="CS2" s="4"/>
      <c r="CT2" s="2"/>
      <c r="CU2" s="2"/>
    </row>
    <row r="3" spans="1:99" ht="15" customHeight="1" x14ac:dyDescent="0.25">
      <c r="D3" s="76"/>
      <c r="E3" s="76"/>
      <c r="F3" s="76"/>
      <c r="G3" s="76"/>
      <c r="H3" s="76"/>
      <c r="I3" s="76"/>
      <c r="J3" s="76"/>
      <c r="K3" s="76"/>
      <c r="L3" s="76"/>
      <c r="M3" s="76"/>
      <c r="N3" s="76"/>
      <c r="O3" s="76"/>
      <c r="P3" s="76"/>
      <c r="Q3" s="76"/>
      <c r="R3" s="76"/>
      <c r="S3" s="76"/>
      <c r="T3" s="76"/>
      <c r="U3" s="76"/>
      <c r="V3" s="76"/>
      <c r="W3" s="76"/>
      <c r="X3" s="76"/>
      <c r="Y3" s="76"/>
      <c r="Z3" s="76"/>
      <c r="AA3" s="76"/>
      <c r="AB3" s="76"/>
      <c r="AC3" s="76"/>
      <c r="AD3" s="76"/>
      <c r="AE3" s="76"/>
      <c r="AF3" s="76"/>
      <c r="AG3" s="76"/>
      <c r="AH3" s="76"/>
      <c r="AI3" s="76"/>
      <c r="AJ3" s="76"/>
      <c r="AK3" s="76"/>
      <c r="AL3" s="76"/>
      <c r="AM3" s="76"/>
      <c r="AN3" s="76"/>
      <c r="AO3" s="76"/>
      <c r="AP3" s="76"/>
      <c r="AQ3" s="76"/>
      <c r="AR3" s="76"/>
      <c r="AS3" s="76"/>
      <c r="AT3" s="76"/>
      <c r="AU3" s="76"/>
      <c r="AV3" s="76"/>
      <c r="AW3" s="76"/>
      <c r="AX3" s="76"/>
      <c r="AY3" s="76"/>
      <c r="AZ3" s="76"/>
      <c r="BA3" s="76"/>
      <c r="BB3" s="76"/>
      <c r="BC3" s="76"/>
      <c r="BD3" s="76"/>
      <c r="BE3" s="76"/>
      <c r="BF3" s="76"/>
      <c r="BG3" s="76"/>
      <c r="BH3" s="76"/>
      <c r="BI3" s="76"/>
      <c r="BJ3" s="76"/>
      <c r="BK3" s="76"/>
      <c r="BL3" s="76"/>
      <c r="BM3" s="76"/>
      <c r="BN3" s="76"/>
      <c r="BO3" s="76"/>
      <c r="BP3" s="76"/>
      <c r="BQ3" s="76"/>
      <c r="BR3" s="76"/>
      <c r="BS3" s="76"/>
      <c r="BT3" s="76"/>
      <c r="BU3" s="76"/>
      <c r="BV3" s="76"/>
      <c r="BW3" s="76"/>
      <c r="BX3" s="76"/>
      <c r="BY3" s="76"/>
      <c r="BZ3" s="76"/>
      <c r="CA3" s="76"/>
      <c r="CB3" s="76"/>
      <c r="CC3" s="76"/>
      <c r="CD3" s="76"/>
      <c r="CE3" s="76"/>
      <c r="CF3" s="76"/>
      <c r="CG3" s="76"/>
      <c r="CH3" s="76"/>
      <c r="CI3" s="76"/>
      <c r="CJ3" s="76"/>
      <c r="CK3" s="76"/>
      <c r="CL3" s="76"/>
      <c r="CM3" s="76"/>
      <c r="CN3" s="4"/>
      <c r="CO3" s="4"/>
      <c r="CP3" s="4"/>
      <c r="CQ3" s="4"/>
      <c r="CR3" s="4"/>
      <c r="CS3" s="4"/>
      <c r="CT3" s="2"/>
      <c r="CU3" s="2"/>
    </row>
    <row r="4" spans="1:99" ht="15" customHeight="1" x14ac:dyDescent="0.25">
      <c r="D4" s="72" t="s">
        <v>1</v>
      </c>
      <c r="E4" s="72"/>
      <c r="F4" s="72"/>
      <c r="G4" s="72"/>
      <c r="H4" s="72"/>
      <c r="I4" s="72"/>
      <c r="J4" s="72"/>
      <c r="K4" s="72"/>
      <c r="L4" s="72"/>
      <c r="M4" s="72"/>
      <c r="N4" s="72"/>
      <c r="O4" s="72"/>
      <c r="P4" s="72"/>
      <c r="Q4" s="72"/>
      <c r="R4" s="72"/>
      <c r="S4" s="72"/>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2"/>
      <c r="BC4" s="72"/>
      <c r="BD4" s="72"/>
      <c r="BE4" s="72"/>
      <c r="BF4" s="72"/>
      <c r="BG4" s="72"/>
      <c r="BH4" s="72"/>
      <c r="BI4" s="6"/>
      <c r="BJ4" s="6"/>
      <c r="BK4" s="6"/>
      <c r="BL4" s="6"/>
      <c r="BM4" s="72" t="s">
        <v>88</v>
      </c>
      <c r="BN4" s="72"/>
      <c r="BO4" s="72"/>
      <c r="BP4" s="72"/>
      <c r="BQ4" s="72"/>
      <c r="BR4" s="72"/>
      <c r="BS4" s="72"/>
      <c r="BT4" s="72"/>
      <c r="BU4" s="72"/>
      <c r="BV4" s="72"/>
      <c r="BW4" s="72"/>
      <c r="BX4" s="72"/>
      <c r="BY4" s="72"/>
      <c r="BZ4" s="72"/>
      <c r="CA4" s="72"/>
      <c r="CB4" s="72"/>
      <c r="CC4" s="72"/>
      <c r="CD4" s="72"/>
      <c r="CE4" s="72"/>
      <c r="CF4" s="72"/>
      <c r="CG4" s="72"/>
      <c r="CH4" s="72"/>
      <c r="CI4" s="72"/>
      <c r="CJ4" s="72"/>
      <c r="CK4" s="72"/>
      <c r="CL4" s="72"/>
      <c r="CM4" s="72"/>
      <c r="CN4" s="3"/>
      <c r="CO4" s="3"/>
      <c r="CP4" s="3"/>
      <c r="CQ4" s="3"/>
      <c r="CR4" s="3"/>
      <c r="CS4" s="3"/>
      <c r="CT4" s="3"/>
    </row>
    <row r="5" spans="1:99" ht="15" customHeight="1" x14ac:dyDescent="0.25">
      <c r="D5" s="73"/>
      <c r="E5" s="73"/>
      <c r="F5" s="73"/>
      <c r="G5" s="73"/>
      <c r="H5" s="73"/>
      <c r="I5" s="73"/>
      <c r="J5" s="73"/>
      <c r="K5" s="73"/>
      <c r="L5" s="73"/>
      <c r="M5" s="73"/>
      <c r="N5" s="73"/>
      <c r="O5" s="73"/>
      <c r="P5" s="73"/>
      <c r="Q5" s="73"/>
      <c r="R5" s="73"/>
      <c r="S5" s="73"/>
      <c r="T5" s="73"/>
      <c r="U5" s="73"/>
      <c r="V5" s="73"/>
      <c r="W5" s="73"/>
      <c r="X5" s="73"/>
      <c r="Y5" s="73"/>
      <c r="Z5" s="73"/>
      <c r="AA5" s="73"/>
      <c r="AB5" s="73"/>
      <c r="AC5" s="73"/>
      <c r="AD5" s="73"/>
      <c r="AE5" s="73"/>
      <c r="AF5" s="73"/>
      <c r="AG5" s="73"/>
      <c r="AH5" s="73"/>
      <c r="AI5" s="73"/>
      <c r="AJ5" s="73"/>
      <c r="AK5" s="73"/>
      <c r="AL5" s="73"/>
      <c r="AM5" s="73"/>
      <c r="AN5" s="73"/>
      <c r="AO5" s="73"/>
      <c r="AP5" s="73"/>
      <c r="AQ5" s="73"/>
      <c r="AR5" s="73"/>
      <c r="AS5" s="73"/>
      <c r="AT5" s="73"/>
      <c r="AU5" s="73"/>
      <c r="AV5" s="73"/>
      <c r="AW5" s="73"/>
      <c r="AX5" s="73"/>
      <c r="AY5" s="73"/>
      <c r="AZ5" s="73"/>
      <c r="BA5" s="73"/>
      <c r="BB5" s="73"/>
      <c r="BC5" s="73"/>
      <c r="BD5" s="73"/>
      <c r="BE5" s="73"/>
      <c r="BF5" s="73"/>
      <c r="BG5" s="73"/>
      <c r="BH5" s="73"/>
      <c r="BI5" s="3"/>
      <c r="BJ5" s="3"/>
      <c r="BK5" s="3"/>
      <c r="BL5" s="3"/>
      <c r="BM5" s="73"/>
      <c r="BN5" s="73"/>
      <c r="BO5" s="73"/>
      <c r="BP5" s="73"/>
      <c r="BQ5" s="73"/>
      <c r="BR5" s="73"/>
      <c r="BS5" s="73"/>
      <c r="BT5" s="73"/>
      <c r="BU5" s="73"/>
      <c r="BV5" s="73"/>
      <c r="BW5" s="73"/>
      <c r="BX5" s="73"/>
      <c r="BY5" s="73"/>
      <c r="BZ5" s="73"/>
      <c r="CA5" s="73"/>
      <c r="CB5" s="73"/>
      <c r="CC5" s="73"/>
      <c r="CD5" s="73"/>
      <c r="CE5" s="73"/>
      <c r="CF5" s="73"/>
      <c r="CG5" s="73"/>
      <c r="CH5" s="73"/>
      <c r="CI5" s="73"/>
      <c r="CJ5" s="73"/>
      <c r="CK5" s="73"/>
      <c r="CL5" s="3"/>
      <c r="CM5" s="3"/>
      <c r="CN5" s="3"/>
      <c r="CO5" s="3"/>
      <c r="CP5" s="3"/>
      <c r="CQ5" s="3"/>
      <c r="CR5" s="3"/>
      <c r="CS5" s="3"/>
      <c r="CT5" s="3"/>
    </row>
    <row r="6" spans="1:99" ht="15" customHeight="1" x14ac:dyDescent="0.25">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Z6" s="8"/>
      <c r="BA6" s="8"/>
      <c r="BB6" s="8"/>
      <c r="BC6" s="8"/>
      <c r="BD6" s="8"/>
      <c r="BE6" s="8"/>
      <c r="BF6" s="8"/>
      <c r="BG6" s="8"/>
      <c r="BH6" s="8"/>
      <c r="BI6" s="8"/>
      <c r="BK6" s="8"/>
      <c r="BL6" s="8"/>
      <c r="BM6" s="8"/>
      <c r="BN6" s="8"/>
      <c r="BO6" s="8"/>
      <c r="BP6" s="8"/>
      <c r="BQ6" s="8"/>
      <c r="BR6" s="8"/>
      <c r="BS6" s="8"/>
      <c r="BT6" s="8"/>
      <c r="BV6" s="8"/>
      <c r="BW6" s="8"/>
      <c r="BX6" s="8"/>
      <c r="CM6" s="1"/>
    </row>
    <row r="7" spans="1:99" ht="15" customHeight="1" x14ac:dyDescent="0.25">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t="s">
        <v>15</v>
      </c>
      <c r="AS7" s="8"/>
      <c r="AT7" s="8"/>
      <c r="AU7" s="8"/>
      <c r="AZ7" s="8"/>
      <c r="BA7" s="8"/>
      <c r="BB7" s="8"/>
      <c r="BC7" s="8"/>
      <c r="BD7" s="8"/>
      <c r="BE7" s="8"/>
      <c r="BF7" s="8"/>
      <c r="BG7" s="8"/>
      <c r="BH7" s="8"/>
      <c r="BI7" s="8"/>
      <c r="BK7" s="8"/>
      <c r="BL7" s="8"/>
      <c r="BM7" s="8"/>
      <c r="BN7" s="8"/>
      <c r="BO7" s="8"/>
      <c r="BP7" s="8"/>
      <c r="BQ7" s="8"/>
      <c r="BR7" s="8"/>
      <c r="BS7" s="8"/>
      <c r="BT7" s="8"/>
      <c r="BV7" s="8"/>
      <c r="BW7" s="8"/>
      <c r="BX7" s="8"/>
      <c r="CM7" s="1"/>
    </row>
    <row r="8" spans="1:99" x14ac:dyDescent="0.25">
      <c r="A8" s="5"/>
      <c r="BK8" s="10"/>
    </row>
    <row r="9" spans="1:99" x14ac:dyDescent="0.25">
      <c r="A9" s="5"/>
      <c r="BK9" s="10"/>
    </row>
    <row r="10" spans="1:99" x14ac:dyDescent="0.25">
      <c r="A10" s="5"/>
      <c r="BK10" s="10"/>
    </row>
    <row r="11" spans="1:99" x14ac:dyDescent="0.25">
      <c r="A11" s="5"/>
      <c r="BK11" s="10"/>
    </row>
    <row r="12" spans="1:99" x14ac:dyDescent="0.25">
      <c r="A12" s="5"/>
      <c r="BK12" s="10"/>
    </row>
    <row r="13" spans="1:99" x14ac:dyDescent="0.25">
      <c r="A13" s="5"/>
      <c r="BK13" s="10"/>
    </row>
    <row r="14" spans="1:99" x14ac:dyDescent="0.25">
      <c r="A14" s="5"/>
      <c r="BK14" s="10"/>
    </row>
    <row r="15" spans="1:99" x14ac:dyDescent="0.25">
      <c r="A15" s="5"/>
      <c r="BK15" s="10"/>
    </row>
    <row r="16" spans="1:99" x14ac:dyDescent="0.25">
      <c r="A16" s="5"/>
      <c r="BK16" s="10"/>
    </row>
    <row r="17" spans="1:96" x14ac:dyDescent="0.25">
      <c r="A17" s="5"/>
      <c r="BK17" s="10"/>
    </row>
    <row r="18" spans="1:96" x14ac:dyDescent="0.25">
      <c r="D18" s="72" t="s">
        <v>12</v>
      </c>
      <c r="E18" s="72"/>
      <c r="F18" s="72"/>
      <c r="G18" s="72"/>
      <c r="H18" s="72"/>
      <c r="I18" s="72"/>
      <c r="J18" s="72"/>
      <c r="K18" s="72"/>
      <c r="L18" s="72"/>
      <c r="M18" s="72"/>
      <c r="N18" s="72"/>
      <c r="O18" s="72"/>
      <c r="P18" s="72"/>
      <c r="Q18" s="72"/>
      <c r="R18" s="72"/>
      <c r="S18" s="72"/>
      <c r="T18" s="72"/>
      <c r="U18" s="72"/>
      <c r="V18" s="72"/>
      <c r="W18" s="72"/>
      <c r="X18" s="72"/>
      <c r="Y18" s="72"/>
      <c r="Z18" s="72"/>
      <c r="AA18" s="72"/>
      <c r="AB18" s="72"/>
      <c r="AC18" s="72"/>
      <c r="AD18" s="72"/>
      <c r="AE18" s="72"/>
      <c r="AF18" s="72"/>
      <c r="AG18" s="72"/>
      <c r="AH18" s="72"/>
      <c r="AI18" s="72"/>
      <c r="AJ18" s="72"/>
      <c r="AK18" s="72"/>
      <c r="AL18" s="72"/>
      <c r="AM18" s="72"/>
      <c r="AN18" s="72"/>
      <c r="AO18" s="72"/>
      <c r="AP18" s="72"/>
      <c r="AQ18" s="72"/>
      <c r="AR18" s="72"/>
      <c r="AS18" s="72"/>
      <c r="AT18" s="72"/>
      <c r="AU18" s="72"/>
      <c r="AV18" s="72"/>
      <c r="AW18" s="72"/>
      <c r="AX18" s="72"/>
      <c r="AY18" s="72"/>
      <c r="AZ18" s="72"/>
      <c r="BA18" s="72"/>
      <c r="BB18" s="72"/>
      <c r="BC18" s="72"/>
      <c r="BD18" s="72"/>
      <c r="BE18" s="72"/>
      <c r="BF18" s="72"/>
      <c r="BG18" s="72"/>
      <c r="BH18" s="72"/>
      <c r="BJ18" s="5"/>
    </row>
    <row r="19" spans="1:96" x14ac:dyDescent="0.25">
      <c r="D19" s="73"/>
      <c r="E19" s="73"/>
      <c r="F19" s="73"/>
      <c r="G19" s="73"/>
      <c r="H19" s="73"/>
      <c r="I19" s="73"/>
      <c r="J19" s="73"/>
      <c r="K19" s="73"/>
      <c r="L19" s="73"/>
      <c r="M19" s="73"/>
      <c r="N19" s="73"/>
      <c r="O19" s="73"/>
      <c r="P19" s="73"/>
      <c r="Q19" s="73"/>
      <c r="R19" s="73"/>
      <c r="S19" s="73"/>
      <c r="T19" s="73"/>
      <c r="U19" s="73"/>
      <c r="V19" s="73"/>
      <c r="W19" s="73"/>
      <c r="X19" s="73"/>
      <c r="Y19" s="73"/>
      <c r="Z19" s="73"/>
      <c r="AA19" s="73"/>
      <c r="AB19" s="73"/>
      <c r="AC19" s="73"/>
      <c r="AD19" s="73"/>
      <c r="AE19" s="73"/>
      <c r="AF19" s="73"/>
      <c r="AG19" s="73"/>
      <c r="AH19" s="73"/>
      <c r="AI19" s="73"/>
      <c r="AJ19" s="73"/>
      <c r="AK19" s="73"/>
      <c r="AL19" s="73"/>
      <c r="AM19" s="73"/>
      <c r="AN19" s="73"/>
      <c r="AO19" s="73"/>
      <c r="AP19" s="73"/>
      <c r="AQ19" s="73"/>
      <c r="AR19" s="73"/>
      <c r="AS19" s="73"/>
      <c r="AT19" s="73"/>
      <c r="AU19" s="73"/>
      <c r="AV19" s="73"/>
      <c r="AW19" s="73"/>
      <c r="AX19" s="73"/>
      <c r="AY19" s="73"/>
      <c r="AZ19" s="73"/>
      <c r="BA19" s="73"/>
      <c r="BB19" s="73"/>
      <c r="BC19" s="73"/>
      <c r="BD19" s="73"/>
      <c r="BE19" s="73"/>
      <c r="BF19" s="73"/>
      <c r="BG19" s="73"/>
      <c r="BH19" s="73"/>
      <c r="BJ19" s="5"/>
    </row>
    <row r="20" spans="1:96" x14ac:dyDescent="0.25">
      <c r="D20" s="74"/>
      <c r="E20" s="74"/>
      <c r="F20" s="74"/>
      <c r="G20" s="74"/>
      <c r="H20" s="74"/>
      <c r="I20" s="74"/>
      <c r="J20" s="74"/>
      <c r="K20" s="74"/>
      <c r="L20" s="74"/>
      <c r="M20" s="74"/>
      <c r="N20" s="74"/>
      <c r="O20" s="74"/>
      <c r="P20" s="74"/>
      <c r="Q20" s="74"/>
      <c r="R20" s="74"/>
      <c r="S20" s="74"/>
      <c r="T20" s="74"/>
      <c r="U20" s="74"/>
      <c r="V20" s="74"/>
      <c r="W20" s="74"/>
      <c r="X20" s="74"/>
      <c r="Y20" s="74"/>
      <c r="Z20" s="74"/>
      <c r="AA20" s="74"/>
      <c r="AB20" s="74"/>
      <c r="AC20" s="74"/>
      <c r="AD20" s="74"/>
      <c r="AE20" s="74"/>
      <c r="AF20" s="74"/>
      <c r="AG20" s="74"/>
      <c r="AH20" s="74"/>
      <c r="AI20" s="74"/>
      <c r="AJ20" s="74"/>
      <c r="AK20" s="74"/>
      <c r="AL20" s="74"/>
      <c r="AM20" s="74"/>
      <c r="AN20" s="74"/>
      <c r="AO20" s="74"/>
      <c r="AP20" s="74"/>
      <c r="AQ20" s="74"/>
      <c r="AR20" s="74"/>
      <c r="AS20" s="74"/>
      <c r="AT20" s="74"/>
      <c r="AU20" s="74"/>
      <c r="AV20" s="74"/>
      <c r="AW20" s="74"/>
      <c r="AX20" s="74"/>
      <c r="AY20" s="74"/>
      <c r="AZ20" s="74"/>
      <c r="BA20" s="74"/>
      <c r="BB20" s="74"/>
      <c r="BC20" s="74"/>
      <c r="BD20" s="74"/>
      <c r="BE20" s="74"/>
      <c r="BF20" s="74"/>
      <c r="BG20" s="74"/>
      <c r="BH20" s="74"/>
      <c r="BJ20" s="5"/>
    </row>
    <row r="21" spans="1:96" x14ac:dyDescent="0.25">
      <c r="D21" s="74"/>
      <c r="E21" s="74"/>
      <c r="F21" s="74"/>
      <c r="G21" s="74"/>
      <c r="H21" s="74"/>
      <c r="I21" s="74"/>
      <c r="J21" s="74"/>
      <c r="K21" s="74"/>
      <c r="L21" s="74"/>
      <c r="M21" s="74"/>
      <c r="N21" s="74"/>
      <c r="O21" s="74"/>
      <c r="P21" s="74"/>
      <c r="Q21" s="74"/>
      <c r="R21" s="74"/>
      <c r="S21" s="74"/>
      <c r="T21" s="74"/>
      <c r="U21" s="74"/>
      <c r="V21" s="74"/>
      <c r="W21" s="74"/>
      <c r="X21" s="74"/>
      <c r="Y21" s="74"/>
      <c r="Z21" s="74"/>
      <c r="AA21" s="74"/>
      <c r="AB21" s="74"/>
      <c r="AC21" s="74"/>
      <c r="AD21" s="74"/>
      <c r="AE21" s="74"/>
      <c r="AF21" s="74"/>
      <c r="AG21" s="74"/>
      <c r="AH21" s="74"/>
      <c r="AI21" s="74"/>
      <c r="AJ21" s="74"/>
      <c r="AK21" s="74"/>
      <c r="AL21" s="74"/>
      <c r="AM21" s="74"/>
      <c r="AN21" s="74"/>
      <c r="AO21" s="74"/>
      <c r="AP21" s="74"/>
      <c r="AQ21" s="74"/>
      <c r="AR21" s="74"/>
      <c r="AS21" s="74"/>
      <c r="AT21" s="74"/>
      <c r="AU21" s="74"/>
      <c r="AV21" s="74"/>
      <c r="AW21" s="74"/>
      <c r="AX21" s="74"/>
      <c r="AY21" s="74"/>
      <c r="AZ21" s="74"/>
      <c r="BA21" s="74"/>
      <c r="BB21" s="74"/>
      <c r="BC21" s="74"/>
      <c r="BD21" s="74"/>
      <c r="BE21" s="74"/>
      <c r="BF21" s="74"/>
      <c r="BG21" s="74"/>
      <c r="BH21" s="74"/>
      <c r="BJ21" s="5"/>
    </row>
    <row r="22" spans="1:96" x14ac:dyDescent="0.25">
      <c r="BJ22" s="5"/>
    </row>
    <row r="23" spans="1:96" x14ac:dyDescent="0.25">
      <c r="BJ23" s="5"/>
    </row>
    <row r="24" spans="1:96" x14ac:dyDescent="0.25">
      <c r="B24" s="10"/>
      <c r="BJ24" s="5"/>
    </row>
    <row r="25" spans="1:96" x14ac:dyDescent="0.25">
      <c r="B25" s="10"/>
      <c r="BJ25" s="5"/>
    </row>
    <row r="26" spans="1:96" x14ac:dyDescent="0.25">
      <c r="B26" s="10"/>
      <c r="BJ26" s="5"/>
    </row>
    <row r="27" spans="1:96" x14ac:dyDescent="0.25">
      <c r="B27" s="10"/>
      <c r="BJ27" s="5"/>
    </row>
    <row r="28" spans="1:96" x14ac:dyDescent="0.25">
      <c r="B28" s="10"/>
      <c r="BJ28" s="5"/>
    </row>
    <row r="29" spans="1:96" ht="15" customHeight="1" x14ac:dyDescent="0.25">
      <c r="B29" s="10"/>
      <c r="BJ29" s="5"/>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c r="CM29" s="7"/>
      <c r="CN29" s="3"/>
      <c r="CO29" s="3"/>
      <c r="CP29" s="3"/>
      <c r="CQ29" s="3"/>
      <c r="CR29" s="3"/>
    </row>
    <row r="30" spans="1:96" ht="15" customHeight="1" x14ac:dyDescent="0.25">
      <c r="B30" s="10"/>
      <c r="BJ30" s="5"/>
      <c r="BM30" s="3"/>
      <c r="BN30" s="3"/>
      <c r="BO30" s="3"/>
      <c r="BP30" s="3"/>
      <c r="BQ30" s="3"/>
      <c r="BR30" s="3"/>
      <c r="BS30" s="3"/>
      <c r="BT30" s="3"/>
      <c r="BU30" s="3"/>
      <c r="BV30" s="3"/>
      <c r="BW30" s="3"/>
      <c r="BX30" s="3"/>
      <c r="BY30" s="3"/>
      <c r="BZ30" s="3"/>
      <c r="CA30" s="3"/>
      <c r="CB30" s="3"/>
      <c r="CC30" s="3"/>
      <c r="CD30" s="3"/>
      <c r="CE30" s="3"/>
      <c r="CF30" s="3"/>
      <c r="CG30" s="3"/>
      <c r="CH30" s="3"/>
      <c r="CI30" s="3"/>
      <c r="CJ30" s="3"/>
      <c r="CK30" s="3"/>
      <c r="CL30" s="3"/>
      <c r="CM30" s="7"/>
      <c r="CN30" s="3"/>
      <c r="CO30" s="3"/>
      <c r="CP30" s="3"/>
      <c r="CQ30" s="3"/>
      <c r="CR30" s="3"/>
    </row>
    <row r="31" spans="1:96" ht="15" customHeight="1" x14ac:dyDescent="0.25">
      <c r="B31" s="10"/>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3"/>
      <c r="CM31" s="7"/>
      <c r="CN31" s="3"/>
      <c r="CO31" s="3"/>
      <c r="CP31" s="3"/>
      <c r="CQ31" s="3"/>
      <c r="CR31" s="3"/>
    </row>
    <row r="32" spans="1:96" x14ac:dyDescent="0.25">
      <c r="B32" s="10"/>
      <c r="BM32" s="9"/>
      <c r="BN32" s="9"/>
      <c r="BO32" s="9"/>
      <c r="BP32" s="9"/>
      <c r="BQ32" s="9"/>
      <c r="BR32" s="9"/>
      <c r="BS32" s="9"/>
      <c r="BT32" s="9"/>
      <c r="BU32" s="9"/>
      <c r="BV32" s="9"/>
      <c r="BW32" s="9"/>
      <c r="BX32" s="9"/>
      <c r="BY32" s="9"/>
      <c r="BZ32" s="9"/>
      <c r="CA32" s="9"/>
      <c r="CB32" s="9"/>
      <c r="CC32" s="9"/>
      <c r="CD32" s="9"/>
      <c r="CE32" s="9"/>
      <c r="CF32" s="9"/>
      <c r="CG32" s="9"/>
      <c r="CH32" s="9"/>
      <c r="CI32" s="9"/>
      <c r="CJ32" s="9"/>
      <c r="CK32" s="9"/>
    </row>
    <row r="33" spans="2:60" x14ac:dyDescent="0.25">
      <c r="B33" s="10"/>
      <c r="C33" s="72" t="s">
        <v>163</v>
      </c>
      <c r="D33" s="72"/>
      <c r="E33" s="72"/>
      <c r="F33" s="72"/>
      <c r="G33" s="72"/>
      <c r="H33" s="72"/>
      <c r="I33" s="72"/>
      <c r="J33" s="72"/>
      <c r="K33" s="72"/>
      <c r="L33" s="72"/>
      <c r="M33" s="72"/>
      <c r="N33" s="72"/>
      <c r="O33" s="72"/>
      <c r="P33" s="72"/>
      <c r="Q33" s="72"/>
      <c r="R33" s="72"/>
      <c r="S33" s="72"/>
      <c r="T33" s="72"/>
      <c r="U33" s="72"/>
      <c r="V33" s="72"/>
      <c r="W33" s="72"/>
      <c r="X33" s="72"/>
      <c r="Y33" s="72"/>
      <c r="Z33" s="72"/>
      <c r="AA33" s="72"/>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row>
    <row r="34" spans="2:60" x14ac:dyDescent="0.25">
      <c r="B34" s="10"/>
      <c r="C34" s="73"/>
      <c r="D34" s="73"/>
      <c r="E34" s="73"/>
      <c r="F34" s="73"/>
      <c r="G34" s="73"/>
      <c r="H34" s="73"/>
      <c r="I34" s="73"/>
      <c r="J34" s="73"/>
      <c r="K34" s="73"/>
      <c r="L34" s="73"/>
      <c r="M34" s="73"/>
      <c r="N34" s="73"/>
      <c r="O34" s="73"/>
      <c r="P34" s="73"/>
      <c r="Q34" s="73"/>
      <c r="R34" s="73"/>
      <c r="S34" s="73"/>
      <c r="T34" s="73"/>
      <c r="U34" s="73"/>
      <c r="V34" s="73"/>
      <c r="W34" s="73"/>
      <c r="X34" s="73"/>
      <c r="Y34" s="73"/>
      <c r="Z34" s="73"/>
      <c r="AA34" s="73"/>
    </row>
    <row r="35" spans="2:60" x14ac:dyDescent="0.25">
      <c r="B35" s="10"/>
    </row>
    <row r="36" spans="2:60" x14ac:dyDescent="0.25">
      <c r="B36" s="10"/>
      <c r="D36" s="69" t="s">
        <v>165</v>
      </c>
    </row>
    <row r="37" spans="2:60" x14ac:dyDescent="0.25">
      <c r="B37" s="10"/>
      <c r="D37" s="69" t="s">
        <v>166</v>
      </c>
    </row>
    <row r="38" spans="2:60" x14ac:dyDescent="0.25">
      <c r="B38" s="10"/>
      <c r="D38" s="69" t="s">
        <v>167</v>
      </c>
    </row>
    <row r="39" spans="2:60" x14ac:dyDescent="0.25">
      <c r="B39" s="10"/>
      <c r="D39" s="69" t="s">
        <v>168</v>
      </c>
    </row>
    <row r="40" spans="2:60" x14ac:dyDescent="0.25">
      <c r="B40" s="10"/>
    </row>
    <row r="41" spans="2:60" x14ac:dyDescent="0.25">
      <c r="B41" s="10"/>
    </row>
    <row r="42" spans="2:60" x14ac:dyDescent="0.25">
      <c r="B42" s="10"/>
    </row>
  </sheetData>
  <mergeCells count="7">
    <mergeCell ref="C33:AA34"/>
    <mergeCell ref="D20:BH21"/>
    <mergeCell ref="D4:BH5"/>
    <mergeCell ref="D18:BH19"/>
    <mergeCell ref="D1:CM3"/>
    <mergeCell ref="CL4:CM4"/>
    <mergeCell ref="BM4:CK5"/>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1177" r:id="rId4" name="CommandButton15">
          <controlPr defaultSize="0" autoLine="0" autoPict="0" r:id="rId5">
            <anchor moveWithCells="1">
              <from>
                <xdr:col>80</xdr:col>
                <xdr:colOff>180975</xdr:colOff>
                <xdr:row>7</xdr:row>
                <xdr:rowOff>142875</xdr:rowOff>
              </from>
              <to>
                <xdr:col>86</xdr:col>
                <xdr:colOff>85725</xdr:colOff>
                <xdr:row>9</xdr:row>
                <xdr:rowOff>114300</xdr:rowOff>
              </to>
            </anchor>
          </controlPr>
        </control>
      </mc:Choice>
      <mc:Fallback>
        <control shapeId="1177" r:id="rId4" name="CommandButton15"/>
      </mc:Fallback>
    </mc:AlternateContent>
    <mc:AlternateContent xmlns:mc="http://schemas.openxmlformats.org/markup-compatibility/2006">
      <mc:Choice Requires="x14">
        <control shapeId="1176" r:id="rId6" name="CommandButton14">
          <controlPr defaultSize="0" autoLine="0" autoPict="0" r:id="rId7">
            <anchor moveWithCells="1">
              <from>
                <xdr:col>86</xdr:col>
                <xdr:colOff>142875</xdr:colOff>
                <xdr:row>7</xdr:row>
                <xdr:rowOff>142875</xdr:rowOff>
              </from>
              <to>
                <xdr:col>88</xdr:col>
                <xdr:colOff>142875</xdr:colOff>
                <xdr:row>9</xdr:row>
                <xdr:rowOff>114300</xdr:rowOff>
              </to>
            </anchor>
          </controlPr>
        </control>
      </mc:Choice>
      <mc:Fallback>
        <control shapeId="1176" r:id="rId6" name="CommandButton14"/>
      </mc:Fallback>
    </mc:AlternateContent>
    <mc:AlternateContent xmlns:mc="http://schemas.openxmlformats.org/markup-compatibility/2006">
      <mc:Choice Requires="x14">
        <control shapeId="1175" r:id="rId8" name="CommandButton13">
          <controlPr defaultSize="0" autoLine="0" autoPict="0" r:id="rId9">
            <anchor moveWithCells="1">
              <from>
                <xdr:col>78</xdr:col>
                <xdr:colOff>114300</xdr:colOff>
                <xdr:row>7</xdr:row>
                <xdr:rowOff>142875</xdr:rowOff>
              </from>
              <to>
                <xdr:col>80</xdr:col>
                <xdr:colOff>114300</xdr:colOff>
                <xdr:row>9</xdr:row>
                <xdr:rowOff>114300</xdr:rowOff>
              </to>
            </anchor>
          </controlPr>
        </control>
      </mc:Choice>
      <mc:Fallback>
        <control shapeId="1175" r:id="rId8" name="CommandButton13"/>
      </mc:Fallback>
    </mc:AlternateContent>
    <mc:AlternateContent xmlns:mc="http://schemas.openxmlformats.org/markup-compatibility/2006">
      <mc:Choice Requires="x14">
        <control shapeId="1174" r:id="rId10" name="CommandButton12">
          <controlPr defaultSize="0" autoLine="0" r:id="rId11">
            <anchor moveWithCells="1">
              <from>
                <xdr:col>86</xdr:col>
                <xdr:colOff>142875</xdr:colOff>
                <xdr:row>5</xdr:row>
                <xdr:rowOff>95250</xdr:rowOff>
              </from>
              <to>
                <xdr:col>88</xdr:col>
                <xdr:colOff>142875</xdr:colOff>
                <xdr:row>7</xdr:row>
                <xdr:rowOff>76200</xdr:rowOff>
              </to>
            </anchor>
          </controlPr>
        </control>
      </mc:Choice>
      <mc:Fallback>
        <control shapeId="1174" r:id="rId10" name="CommandButton12"/>
      </mc:Fallback>
    </mc:AlternateContent>
    <mc:AlternateContent xmlns:mc="http://schemas.openxmlformats.org/markup-compatibility/2006">
      <mc:Choice Requires="x14">
        <control shapeId="1173" r:id="rId12" name="CommandButton11">
          <controlPr defaultSize="0" autoLine="0" r:id="rId13">
            <anchor moveWithCells="1">
              <from>
                <xdr:col>80</xdr:col>
                <xdr:colOff>171450</xdr:colOff>
                <xdr:row>5</xdr:row>
                <xdr:rowOff>95250</xdr:rowOff>
              </from>
              <to>
                <xdr:col>86</xdr:col>
                <xdr:colOff>76200</xdr:colOff>
                <xdr:row>7</xdr:row>
                <xdr:rowOff>76200</xdr:rowOff>
              </to>
            </anchor>
          </controlPr>
        </control>
      </mc:Choice>
      <mc:Fallback>
        <control shapeId="1173" r:id="rId12" name="CommandButton11"/>
      </mc:Fallback>
    </mc:AlternateContent>
    <mc:AlternateContent xmlns:mc="http://schemas.openxmlformats.org/markup-compatibility/2006">
      <mc:Choice Requires="x14">
        <control shapeId="1172" r:id="rId14" name="CommandButton10">
          <controlPr defaultSize="0" autoLine="0" r:id="rId15">
            <anchor moveWithCells="1">
              <from>
                <xdr:col>78</xdr:col>
                <xdr:colOff>114300</xdr:colOff>
                <xdr:row>5</xdr:row>
                <xdr:rowOff>95250</xdr:rowOff>
              </from>
              <to>
                <xdr:col>80</xdr:col>
                <xdr:colOff>114300</xdr:colOff>
                <xdr:row>7</xdr:row>
                <xdr:rowOff>76200</xdr:rowOff>
              </to>
            </anchor>
          </controlPr>
        </control>
      </mc:Choice>
      <mc:Fallback>
        <control shapeId="1172" r:id="rId14" name="CommandButton10"/>
      </mc:Fallback>
    </mc:AlternateContent>
    <mc:AlternateContent xmlns:mc="http://schemas.openxmlformats.org/markup-compatibility/2006">
      <mc:Choice Requires="x14">
        <control shapeId="1077" r:id="rId16" name="CommandButton37">
          <controlPr defaultSize="0" autoLine="0" autoPict="0" r:id="rId17">
            <anchor moveWithCells="1">
              <from>
                <xdr:col>29</xdr:col>
                <xdr:colOff>57150</xdr:colOff>
                <xdr:row>5</xdr:row>
                <xdr:rowOff>85725</xdr:rowOff>
              </from>
              <to>
                <xdr:col>34</xdr:col>
                <xdr:colOff>142875</xdr:colOff>
                <xdr:row>7</xdr:row>
                <xdr:rowOff>57150</xdr:rowOff>
              </to>
            </anchor>
          </controlPr>
        </control>
      </mc:Choice>
      <mc:Fallback>
        <control shapeId="1077" r:id="rId16" name="CommandButton37"/>
      </mc:Fallback>
    </mc:AlternateContent>
    <mc:AlternateContent xmlns:mc="http://schemas.openxmlformats.org/markup-compatibility/2006">
      <mc:Choice Requires="x14">
        <control shapeId="1076" r:id="rId18" name="CommandButton36">
          <controlPr defaultSize="0" autoLine="0" autoPict="0" r:id="rId19">
            <anchor moveWithCells="1">
              <from>
                <xdr:col>35</xdr:col>
                <xdr:colOff>19050</xdr:colOff>
                <xdr:row>5</xdr:row>
                <xdr:rowOff>85725</xdr:rowOff>
              </from>
              <to>
                <xdr:col>37</xdr:col>
                <xdr:colOff>19050</xdr:colOff>
                <xdr:row>7</xdr:row>
                <xdr:rowOff>57150</xdr:rowOff>
              </to>
            </anchor>
          </controlPr>
        </control>
      </mc:Choice>
      <mc:Fallback>
        <control shapeId="1076" r:id="rId18" name="CommandButton36"/>
      </mc:Fallback>
    </mc:AlternateContent>
    <mc:AlternateContent xmlns:mc="http://schemas.openxmlformats.org/markup-compatibility/2006">
      <mc:Choice Requires="x14">
        <control shapeId="1075" r:id="rId20" name="CommandButton35">
          <controlPr defaultSize="0" autoLine="0" autoPict="0" r:id="rId21">
            <anchor moveWithCells="1">
              <from>
                <xdr:col>26</xdr:col>
                <xdr:colOff>171450</xdr:colOff>
                <xdr:row>5</xdr:row>
                <xdr:rowOff>85725</xdr:rowOff>
              </from>
              <to>
                <xdr:col>28</xdr:col>
                <xdr:colOff>171450</xdr:colOff>
                <xdr:row>7</xdr:row>
                <xdr:rowOff>57150</xdr:rowOff>
              </to>
            </anchor>
          </controlPr>
        </control>
      </mc:Choice>
      <mc:Fallback>
        <control shapeId="1075" r:id="rId20" name="CommandButton35"/>
      </mc:Fallback>
    </mc:AlternateContent>
    <mc:AlternateContent xmlns:mc="http://schemas.openxmlformats.org/markup-compatibility/2006">
      <mc:Choice Requires="x14">
        <control shapeId="1074" r:id="rId22" name="CommandButton34">
          <controlPr defaultSize="0" autoLine="0" r:id="rId23">
            <anchor moveWithCells="1">
              <from>
                <xdr:col>17</xdr:col>
                <xdr:colOff>57150</xdr:colOff>
                <xdr:row>5</xdr:row>
                <xdr:rowOff>85725</xdr:rowOff>
              </from>
              <to>
                <xdr:col>22</xdr:col>
                <xdr:colOff>142875</xdr:colOff>
                <xdr:row>7</xdr:row>
                <xdr:rowOff>57150</xdr:rowOff>
              </to>
            </anchor>
          </controlPr>
        </control>
      </mc:Choice>
      <mc:Fallback>
        <control shapeId="1074" r:id="rId22" name="CommandButton34"/>
      </mc:Fallback>
    </mc:AlternateContent>
    <mc:AlternateContent xmlns:mc="http://schemas.openxmlformats.org/markup-compatibility/2006">
      <mc:Choice Requires="x14">
        <control shapeId="1073" r:id="rId24" name="CommandButton33">
          <controlPr defaultSize="0" autoLine="0" r:id="rId25">
            <anchor moveWithCells="1">
              <from>
                <xdr:col>23</xdr:col>
                <xdr:colOff>19050</xdr:colOff>
                <xdr:row>5</xdr:row>
                <xdr:rowOff>85725</xdr:rowOff>
              </from>
              <to>
                <xdr:col>25</xdr:col>
                <xdr:colOff>19050</xdr:colOff>
                <xdr:row>7</xdr:row>
                <xdr:rowOff>57150</xdr:rowOff>
              </to>
            </anchor>
          </controlPr>
        </control>
      </mc:Choice>
      <mc:Fallback>
        <control shapeId="1073" r:id="rId24" name="CommandButton33"/>
      </mc:Fallback>
    </mc:AlternateContent>
    <mc:AlternateContent xmlns:mc="http://schemas.openxmlformats.org/markup-compatibility/2006">
      <mc:Choice Requires="x14">
        <control shapeId="1072" r:id="rId26" name="CommandButton32">
          <controlPr defaultSize="0" autoLine="0" r:id="rId27">
            <anchor moveWithCells="1">
              <from>
                <xdr:col>14</xdr:col>
                <xdr:colOff>171450</xdr:colOff>
                <xdr:row>5</xdr:row>
                <xdr:rowOff>85725</xdr:rowOff>
              </from>
              <to>
                <xdr:col>16</xdr:col>
                <xdr:colOff>171450</xdr:colOff>
                <xdr:row>7</xdr:row>
                <xdr:rowOff>57150</xdr:rowOff>
              </to>
            </anchor>
          </controlPr>
        </control>
      </mc:Choice>
      <mc:Fallback>
        <control shapeId="1072" r:id="rId26" name="CommandButton32"/>
      </mc:Fallback>
    </mc:AlternateContent>
    <mc:AlternateContent xmlns:mc="http://schemas.openxmlformats.org/markup-compatibility/2006">
      <mc:Choice Requires="x14">
        <control shapeId="1071" r:id="rId28" name="CommandButton31">
          <controlPr defaultSize="0" autoLine="0" autoPict="0" r:id="rId29">
            <anchor moveWithCells="1">
              <from>
                <xdr:col>11</xdr:col>
                <xdr:colOff>19050</xdr:colOff>
                <xdr:row>5</xdr:row>
                <xdr:rowOff>85725</xdr:rowOff>
              </from>
              <to>
                <xdr:col>13</xdr:col>
                <xdr:colOff>19050</xdr:colOff>
                <xdr:row>7</xdr:row>
                <xdr:rowOff>57150</xdr:rowOff>
              </to>
            </anchor>
          </controlPr>
        </control>
      </mc:Choice>
      <mc:Fallback>
        <control shapeId="1071" r:id="rId28" name="CommandButton31"/>
      </mc:Fallback>
    </mc:AlternateContent>
    <mc:AlternateContent xmlns:mc="http://schemas.openxmlformats.org/markup-compatibility/2006">
      <mc:Choice Requires="x14">
        <control shapeId="1070" r:id="rId30" name="CommandButton30">
          <controlPr defaultSize="0" autoLine="0" autoPict="0" r:id="rId31">
            <anchor moveWithCells="1">
              <from>
                <xdr:col>5</xdr:col>
                <xdr:colOff>57150</xdr:colOff>
                <xdr:row>5</xdr:row>
                <xdr:rowOff>85725</xdr:rowOff>
              </from>
              <to>
                <xdr:col>10</xdr:col>
                <xdr:colOff>142875</xdr:colOff>
                <xdr:row>7</xdr:row>
                <xdr:rowOff>57150</xdr:rowOff>
              </to>
            </anchor>
          </controlPr>
        </control>
      </mc:Choice>
      <mc:Fallback>
        <control shapeId="1070" r:id="rId30" name="CommandButton30"/>
      </mc:Fallback>
    </mc:AlternateContent>
    <mc:AlternateContent xmlns:mc="http://schemas.openxmlformats.org/markup-compatibility/2006">
      <mc:Choice Requires="x14">
        <control shapeId="1069" r:id="rId32" name="CommandButton29">
          <controlPr defaultSize="0" autoLine="0" autoPict="0" r:id="rId33">
            <anchor moveWithCells="1">
              <from>
                <xdr:col>2</xdr:col>
                <xdr:colOff>180975</xdr:colOff>
                <xdr:row>5</xdr:row>
                <xdr:rowOff>85725</xdr:rowOff>
              </from>
              <to>
                <xdr:col>4</xdr:col>
                <xdr:colOff>171450</xdr:colOff>
                <xdr:row>7</xdr:row>
                <xdr:rowOff>57150</xdr:rowOff>
              </to>
            </anchor>
          </controlPr>
        </control>
      </mc:Choice>
      <mc:Fallback>
        <control shapeId="1069" r:id="rId32" name="CommandButton29"/>
      </mc:Fallback>
    </mc:AlternateContent>
    <mc:AlternateContent xmlns:mc="http://schemas.openxmlformats.org/markup-compatibility/2006">
      <mc:Choice Requires="x14">
        <control shapeId="1142" r:id="rId34" name="CommandButton44">
          <controlPr defaultSize="0" autoLine="0" autoPict="0" r:id="rId35">
            <anchor moveWithCells="1">
              <from>
                <xdr:col>64</xdr:col>
                <xdr:colOff>28575</xdr:colOff>
                <xdr:row>5</xdr:row>
                <xdr:rowOff>85725</xdr:rowOff>
              </from>
              <to>
                <xdr:col>66</xdr:col>
                <xdr:colOff>19050</xdr:colOff>
                <xdr:row>7</xdr:row>
                <xdr:rowOff>57150</xdr:rowOff>
              </to>
            </anchor>
          </controlPr>
        </control>
      </mc:Choice>
      <mc:Fallback>
        <control shapeId="1142" r:id="rId34" name="CommandButton44"/>
      </mc:Fallback>
    </mc:AlternateContent>
    <mc:AlternateContent xmlns:mc="http://schemas.openxmlformats.org/markup-compatibility/2006">
      <mc:Choice Requires="x14">
        <control shapeId="1143" r:id="rId36" name="CommandButton45">
          <controlPr defaultSize="0" autoLine="0" autoPict="0" r:id="rId37">
            <anchor moveWithCells="1">
              <from>
                <xdr:col>66</xdr:col>
                <xdr:colOff>85725</xdr:colOff>
                <xdr:row>5</xdr:row>
                <xdr:rowOff>85725</xdr:rowOff>
              </from>
              <to>
                <xdr:col>71</xdr:col>
                <xdr:colOff>171450</xdr:colOff>
                <xdr:row>7</xdr:row>
                <xdr:rowOff>57150</xdr:rowOff>
              </to>
            </anchor>
          </controlPr>
        </control>
      </mc:Choice>
      <mc:Fallback>
        <control shapeId="1143" r:id="rId36" name="CommandButton45"/>
      </mc:Fallback>
    </mc:AlternateContent>
    <mc:AlternateContent xmlns:mc="http://schemas.openxmlformats.org/markup-compatibility/2006">
      <mc:Choice Requires="x14">
        <control shapeId="1144" r:id="rId38" name="CommandButton46">
          <controlPr defaultSize="0" autoLine="0" autoPict="0" r:id="rId39">
            <anchor moveWithCells="1">
              <from>
                <xdr:col>72</xdr:col>
                <xdr:colOff>47625</xdr:colOff>
                <xdr:row>5</xdr:row>
                <xdr:rowOff>85725</xdr:rowOff>
              </from>
              <to>
                <xdr:col>74</xdr:col>
                <xdr:colOff>47625</xdr:colOff>
                <xdr:row>7</xdr:row>
                <xdr:rowOff>57150</xdr:rowOff>
              </to>
            </anchor>
          </controlPr>
        </control>
      </mc:Choice>
      <mc:Fallback>
        <control shapeId="1144" r:id="rId38" name="CommandButton46"/>
      </mc:Fallback>
    </mc:AlternateContent>
    <mc:AlternateContent xmlns:mc="http://schemas.openxmlformats.org/markup-compatibility/2006">
      <mc:Choice Requires="x14">
        <control shapeId="1148" r:id="rId40" name="CommandButton50">
          <controlPr defaultSize="0" autoLine="0" autoPict="0" r:id="rId41">
            <anchor moveWithCells="1">
              <from>
                <xdr:col>64</xdr:col>
                <xdr:colOff>28575</xdr:colOff>
                <xdr:row>7</xdr:row>
                <xdr:rowOff>123825</xdr:rowOff>
              </from>
              <to>
                <xdr:col>66</xdr:col>
                <xdr:colOff>28575</xdr:colOff>
                <xdr:row>9</xdr:row>
                <xdr:rowOff>95250</xdr:rowOff>
              </to>
            </anchor>
          </controlPr>
        </control>
      </mc:Choice>
      <mc:Fallback>
        <control shapeId="1148" r:id="rId40" name="CommandButton50"/>
      </mc:Fallback>
    </mc:AlternateContent>
    <mc:AlternateContent xmlns:mc="http://schemas.openxmlformats.org/markup-compatibility/2006">
      <mc:Choice Requires="x14">
        <control shapeId="1149" r:id="rId42" name="CommandButton51">
          <controlPr defaultSize="0" autoLine="0" autoPict="0" r:id="rId43">
            <anchor moveWithCells="1">
              <from>
                <xdr:col>72</xdr:col>
                <xdr:colOff>47625</xdr:colOff>
                <xdr:row>7</xdr:row>
                <xdr:rowOff>123825</xdr:rowOff>
              </from>
              <to>
                <xdr:col>74</xdr:col>
                <xdr:colOff>47625</xdr:colOff>
                <xdr:row>9</xdr:row>
                <xdr:rowOff>95250</xdr:rowOff>
              </to>
            </anchor>
          </controlPr>
        </control>
      </mc:Choice>
      <mc:Fallback>
        <control shapeId="1149" r:id="rId42" name="CommandButton51"/>
      </mc:Fallback>
    </mc:AlternateContent>
    <mc:AlternateContent xmlns:mc="http://schemas.openxmlformats.org/markup-compatibility/2006">
      <mc:Choice Requires="x14">
        <control shapeId="1150" r:id="rId44" name="CommandButton52">
          <controlPr defaultSize="0" autoLine="0" autoPict="0" r:id="rId45">
            <anchor moveWithCells="1">
              <from>
                <xdr:col>66</xdr:col>
                <xdr:colOff>95250</xdr:colOff>
                <xdr:row>7</xdr:row>
                <xdr:rowOff>123825</xdr:rowOff>
              </from>
              <to>
                <xdr:col>71</xdr:col>
                <xdr:colOff>171450</xdr:colOff>
                <xdr:row>9</xdr:row>
                <xdr:rowOff>95250</xdr:rowOff>
              </to>
            </anchor>
          </controlPr>
        </control>
      </mc:Choice>
      <mc:Fallback>
        <control shapeId="1150" r:id="rId44" name="CommandButton52"/>
      </mc:Fallback>
    </mc:AlternateContent>
    <mc:AlternateContent xmlns:mc="http://schemas.openxmlformats.org/markup-compatibility/2006">
      <mc:Choice Requires="x14">
        <control shapeId="8" r:id="rId46" name="CommandButton1">
          <controlPr defaultSize="0" autoLine="0" autoPict="0" r:id="rId47">
            <anchor moveWithCells="1">
              <from>
                <xdr:col>2</xdr:col>
                <xdr:colOff>180975</xdr:colOff>
                <xdr:row>19</xdr:row>
                <xdr:rowOff>85725</xdr:rowOff>
              </from>
              <to>
                <xdr:col>4</xdr:col>
                <xdr:colOff>171450</xdr:colOff>
                <xdr:row>21</xdr:row>
                <xdr:rowOff>57150</xdr:rowOff>
              </to>
            </anchor>
          </controlPr>
        </control>
      </mc:Choice>
      <mc:Fallback>
        <control shapeId="1160" r:id="rId46" name="CommandButton1"/>
      </mc:Fallback>
    </mc:AlternateContent>
    <mc:AlternateContent xmlns:mc="http://schemas.openxmlformats.org/markup-compatibility/2006">
      <mc:Choice Requires="x14">
        <control shapeId="1161" r:id="rId48" name="CommandButton2">
          <controlPr defaultSize="0" autoLine="0" autoPict="0" r:id="rId49">
            <anchor moveWithCells="1">
              <from>
                <xdr:col>5</xdr:col>
                <xdr:colOff>57150</xdr:colOff>
                <xdr:row>19</xdr:row>
                <xdr:rowOff>85725</xdr:rowOff>
              </from>
              <to>
                <xdr:col>10</xdr:col>
                <xdr:colOff>142875</xdr:colOff>
                <xdr:row>21</xdr:row>
                <xdr:rowOff>57150</xdr:rowOff>
              </to>
            </anchor>
          </controlPr>
        </control>
      </mc:Choice>
      <mc:Fallback>
        <control shapeId="1161" r:id="rId48" name="CommandButton2"/>
      </mc:Fallback>
    </mc:AlternateContent>
    <mc:AlternateContent xmlns:mc="http://schemas.openxmlformats.org/markup-compatibility/2006">
      <mc:Choice Requires="x14">
        <control shapeId="1162" r:id="rId50" name="CommandButton3">
          <controlPr defaultSize="0" autoLine="0" autoPict="0" r:id="rId51">
            <anchor moveWithCells="1">
              <from>
                <xdr:col>11</xdr:col>
                <xdr:colOff>19050</xdr:colOff>
                <xdr:row>19</xdr:row>
                <xdr:rowOff>85725</xdr:rowOff>
              </from>
              <to>
                <xdr:col>13</xdr:col>
                <xdr:colOff>19050</xdr:colOff>
                <xdr:row>21</xdr:row>
                <xdr:rowOff>57150</xdr:rowOff>
              </to>
            </anchor>
          </controlPr>
        </control>
      </mc:Choice>
      <mc:Fallback>
        <control shapeId="1162" r:id="rId50" name="CommandButton3"/>
      </mc:Fallback>
    </mc:AlternateContent>
    <mc:AlternateContent xmlns:mc="http://schemas.openxmlformats.org/markup-compatibility/2006">
      <mc:Choice Requires="x14">
        <control shapeId="1163" r:id="rId52" name="CommandButton4">
          <controlPr defaultSize="0" autoLine="0" r:id="rId53">
            <anchor moveWithCells="1">
              <from>
                <xdr:col>14</xdr:col>
                <xdr:colOff>171450</xdr:colOff>
                <xdr:row>19</xdr:row>
                <xdr:rowOff>85725</xdr:rowOff>
              </from>
              <to>
                <xdr:col>16</xdr:col>
                <xdr:colOff>171450</xdr:colOff>
                <xdr:row>21</xdr:row>
                <xdr:rowOff>57150</xdr:rowOff>
              </to>
            </anchor>
          </controlPr>
        </control>
      </mc:Choice>
      <mc:Fallback>
        <control shapeId="1163" r:id="rId52" name="CommandButton4"/>
      </mc:Fallback>
    </mc:AlternateContent>
    <mc:AlternateContent xmlns:mc="http://schemas.openxmlformats.org/markup-compatibility/2006">
      <mc:Choice Requires="x14">
        <control shapeId="7" r:id="rId54" name="CommandButton5">
          <controlPr defaultSize="0" autoLine="0" r:id="rId55">
            <anchor moveWithCells="1">
              <from>
                <xdr:col>23</xdr:col>
                <xdr:colOff>19050</xdr:colOff>
                <xdr:row>19</xdr:row>
                <xdr:rowOff>85725</xdr:rowOff>
              </from>
              <to>
                <xdr:col>25</xdr:col>
                <xdr:colOff>19050</xdr:colOff>
                <xdr:row>21</xdr:row>
                <xdr:rowOff>57150</xdr:rowOff>
              </to>
            </anchor>
          </controlPr>
        </control>
      </mc:Choice>
      <mc:Fallback>
        <control shapeId="1164" r:id="rId54" name="CommandButton5"/>
      </mc:Fallback>
    </mc:AlternateContent>
    <mc:AlternateContent xmlns:mc="http://schemas.openxmlformats.org/markup-compatibility/2006">
      <mc:Choice Requires="x14">
        <control shapeId="1165" r:id="rId56" name="CommandButton6">
          <controlPr defaultSize="0" autoLine="0" r:id="rId57">
            <anchor moveWithCells="1">
              <from>
                <xdr:col>17</xdr:col>
                <xdr:colOff>57150</xdr:colOff>
                <xdr:row>19</xdr:row>
                <xdr:rowOff>85725</xdr:rowOff>
              </from>
              <to>
                <xdr:col>22</xdr:col>
                <xdr:colOff>142875</xdr:colOff>
                <xdr:row>21</xdr:row>
                <xdr:rowOff>57150</xdr:rowOff>
              </to>
            </anchor>
          </controlPr>
        </control>
      </mc:Choice>
      <mc:Fallback>
        <control shapeId="1165" r:id="rId56" name="CommandButton6"/>
      </mc:Fallback>
    </mc:AlternateContent>
    <mc:AlternateContent xmlns:mc="http://schemas.openxmlformats.org/markup-compatibility/2006">
      <mc:Choice Requires="x14">
        <control shapeId="1166" r:id="rId58" name="CommandButton7">
          <controlPr defaultSize="0" autoLine="0" autoPict="0" r:id="rId59">
            <anchor moveWithCells="1">
              <from>
                <xdr:col>26</xdr:col>
                <xdr:colOff>171450</xdr:colOff>
                <xdr:row>19</xdr:row>
                <xdr:rowOff>85725</xdr:rowOff>
              </from>
              <to>
                <xdr:col>28</xdr:col>
                <xdr:colOff>171450</xdr:colOff>
                <xdr:row>21</xdr:row>
                <xdr:rowOff>57150</xdr:rowOff>
              </to>
            </anchor>
          </controlPr>
        </control>
      </mc:Choice>
      <mc:Fallback>
        <control shapeId="1166" r:id="rId58" name="CommandButton7"/>
      </mc:Fallback>
    </mc:AlternateContent>
    <mc:AlternateContent xmlns:mc="http://schemas.openxmlformats.org/markup-compatibility/2006">
      <mc:Choice Requires="x14">
        <control shapeId="1167" r:id="rId60" name="CommandButton8">
          <controlPr defaultSize="0" autoLine="0" autoPict="0" r:id="rId61">
            <anchor moveWithCells="1">
              <from>
                <xdr:col>35</xdr:col>
                <xdr:colOff>19050</xdr:colOff>
                <xdr:row>19</xdr:row>
                <xdr:rowOff>85725</xdr:rowOff>
              </from>
              <to>
                <xdr:col>37</xdr:col>
                <xdr:colOff>19050</xdr:colOff>
                <xdr:row>21</xdr:row>
                <xdr:rowOff>57150</xdr:rowOff>
              </to>
            </anchor>
          </controlPr>
        </control>
      </mc:Choice>
      <mc:Fallback>
        <control shapeId="1167" r:id="rId60" name="CommandButton8"/>
      </mc:Fallback>
    </mc:AlternateContent>
    <mc:AlternateContent xmlns:mc="http://schemas.openxmlformats.org/markup-compatibility/2006">
      <mc:Choice Requires="x14">
        <control shapeId="2" r:id="rId62" name="CommandButton9">
          <controlPr defaultSize="0" autoLine="0" autoPict="0" r:id="rId63">
            <anchor moveWithCells="1">
              <from>
                <xdr:col>29</xdr:col>
                <xdr:colOff>57150</xdr:colOff>
                <xdr:row>19</xdr:row>
                <xdr:rowOff>85725</xdr:rowOff>
              </from>
              <to>
                <xdr:col>34</xdr:col>
                <xdr:colOff>142875</xdr:colOff>
                <xdr:row>21</xdr:row>
                <xdr:rowOff>57150</xdr:rowOff>
              </to>
            </anchor>
          </controlPr>
        </control>
      </mc:Choice>
      <mc:Fallback>
        <control shapeId="1168" r:id="rId62" name="CommandButton9"/>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CDC18B-5E1E-4687-B236-C04A71898A39}">
  <sheetPr codeName="Feuil3"/>
  <dimension ref="B3:B7"/>
  <sheetViews>
    <sheetView workbookViewId="0">
      <selection activeCell="B7" sqref="B7"/>
    </sheetView>
  </sheetViews>
  <sheetFormatPr baseColWidth="10" defaultRowHeight="15" x14ac:dyDescent="0.25"/>
  <sheetData>
    <row r="3" spans="2:2" x14ac:dyDescent="0.25">
      <c r="B3" t="s">
        <v>157</v>
      </c>
    </row>
    <row r="4" spans="2:2" x14ac:dyDescent="0.25">
      <c r="B4" t="s">
        <v>158</v>
      </c>
    </row>
    <row r="5" spans="2:2" x14ac:dyDescent="0.25">
      <c r="B5" t="s">
        <v>159</v>
      </c>
    </row>
    <row r="7" spans="2:2" x14ac:dyDescent="0.25">
      <c r="B7" t="s">
        <v>160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BDA4D3-BC6C-4262-A440-ECED4952C98B}">
  <sheetPr codeName="Feuil5"/>
  <dimension ref="B3:B4"/>
  <sheetViews>
    <sheetView workbookViewId="0">
      <selection activeCell="B4" sqref="B4"/>
    </sheetView>
  </sheetViews>
  <sheetFormatPr baseColWidth="10" defaultRowHeight="15" x14ac:dyDescent="0.25"/>
  <sheetData>
    <row r="3" spans="2:2" x14ac:dyDescent="0.25">
      <c r="B3" t="s">
        <v>161</v>
      </c>
    </row>
    <row r="4" spans="2:2" x14ac:dyDescent="0.25">
      <c r="B4" t="s">
        <v>162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F40CCB-1693-48D7-B0C8-FE970C7D23A0}">
  <sheetPr codeName="Feuil4"/>
  <dimension ref="A1:BW58"/>
  <sheetViews>
    <sheetView tabSelected="1" zoomScaleNormal="100" workbookViewId="0">
      <pane xSplit="1" ySplit="3" topLeftCell="B4" activePane="bottomRight" state="frozen"/>
      <selection pane="topRight" activeCell="B1" sqref="B1"/>
      <selection pane="bottomLeft" activeCell="A4" sqref="A4"/>
      <selection pane="bottomRight" activeCell="C3" sqref="C3"/>
    </sheetView>
  </sheetViews>
  <sheetFormatPr baseColWidth="10" defaultRowHeight="15" x14ac:dyDescent="0.25"/>
  <cols>
    <col min="1" max="1" width="30.7109375" style="1" customWidth="1"/>
    <col min="2" max="32" width="10.7109375" style="1" customWidth="1"/>
    <col min="33" max="33" width="25.7109375" style="1" customWidth="1"/>
    <col min="34" max="85" width="2.7109375" style="1" customWidth="1"/>
    <col min="86" max="16384" width="11.42578125" style="1"/>
  </cols>
  <sheetData>
    <row r="1" spans="1:75" ht="45" customHeight="1" x14ac:dyDescent="0.25">
      <c r="B1" s="75" t="s">
        <v>2</v>
      </c>
      <c r="C1" s="75"/>
      <c r="D1" s="75"/>
      <c r="E1" s="75"/>
      <c r="F1" s="75"/>
      <c r="G1" s="75"/>
      <c r="H1" s="75"/>
      <c r="I1" s="75"/>
      <c r="J1" s="75"/>
      <c r="K1" s="75"/>
      <c r="L1" s="75"/>
      <c r="M1" s="75"/>
      <c r="N1" s="75"/>
      <c r="O1" s="75"/>
      <c r="P1" s="75"/>
      <c r="Q1" s="75"/>
      <c r="R1" s="75"/>
      <c r="S1" s="75"/>
      <c r="T1" s="75"/>
      <c r="U1" s="75"/>
      <c r="V1" s="75"/>
      <c r="W1" s="75"/>
      <c r="X1" s="75"/>
      <c r="Y1" s="75"/>
      <c r="Z1" s="75"/>
      <c r="AA1" s="75"/>
      <c r="AB1" s="75"/>
      <c r="AC1" s="75"/>
      <c r="AD1" s="75"/>
      <c r="AE1" s="75"/>
      <c r="AF1" s="75"/>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2"/>
      <c r="BW1" s="2"/>
    </row>
    <row r="2" spans="1:75" ht="30" customHeight="1" x14ac:dyDescent="0.25">
      <c r="B2" s="91">
        <v>44562</v>
      </c>
      <c r="C2" s="91">
        <f t="shared" ref="C2:AF2" si="0">B2+1</f>
        <v>44563</v>
      </c>
      <c r="D2" s="91">
        <f t="shared" si="0"/>
        <v>44564</v>
      </c>
      <c r="E2" s="91">
        <f t="shared" si="0"/>
        <v>44565</v>
      </c>
      <c r="F2" s="91">
        <f t="shared" si="0"/>
        <v>44566</v>
      </c>
      <c r="G2" s="91">
        <f t="shared" si="0"/>
        <v>44567</v>
      </c>
      <c r="H2" s="91">
        <f t="shared" si="0"/>
        <v>44568</v>
      </c>
      <c r="I2" s="91">
        <f t="shared" si="0"/>
        <v>44569</v>
      </c>
      <c r="J2" s="91">
        <f t="shared" si="0"/>
        <v>44570</v>
      </c>
      <c r="K2" s="91">
        <f t="shared" si="0"/>
        <v>44571</v>
      </c>
      <c r="L2" s="91">
        <f t="shared" si="0"/>
        <v>44572</v>
      </c>
      <c r="M2" s="91">
        <f t="shared" si="0"/>
        <v>44573</v>
      </c>
      <c r="N2" s="91">
        <f t="shared" si="0"/>
        <v>44574</v>
      </c>
      <c r="O2" s="91">
        <f t="shared" si="0"/>
        <v>44575</v>
      </c>
      <c r="P2" s="91">
        <f t="shared" si="0"/>
        <v>44576</v>
      </c>
      <c r="Q2" s="91">
        <f t="shared" si="0"/>
        <v>44577</v>
      </c>
      <c r="R2" s="91">
        <f t="shared" si="0"/>
        <v>44578</v>
      </c>
      <c r="S2" s="91">
        <f t="shared" si="0"/>
        <v>44579</v>
      </c>
      <c r="T2" s="91">
        <f t="shared" si="0"/>
        <v>44580</v>
      </c>
      <c r="U2" s="91">
        <f t="shared" si="0"/>
        <v>44581</v>
      </c>
      <c r="V2" s="91">
        <f t="shared" si="0"/>
        <v>44582</v>
      </c>
      <c r="W2" s="91">
        <f t="shared" si="0"/>
        <v>44583</v>
      </c>
      <c r="X2" s="91">
        <f t="shared" si="0"/>
        <v>44584</v>
      </c>
      <c r="Y2" s="91">
        <f t="shared" si="0"/>
        <v>44585</v>
      </c>
      <c r="Z2" s="91">
        <f t="shared" si="0"/>
        <v>44586</v>
      </c>
      <c r="AA2" s="91">
        <f t="shared" si="0"/>
        <v>44587</v>
      </c>
      <c r="AB2" s="91">
        <f t="shared" si="0"/>
        <v>44588</v>
      </c>
      <c r="AC2" s="91">
        <f t="shared" si="0"/>
        <v>44589</v>
      </c>
      <c r="AD2" s="91">
        <f t="shared" si="0"/>
        <v>44590</v>
      </c>
      <c r="AE2" s="91">
        <f t="shared" si="0"/>
        <v>44591</v>
      </c>
      <c r="AF2" s="91">
        <f t="shared" si="0"/>
        <v>44592</v>
      </c>
      <c r="AG2" s="77" t="s">
        <v>89</v>
      </c>
      <c r="AH2" s="19"/>
      <c r="AI2" s="3"/>
      <c r="AJ2" s="3"/>
      <c r="AK2" s="3"/>
      <c r="AL2" s="3"/>
      <c r="AM2" s="3"/>
      <c r="AN2" s="3"/>
      <c r="AO2" s="3"/>
      <c r="AP2" s="3"/>
      <c r="AQ2" s="3"/>
      <c r="AR2" s="3"/>
      <c r="AS2" s="4"/>
      <c r="AT2" s="4"/>
      <c r="AU2" s="4"/>
      <c r="AV2" s="4"/>
      <c r="AW2" s="3"/>
      <c r="AX2" s="3"/>
      <c r="AY2" s="3"/>
      <c r="AZ2" s="3"/>
      <c r="BA2" s="3"/>
      <c r="BB2" s="3"/>
      <c r="BC2" s="3"/>
      <c r="BD2" s="3"/>
      <c r="BE2" s="3"/>
      <c r="BF2" s="3"/>
      <c r="BI2" s="3"/>
      <c r="BJ2" s="3"/>
      <c r="BK2" s="3"/>
      <c r="BL2" s="3"/>
      <c r="BM2" s="3"/>
      <c r="BN2" s="3"/>
    </row>
    <row r="3" spans="1:75" ht="30" customHeight="1" x14ac:dyDescent="0.25">
      <c r="A3" s="22" t="s">
        <v>131</v>
      </c>
      <c r="B3" s="92" t="str">
        <f t="shared" ref="B3:AF3" si="1" xml:space="preserve"> CHOOSE(WEEKDAY(B2,2),"Lundi","Mardi","Mercredi","Jeudi","Vendredi","Samedi","Dimanche")</f>
        <v>Samedi</v>
      </c>
      <c r="C3" s="66" t="str">
        <f t="shared" si="1"/>
        <v>Dimanche</v>
      </c>
      <c r="D3" s="47" t="str">
        <f t="shared" si="1"/>
        <v>Lundi</v>
      </c>
      <c r="E3" s="47" t="str">
        <f t="shared" si="1"/>
        <v>Mardi</v>
      </c>
      <c r="F3" s="47" t="str">
        <f t="shared" si="1"/>
        <v>Mercredi</v>
      </c>
      <c r="G3" s="47" t="str">
        <f t="shared" si="1"/>
        <v>Jeudi</v>
      </c>
      <c r="H3" s="47" t="str">
        <f t="shared" si="1"/>
        <v>Vendredi</v>
      </c>
      <c r="I3" s="66" t="str">
        <f t="shared" si="1"/>
        <v>Samedi</v>
      </c>
      <c r="J3" s="66" t="str">
        <f t="shared" si="1"/>
        <v>Dimanche</v>
      </c>
      <c r="K3" s="47" t="str">
        <f t="shared" si="1"/>
        <v>Lundi</v>
      </c>
      <c r="L3" s="47" t="str">
        <f t="shared" si="1"/>
        <v>Mardi</v>
      </c>
      <c r="M3" s="47" t="str">
        <f t="shared" si="1"/>
        <v>Mercredi</v>
      </c>
      <c r="N3" s="47" t="str">
        <f t="shared" si="1"/>
        <v>Jeudi</v>
      </c>
      <c r="O3" s="47" t="str">
        <f t="shared" si="1"/>
        <v>Vendredi</v>
      </c>
      <c r="P3" s="66" t="str">
        <f t="shared" si="1"/>
        <v>Samedi</v>
      </c>
      <c r="Q3" s="66" t="str">
        <f t="shared" si="1"/>
        <v>Dimanche</v>
      </c>
      <c r="R3" s="47" t="str">
        <f t="shared" si="1"/>
        <v>Lundi</v>
      </c>
      <c r="S3" s="47" t="str">
        <f t="shared" si="1"/>
        <v>Mardi</v>
      </c>
      <c r="T3" s="47" t="str">
        <f t="shared" si="1"/>
        <v>Mercredi</v>
      </c>
      <c r="U3" s="47" t="str">
        <f t="shared" si="1"/>
        <v>Jeudi</v>
      </c>
      <c r="V3" s="47" t="str">
        <f t="shared" si="1"/>
        <v>Vendredi</v>
      </c>
      <c r="W3" s="66" t="str">
        <f t="shared" si="1"/>
        <v>Samedi</v>
      </c>
      <c r="X3" s="66" t="str">
        <f t="shared" si="1"/>
        <v>Dimanche</v>
      </c>
      <c r="Y3" s="47" t="str">
        <f t="shared" si="1"/>
        <v>Lundi</v>
      </c>
      <c r="Z3" s="47" t="str">
        <f t="shared" si="1"/>
        <v>Mardi</v>
      </c>
      <c r="AA3" s="47" t="str">
        <f t="shared" si="1"/>
        <v>Mercredi</v>
      </c>
      <c r="AB3" s="47" t="str">
        <f t="shared" si="1"/>
        <v>Jeudi</v>
      </c>
      <c r="AC3" s="47" t="str">
        <f t="shared" si="1"/>
        <v>Vendredi</v>
      </c>
      <c r="AD3" s="66" t="str">
        <f t="shared" si="1"/>
        <v>Samedi</v>
      </c>
      <c r="AE3" s="66" t="str">
        <f t="shared" si="1"/>
        <v>Dimanche</v>
      </c>
      <c r="AF3" s="47" t="str">
        <f t="shared" si="1"/>
        <v>Lundi</v>
      </c>
      <c r="AG3" s="78"/>
      <c r="AH3" s="19"/>
      <c r="AI3" s="3"/>
      <c r="AJ3" s="3"/>
      <c r="AK3" s="3"/>
      <c r="AL3" s="3"/>
      <c r="AM3" s="3"/>
      <c r="AN3" s="3"/>
      <c r="AO3" s="3"/>
      <c r="AP3" s="3"/>
      <c r="AQ3" s="3"/>
      <c r="AR3" s="3"/>
      <c r="AS3" s="4"/>
      <c r="AT3" s="4"/>
      <c r="AU3" s="4"/>
      <c r="AV3" s="4"/>
      <c r="AW3" s="3"/>
      <c r="AX3" s="3"/>
      <c r="AY3" s="3"/>
      <c r="AZ3" s="3"/>
      <c r="BA3" s="3"/>
      <c r="BB3" s="3"/>
      <c r="BC3" s="3"/>
      <c r="BD3" s="3"/>
      <c r="BE3" s="3"/>
      <c r="BF3" s="3"/>
      <c r="BI3" s="3"/>
      <c r="BJ3" s="3"/>
      <c r="BK3" s="3"/>
      <c r="BL3" s="3"/>
      <c r="BM3" s="3"/>
      <c r="BN3" s="3"/>
    </row>
    <row r="4" spans="1:75" ht="30" customHeight="1" x14ac:dyDescent="0.25">
      <c r="A4" s="64" t="s">
        <v>132</v>
      </c>
      <c r="B4" s="54"/>
      <c r="C4" s="55" t="s">
        <v>133</v>
      </c>
      <c r="D4" s="55" t="s">
        <v>110</v>
      </c>
      <c r="E4" s="55" t="s">
        <v>113</v>
      </c>
      <c r="F4" s="55" t="s">
        <v>112</v>
      </c>
      <c r="G4" s="55" t="s">
        <v>100</v>
      </c>
      <c r="H4" s="55" t="s">
        <v>134</v>
      </c>
      <c r="I4" s="55" t="s">
        <v>135</v>
      </c>
      <c r="J4" s="55" t="s">
        <v>96</v>
      </c>
      <c r="K4" s="55" t="s">
        <v>110</v>
      </c>
      <c r="L4" s="55" t="s">
        <v>136</v>
      </c>
      <c r="M4" s="55" t="s">
        <v>106</v>
      </c>
      <c r="N4" s="55" t="s">
        <v>137</v>
      </c>
      <c r="O4" s="55" t="s">
        <v>112</v>
      </c>
      <c r="P4" s="55" t="s">
        <v>138</v>
      </c>
      <c r="Q4" s="55" t="s">
        <v>94</v>
      </c>
      <c r="R4" s="55" t="s">
        <v>103</v>
      </c>
      <c r="S4" s="55" t="s">
        <v>109</v>
      </c>
      <c r="T4" s="55" t="s">
        <v>100</v>
      </c>
      <c r="U4" s="55" t="s">
        <v>100</v>
      </c>
      <c r="V4" s="55" t="s">
        <v>127</v>
      </c>
      <c r="W4" s="55" t="s">
        <v>139</v>
      </c>
      <c r="X4" s="55" t="s">
        <v>96</v>
      </c>
      <c r="Y4" s="55" t="s">
        <v>95</v>
      </c>
      <c r="Z4" s="55" t="s">
        <v>98</v>
      </c>
      <c r="AA4" s="55" t="s">
        <v>134</v>
      </c>
      <c r="AB4" s="55" t="s">
        <v>140</v>
      </c>
      <c r="AC4" s="55" t="s">
        <v>118</v>
      </c>
      <c r="AD4" s="55" t="s">
        <v>141</v>
      </c>
      <c r="AE4" s="55" t="s">
        <v>92</v>
      </c>
      <c r="AF4" s="55" t="s">
        <v>142</v>
      </c>
      <c r="AG4" s="63">
        <f>B4+C4+D4+E4+F4+G4+H4+I4+J4+K4+L4+M4+N4+O4+P4+Q4+R4+S4+T4+U4+V4+W4+X4+Y4++Z4+AA4+AB4+AC4+AD4+AE4+AF4</f>
        <v>1199</v>
      </c>
      <c r="AH4" s="19"/>
      <c r="AI4" s="3"/>
      <c r="AJ4" s="3"/>
      <c r="AK4" s="3"/>
      <c r="AL4" s="3"/>
      <c r="AM4" s="3"/>
      <c r="AN4" s="3"/>
      <c r="AO4" s="3"/>
      <c r="AP4" s="3"/>
      <c r="AQ4" s="3"/>
      <c r="AR4" s="3"/>
      <c r="AS4" s="4"/>
      <c r="AT4" s="4"/>
      <c r="AU4" s="4"/>
      <c r="AV4" s="4"/>
      <c r="AW4" s="3"/>
      <c r="AX4" s="3"/>
      <c r="AY4" s="3"/>
      <c r="AZ4" s="3"/>
      <c r="BA4" s="3"/>
      <c r="BB4" s="3"/>
      <c r="BC4" s="3"/>
      <c r="BD4" s="3"/>
      <c r="BE4" s="3"/>
      <c r="BF4" s="3"/>
      <c r="BI4" s="3"/>
      <c r="BJ4" s="3"/>
      <c r="BK4" s="3"/>
      <c r="BL4" s="3"/>
      <c r="BM4" s="3"/>
      <c r="BN4" s="3"/>
    </row>
    <row r="5" spans="1:75" ht="30" customHeight="1" x14ac:dyDescent="0.25">
      <c r="A5" s="28" t="s">
        <v>3</v>
      </c>
      <c r="B5" s="79"/>
      <c r="C5" s="79"/>
      <c r="D5" s="79"/>
      <c r="E5" s="79"/>
      <c r="F5" s="79"/>
      <c r="G5" s="79"/>
      <c r="H5" s="79"/>
      <c r="I5" s="79"/>
      <c r="J5" s="79"/>
      <c r="K5" s="79"/>
      <c r="L5" s="79"/>
      <c r="M5" s="79"/>
      <c r="N5" s="79"/>
      <c r="O5" s="79"/>
      <c r="P5" s="79"/>
      <c r="Q5" s="79"/>
      <c r="R5" s="79"/>
      <c r="S5" s="79"/>
      <c r="T5" s="79"/>
      <c r="U5" s="79"/>
      <c r="V5" s="79"/>
      <c r="W5" s="79"/>
      <c r="X5" s="79"/>
      <c r="Y5" s="79"/>
      <c r="Z5" s="79"/>
      <c r="AA5" s="79"/>
      <c r="AB5" s="79"/>
      <c r="AC5" s="79"/>
      <c r="AD5" s="79"/>
      <c r="AE5" s="79"/>
      <c r="AF5" s="79"/>
      <c r="AG5" s="79"/>
      <c r="AS5" s="4"/>
      <c r="AT5" s="4"/>
      <c r="AU5" s="4"/>
      <c r="AV5" s="4"/>
    </row>
    <row r="6" spans="1:75" ht="30" customHeight="1" x14ac:dyDescent="0.25">
      <c r="A6" s="30" t="s">
        <v>4</v>
      </c>
      <c r="B6" s="49"/>
      <c r="C6" s="50" t="s">
        <v>117</v>
      </c>
      <c r="D6" s="50" t="s">
        <v>105</v>
      </c>
      <c r="E6" s="50" t="s">
        <v>104</v>
      </c>
      <c r="F6" s="50" t="s">
        <v>102</v>
      </c>
      <c r="G6" s="50" t="s">
        <v>101</v>
      </c>
      <c r="H6" s="50" t="s">
        <v>112</v>
      </c>
      <c r="I6" s="50" t="s">
        <v>124</v>
      </c>
      <c r="J6" s="50" t="s">
        <v>127</v>
      </c>
      <c r="K6" s="50" t="s">
        <v>120</v>
      </c>
      <c r="L6" s="50" t="s">
        <v>96</v>
      </c>
      <c r="M6" s="50" t="s">
        <v>112</v>
      </c>
      <c r="N6" s="50" t="s">
        <v>128</v>
      </c>
      <c r="O6" s="50" t="s">
        <v>111</v>
      </c>
      <c r="P6" s="50">
        <v>25</v>
      </c>
      <c r="Q6" s="50">
        <v>59</v>
      </c>
      <c r="R6" s="50">
        <v>16</v>
      </c>
      <c r="S6" s="50">
        <v>23</v>
      </c>
      <c r="T6" s="50">
        <v>32</v>
      </c>
      <c r="U6" s="50">
        <v>32</v>
      </c>
      <c r="V6" s="50">
        <v>34</v>
      </c>
      <c r="W6" s="50">
        <v>50</v>
      </c>
      <c r="X6" s="50">
        <v>77</v>
      </c>
      <c r="Y6" s="50">
        <v>17</v>
      </c>
      <c r="Z6" s="50">
        <v>9</v>
      </c>
      <c r="AA6" s="50">
        <v>12</v>
      </c>
      <c r="AB6" s="50">
        <v>54</v>
      </c>
      <c r="AC6" s="50">
        <v>30</v>
      </c>
      <c r="AD6" s="50">
        <v>55</v>
      </c>
      <c r="AE6" s="50">
        <v>92</v>
      </c>
      <c r="AF6" s="50">
        <v>54</v>
      </c>
      <c r="AG6" s="58">
        <f>B6+C6+D6+E6+F6+G6+H6+I6+J6+K6+L6+M6+N6+O6+P6+Q6+R6+S6+T6+U6+V6+W6+X6+Y6++Z6+AA6+AB6+AC6+AD6+AE6+AF6</f>
        <v>1106</v>
      </c>
      <c r="AS6" s="4"/>
      <c r="AT6" s="4"/>
      <c r="AU6" s="4"/>
      <c r="AV6" s="4"/>
    </row>
    <row r="7" spans="1:75" ht="30" customHeight="1" x14ac:dyDescent="0.25">
      <c r="A7" s="23" t="s">
        <v>5</v>
      </c>
      <c r="B7" s="31"/>
      <c r="C7" s="24">
        <v>876</v>
      </c>
      <c r="D7" s="24">
        <v>483</v>
      </c>
      <c r="E7" s="24">
        <v>503</v>
      </c>
      <c r="F7" s="24">
        <v>410</v>
      </c>
      <c r="G7" s="24">
        <v>349</v>
      </c>
      <c r="H7" s="24">
        <v>553</v>
      </c>
      <c r="I7" s="24">
        <v>880</v>
      </c>
      <c r="J7" s="24">
        <v>931.6</v>
      </c>
      <c r="K7" s="24">
        <v>158.6</v>
      </c>
      <c r="L7" s="24">
        <v>258</v>
      </c>
      <c r="M7" s="24">
        <v>640</v>
      </c>
      <c r="N7" s="24">
        <v>628</v>
      </c>
      <c r="O7" s="24">
        <v>650</v>
      </c>
      <c r="P7" s="24">
        <v>392</v>
      </c>
      <c r="Q7" s="24">
        <v>940</v>
      </c>
      <c r="R7" s="24">
        <v>238</v>
      </c>
      <c r="S7" s="24">
        <v>389</v>
      </c>
      <c r="T7" s="24">
        <v>492</v>
      </c>
      <c r="U7" s="24">
        <v>502</v>
      </c>
      <c r="V7" s="24">
        <v>527</v>
      </c>
      <c r="W7" s="24">
        <v>881.6</v>
      </c>
      <c r="X7" s="24">
        <v>1243</v>
      </c>
      <c r="Y7" s="24">
        <v>302</v>
      </c>
      <c r="Z7" s="24">
        <v>145</v>
      </c>
      <c r="AA7" s="24">
        <v>199</v>
      </c>
      <c r="AB7" s="24">
        <v>981</v>
      </c>
      <c r="AC7" s="24">
        <v>505</v>
      </c>
      <c r="AD7" s="24">
        <v>1006.6</v>
      </c>
      <c r="AE7" s="24">
        <v>1490</v>
      </c>
      <c r="AF7" s="24">
        <v>1311</v>
      </c>
      <c r="AG7" s="59">
        <f>SUM(B7:AF7)</f>
        <v>18864.400000000001</v>
      </c>
      <c r="AS7" s="4"/>
      <c r="AT7" s="4"/>
      <c r="AU7" s="4"/>
      <c r="AV7" s="4"/>
    </row>
    <row r="8" spans="1:75" ht="30" customHeight="1" x14ac:dyDescent="0.25">
      <c r="A8" s="23" t="s">
        <v>6</v>
      </c>
      <c r="B8" s="31">
        <f t="shared" ref="B8:AF8" si="2">IFERROR(B7/B6,0)</f>
        <v>0</v>
      </c>
      <c r="C8" s="31">
        <f t="shared" si="2"/>
        <v>15.927272727272728</v>
      </c>
      <c r="D8" s="31">
        <f t="shared" si="2"/>
        <v>16.655172413793103</v>
      </c>
      <c r="E8" s="31">
        <f t="shared" si="2"/>
        <v>17.964285714285715</v>
      </c>
      <c r="F8" s="31">
        <f t="shared" si="2"/>
        <v>18.636363636363637</v>
      </c>
      <c r="G8" s="31">
        <f t="shared" si="2"/>
        <v>16.61904761904762</v>
      </c>
      <c r="H8" s="31">
        <f t="shared" si="2"/>
        <v>15.361111111111111</v>
      </c>
      <c r="I8" s="31">
        <f t="shared" si="2"/>
        <v>15.714285714285714</v>
      </c>
      <c r="J8" s="31">
        <f t="shared" si="2"/>
        <v>17.251851851851853</v>
      </c>
      <c r="K8" s="31">
        <f t="shared" si="2"/>
        <v>26.433333333333334</v>
      </c>
      <c r="L8" s="31">
        <f t="shared" si="2"/>
        <v>16.125</v>
      </c>
      <c r="M8" s="31">
        <f t="shared" si="2"/>
        <v>17.777777777777779</v>
      </c>
      <c r="N8" s="31">
        <f t="shared" si="2"/>
        <v>15.317073170731707</v>
      </c>
      <c r="O8" s="31">
        <f t="shared" si="2"/>
        <v>18.571428571428573</v>
      </c>
      <c r="P8" s="31">
        <f t="shared" si="2"/>
        <v>15.68</v>
      </c>
      <c r="Q8" s="31">
        <f t="shared" si="2"/>
        <v>15.932203389830509</v>
      </c>
      <c r="R8" s="31">
        <f t="shared" si="2"/>
        <v>14.875</v>
      </c>
      <c r="S8" s="31">
        <f t="shared" si="2"/>
        <v>16.913043478260871</v>
      </c>
      <c r="T8" s="31">
        <f t="shared" si="2"/>
        <v>15.375</v>
      </c>
      <c r="U8" s="31">
        <f t="shared" si="2"/>
        <v>15.6875</v>
      </c>
      <c r="V8" s="31">
        <f t="shared" si="2"/>
        <v>15.5</v>
      </c>
      <c r="W8" s="31">
        <f t="shared" si="2"/>
        <v>17.632000000000001</v>
      </c>
      <c r="X8" s="31">
        <f t="shared" si="2"/>
        <v>16.142857142857142</v>
      </c>
      <c r="Y8" s="31">
        <f t="shared" si="2"/>
        <v>17.764705882352942</v>
      </c>
      <c r="Z8" s="31">
        <f t="shared" si="2"/>
        <v>16.111111111111111</v>
      </c>
      <c r="AA8" s="31">
        <f t="shared" si="2"/>
        <v>16.583333333333332</v>
      </c>
      <c r="AB8" s="31">
        <f t="shared" si="2"/>
        <v>18.166666666666668</v>
      </c>
      <c r="AC8" s="31">
        <f t="shared" si="2"/>
        <v>16.833333333333332</v>
      </c>
      <c r="AD8" s="31">
        <f t="shared" si="2"/>
        <v>18.301818181818181</v>
      </c>
      <c r="AE8" s="31">
        <f t="shared" si="2"/>
        <v>16.195652173913043</v>
      </c>
      <c r="AF8" s="31">
        <f t="shared" si="2"/>
        <v>24.277777777777779</v>
      </c>
      <c r="AG8" s="59">
        <f>AVERAGE(B8:AF8)</f>
        <v>16.655677616533477</v>
      </c>
      <c r="AS8" s="4"/>
      <c r="AT8" s="4"/>
      <c r="AU8" s="4"/>
      <c r="AV8" s="4"/>
    </row>
    <row r="9" spans="1:75" ht="30" customHeight="1" x14ac:dyDescent="0.25">
      <c r="A9" s="27" t="s">
        <v>82</v>
      </c>
      <c r="B9" s="36">
        <v>0.73</v>
      </c>
      <c r="C9" s="36" t="e">
        <f t="shared" ref="C9:D9" si="3">C6/B4</f>
        <v>#DIV/0!</v>
      </c>
      <c r="D9" s="36">
        <f t="shared" si="3"/>
        <v>0.60416666666666663</v>
      </c>
      <c r="E9" s="36">
        <f>E6/D4</f>
        <v>0.82352941176470584</v>
      </c>
      <c r="F9" s="36">
        <f t="shared" ref="F9:AF9" si="4">F6/E4</f>
        <v>0.57894736842105265</v>
      </c>
      <c r="G9" s="36">
        <f t="shared" si="4"/>
        <v>0.58333333333333337</v>
      </c>
      <c r="H9" s="36">
        <f t="shared" si="4"/>
        <v>1.8</v>
      </c>
      <c r="I9" s="36">
        <f t="shared" si="4"/>
        <v>1.3333333333333333</v>
      </c>
      <c r="J9" s="36">
        <f t="shared" si="4"/>
        <v>0.69230769230769229</v>
      </c>
      <c r="K9" s="36">
        <f t="shared" si="4"/>
        <v>0.375</v>
      </c>
      <c r="L9" s="36">
        <f t="shared" si="4"/>
        <v>0.47058823529411764</v>
      </c>
      <c r="M9" s="36">
        <f t="shared" si="4"/>
        <v>0.76595744680851063</v>
      </c>
      <c r="N9" s="36">
        <f t="shared" si="4"/>
        <v>1.3225806451612903</v>
      </c>
      <c r="O9" s="36">
        <f t="shared" si="4"/>
        <v>0.79545454545454541</v>
      </c>
      <c r="P9" s="36">
        <f t="shared" si="4"/>
        <v>0.69444444444444442</v>
      </c>
      <c r="Q9" s="36">
        <f t="shared" si="4"/>
        <v>0.78666666666666663</v>
      </c>
      <c r="R9" s="36">
        <f t="shared" si="4"/>
        <v>1.1428571428571428</v>
      </c>
      <c r="S9" s="36">
        <f t="shared" si="4"/>
        <v>1</v>
      </c>
      <c r="T9" s="36">
        <f t="shared" si="4"/>
        <v>1</v>
      </c>
      <c r="U9" s="36">
        <f t="shared" si="4"/>
        <v>1.6</v>
      </c>
      <c r="V9" s="36">
        <f t="shared" si="4"/>
        <v>1.7</v>
      </c>
      <c r="W9" s="36">
        <f t="shared" si="4"/>
        <v>0.92592592592592593</v>
      </c>
      <c r="X9" s="36">
        <f t="shared" si="4"/>
        <v>0.84615384615384615</v>
      </c>
      <c r="Y9" s="36">
        <f t="shared" si="4"/>
        <v>1.0625</v>
      </c>
      <c r="Z9" s="36">
        <f t="shared" si="4"/>
        <v>0.6</v>
      </c>
      <c r="AA9" s="36">
        <f t="shared" si="4"/>
        <v>0.66666666666666663</v>
      </c>
      <c r="AB9" s="36">
        <f t="shared" si="4"/>
        <v>1.2857142857142858</v>
      </c>
      <c r="AC9" s="36">
        <f t="shared" si="4"/>
        <v>0.76923076923076927</v>
      </c>
      <c r="AD9" s="36">
        <f t="shared" si="4"/>
        <v>0.82089552238805974</v>
      </c>
      <c r="AE9" s="36">
        <f t="shared" si="4"/>
        <v>0.8214285714285714</v>
      </c>
      <c r="AF9" s="36">
        <f t="shared" si="4"/>
        <v>4.5</v>
      </c>
      <c r="AG9" s="62" t="e">
        <f>AVERAGE(B9:AF9)</f>
        <v>#DIV/0!</v>
      </c>
      <c r="AS9" s="4"/>
      <c r="AT9" s="4"/>
      <c r="AU9" s="4"/>
      <c r="AV9" s="4"/>
    </row>
    <row r="10" spans="1:75" ht="30" customHeight="1" x14ac:dyDescent="0.25">
      <c r="A10" s="28" t="s">
        <v>7</v>
      </c>
      <c r="B10" s="79"/>
      <c r="C10" s="79"/>
      <c r="D10" s="79"/>
      <c r="E10" s="79"/>
      <c r="F10" s="79"/>
      <c r="G10" s="79"/>
      <c r="H10" s="79"/>
      <c r="I10" s="79"/>
      <c r="J10" s="79"/>
      <c r="K10" s="79"/>
      <c r="L10" s="79"/>
      <c r="M10" s="79"/>
      <c r="N10" s="79"/>
      <c r="O10" s="79"/>
      <c r="P10" s="79"/>
      <c r="Q10" s="79"/>
      <c r="R10" s="79"/>
      <c r="S10" s="79"/>
      <c r="T10" s="79"/>
      <c r="U10" s="79"/>
      <c r="V10" s="79"/>
      <c r="W10" s="79"/>
      <c r="X10" s="79"/>
      <c r="Y10" s="79"/>
      <c r="Z10" s="79"/>
      <c r="AA10" s="79"/>
      <c r="AB10" s="79"/>
      <c r="AC10" s="79"/>
      <c r="AD10" s="79"/>
      <c r="AE10" s="79"/>
      <c r="AF10" s="79"/>
      <c r="AG10" s="79"/>
      <c r="AS10" s="4"/>
      <c r="AT10" s="4"/>
      <c r="AU10" s="4"/>
      <c r="AV10" s="4"/>
    </row>
    <row r="11" spans="1:75" ht="30" customHeight="1" x14ac:dyDescent="0.25">
      <c r="A11" s="25" t="s">
        <v>4</v>
      </c>
      <c r="B11" s="49"/>
      <c r="C11" s="50" t="s">
        <v>93</v>
      </c>
      <c r="D11" s="50">
        <v>4</v>
      </c>
      <c r="E11" s="50" t="s">
        <v>120</v>
      </c>
      <c r="F11" s="50" t="s">
        <v>92</v>
      </c>
      <c r="G11" s="50" t="s">
        <v>107</v>
      </c>
      <c r="H11" s="50" t="s">
        <v>107</v>
      </c>
      <c r="I11" s="50" t="s">
        <v>99</v>
      </c>
      <c r="J11" s="50" t="s">
        <v>115</v>
      </c>
      <c r="K11" s="50" t="s">
        <v>90</v>
      </c>
      <c r="L11" s="50" t="s">
        <v>93</v>
      </c>
      <c r="M11" s="50" t="s">
        <v>122</v>
      </c>
      <c r="N11" s="50" t="s">
        <v>108</v>
      </c>
      <c r="O11" s="50" t="s">
        <v>92</v>
      </c>
      <c r="P11" s="50">
        <v>8</v>
      </c>
      <c r="Q11" s="50">
        <v>5</v>
      </c>
      <c r="R11" s="50">
        <v>8</v>
      </c>
      <c r="S11" s="50">
        <v>6</v>
      </c>
      <c r="T11" s="50">
        <v>15</v>
      </c>
      <c r="U11" s="50">
        <v>7</v>
      </c>
      <c r="V11" s="50">
        <v>9</v>
      </c>
      <c r="W11" s="50">
        <v>4</v>
      </c>
      <c r="X11" s="50">
        <v>19</v>
      </c>
      <c r="Y11" s="50">
        <v>6</v>
      </c>
      <c r="Z11" s="50">
        <v>9</v>
      </c>
      <c r="AA11" s="50">
        <v>9</v>
      </c>
      <c r="AB11" s="50">
        <v>6</v>
      </c>
      <c r="AC11" s="50">
        <v>6</v>
      </c>
      <c r="AD11" s="50">
        <v>12</v>
      </c>
      <c r="AE11" s="50">
        <v>14</v>
      </c>
      <c r="AF11" s="50">
        <v>16</v>
      </c>
      <c r="AG11" s="58">
        <f>B11+C11+D11+E11+F11+G11+H11+I11+J11+K11+L11+M11+N11+O11+P11+Q11+R11+S11+T11+U11+V11+W11+X11+Y11++Z11+AA11+AB11+AC11+AD11+AE11+AF11</f>
        <v>278</v>
      </c>
      <c r="AS11" s="4"/>
      <c r="AT11" s="4"/>
      <c r="AU11" s="4"/>
      <c r="AV11" s="4"/>
    </row>
    <row r="12" spans="1:75" ht="30" customHeight="1" x14ac:dyDescent="0.25">
      <c r="A12" s="23" t="s">
        <v>5</v>
      </c>
      <c r="B12" s="31"/>
      <c r="C12" s="24">
        <v>742</v>
      </c>
      <c r="D12" s="24">
        <v>178</v>
      </c>
      <c r="E12" s="24">
        <v>291</v>
      </c>
      <c r="F12" s="24">
        <v>465</v>
      </c>
      <c r="G12" s="24">
        <v>270</v>
      </c>
      <c r="H12" s="24">
        <v>329</v>
      </c>
      <c r="I12" s="24">
        <v>640</v>
      </c>
      <c r="J12" s="24">
        <v>0</v>
      </c>
      <c r="K12" s="24">
        <v>485</v>
      </c>
      <c r="L12" s="24">
        <v>658</v>
      </c>
      <c r="M12" s="24">
        <v>220</v>
      </c>
      <c r="N12" s="24">
        <v>436.1</v>
      </c>
      <c r="O12" s="24">
        <v>561</v>
      </c>
      <c r="P12" s="24">
        <v>397</v>
      </c>
      <c r="Q12" s="24">
        <v>155</v>
      </c>
      <c r="R12" s="24">
        <v>368</v>
      </c>
      <c r="S12" s="24">
        <v>288</v>
      </c>
      <c r="T12" s="24">
        <v>806</v>
      </c>
      <c r="U12" s="24">
        <v>331</v>
      </c>
      <c r="V12" s="24">
        <v>420.5</v>
      </c>
      <c r="W12" s="24">
        <v>294</v>
      </c>
      <c r="X12" s="24">
        <v>866</v>
      </c>
      <c r="Y12" s="24">
        <v>429</v>
      </c>
      <c r="Z12" s="24">
        <v>449</v>
      </c>
      <c r="AA12" s="24">
        <v>327</v>
      </c>
      <c r="AB12" s="24">
        <v>329</v>
      </c>
      <c r="AC12" s="24">
        <v>157</v>
      </c>
      <c r="AD12" s="24">
        <v>387</v>
      </c>
      <c r="AE12" s="24">
        <v>628</v>
      </c>
      <c r="AF12" s="24">
        <v>770.6</v>
      </c>
      <c r="AG12" s="59">
        <f>SUM(B12:AF12)</f>
        <v>12677.2</v>
      </c>
      <c r="AS12" s="4"/>
      <c r="AT12" s="4"/>
      <c r="AU12" s="4"/>
      <c r="AV12" s="4"/>
    </row>
    <row r="13" spans="1:75" ht="30" customHeight="1" x14ac:dyDescent="0.25">
      <c r="A13" s="23" t="s">
        <v>6</v>
      </c>
      <c r="B13" s="48">
        <f t="shared" ref="B13:AF13" si="5">IFERROR(B12/B11,0)</f>
        <v>0</v>
      </c>
      <c r="C13" s="48">
        <f t="shared" si="5"/>
        <v>57.07692307692308</v>
      </c>
      <c r="D13" s="48">
        <f t="shared" si="5"/>
        <v>44.5</v>
      </c>
      <c r="E13" s="48">
        <f t="shared" si="5"/>
        <v>48.5</v>
      </c>
      <c r="F13" s="48">
        <f t="shared" si="5"/>
        <v>38.75</v>
      </c>
      <c r="G13" s="48">
        <f t="shared" si="5"/>
        <v>33.75</v>
      </c>
      <c r="H13" s="48">
        <f t="shared" si="5"/>
        <v>41.125</v>
      </c>
      <c r="I13" s="48">
        <f t="shared" si="5"/>
        <v>33.684210526315788</v>
      </c>
      <c r="J13" s="48">
        <f t="shared" si="5"/>
        <v>0</v>
      </c>
      <c r="K13" s="48">
        <f t="shared" si="5"/>
        <v>48.5</v>
      </c>
      <c r="L13" s="48">
        <f t="shared" si="5"/>
        <v>50.615384615384613</v>
      </c>
      <c r="M13" s="48">
        <f t="shared" si="5"/>
        <v>44</v>
      </c>
      <c r="N13" s="48">
        <f t="shared" si="5"/>
        <v>48.455555555555556</v>
      </c>
      <c r="O13" s="48">
        <f t="shared" si="5"/>
        <v>46.75</v>
      </c>
      <c r="P13" s="48">
        <f t="shared" si="5"/>
        <v>49.625</v>
      </c>
      <c r="Q13" s="48">
        <f t="shared" si="5"/>
        <v>31</v>
      </c>
      <c r="R13" s="48">
        <f t="shared" si="5"/>
        <v>46</v>
      </c>
      <c r="S13" s="48">
        <f t="shared" si="5"/>
        <v>48</v>
      </c>
      <c r="T13" s="48">
        <f t="shared" si="5"/>
        <v>53.733333333333334</v>
      </c>
      <c r="U13" s="48">
        <f t="shared" si="5"/>
        <v>47.285714285714285</v>
      </c>
      <c r="V13" s="48">
        <f t="shared" si="5"/>
        <v>46.722222222222221</v>
      </c>
      <c r="W13" s="48">
        <f t="shared" si="5"/>
        <v>73.5</v>
      </c>
      <c r="X13" s="48">
        <f t="shared" si="5"/>
        <v>45.578947368421055</v>
      </c>
      <c r="Y13" s="48">
        <f t="shared" si="5"/>
        <v>71.5</v>
      </c>
      <c r="Z13" s="48">
        <f t="shared" si="5"/>
        <v>49.888888888888886</v>
      </c>
      <c r="AA13" s="48">
        <f t="shared" si="5"/>
        <v>36.333333333333336</v>
      </c>
      <c r="AB13" s="48">
        <f t="shared" si="5"/>
        <v>54.833333333333336</v>
      </c>
      <c r="AC13" s="48">
        <f t="shared" si="5"/>
        <v>26.166666666666668</v>
      </c>
      <c r="AD13" s="48">
        <f t="shared" si="5"/>
        <v>32.25</v>
      </c>
      <c r="AE13" s="48">
        <f t="shared" si="5"/>
        <v>44.857142857142854</v>
      </c>
      <c r="AF13" s="48">
        <f t="shared" si="5"/>
        <v>48.162500000000001</v>
      </c>
      <c r="AG13" s="59">
        <f>AVERAGEIF(B13:AF13,"&gt;0")</f>
        <v>46.246350209077065</v>
      </c>
      <c r="AS13" s="4"/>
      <c r="AT13" s="4"/>
      <c r="AU13" s="4"/>
      <c r="AV13" s="4"/>
    </row>
    <row r="14" spans="1:75" ht="30" customHeight="1" x14ac:dyDescent="0.25">
      <c r="A14" s="27" t="s">
        <v>83</v>
      </c>
      <c r="B14" s="36">
        <f t="shared" ref="B14:AF14" si="6">B11/70</f>
        <v>0</v>
      </c>
      <c r="C14" s="36">
        <f t="shared" si="6"/>
        <v>0.18571428571428572</v>
      </c>
      <c r="D14" s="36">
        <f t="shared" si="6"/>
        <v>5.7142857142857141E-2</v>
      </c>
      <c r="E14" s="36">
        <f t="shared" si="6"/>
        <v>8.5714285714285715E-2</v>
      </c>
      <c r="F14" s="36">
        <f t="shared" si="6"/>
        <v>0.17142857142857143</v>
      </c>
      <c r="G14" s="36">
        <f t="shared" si="6"/>
        <v>0.11428571428571428</v>
      </c>
      <c r="H14" s="36">
        <f t="shared" si="6"/>
        <v>0.11428571428571428</v>
      </c>
      <c r="I14" s="36">
        <f t="shared" si="6"/>
        <v>0.27142857142857141</v>
      </c>
      <c r="J14" s="36">
        <f t="shared" si="6"/>
        <v>0</v>
      </c>
      <c r="K14" s="36">
        <f t="shared" si="6"/>
        <v>0.14285714285714285</v>
      </c>
      <c r="L14" s="36">
        <f t="shared" si="6"/>
        <v>0.18571428571428572</v>
      </c>
      <c r="M14" s="36">
        <f t="shared" si="6"/>
        <v>7.1428571428571425E-2</v>
      </c>
      <c r="N14" s="36">
        <f t="shared" si="6"/>
        <v>0.12857142857142856</v>
      </c>
      <c r="O14" s="36">
        <f t="shared" si="6"/>
        <v>0.17142857142857143</v>
      </c>
      <c r="P14" s="36">
        <f t="shared" si="6"/>
        <v>0.11428571428571428</v>
      </c>
      <c r="Q14" s="36">
        <f t="shared" si="6"/>
        <v>7.1428571428571425E-2</v>
      </c>
      <c r="R14" s="36">
        <f t="shared" si="6"/>
        <v>0.11428571428571428</v>
      </c>
      <c r="S14" s="36">
        <f t="shared" si="6"/>
        <v>8.5714285714285715E-2</v>
      </c>
      <c r="T14" s="36">
        <f t="shared" si="6"/>
        <v>0.21428571428571427</v>
      </c>
      <c r="U14" s="36">
        <f t="shared" si="6"/>
        <v>0.1</v>
      </c>
      <c r="V14" s="36">
        <f t="shared" si="6"/>
        <v>0.12857142857142856</v>
      </c>
      <c r="W14" s="36">
        <f t="shared" si="6"/>
        <v>5.7142857142857141E-2</v>
      </c>
      <c r="X14" s="36">
        <f t="shared" si="6"/>
        <v>0.27142857142857141</v>
      </c>
      <c r="Y14" s="36">
        <f t="shared" si="6"/>
        <v>8.5714285714285715E-2</v>
      </c>
      <c r="Z14" s="36">
        <f t="shared" si="6"/>
        <v>0.12857142857142856</v>
      </c>
      <c r="AA14" s="36">
        <f t="shared" si="6"/>
        <v>0.12857142857142856</v>
      </c>
      <c r="AB14" s="36">
        <f t="shared" si="6"/>
        <v>8.5714285714285715E-2</v>
      </c>
      <c r="AC14" s="36">
        <f t="shared" si="6"/>
        <v>8.5714285714285715E-2</v>
      </c>
      <c r="AD14" s="36">
        <f t="shared" si="6"/>
        <v>0.17142857142857143</v>
      </c>
      <c r="AE14" s="36">
        <f t="shared" si="6"/>
        <v>0.2</v>
      </c>
      <c r="AF14" s="36">
        <f t="shared" si="6"/>
        <v>0.22857142857142856</v>
      </c>
      <c r="AG14" s="62">
        <f>AVERAGE(B14:AF14)</f>
        <v>0.12811059907834102</v>
      </c>
      <c r="AS14" s="4"/>
      <c r="AT14" s="4"/>
      <c r="AU14" s="4"/>
      <c r="AV14" s="4"/>
    </row>
    <row r="15" spans="1:75" ht="30" customHeight="1" x14ac:dyDescent="0.25">
      <c r="A15" s="28" t="s">
        <v>8</v>
      </c>
      <c r="B15" s="79"/>
      <c r="C15" s="79"/>
      <c r="D15" s="79"/>
      <c r="E15" s="79"/>
      <c r="F15" s="79"/>
      <c r="G15" s="79"/>
      <c r="H15" s="79"/>
      <c r="I15" s="79"/>
      <c r="J15" s="79"/>
      <c r="K15" s="79"/>
      <c r="L15" s="79"/>
      <c r="M15" s="79"/>
      <c r="N15" s="79"/>
      <c r="O15" s="79"/>
      <c r="P15" s="79"/>
      <c r="Q15" s="79"/>
      <c r="R15" s="79"/>
      <c r="S15" s="79"/>
      <c r="T15" s="79"/>
      <c r="U15" s="79"/>
      <c r="V15" s="79"/>
      <c r="W15" s="79"/>
      <c r="X15" s="79"/>
      <c r="Y15" s="79"/>
      <c r="Z15" s="79"/>
      <c r="AA15" s="79"/>
      <c r="AB15" s="79"/>
      <c r="AC15" s="79"/>
      <c r="AD15" s="79"/>
      <c r="AE15" s="79"/>
      <c r="AF15" s="79"/>
      <c r="AG15" s="79"/>
      <c r="AS15" s="4"/>
      <c r="AT15" s="4"/>
      <c r="AU15" s="4"/>
      <c r="AV15" s="4"/>
    </row>
    <row r="16" spans="1:75" ht="30" customHeight="1" x14ac:dyDescent="0.25">
      <c r="A16" s="25" t="s">
        <v>4</v>
      </c>
      <c r="B16" s="70"/>
      <c r="C16" s="71" t="s">
        <v>100</v>
      </c>
      <c r="D16" s="71" t="s">
        <v>101</v>
      </c>
      <c r="E16" s="71" t="s">
        <v>94</v>
      </c>
      <c r="F16" s="71" t="s">
        <v>102</v>
      </c>
      <c r="G16" s="71" t="s">
        <v>120</v>
      </c>
      <c r="H16" s="71" t="s">
        <v>112</v>
      </c>
      <c r="I16" s="71" t="s">
        <v>125</v>
      </c>
      <c r="J16" s="71" t="s">
        <v>90</v>
      </c>
      <c r="K16" s="71">
        <v>20</v>
      </c>
      <c r="L16" s="71" t="s">
        <v>91</v>
      </c>
      <c r="M16" s="71">
        <v>3</v>
      </c>
      <c r="N16" s="71" t="s">
        <v>107</v>
      </c>
      <c r="O16" s="71" t="s">
        <v>101</v>
      </c>
      <c r="P16" s="71">
        <v>28</v>
      </c>
      <c r="Q16" s="71">
        <v>11</v>
      </c>
      <c r="R16" s="71">
        <v>25</v>
      </c>
      <c r="S16" s="71">
        <v>14</v>
      </c>
      <c r="T16" s="71">
        <v>3</v>
      </c>
      <c r="U16" s="71">
        <v>16</v>
      </c>
      <c r="V16" s="71">
        <v>31</v>
      </c>
      <c r="W16" s="71">
        <v>33</v>
      </c>
      <c r="X16" s="71">
        <v>7</v>
      </c>
      <c r="Y16" s="71">
        <v>9</v>
      </c>
      <c r="Z16" s="71">
        <v>11</v>
      </c>
      <c r="AA16" s="71">
        <v>8</v>
      </c>
      <c r="AB16" s="71">
        <v>10</v>
      </c>
      <c r="AC16" s="71">
        <v>20</v>
      </c>
      <c r="AD16" s="71">
        <v>49</v>
      </c>
      <c r="AE16" s="71">
        <v>6</v>
      </c>
      <c r="AF16" s="71">
        <v>19</v>
      </c>
      <c r="AG16" s="58">
        <f>B16+C16+D16+E16+F16+G16+H16+I16+J16+K16+L16+M16+N16+O16+P16+Q16+R16+S16+T16+U16+V16+W16+X16+Y16++Z16+AA16+AB16+AC16+AD16+AE16+AF16</f>
        <v>535</v>
      </c>
      <c r="AS16" s="4"/>
      <c r="AT16" s="4"/>
      <c r="AU16" s="4"/>
      <c r="AV16" s="4"/>
    </row>
    <row r="17" spans="1:48" ht="30" customHeight="1" x14ac:dyDescent="0.25">
      <c r="A17" s="23" t="s">
        <v>5</v>
      </c>
      <c r="B17" s="31"/>
      <c r="C17" s="24">
        <v>1046.5</v>
      </c>
      <c r="D17" s="24">
        <v>1335</v>
      </c>
      <c r="E17" s="24">
        <v>980</v>
      </c>
      <c r="F17" s="24">
        <v>1171</v>
      </c>
      <c r="G17" s="24">
        <v>441</v>
      </c>
      <c r="H17" s="24">
        <v>2023</v>
      </c>
      <c r="I17" s="24">
        <v>2492.5</v>
      </c>
      <c r="J17" s="24">
        <v>649</v>
      </c>
      <c r="K17" s="24">
        <v>1123</v>
      </c>
      <c r="L17" s="24">
        <v>699</v>
      </c>
      <c r="M17" s="24">
        <v>264</v>
      </c>
      <c r="N17" s="24">
        <v>569</v>
      </c>
      <c r="O17" s="24">
        <v>1163</v>
      </c>
      <c r="P17" s="24">
        <v>1721.5</v>
      </c>
      <c r="Q17" s="24">
        <v>159</v>
      </c>
      <c r="R17" s="24">
        <v>1002</v>
      </c>
      <c r="S17" s="24">
        <v>817</v>
      </c>
      <c r="T17" s="24">
        <v>217</v>
      </c>
      <c r="U17" s="24">
        <v>1048.5</v>
      </c>
      <c r="V17" s="24">
        <v>1965.5</v>
      </c>
      <c r="W17" s="24">
        <v>1963</v>
      </c>
      <c r="X17" s="24">
        <v>428</v>
      </c>
      <c r="Y17" s="24">
        <v>669.2</v>
      </c>
      <c r="Z17" s="24">
        <v>607.5</v>
      </c>
      <c r="AA17" s="24">
        <v>499</v>
      </c>
      <c r="AB17" s="24">
        <v>621</v>
      </c>
      <c r="AC17" s="24">
        <v>1316.5</v>
      </c>
      <c r="AD17" s="24">
        <v>3175.5</v>
      </c>
      <c r="AE17" s="24">
        <v>268</v>
      </c>
      <c r="AF17" s="24">
        <v>879</v>
      </c>
      <c r="AG17" s="59">
        <f>SUM(B17:AF17)</f>
        <v>31313.200000000001</v>
      </c>
      <c r="AS17" s="4"/>
      <c r="AT17" s="4"/>
      <c r="AU17" s="4"/>
      <c r="AV17" s="4"/>
    </row>
    <row r="18" spans="1:48" ht="30" customHeight="1" x14ac:dyDescent="0.25">
      <c r="A18" s="23" t="s">
        <v>6</v>
      </c>
      <c r="B18" s="31">
        <f t="shared" ref="B18:AF18" si="7">IFERROR(B17/B16,0)</f>
        <v>0</v>
      </c>
      <c r="C18" s="31">
        <f t="shared" si="7"/>
        <v>52.325000000000003</v>
      </c>
      <c r="D18" s="31">
        <f t="shared" si="7"/>
        <v>63.571428571428569</v>
      </c>
      <c r="E18" s="31">
        <f t="shared" si="7"/>
        <v>70</v>
      </c>
      <c r="F18" s="31">
        <f t="shared" si="7"/>
        <v>53.227272727272727</v>
      </c>
      <c r="G18" s="31">
        <f t="shared" si="7"/>
        <v>73.5</v>
      </c>
      <c r="H18" s="31">
        <f t="shared" si="7"/>
        <v>56.194444444444443</v>
      </c>
      <c r="I18" s="31">
        <f t="shared" si="7"/>
        <v>57.965116279069768</v>
      </c>
      <c r="J18" s="31">
        <f t="shared" si="7"/>
        <v>64.900000000000006</v>
      </c>
      <c r="K18" s="31">
        <f t="shared" si="7"/>
        <v>56.15</v>
      </c>
      <c r="L18" s="31">
        <f t="shared" si="7"/>
        <v>63.545454545454547</v>
      </c>
      <c r="M18" s="31">
        <f t="shared" si="7"/>
        <v>88</v>
      </c>
      <c r="N18" s="31">
        <f t="shared" si="7"/>
        <v>71.125</v>
      </c>
      <c r="O18" s="31">
        <f t="shared" si="7"/>
        <v>55.38095238095238</v>
      </c>
      <c r="P18" s="31">
        <f t="shared" si="7"/>
        <v>61.482142857142854</v>
      </c>
      <c r="Q18" s="31">
        <f t="shared" si="7"/>
        <v>14.454545454545455</v>
      </c>
      <c r="R18" s="31">
        <f t="shared" si="7"/>
        <v>40.08</v>
      </c>
      <c r="S18" s="31">
        <f t="shared" si="7"/>
        <v>58.357142857142854</v>
      </c>
      <c r="T18" s="31">
        <f t="shared" si="7"/>
        <v>72.333333333333329</v>
      </c>
      <c r="U18" s="31">
        <f t="shared" si="7"/>
        <v>65.53125</v>
      </c>
      <c r="V18" s="31">
        <f t="shared" si="7"/>
        <v>63.403225806451616</v>
      </c>
      <c r="W18" s="31">
        <f t="shared" si="7"/>
        <v>59.484848484848484</v>
      </c>
      <c r="X18" s="31">
        <f t="shared" si="7"/>
        <v>61.142857142857146</v>
      </c>
      <c r="Y18" s="31">
        <f t="shared" si="7"/>
        <v>74.355555555555554</v>
      </c>
      <c r="Z18" s="31">
        <f t="shared" si="7"/>
        <v>55.227272727272727</v>
      </c>
      <c r="AA18" s="31">
        <f t="shared" si="7"/>
        <v>62.375</v>
      </c>
      <c r="AB18" s="31">
        <f t="shared" si="7"/>
        <v>62.1</v>
      </c>
      <c r="AC18" s="31">
        <f t="shared" si="7"/>
        <v>65.825000000000003</v>
      </c>
      <c r="AD18" s="31">
        <f t="shared" si="7"/>
        <v>64.806122448979593</v>
      </c>
      <c r="AE18" s="31">
        <f t="shared" si="7"/>
        <v>44.666666666666664</v>
      </c>
      <c r="AF18" s="31">
        <f t="shared" si="7"/>
        <v>46.263157894736842</v>
      </c>
      <c r="AG18" s="59">
        <f>AVERAGEIF(B18:AF18,"&gt;0")</f>
        <v>59.925759672605196</v>
      </c>
      <c r="AS18" s="4"/>
      <c r="AT18" s="4"/>
      <c r="AU18" s="4"/>
      <c r="AV18" s="4"/>
    </row>
    <row r="19" spans="1:48" ht="30" customHeight="1" x14ac:dyDescent="0.25">
      <c r="A19" s="27" t="s">
        <v>83</v>
      </c>
      <c r="B19" s="36">
        <f>B16/70</f>
        <v>0</v>
      </c>
      <c r="C19" s="36">
        <f t="shared" ref="C19" si="8">C16/70</f>
        <v>0.2857142857142857</v>
      </c>
      <c r="D19" s="36">
        <f t="shared" ref="D19" si="9">D16/70</f>
        <v>0.3</v>
      </c>
      <c r="E19" s="36">
        <f t="shared" ref="E19" si="10">E16/70</f>
        <v>0.2</v>
      </c>
      <c r="F19" s="36">
        <f t="shared" ref="F19" si="11">F16/70</f>
        <v>0.31428571428571428</v>
      </c>
      <c r="G19" s="36">
        <f t="shared" ref="G19" si="12">G16/70</f>
        <v>8.5714285714285715E-2</v>
      </c>
      <c r="H19" s="36">
        <f t="shared" ref="H19" si="13">H16/70</f>
        <v>0.51428571428571423</v>
      </c>
      <c r="I19" s="36">
        <f t="shared" ref="I19" si="14">I16/70</f>
        <v>0.61428571428571432</v>
      </c>
      <c r="J19" s="36">
        <f t="shared" ref="J19" si="15">J16/70</f>
        <v>0.14285714285714285</v>
      </c>
      <c r="K19" s="36">
        <f t="shared" ref="K19" si="16">K16/70</f>
        <v>0.2857142857142857</v>
      </c>
      <c r="L19" s="36">
        <f t="shared" ref="L19" si="17">L16/70</f>
        <v>0.15714285714285714</v>
      </c>
      <c r="M19" s="36">
        <f t="shared" ref="M19" si="18">M16/70</f>
        <v>4.2857142857142858E-2</v>
      </c>
      <c r="N19" s="36">
        <f t="shared" ref="N19" si="19">N16/70</f>
        <v>0.11428571428571428</v>
      </c>
      <c r="O19" s="36">
        <f t="shared" ref="O19" si="20">O16/70</f>
        <v>0.3</v>
      </c>
      <c r="P19" s="36">
        <f t="shared" ref="P19" si="21">P16/70</f>
        <v>0.4</v>
      </c>
      <c r="Q19" s="36">
        <f t="shared" ref="Q19" si="22">Q16/70</f>
        <v>0.15714285714285714</v>
      </c>
      <c r="R19" s="36">
        <f t="shared" ref="R19" si="23">R16/70</f>
        <v>0.35714285714285715</v>
      </c>
      <c r="S19" s="36">
        <f t="shared" ref="S19" si="24">S16/70</f>
        <v>0.2</v>
      </c>
      <c r="T19" s="36">
        <f t="shared" ref="T19" si="25">T16/70</f>
        <v>4.2857142857142858E-2</v>
      </c>
      <c r="U19" s="36">
        <f t="shared" ref="U19" si="26">U16/70</f>
        <v>0.22857142857142856</v>
      </c>
      <c r="V19" s="36">
        <f t="shared" ref="V19" si="27">V16/70</f>
        <v>0.44285714285714284</v>
      </c>
      <c r="W19" s="36">
        <f t="shared" ref="W19" si="28">W16/70</f>
        <v>0.47142857142857142</v>
      </c>
      <c r="X19" s="36">
        <f t="shared" ref="X19" si="29">X16/70</f>
        <v>0.1</v>
      </c>
      <c r="Y19" s="36">
        <f t="shared" ref="Y19" si="30">Y16/70</f>
        <v>0.12857142857142856</v>
      </c>
      <c r="Z19" s="36">
        <f t="shared" ref="Z19" si="31">Z16/70</f>
        <v>0.15714285714285714</v>
      </c>
      <c r="AA19" s="36">
        <f t="shared" ref="AA19" si="32">AA16/70</f>
        <v>0.11428571428571428</v>
      </c>
      <c r="AB19" s="36">
        <f t="shared" ref="AB19" si="33">AB16/70</f>
        <v>0.14285714285714285</v>
      </c>
      <c r="AC19" s="36">
        <f t="shared" ref="AC19" si="34">AC16/70</f>
        <v>0.2857142857142857</v>
      </c>
      <c r="AD19" s="36">
        <f t="shared" ref="AD19" si="35">AD16/70</f>
        <v>0.7</v>
      </c>
      <c r="AE19" s="36">
        <f t="shared" ref="AE19" si="36">AE16/70</f>
        <v>8.5714285714285715E-2</v>
      </c>
      <c r="AF19" s="36">
        <f t="shared" ref="AF19" si="37">AF16/70</f>
        <v>0.27142857142857141</v>
      </c>
      <c r="AG19" s="62">
        <f>AVERAGE(B19:AF19)</f>
        <v>0.24654377880184328</v>
      </c>
      <c r="AS19" s="4"/>
      <c r="AT19" s="4"/>
      <c r="AU19" s="4"/>
      <c r="AV19" s="4"/>
    </row>
    <row r="20" spans="1:48" ht="30" customHeight="1" x14ac:dyDescent="0.25">
      <c r="A20" s="28" t="s">
        <v>114</v>
      </c>
      <c r="B20" s="80"/>
      <c r="C20" s="81"/>
      <c r="D20" s="81"/>
      <c r="E20" s="81"/>
      <c r="F20" s="81"/>
      <c r="G20" s="81"/>
      <c r="H20" s="81"/>
      <c r="I20" s="81"/>
      <c r="J20" s="81"/>
      <c r="K20" s="81"/>
      <c r="L20" s="81"/>
      <c r="M20" s="81"/>
      <c r="N20" s="81"/>
      <c r="O20" s="81"/>
      <c r="P20" s="81"/>
      <c r="Q20" s="81"/>
      <c r="R20" s="81"/>
      <c r="S20" s="81"/>
      <c r="T20" s="81"/>
      <c r="U20" s="81"/>
      <c r="V20" s="81"/>
      <c r="W20" s="81"/>
      <c r="X20" s="81"/>
      <c r="Y20" s="81"/>
      <c r="Z20" s="81"/>
      <c r="AA20" s="81"/>
      <c r="AB20" s="81"/>
      <c r="AC20" s="81"/>
      <c r="AD20" s="81"/>
      <c r="AE20" s="81"/>
      <c r="AF20" s="81"/>
      <c r="AG20" s="82"/>
      <c r="AS20" s="4"/>
      <c r="AT20" s="4"/>
      <c r="AU20" s="4"/>
      <c r="AV20" s="4"/>
    </row>
    <row r="21" spans="1:48" ht="30" customHeight="1" x14ac:dyDescent="0.25">
      <c r="A21" s="25" t="s">
        <v>4</v>
      </c>
      <c r="B21" s="49"/>
      <c r="C21" s="50">
        <v>6</v>
      </c>
      <c r="D21" s="50" t="s">
        <v>119</v>
      </c>
      <c r="E21" s="50" t="s">
        <v>121</v>
      </c>
      <c r="F21" s="50" t="s">
        <v>107</v>
      </c>
      <c r="G21" s="50" t="s">
        <v>122</v>
      </c>
      <c r="H21" s="50" t="s">
        <v>120</v>
      </c>
      <c r="I21" s="50" t="s">
        <v>126</v>
      </c>
      <c r="J21" s="50" t="s">
        <v>126</v>
      </c>
      <c r="K21" s="50">
        <v>5</v>
      </c>
      <c r="L21" s="50" t="s">
        <v>123</v>
      </c>
      <c r="M21" s="50" t="s">
        <v>126</v>
      </c>
      <c r="N21" s="50" t="s">
        <v>126</v>
      </c>
      <c r="O21" s="50">
        <v>1</v>
      </c>
      <c r="P21" s="50">
        <v>3</v>
      </c>
      <c r="Q21" s="50">
        <v>0</v>
      </c>
      <c r="R21" s="50">
        <v>6</v>
      </c>
      <c r="S21" s="50">
        <v>3</v>
      </c>
      <c r="T21" s="50">
        <v>2</v>
      </c>
      <c r="U21" s="50">
        <v>8</v>
      </c>
      <c r="V21" s="50">
        <v>5</v>
      </c>
      <c r="W21" s="50">
        <v>12</v>
      </c>
      <c r="X21" s="50">
        <v>1</v>
      </c>
      <c r="Y21" s="50">
        <v>2</v>
      </c>
      <c r="Z21" s="50">
        <v>2</v>
      </c>
      <c r="AA21" s="50">
        <v>4</v>
      </c>
      <c r="AB21" s="50">
        <v>5</v>
      </c>
      <c r="AC21" s="50">
        <v>9</v>
      </c>
      <c r="AD21" s="50">
        <v>12</v>
      </c>
      <c r="AE21" s="50">
        <v>0</v>
      </c>
      <c r="AF21" s="50">
        <v>4</v>
      </c>
      <c r="AG21" s="58">
        <f>B21+C21+D21+E21+F21+G21+H21+I21+J21+K21+L21+M21+N21+O21+P21+Q21+R21+S21+T21+U21+V21+W21+X21+Y21++Z21+AA21+AB21+AC21+AD21+AE21+AF21</f>
        <v>128</v>
      </c>
      <c r="AS21" s="4"/>
      <c r="AT21" s="4"/>
      <c r="AU21" s="4"/>
      <c r="AV21" s="4"/>
    </row>
    <row r="22" spans="1:48" ht="30" customHeight="1" x14ac:dyDescent="0.25">
      <c r="A22" s="23" t="s">
        <v>5</v>
      </c>
      <c r="B22" s="31"/>
      <c r="C22" s="24">
        <v>193</v>
      </c>
      <c r="D22" s="24">
        <v>270</v>
      </c>
      <c r="E22" s="24">
        <v>35</v>
      </c>
      <c r="F22" s="24">
        <v>298</v>
      </c>
      <c r="G22" s="24">
        <v>234</v>
      </c>
      <c r="H22" s="24">
        <v>292</v>
      </c>
      <c r="I22" s="24">
        <v>82</v>
      </c>
      <c r="J22" s="24">
        <v>95</v>
      </c>
      <c r="K22" s="24">
        <v>273</v>
      </c>
      <c r="L22" s="24">
        <v>73</v>
      </c>
      <c r="M22" s="24">
        <v>129</v>
      </c>
      <c r="N22" s="24">
        <v>127</v>
      </c>
      <c r="O22" s="24">
        <v>24</v>
      </c>
      <c r="P22" s="24">
        <v>154</v>
      </c>
      <c r="Q22" s="24">
        <v>94</v>
      </c>
      <c r="R22" s="24">
        <v>188</v>
      </c>
      <c r="S22" s="24">
        <v>143</v>
      </c>
      <c r="T22" s="24">
        <v>165</v>
      </c>
      <c r="U22" s="24">
        <v>452</v>
      </c>
      <c r="V22" s="24">
        <v>212</v>
      </c>
      <c r="W22" s="24">
        <v>405</v>
      </c>
      <c r="X22" s="24">
        <v>89</v>
      </c>
      <c r="Y22" s="24">
        <v>106</v>
      </c>
      <c r="Z22" s="24">
        <v>80</v>
      </c>
      <c r="AA22" s="24">
        <v>215</v>
      </c>
      <c r="AB22" s="24">
        <v>203</v>
      </c>
      <c r="AC22" s="24">
        <v>281</v>
      </c>
      <c r="AD22" s="24">
        <v>401</v>
      </c>
      <c r="AE22" s="24">
        <v>35</v>
      </c>
      <c r="AF22" s="24">
        <v>186</v>
      </c>
      <c r="AG22" s="59">
        <f>SUM(B22:AF22)</f>
        <v>5534</v>
      </c>
      <c r="AS22" s="4"/>
      <c r="AT22" s="4"/>
      <c r="AU22" s="4"/>
      <c r="AV22" s="4"/>
    </row>
    <row r="23" spans="1:48" ht="30" customHeight="1" x14ac:dyDescent="0.25">
      <c r="A23" s="27" t="s">
        <v>6</v>
      </c>
      <c r="B23" s="37">
        <f t="shared" ref="B23:AF23" si="38">IFERROR(B22/B21,0)</f>
        <v>0</v>
      </c>
      <c r="C23" s="37">
        <f t="shared" si="38"/>
        <v>32.166666666666664</v>
      </c>
      <c r="D23" s="37">
        <f t="shared" si="38"/>
        <v>67.5</v>
      </c>
      <c r="E23" s="37">
        <f t="shared" si="38"/>
        <v>35</v>
      </c>
      <c r="F23" s="37">
        <f t="shared" si="38"/>
        <v>37.25</v>
      </c>
      <c r="G23" s="37">
        <f t="shared" si="38"/>
        <v>46.8</v>
      </c>
      <c r="H23" s="37">
        <f t="shared" si="38"/>
        <v>48.666666666666664</v>
      </c>
      <c r="I23" s="37">
        <f t="shared" si="38"/>
        <v>27.333333333333332</v>
      </c>
      <c r="J23" s="37">
        <f t="shared" si="38"/>
        <v>31.666666666666668</v>
      </c>
      <c r="K23" s="37">
        <f t="shared" si="38"/>
        <v>54.6</v>
      </c>
      <c r="L23" s="37">
        <f t="shared" si="38"/>
        <v>36.5</v>
      </c>
      <c r="M23" s="37">
        <f t="shared" si="38"/>
        <v>43</v>
      </c>
      <c r="N23" s="37">
        <f t="shared" si="38"/>
        <v>42.333333333333336</v>
      </c>
      <c r="O23" s="37">
        <f t="shared" si="38"/>
        <v>24</v>
      </c>
      <c r="P23" s="37">
        <f t="shared" si="38"/>
        <v>51.333333333333336</v>
      </c>
      <c r="Q23" s="37">
        <f t="shared" si="38"/>
        <v>0</v>
      </c>
      <c r="R23" s="37">
        <f t="shared" si="38"/>
        <v>31.333333333333332</v>
      </c>
      <c r="S23" s="37">
        <f t="shared" si="38"/>
        <v>47.666666666666664</v>
      </c>
      <c r="T23" s="37">
        <f t="shared" si="38"/>
        <v>82.5</v>
      </c>
      <c r="U23" s="37">
        <f t="shared" si="38"/>
        <v>56.5</v>
      </c>
      <c r="V23" s="37">
        <f t="shared" si="38"/>
        <v>42.4</v>
      </c>
      <c r="W23" s="37">
        <f t="shared" si="38"/>
        <v>33.75</v>
      </c>
      <c r="X23" s="37">
        <f t="shared" si="38"/>
        <v>89</v>
      </c>
      <c r="Y23" s="37">
        <f t="shared" si="38"/>
        <v>53</v>
      </c>
      <c r="Z23" s="37">
        <f t="shared" si="38"/>
        <v>40</v>
      </c>
      <c r="AA23" s="37">
        <f t="shared" si="38"/>
        <v>53.75</v>
      </c>
      <c r="AB23" s="37">
        <f t="shared" si="38"/>
        <v>40.6</v>
      </c>
      <c r="AC23" s="37">
        <f t="shared" si="38"/>
        <v>31.222222222222221</v>
      </c>
      <c r="AD23" s="37">
        <f t="shared" si="38"/>
        <v>33.416666666666664</v>
      </c>
      <c r="AE23" s="37">
        <f t="shared" si="38"/>
        <v>0</v>
      </c>
      <c r="AF23" s="37">
        <f t="shared" si="38"/>
        <v>46.5</v>
      </c>
      <c r="AG23" s="60">
        <f>AVERAGEIF(B23:AF23,"&gt;0")</f>
        <v>44.992460317460313</v>
      </c>
      <c r="AS23" s="4"/>
      <c r="AT23" s="4"/>
      <c r="AU23" s="4"/>
      <c r="AV23" s="4"/>
    </row>
    <row r="24" spans="1:48" ht="30" customHeight="1" x14ac:dyDescent="0.25">
      <c r="A24" s="28" t="s">
        <v>9</v>
      </c>
      <c r="B24" s="79"/>
      <c r="C24" s="79"/>
      <c r="D24" s="79"/>
      <c r="E24" s="79"/>
      <c r="F24" s="79"/>
      <c r="G24" s="79"/>
      <c r="H24" s="79"/>
      <c r="I24" s="79"/>
      <c r="J24" s="79"/>
      <c r="K24" s="79"/>
      <c r="L24" s="79"/>
      <c r="M24" s="79"/>
      <c r="N24" s="79"/>
      <c r="O24" s="79"/>
      <c r="P24" s="79"/>
      <c r="Q24" s="79"/>
      <c r="R24" s="79"/>
      <c r="S24" s="79"/>
      <c r="T24" s="79"/>
      <c r="U24" s="79"/>
      <c r="V24" s="79"/>
      <c r="W24" s="79"/>
      <c r="X24" s="79"/>
      <c r="Y24" s="79"/>
      <c r="Z24" s="79"/>
      <c r="AA24" s="79"/>
      <c r="AB24" s="79"/>
      <c r="AC24" s="79"/>
      <c r="AD24" s="79"/>
      <c r="AE24" s="79"/>
      <c r="AF24" s="79"/>
      <c r="AG24" s="79"/>
      <c r="AS24" s="4"/>
      <c r="AT24" s="4"/>
      <c r="AU24" s="4"/>
      <c r="AV24" s="4"/>
    </row>
    <row r="25" spans="1:48" ht="30" customHeight="1" x14ac:dyDescent="0.25">
      <c r="A25" s="65" t="s">
        <v>5</v>
      </c>
      <c r="B25" s="56"/>
      <c r="C25" s="56">
        <v>402</v>
      </c>
      <c r="D25" s="56">
        <v>175</v>
      </c>
      <c r="E25" s="56">
        <v>267</v>
      </c>
      <c r="F25" s="56">
        <v>569</v>
      </c>
      <c r="G25" s="56">
        <v>160</v>
      </c>
      <c r="H25" s="56">
        <v>233</v>
      </c>
      <c r="I25" s="56">
        <v>501.5</v>
      </c>
      <c r="J25" s="56">
        <v>394.5</v>
      </c>
      <c r="K25" s="56">
        <v>250</v>
      </c>
      <c r="L25" s="56">
        <v>417</v>
      </c>
      <c r="M25" s="56">
        <v>406</v>
      </c>
      <c r="N25" s="56">
        <v>1119.8</v>
      </c>
      <c r="O25" s="56">
        <v>667</v>
      </c>
      <c r="P25" s="56">
        <v>567</v>
      </c>
      <c r="Q25" s="56">
        <v>86</v>
      </c>
      <c r="R25" s="56">
        <v>167</v>
      </c>
      <c r="S25" s="56">
        <v>232</v>
      </c>
      <c r="T25" s="56">
        <v>340</v>
      </c>
      <c r="U25" s="56">
        <v>192</v>
      </c>
      <c r="V25" s="56">
        <v>471.2</v>
      </c>
      <c r="W25" s="56">
        <v>737</v>
      </c>
      <c r="X25" s="56">
        <v>219</v>
      </c>
      <c r="Y25" s="56">
        <v>198</v>
      </c>
      <c r="Z25" s="56">
        <v>217</v>
      </c>
      <c r="AA25" s="56">
        <v>296</v>
      </c>
      <c r="AB25" s="56">
        <v>465.5</v>
      </c>
      <c r="AC25" s="56">
        <v>542.5</v>
      </c>
      <c r="AD25" s="56">
        <v>339</v>
      </c>
      <c r="AE25" s="56">
        <v>198</v>
      </c>
      <c r="AF25" s="56">
        <v>312</v>
      </c>
      <c r="AG25" s="61">
        <f>SUM(B25:AF25)</f>
        <v>11141</v>
      </c>
      <c r="AS25" s="4"/>
      <c r="AT25" s="4"/>
      <c r="AU25" s="4"/>
      <c r="AV25" s="4"/>
    </row>
    <row r="26" spans="1:48" ht="30" customHeight="1" x14ac:dyDescent="0.25">
      <c r="A26" s="28" t="s">
        <v>10</v>
      </c>
      <c r="B26" s="79"/>
      <c r="C26" s="79"/>
      <c r="D26" s="79"/>
      <c r="E26" s="79"/>
      <c r="F26" s="79"/>
      <c r="G26" s="79"/>
      <c r="H26" s="79"/>
      <c r="I26" s="79"/>
      <c r="J26" s="79"/>
      <c r="K26" s="79"/>
      <c r="L26" s="79"/>
      <c r="M26" s="79"/>
      <c r="N26" s="79"/>
      <c r="O26" s="79"/>
      <c r="P26" s="79"/>
      <c r="Q26" s="79"/>
      <c r="R26" s="79"/>
      <c r="S26" s="79"/>
      <c r="T26" s="79"/>
      <c r="U26" s="79"/>
      <c r="V26" s="79"/>
      <c r="W26" s="79"/>
      <c r="X26" s="79"/>
      <c r="Y26" s="79"/>
      <c r="Z26" s="79"/>
      <c r="AA26" s="79"/>
      <c r="AB26" s="79"/>
      <c r="AC26" s="79"/>
      <c r="AD26" s="79"/>
      <c r="AE26" s="79"/>
      <c r="AF26" s="79"/>
      <c r="AG26" s="79"/>
    </row>
    <row r="27" spans="1:48" ht="30" customHeight="1" x14ac:dyDescent="0.25">
      <c r="A27" s="25" t="s">
        <v>4</v>
      </c>
      <c r="B27" s="49"/>
      <c r="C27" s="50">
        <v>0</v>
      </c>
      <c r="D27" s="50" t="s">
        <v>115</v>
      </c>
      <c r="E27" s="50" t="s">
        <v>115</v>
      </c>
      <c r="F27" s="50">
        <v>22</v>
      </c>
      <c r="G27" s="50" t="s">
        <v>99</v>
      </c>
      <c r="H27" s="50" t="s">
        <v>123</v>
      </c>
      <c r="I27" s="50" t="s">
        <v>97</v>
      </c>
      <c r="J27" s="50" t="s">
        <v>111</v>
      </c>
      <c r="K27" s="50">
        <v>-50</v>
      </c>
      <c r="L27" s="50" t="s">
        <v>94</v>
      </c>
      <c r="M27" s="50" t="s">
        <v>126</v>
      </c>
      <c r="N27" s="50" t="s">
        <v>128</v>
      </c>
      <c r="O27" s="50" t="s">
        <v>129</v>
      </c>
      <c r="P27" s="50">
        <v>20</v>
      </c>
      <c r="Q27" s="50">
        <v>0</v>
      </c>
      <c r="R27" s="50">
        <v>0</v>
      </c>
      <c r="S27" s="50">
        <v>0</v>
      </c>
      <c r="T27" s="50">
        <v>0</v>
      </c>
      <c r="U27" s="50">
        <v>20</v>
      </c>
      <c r="V27" s="50">
        <v>0</v>
      </c>
      <c r="W27" s="50">
        <v>25</v>
      </c>
      <c r="X27" s="50">
        <v>0</v>
      </c>
      <c r="Y27" s="50">
        <v>0</v>
      </c>
      <c r="Z27" s="50">
        <v>8</v>
      </c>
      <c r="AA27" s="50">
        <v>48</v>
      </c>
      <c r="AB27" s="50">
        <v>0</v>
      </c>
      <c r="AC27" s="50">
        <v>-20</v>
      </c>
      <c r="AD27" s="50">
        <v>0</v>
      </c>
      <c r="AE27" s="50">
        <v>0</v>
      </c>
      <c r="AF27" s="50">
        <v>12</v>
      </c>
      <c r="AG27" s="58">
        <f>B27+C27+D27+E27+F27+G27+H27+I27+J27+K27+L27+M27+N27+O27+P27+Q27+R27+S27+T27+U27+V27+W27+X27+Y27++Z27+AA27+AB27+AC27+AD27+AE27+AF27</f>
        <v>215</v>
      </c>
    </row>
    <row r="28" spans="1:48" ht="30" customHeight="1" x14ac:dyDescent="0.25">
      <c r="A28" s="23" t="s">
        <v>5</v>
      </c>
      <c r="B28" s="31"/>
      <c r="C28" s="24">
        <v>0</v>
      </c>
      <c r="D28" s="24">
        <v>0</v>
      </c>
      <c r="E28" s="24">
        <v>0</v>
      </c>
      <c r="F28" s="24">
        <v>376</v>
      </c>
      <c r="G28" s="24">
        <v>390</v>
      </c>
      <c r="H28" s="24">
        <v>120</v>
      </c>
      <c r="I28" s="24">
        <v>616</v>
      </c>
      <c r="J28" s="24">
        <v>920</v>
      </c>
      <c r="K28" s="24">
        <v>-20</v>
      </c>
      <c r="L28" s="24">
        <v>914</v>
      </c>
      <c r="M28" s="24">
        <v>264</v>
      </c>
      <c r="N28" s="24">
        <v>3232</v>
      </c>
      <c r="O28" s="24">
        <v>128</v>
      </c>
      <c r="P28" s="24">
        <v>2120</v>
      </c>
      <c r="Q28" s="24">
        <v>0</v>
      </c>
      <c r="R28" s="24">
        <v>0</v>
      </c>
      <c r="S28" s="24">
        <v>0</v>
      </c>
      <c r="T28" s="24">
        <v>0</v>
      </c>
      <c r="U28" s="24">
        <v>1006</v>
      </c>
      <c r="V28" s="24">
        <v>8</v>
      </c>
      <c r="W28" s="24">
        <v>500</v>
      </c>
      <c r="X28" s="24">
        <v>0</v>
      </c>
      <c r="Y28" s="24">
        <v>0</v>
      </c>
      <c r="Z28" s="24">
        <v>736</v>
      </c>
      <c r="AA28" s="24">
        <v>3712</v>
      </c>
      <c r="AB28" s="24">
        <v>0</v>
      </c>
      <c r="AC28" s="24">
        <v>820</v>
      </c>
      <c r="AD28" s="24">
        <v>0</v>
      </c>
      <c r="AE28" s="24">
        <v>200</v>
      </c>
      <c r="AF28" s="24">
        <v>1761</v>
      </c>
      <c r="AG28" s="59">
        <f>SUM(B28:AF28)</f>
        <v>17803</v>
      </c>
    </row>
    <row r="29" spans="1:48" ht="30" customHeight="1" x14ac:dyDescent="0.25">
      <c r="A29" s="23" t="s">
        <v>6</v>
      </c>
      <c r="B29" s="31">
        <f>IFERROR(B28/B27,0)</f>
        <v>0</v>
      </c>
      <c r="C29" s="31">
        <f t="shared" ref="C29:AF29" si="39">IFERROR(C28/C27,0)</f>
        <v>0</v>
      </c>
      <c r="D29" s="31">
        <f t="shared" si="39"/>
        <v>0</v>
      </c>
      <c r="E29" s="31">
        <f t="shared" si="39"/>
        <v>0</v>
      </c>
      <c r="F29" s="31">
        <f t="shared" si="39"/>
        <v>17.09090909090909</v>
      </c>
      <c r="G29" s="31">
        <f t="shared" si="39"/>
        <v>20.526315789473685</v>
      </c>
      <c r="H29" s="31">
        <f t="shared" si="39"/>
        <v>60</v>
      </c>
      <c r="I29" s="31">
        <f t="shared" si="39"/>
        <v>36.235294117647058</v>
      </c>
      <c r="J29" s="31">
        <f t="shared" si="39"/>
        <v>26.285714285714285</v>
      </c>
      <c r="K29" s="31">
        <f t="shared" si="39"/>
        <v>0.4</v>
      </c>
      <c r="L29" s="31">
        <f t="shared" si="39"/>
        <v>65.285714285714292</v>
      </c>
      <c r="M29" s="31">
        <f t="shared" si="39"/>
        <v>88</v>
      </c>
      <c r="N29" s="31">
        <f t="shared" si="39"/>
        <v>78.829268292682926</v>
      </c>
      <c r="O29" s="31">
        <f t="shared" si="39"/>
        <v>-128</v>
      </c>
      <c r="P29" s="31">
        <f t="shared" si="39"/>
        <v>106</v>
      </c>
      <c r="Q29" s="31">
        <f t="shared" si="39"/>
        <v>0</v>
      </c>
      <c r="R29" s="31">
        <f t="shared" si="39"/>
        <v>0</v>
      </c>
      <c r="S29" s="31">
        <f t="shared" si="39"/>
        <v>0</v>
      </c>
      <c r="T29" s="31">
        <f t="shared" si="39"/>
        <v>0</v>
      </c>
      <c r="U29" s="31">
        <f t="shared" si="39"/>
        <v>50.3</v>
      </c>
      <c r="V29" s="31">
        <f t="shared" si="39"/>
        <v>0</v>
      </c>
      <c r="W29" s="31">
        <f t="shared" si="39"/>
        <v>20</v>
      </c>
      <c r="X29" s="31">
        <f t="shared" si="39"/>
        <v>0</v>
      </c>
      <c r="Y29" s="31">
        <f t="shared" si="39"/>
        <v>0</v>
      </c>
      <c r="Z29" s="31">
        <f t="shared" si="39"/>
        <v>92</v>
      </c>
      <c r="AA29" s="31">
        <f t="shared" si="39"/>
        <v>77.333333333333329</v>
      </c>
      <c r="AB29" s="31">
        <f t="shared" si="39"/>
        <v>0</v>
      </c>
      <c r="AC29" s="31">
        <f t="shared" si="39"/>
        <v>-41</v>
      </c>
      <c r="AD29" s="31">
        <f t="shared" si="39"/>
        <v>0</v>
      </c>
      <c r="AE29" s="31">
        <f t="shared" si="39"/>
        <v>0</v>
      </c>
      <c r="AF29" s="31">
        <f t="shared" si="39"/>
        <v>146.75</v>
      </c>
      <c r="AG29" s="59">
        <f>AVERAGE(B29:AF29)</f>
        <v>23.097953199854025</v>
      </c>
    </row>
    <row r="30" spans="1:48" ht="30" customHeight="1" x14ac:dyDescent="0.25">
      <c r="A30" s="27" t="s">
        <v>130</v>
      </c>
      <c r="B30" s="37"/>
      <c r="C30" s="38">
        <v>0</v>
      </c>
      <c r="D30" s="38">
        <v>0</v>
      </c>
      <c r="E30" s="38">
        <v>0</v>
      </c>
      <c r="F30" s="38">
        <v>280</v>
      </c>
      <c r="G30" s="38">
        <v>250</v>
      </c>
      <c r="H30" s="38">
        <v>0</v>
      </c>
      <c r="I30" s="38">
        <v>1900</v>
      </c>
      <c r="J30" s="38">
        <v>1900</v>
      </c>
      <c r="K30" s="38">
        <v>1000</v>
      </c>
      <c r="L30" s="38">
        <v>182</v>
      </c>
      <c r="M30" s="38">
        <v>104</v>
      </c>
      <c r="N30" s="38">
        <v>520</v>
      </c>
      <c r="O30" s="38">
        <v>0</v>
      </c>
      <c r="P30" s="38">
        <v>520</v>
      </c>
      <c r="Q30" s="38">
        <v>0</v>
      </c>
      <c r="R30" s="38">
        <v>0</v>
      </c>
      <c r="S30" s="38">
        <v>0</v>
      </c>
      <c r="T30" s="38">
        <v>0</v>
      </c>
      <c r="U30" s="38">
        <v>230</v>
      </c>
      <c r="V30" s="38">
        <v>30</v>
      </c>
      <c r="W30" s="38">
        <v>600</v>
      </c>
      <c r="X30" s="38">
        <v>0</v>
      </c>
      <c r="Y30" s="38">
        <v>0</v>
      </c>
      <c r="Z30" s="38">
        <v>1400</v>
      </c>
      <c r="AA30" s="38">
        <v>2360</v>
      </c>
      <c r="AB30" s="38">
        <v>0</v>
      </c>
      <c r="AC30" s="38">
        <v>250</v>
      </c>
      <c r="AD30" s="38">
        <v>0</v>
      </c>
      <c r="AE30" s="38">
        <v>0</v>
      </c>
      <c r="AF30" s="38">
        <v>286</v>
      </c>
      <c r="AG30" s="60">
        <f>SUM(B30:AF30)</f>
        <v>11812</v>
      </c>
    </row>
    <row r="31" spans="1:48" ht="30" customHeight="1" x14ac:dyDescent="0.25">
      <c r="A31" s="28" t="s">
        <v>11</v>
      </c>
      <c r="B31" s="79"/>
      <c r="C31" s="79"/>
      <c r="D31" s="79"/>
      <c r="E31" s="79"/>
      <c r="F31" s="79"/>
      <c r="G31" s="79"/>
      <c r="H31" s="79"/>
      <c r="I31" s="79"/>
      <c r="J31" s="79"/>
      <c r="K31" s="79"/>
      <c r="L31" s="79"/>
      <c r="M31" s="79"/>
      <c r="N31" s="79"/>
      <c r="O31" s="79"/>
      <c r="P31" s="79"/>
      <c r="Q31" s="79"/>
      <c r="R31" s="79"/>
      <c r="S31" s="79"/>
      <c r="T31" s="79"/>
      <c r="U31" s="79"/>
      <c r="V31" s="79"/>
      <c r="W31" s="79"/>
      <c r="X31" s="79"/>
      <c r="Y31" s="79"/>
      <c r="Z31" s="79"/>
      <c r="AA31" s="79"/>
      <c r="AB31" s="79"/>
      <c r="AC31" s="79"/>
      <c r="AD31" s="79"/>
      <c r="AE31" s="79"/>
      <c r="AF31" s="79"/>
      <c r="AG31" s="79"/>
    </row>
    <row r="32" spans="1:48" ht="30" customHeight="1" x14ac:dyDescent="0.25">
      <c r="A32" s="25" t="s">
        <v>4</v>
      </c>
      <c r="B32" s="49"/>
      <c r="C32" s="50" t="s">
        <v>115</v>
      </c>
      <c r="D32" s="50" t="s">
        <v>115</v>
      </c>
      <c r="E32" s="50" t="s">
        <v>115</v>
      </c>
      <c r="F32" s="50" t="s">
        <v>115</v>
      </c>
      <c r="G32" s="50" t="s">
        <v>115</v>
      </c>
      <c r="H32" s="50" t="s">
        <v>115</v>
      </c>
      <c r="I32" s="50" t="s">
        <v>115</v>
      </c>
      <c r="J32" s="50" t="s">
        <v>115</v>
      </c>
      <c r="K32" s="50" t="s">
        <v>115</v>
      </c>
      <c r="L32" s="50" t="s">
        <v>115</v>
      </c>
      <c r="M32" s="50" t="s">
        <v>115</v>
      </c>
      <c r="N32" s="50" t="s">
        <v>115</v>
      </c>
      <c r="O32" s="50" t="s">
        <v>115</v>
      </c>
      <c r="P32" s="50" t="s">
        <v>115</v>
      </c>
      <c r="Q32" s="50" t="s">
        <v>115</v>
      </c>
      <c r="R32" s="50" t="s">
        <v>115</v>
      </c>
      <c r="S32" s="50" t="s">
        <v>115</v>
      </c>
      <c r="T32" s="50" t="s">
        <v>115</v>
      </c>
      <c r="U32" s="50" t="s">
        <v>115</v>
      </c>
      <c r="V32" s="50" t="s">
        <v>115</v>
      </c>
      <c r="W32" s="50" t="s">
        <v>115</v>
      </c>
      <c r="X32" s="50" t="s">
        <v>115</v>
      </c>
      <c r="Y32" s="50" t="s">
        <v>115</v>
      </c>
      <c r="Z32" s="50" t="s">
        <v>115</v>
      </c>
      <c r="AA32" s="50" t="s">
        <v>115</v>
      </c>
      <c r="AB32" s="50" t="s">
        <v>115</v>
      </c>
      <c r="AC32" s="50" t="s">
        <v>115</v>
      </c>
      <c r="AD32" s="50" t="s">
        <v>115</v>
      </c>
      <c r="AE32" s="50" t="s">
        <v>115</v>
      </c>
      <c r="AF32" s="50" t="s">
        <v>115</v>
      </c>
      <c r="AG32" s="58">
        <f>B32+C32+D32+E32+F32+G32+H32+I32+J32+K32+L32+M32+N32+O32+P32+Q32+R32+S32+T32+U32+V32+W32+X32+Y32++Z32+AA32+AB32+AC32+AD32+AE32+AF32</f>
        <v>0</v>
      </c>
    </row>
    <row r="33" spans="1:33" ht="30" customHeight="1" x14ac:dyDescent="0.25">
      <c r="A33" s="23" t="s">
        <v>5</v>
      </c>
      <c r="B33" s="31"/>
      <c r="C33" s="24">
        <v>0</v>
      </c>
      <c r="D33" s="24">
        <v>0</v>
      </c>
      <c r="E33" s="24">
        <v>0</v>
      </c>
      <c r="F33" s="24">
        <v>0</v>
      </c>
      <c r="G33" s="24">
        <v>0</v>
      </c>
      <c r="H33" s="24">
        <v>0</v>
      </c>
      <c r="I33" s="24">
        <v>0</v>
      </c>
      <c r="J33" s="24">
        <v>0</v>
      </c>
      <c r="K33" s="24">
        <v>0</v>
      </c>
      <c r="L33" s="24">
        <v>0</v>
      </c>
      <c r="M33" s="24">
        <v>0</v>
      </c>
      <c r="N33" s="24">
        <v>0</v>
      </c>
      <c r="O33" s="24">
        <v>0</v>
      </c>
      <c r="P33" s="24">
        <v>0</v>
      </c>
      <c r="Q33" s="24">
        <v>0</v>
      </c>
      <c r="R33" s="24">
        <v>0</v>
      </c>
      <c r="S33" s="24">
        <v>0</v>
      </c>
      <c r="T33" s="24">
        <v>0</v>
      </c>
      <c r="U33" s="24">
        <v>0</v>
      </c>
      <c r="V33" s="24">
        <v>0</v>
      </c>
      <c r="W33" s="24">
        <v>0</v>
      </c>
      <c r="X33" s="24">
        <v>0</v>
      </c>
      <c r="Y33" s="24">
        <v>0</v>
      </c>
      <c r="Z33" s="24">
        <v>0</v>
      </c>
      <c r="AA33" s="24">
        <v>0</v>
      </c>
      <c r="AB33" s="24">
        <v>0</v>
      </c>
      <c r="AC33" s="24">
        <v>0</v>
      </c>
      <c r="AD33" s="24">
        <v>0</v>
      </c>
      <c r="AE33" s="24">
        <v>0</v>
      </c>
      <c r="AF33" s="24">
        <v>0</v>
      </c>
      <c r="AG33" s="59">
        <f>SUM(B33:AF33)</f>
        <v>0</v>
      </c>
    </row>
    <row r="34" spans="1:33" ht="30" customHeight="1" x14ac:dyDescent="0.25">
      <c r="A34" s="23" t="s">
        <v>6</v>
      </c>
      <c r="B34" s="31">
        <f>IFERROR(B33/B32,0)</f>
        <v>0</v>
      </c>
      <c r="C34" s="31">
        <f t="shared" ref="C34:AF34" si="40">IFERROR(C33/C32,0)</f>
        <v>0</v>
      </c>
      <c r="D34" s="31">
        <f t="shared" si="40"/>
        <v>0</v>
      </c>
      <c r="E34" s="31">
        <f t="shared" si="40"/>
        <v>0</v>
      </c>
      <c r="F34" s="31">
        <f t="shared" si="40"/>
        <v>0</v>
      </c>
      <c r="G34" s="31">
        <f t="shared" si="40"/>
        <v>0</v>
      </c>
      <c r="H34" s="31">
        <f t="shared" si="40"/>
        <v>0</v>
      </c>
      <c r="I34" s="31">
        <f t="shared" si="40"/>
        <v>0</v>
      </c>
      <c r="J34" s="31">
        <f t="shared" si="40"/>
        <v>0</v>
      </c>
      <c r="K34" s="31">
        <f t="shared" si="40"/>
        <v>0</v>
      </c>
      <c r="L34" s="31">
        <f t="shared" si="40"/>
        <v>0</v>
      </c>
      <c r="M34" s="31">
        <f t="shared" si="40"/>
        <v>0</v>
      </c>
      <c r="N34" s="31">
        <f t="shared" si="40"/>
        <v>0</v>
      </c>
      <c r="O34" s="31">
        <f t="shared" si="40"/>
        <v>0</v>
      </c>
      <c r="P34" s="31">
        <f t="shared" si="40"/>
        <v>0</v>
      </c>
      <c r="Q34" s="31">
        <f t="shared" si="40"/>
        <v>0</v>
      </c>
      <c r="R34" s="31">
        <f t="shared" si="40"/>
        <v>0</v>
      </c>
      <c r="S34" s="31">
        <f t="shared" si="40"/>
        <v>0</v>
      </c>
      <c r="T34" s="31">
        <f t="shared" si="40"/>
        <v>0</v>
      </c>
      <c r="U34" s="31">
        <f t="shared" si="40"/>
        <v>0</v>
      </c>
      <c r="V34" s="31">
        <f t="shared" si="40"/>
        <v>0</v>
      </c>
      <c r="W34" s="31">
        <f t="shared" si="40"/>
        <v>0</v>
      </c>
      <c r="X34" s="31">
        <f t="shared" si="40"/>
        <v>0</v>
      </c>
      <c r="Y34" s="31">
        <f t="shared" si="40"/>
        <v>0</v>
      </c>
      <c r="Z34" s="31">
        <f t="shared" si="40"/>
        <v>0</v>
      </c>
      <c r="AA34" s="31">
        <f t="shared" si="40"/>
        <v>0</v>
      </c>
      <c r="AB34" s="31">
        <f t="shared" si="40"/>
        <v>0</v>
      </c>
      <c r="AC34" s="31">
        <f t="shared" si="40"/>
        <v>0</v>
      </c>
      <c r="AD34" s="31">
        <f t="shared" si="40"/>
        <v>0</v>
      </c>
      <c r="AE34" s="31">
        <f t="shared" si="40"/>
        <v>0</v>
      </c>
      <c r="AF34" s="31">
        <f t="shared" si="40"/>
        <v>0</v>
      </c>
      <c r="AG34" s="59">
        <f>AVERAGE(B34:AF34)</f>
        <v>0</v>
      </c>
    </row>
    <row r="35" spans="1:33" ht="30" customHeight="1" x14ac:dyDescent="0.25">
      <c r="A35" s="27" t="s">
        <v>130</v>
      </c>
      <c r="B35" s="37"/>
      <c r="C35" s="38">
        <v>0</v>
      </c>
      <c r="D35" s="38">
        <v>0</v>
      </c>
      <c r="E35" s="38">
        <v>0</v>
      </c>
      <c r="F35" s="38">
        <v>0</v>
      </c>
      <c r="G35" s="38">
        <v>0</v>
      </c>
      <c r="H35" s="38">
        <v>0</v>
      </c>
      <c r="I35" s="38">
        <v>0</v>
      </c>
      <c r="J35" s="38">
        <v>0</v>
      </c>
      <c r="K35" s="38">
        <v>0</v>
      </c>
      <c r="L35" s="38">
        <v>0</v>
      </c>
      <c r="M35" s="38">
        <v>0</v>
      </c>
      <c r="N35" s="38">
        <v>0</v>
      </c>
      <c r="O35" s="38">
        <v>0</v>
      </c>
      <c r="P35" s="38">
        <v>0</v>
      </c>
      <c r="Q35" s="38">
        <v>0</v>
      </c>
      <c r="R35" s="38">
        <v>0</v>
      </c>
      <c r="S35" s="38">
        <v>0</v>
      </c>
      <c r="T35" s="38">
        <v>0</v>
      </c>
      <c r="U35" s="38">
        <v>0</v>
      </c>
      <c r="V35" s="38">
        <v>0</v>
      </c>
      <c r="W35" s="38">
        <v>0</v>
      </c>
      <c r="X35" s="38">
        <v>0</v>
      </c>
      <c r="Y35" s="38">
        <v>0</v>
      </c>
      <c r="Z35" s="38">
        <v>0</v>
      </c>
      <c r="AA35" s="38">
        <v>0</v>
      </c>
      <c r="AB35" s="38">
        <v>0</v>
      </c>
      <c r="AC35" s="38">
        <v>0</v>
      </c>
      <c r="AD35" s="38">
        <v>0</v>
      </c>
      <c r="AE35" s="38">
        <v>0</v>
      </c>
      <c r="AF35" s="38">
        <v>0</v>
      </c>
      <c r="AG35" s="60">
        <f>SUM(B35:AF35)</f>
        <v>0</v>
      </c>
    </row>
    <row r="36" spans="1:33" ht="30" customHeight="1" x14ac:dyDescent="0.25">
      <c r="A36" s="28" t="s">
        <v>62</v>
      </c>
      <c r="B36" s="79"/>
      <c r="C36" s="79"/>
      <c r="D36" s="79"/>
      <c r="E36" s="79"/>
      <c r="F36" s="79"/>
      <c r="G36" s="79"/>
      <c r="H36" s="79"/>
      <c r="I36" s="79"/>
      <c r="J36" s="79"/>
      <c r="K36" s="79"/>
      <c r="L36" s="79"/>
      <c r="M36" s="79"/>
      <c r="N36" s="79"/>
      <c r="O36" s="79"/>
      <c r="P36" s="79"/>
      <c r="Q36" s="79"/>
      <c r="R36" s="79"/>
      <c r="S36" s="79"/>
      <c r="T36" s="79"/>
      <c r="U36" s="79"/>
      <c r="V36" s="79"/>
      <c r="W36" s="79"/>
      <c r="X36" s="79"/>
      <c r="Y36" s="79"/>
      <c r="Z36" s="79"/>
      <c r="AA36" s="79"/>
      <c r="AB36" s="79"/>
      <c r="AC36" s="79"/>
      <c r="AD36" s="79"/>
      <c r="AE36" s="79"/>
      <c r="AF36" s="79"/>
      <c r="AG36" s="79"/>
    </row>
    <row r="37" spans="1:33" ht="30" customHeight="1" x14ac:dyDescent="0.25">
      <c r="A37" s="35" t="s">
        <v>63</v>
      </c>
      <c r="B37" s="29"/>
      <c r="C37" s="26"/>
      <c r="D37" s="26"/>
      <c r="E37" s="26"/>
      <c r="F37" s="26"/>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43"/>
    </row>
    <row r="38" spans="1:33" ht="30" customHeight="1" x14ac:dyDescent="0.25">
      <c r="A38" s="21" t="s">
        <v>64</v>
      </c>
      <c r="B38" s="31"/>
      <c r="C38" s="24"/>
      <c r="D38" s="24"/>
      <c r="E38" s="24"/>
      <c r="F38" s="24"/>
      <c r="G38" s="24"/>
      <c r="H38" s="24"/>
      <c r="I38" s="24"/>
      <c r="J38" s="24"/>
      <c r="K38" s="24"/>
      <c r="L38" s="24"/>
      <c r="M38" s="24"/>
      <c r="N38" s="24"/>
      <c r="O38" s="24"/>
      <c r="P38" s="24"/>
      <c r="Q38" s="24"/>
      <c r="R38" s="24"/>
      <c r="S38" s="24"/>
      <c r="T38" s="24"/>
      <c r="U38" s="24"/>
      <c r="V38" s="24"/>
      <c r="W38" s="24"/>
      <c r="X38" s="24"/>
      <c r="Y38" s="24"/>
      <c r="Z38" s="24"/>
      <c r="AA38" s="24"/>
      <c r="AB38" s="24"/>
      <c r="AC38" s="24"/>
      <c r="AD38" s="24"/>
      <c r="AE38" s="24"/>
      <c r="AF38" s="24"/>
      <c r="AG38" s="41"/>
    </row>
    <row r="39" spans="1:33" ht="30" customHeight="1" x14ac:dyDescent="0.25">
      <c r="A39" s="21" t="s">
        <v>65</v>
      </c>
      <c r="B39" s="37"/>
      <c r="C39" s="38"/>
      <c r="D39" s="38"/>
      <c r="E39" s="38"/>
      <c r="F39" s="38"/>
      <c r="G39" s="38"/>
      <c r="H39" s="38"/>
      <c r="I39" s="38"/>
      <c r="J39" s="38"/>
      <c r="K39" s="38"/>
      <c r="L39" s="38"/>
      <c r="M39" s="38"/>
      <c r="N39" s="38"/>
      <c r="O39" s="38"/>
      <c r="P39" s="38"/>
      <c r="Q39" s="38"/>
      <c r="R39" s="38"/>
      <c r="S39" s="38"/>
      <c r="T39" s="38"/>
      <c r="U39" s="38"/>
      <c r="V39" s="38"/>
      <c r="W39" s="38"/>
      <c r="X39" s="38"/>
      <c r="Y39" s="38"/>
      <c r="Z39" s="38"/>
      <c r="AA39" s="38"/>
      <c r="AB39" s="38"/>
      <c r="AC39" s="38"/>
      <c r="AD39" s="38"/>
      <c r="AE39" s="38"/>
      <c r="AF39" s="38"/>
      <c r="AG39" s="42"/>
    </row>
    <row r="40" spans="1:33" ht="30" customHeight="1" x14ac:dyDescent="0.25">
      <c r="A40" s="28" t="s">
        <v>116</v>
      </c>
      <c r="B40" s="79"/>
      <c r="C40" s="79"/>
      <c r="D40" s="79"/>
      <c r="E40" s="79"/>
      <c r="F40" s="79"/>
      <c r="G40" s="79"/>
      <c r="H40" s="79"/>
      <c r="I40" s="79"/>
      <c r="J40" s="79"/>
      <c r="K40" s="79"/>
      <c r="L40" s="79"/>
      <c r="M40" s="79"/>
      <c r="N40" s="79"/>
      <c r="O40" s="79"/>
      <c r="P40" s="79"/>
      <c r="Q40" s="79"/>
      <c r="R40" s="79"/>
      <c r="S40" s="79"/>
      <c r="T40" s="79"/>
      <c r="U40" s="79"/>
      <c r="V40" s="79"/>
      <c r="W40" s="79"/>
      <c r="X40" s="79"/>
      <c r="Y40" s="79"/>
      <c r="Z40" s="79"/>
      <c r="AA40" s="79"/>
      <c r="AB40" s="79"/>
      <c r="AC40" s="79"/>
      <c r="AD40" s="79"/>
      <c r="AE40" s="79"/>
      <c r="AF40" s="79"/>
      <c r="AG40" s="79"/>
    </row>
    <row r="41" spans="1:33" ht="30" customHeight="1" x14ac:dyDescent="0.25">
      <c r="A41" s="35" t="s">
        <v>67</v>
      </c>
      <c r="B41" s="29"/>
      <c r="C41" s="26"/>
      <c r="D41" s="26"/>
      <c r="E41" s="26"/>
      <c r="F41" s="26"/>
      <c r="G41" s="26"/>
      <c r="H41" s="26"/>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43"/>
    </row>
    <row r="42" spans="1:33" ht="30" customHeight="1" x14ac:dyDescent="0.25">
      <c r="A42" s="21" t="s">
        <v>68</v>
      </c>
      <c r="B42" s="29"/>
      <c r="C42" s="26"/>
      <c r="D42" s="26"/>
      <c r="E42" s="26"/>
      <c r="F42" s="26"/>
      <c r="G42" s="26"/>
      <c r="H42" s="26"/>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41"/>
    </row>
    <row r="43" spans="1:33" ht="30" customHeight="1" x14ac:dyDescent="0.25">
      <c r="A43" s="32" t="s">
        <v>69</v>
      </c>
      <c r="B43" s="31"/>
      <c r="C43" s="24"/>
      <c r="D43" s="24"/>
      <c r="E43" s="24"/>
      <c r="F43" s="24"/>
      <c r="G43" s="2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24"/>
      <c r="AG43" s="41"/>
    </row>
    <row r="44" spans="1:33" ht="30" customHeight="1" x14ac:dyDescent="0.25">
      <c r="A44" s="32" t="s">
        <v>70</v>
      </c>
      <c r="B44" s="37"/>
      <c r="C44" s="38"/>
      <c r="D44" s="38"/>
      <c r="E44" s="38"/>
      <c r="F44" s="38"/>
      <c r="G44" s="38"/>
      <c r="H44" s="38"/>
      <c r="I44" s="38"/>
      <c r="J44" s="38"/>
      <c r="K44" s="38"/>
      <c r="L44" s="38"/>
      <c r="M44" s="38"/>
      <c r="N44" s="38"/>
      <c r="O44" s="38"/>
      <c r="P44" s="38"/>
      <c r="Q44" s="38"/>
      <c r="R44" s="38"/>
      <c r="S44" s="38"/>
      <c r="T44" s="38"/>
      <c r="U44" s="38"/>
      <c r="V44" s="38"/>
      <c r="W44" s="38"/>
      <c r="X44" s="38"/>
      <c r="Y44" s="38"/>
      <c r="Z44" s="38"/>
      <c r="AA44" s="38"/>
      <c r="AB44" s="38"/>
      <c r="AC44" s="38"/>
      <c r="AD44" s="38"/>
      <c r="AE44" s="38"/>
      <c r="AF44" s="38"/>
      <c r="AG44" s="57"/>
    </row>
    <row r="45" spans="1:33" ht="30" customHeight="1" x14ac:dyDescent="0.25">
      <c r="A45" s="28" t="s">
        <v>71</v>
      </c>
      <c r="B45" s="79"/>
      <c r="C45" s="79"/>
      <c r="D45" s="79"/>
      <c r="E45" s="79"/>
      <c r="F45" s="79"/>
      <c r="G45" s="79"/>
      <c r="H45" s="79"/>
      <c r="I45" s="79"/>
      <c r="J45" s="79"/>
      <c r="K45" s="79"/>
      <c r="L45" s="79"/>
      <c r="M45" s="79"/>
      <c r="N45" s="79"/>
      <c r="O45" s="79"/>
      <c r="P45" s="79"/>
      <c r="Q45" s="79"/>
      <c r="R45" s="79"/>
      <c r="S45" s="79"/>
      <c r="T45" s="79"/>
      <c r="U45" s="79"/>
      <c r="V45" s="79"/>
      <c r="W45" s="79"/>
      <c r="X45" s="79"/>
      <c r="Y45" s="79"/>
      <c r="Z45" s="79"/>
      <c r="AA45" s="79"/>
      <c r="AB45" s="79"/>
      <c r="AC45" s="79"/>
      <c r="AD45" s="79"/>
      <c r="AE45" s="79"/>
      <c r="AF45" s="79"/>
      <c r="AG45" s="79"/>
    </row>
    <row r="46" spans="1:33" ht="30" customHeight="1" x14ac:dyDescent="0.25">
      <c r="A46" s="35" t="s">
        <v>72</v>
      </c>
      <c r="B46" s="29"/>
      <c r="C46" s="26"/>
      <c r="D46" s="26"/>
      <c r="E46" s="26"/>
      <c r="F46" s="26"/>
      <c r="G46" s="26"/>
      <c r="H46" s="26"/>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43"/>
    </row>
    <row r="47" spans="1:33" ht="30" customHeight="1" x14ac:dyDescent="0.25">
      <c r="A47" s="21" t="s">
        <v>73</v>
      </c>
      <c r="B47" s="31"/>
      <c r="C47" s="24"/>
      <c r="D47" s="24"/>
      <c r="E47" s="24"/>
      <c r="F47" s="24"/>
      <c r="G47" s="24"/>
      <c r="H47" s="24"/>
      <c r="I47" s="24"/>
      <c r="J47" s="24"/>
      <c r="K47" s="24"/>
      <c r="L47" s="24"/>
      <c r="M47" s="24"/>
      <c r="N47" s="24"/>
      <c r="O47" s="24"/>
      <c r="P47" s="24"/>
      <c r="Q47" s="24"/>
      <c r="R47" s="24"/>
      <c r="S47" s="24"/>
      <c r="T47" s="24"/>
      <c r="U47" s="24"/>
      <c r="V47" s="24"/>
      <c r="W47" s="24"/>
      <c r="X47" s="24"/>
      <c r="Y47" s="24"/>
      <c r="Z47" s="24"/>
      <c r="AA47" s="24"/>
      <c r="AB47" s="24"/>
      <c r="AC47" s="24"/>
      <c r="AD47" s="24"/>
      <c r="AE47" s="24"/>
      <c r="AF47" s="24"/>
      <c r="AG47" s="41"/>
    </row>
    <row r="48" spans="1:33" ht="30" customHeight="1" x14ac:dyDescent="0.25">
      <c r="A48" s="44" t="s">
        <v>74</v>
      </c>
      <c r="B48" s="45"/>
      <c r="C48" s="45"/>
      <c r="D48" s="45"/>
      <c r="E48" s="45"/>
      <c r="F48" s="45"/>
      <c r="G48" s="45"/>
      <c r="H48" s="45"/>
      <c r="I48" s="45"/>
      <c r="J48" s="45"/>
      <c r="K48" s="45"/>
      <c r="L48" s="45"/>
      <c r="M48" s="45"/>
      <c r="N48" s="45"/>
      <c r="O48" s="45"/>
      <c r="P48" s="45"/>
      <c r="Q48" s="45"/>
      <c r="R48" s="45"/>
      <c r="S48" s="45"/>
      <c r="T48" s="45"/>
      <c r="U48" s="45"/>
      <c r="V48" s="45"/>
      <c r="W48" s="45"/>
      <c r="X48" s="45"/>
      <c r="Y48" s="45"/>
      <c r="Z48" s="45"/>
      <c r="AA48" s="45"/>
      <c r="AB48" s="45"/>
      <c r="AC48" s="45"/>
      <c r="AD48" s="45"/>
      <c r="AE48" s="45"/>
      <c r="AF48" s="45"/>
      <c r="AG48" s="41"/>
    </row>
    <row r="49" spans="1:33" ht="30" customHeight="1" x14ac:dyDescent="0.25">
      <c r="A49" s="33" t="s">
        <v>75</v>
      </c>
      <c r="B49" s="46"/>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c r="AG49" s="43"/>
    </row>
    <row r="50" spans="1:33" ht="30" customHeight="1" x14ac:dyDescent="0.25">
      <c r="A50" s="21" t="s">
        <v>66</v>
      </c>
      <c r="B50" s="39"/>
      <c r="C50" s="40"/>
      <c r="D50" s="40"/>
      <c r="E50" s="40"/>
      <c r="F50" s="40"/>
      <c r="G50" s="40"/>
      <c r="H50" s="40"/>
      <c r="I50" s="40"/>
      <c r="J50" s="40"/>
      <c r="K50" s="40"/>
      <c r="L50" s="40"/>
      <c r="M50" s="40"/>
      <c r="N50" s="40"/>
      <c r="O50" s="40"/>
      <c r="P50" s="40"/>
      <c r="Q50" s="40"/>
      <c r="R50" s="40"/>
      <c r="S50" s="40"/>
      <c r="T50" s="40"/>
      <c r="U50" s="40"/>
      <c r="V50" s="40"/>
      <c r="W50" s="40"/>
      <c r="X50" s="40"/>
      <c r="Y50" s="40"/>
      <c r="Z50" s="40"/>
      <c r="AA50" s="40"/>
      <c r="AB50" s="40"/>
      <c r="AC50" s="40"/>
      <c r="AD50" s="40"/>
      <c r="AE50" s="40"/>
      <c r="AF50" s="40"/>
      <c r="AG50" s="41"/>
    </row>
    <row r="51" spans="1:33" ht="30" customHeight="1" x14ac:dyDescent="0.25">
      <c r="A51" s="32" t="s">
        <v>76</v>
      </c>
      <c r="B51" s="37"/>
      <c r="C51" s="38"/>
      <c r="D51" s="38"/>
      <c r="E51" s="38"/>
      <c r="F51" s="38"/>
      <c r="G51" s="38"/>
      <c r="H51" s="38"/>
      <c r="I51" s="38"/>
      <c r="J51" s="38"/>
      <c r="K51" s="38"/>
      <c r="L51" s="38"/>
      <c r="M51" s="38"/>
      <c r="N51" s="38"/>
      <c r="O51" s="38"/>
      <c r="P51" s="38"/>
      <c r="Q51" s="38"/>
      <c r="R51" s="38"/>
      <c r="S51" s="38"/>
      <c r="T51" s="38"/>
      <c r="U51" s="38"/>
      <c r="V51" s="38"/>
      <c r="W51" s="38"/>
      <c r="X51" s="38"/>
      <c r="Y51" s="38"/>
      <c r="Z51" s="38"/>
      <c r="AA51" s="38"/>
      <c r="AB51" s="38"/>
      <c r="AC51" s="38"/>
      <c r="AD51" s="38"/>
      <c r="AE51" s="38"/>
      <c r="AF51" s="38"/>
      <c r="AG51" s="42"/>
    </row>
    <row r="52" spans="1:33" ht="30" customHeight="1" x14ac:dyDescent="0.25">
      <c r="A52" s="28" t="s">
        <v>77</v>
      </c>
      <c r="B52" s="79"/>
      <c r="C52" s="79"/>
      <c r="D52" s="79"/>
      <c r="E52" s="79"/>
      <c r="F52" s="79"/>
      <c r="G52" s="79"/>
      <c r="H52" s="79"/>
      <c r="I52" s="79"/>
      <c r="J52" s="79"/>
      <c r="K52" s="79"/>
      <c r="L52" s="79"/>
      <c r="M52" s="79"/>
      <c r="N52" s="79"/>
      <c r="O52" s="79"/>
      <c r="P52" s="79"/>
      <c r="Q52" s="79"/>
      <c r="R52" s="79"/>
      <c r="S52" s="79"/>
      <c r="T52" s="79"/>
      <c r="U52" s="79"/>
      <c r="V52" s="79"/>
      <c r="W52" s="79"/>
      <c r="X52" s="79"/>
      <c r="Y52" s="79"/>
      <c r="Z52" s="79"/>
      <c r="AA52" s="79"/>
      <c r="AB52" s="79"/>
      <c r="AC52" s="79"/>
      <c r="AD52" s="79"/>
      <c r="AE52" s="79"/>
      <c r="AF52" s="79"/>
      <c r="AG52" s="79"/>
    </row>
    <row r="53" spans="1:33" ht="30" customHeight="1" x14ac:dyDescent="0.25">
      <c r="A53" s="34" t="s">
        <v>78</v>
      </c>
      <c r="B53" s="29"/>
      <c r="C53" s="26"/>
      <c r="D53" s="26"/>
      <c r="E53" s="26"/>
      <c r="F53" s="26"/>
      <c r="G53" s="26"/>
      <c r="H53" s="26"/>
      <c r="I53" s="26"/>
      <c r="J53" s="26"/>
      <c r="K53" s="26"/>
      <c r="L53" s="26"/>
      <c r="M53" s="26"/>
      <c r="N53" s="26"/>
      <c r="O53" s="26"/>
      <c r="P53" s="26"/>
      <c r="Q53" s="26"/>
      <c r="R53" s="26"/>
      <c r="S53" s="26"/>
      <c r="T53" s="26"/>
      <c r="U53" s="26"/>
      <c r="V53" s="26"/>
      <c r="W53" s="26"/>
      <c r="X53" s="26"/>
      <c r="Y53" s="26"/>
      <c r="Z53" s="26"/>
      <c r="AA53" s="26"/>
      <c r="AB53" s="26"/>
      <c r="AC53" s="26"/>
      <c r="AD53" s="26"/>
      <c r="AE53" s="26"/>
      <c r="AF53" s="26"/>
      <c r="AG53" s="43"/>
    </row>
    <row r="54" spans="1:33" ht="30" customHeight="1" x14ac:dyDescent="0.25">
      <c r="A54" s="32" t="s">
        <v>79</v>
      </c>
      <c r="B54" s="31"/>
      <c r="C54" s="24"/>
      <c r="D54" s="24"/>
      <c r="E54" s="24"/>
      <c r="F54" s="24"/>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41"/>
    </row>
    <row r="55" spans="1:33" ht="30" customHeight="1" x14ac:dyDescent="0.25">
      <c r="A55" s="32" t="s">
        <v>73</v>
      </c>
      <c r="B55" s="45"/>
      <c r="C55" s="45"/>
      <c r="D55" s="45"/>
      <c r="E55" s="45"/>
      <c r="F55" s="45"/>
      <c r="G55" s="45"/>
      <c r="H55" s="45"/>
      <c r="I55" s="45"/>
      <c r="J55" s="45"/>
      <c r="K55" s="45"/>
      <c r="L55" s="45"/>
      <c r="M55" s="45"/>
      <c r="N55" s="45"/>
      <c r="O55" s="45"/>
      <c r="P55" s="45"/>
      <c r="Q55" s="45"/>
      <c r="R55" s="45"/>
      <c r="S55" s="45"/>
      <c r="T55" s="45"/>
      <c r="U55" s="45"/>
      <c r="V55" s="45"/>
      <c r="W55" s="45"/>
      <c r="X55" s="45"/>
      <c r="Y55" s="45"/>
      <c r="Z55" s="45"/>
      <c r="AA55" s="45"/>
      <c r="AB55" s="45"/>
      <c r="AC55" s="45"/>
      <c r="AD55" s="45"/>
      <c r="AE55" s="45"/>
      <c r="AF55" s="45"/>
      <c r="AG55" s="41"/>
    </row>
    <row r="56" spans="1:33" ht="30" customHeight="1" x14ac:dyDescent="0.25">
      <c r="A56" s="32" t="s">
        <v>80</v>
      </c>
      <c r="B56" s="46"/>
      <c r="C56" s="46"/>
      <c r="D56" s="46"/>
      <c r="E56" s="46"/>
      <c r="F56" s="46"/>
      <c r="G56" s="46"/>
      <c r="H56" s="46"/>
      <c r="I56" s="46"/>
      <c r="J56" s="46"/>
      <c r="K56" s="46"/>
      <c r="L56" s="46"/>
      <c r="M56" s="46"/>
      <c r="N56" s="46"/>
      <c r="O56" s="46"/>
      <c r="P56" s="46"/>
      <c r="Q56" s="46"/>
      <c r="R56" s="46"/>
      <c r="S56" s="46"/>
      <c r="T56" s="46"/>
      <c r="U56" s="46"/>
      <c r="V56" s="46"/>
      <c r="W56" s="46"/>
      <c r="X56" s="46"/>
      <c r="Y56" s="46"/>
      <c r="Z56" s="46"/>
      <c r="AA56" s="46"/>
      <c r="AB56" s="46"/>
      <c r="AC56" s="46"/>
      <c r="AD56" s="46"/>
      <c r="AE56" s="46"/>
      <c r="AF56" s="46"/>
      <c r="AG56" s="41"/>
    </row>
    <row r="57" spans="1:33" ht="30" customHeight="1" x14ac:dyDescent="0.25">
      <c r="A57" s="32" t="s">
        <v>81</v>
      </c>
      <c r="B57" s="40"/>
      <c r="C57" s="40"/>
      <c r="D57" s="40"/>
      <c r="E57" s="40"/>
      <c r="F57" s="40"/>
      <c r="G57" s="40"/>
      <c r="H57" s="40"/>
      <c r="I57" s="40"/>
      <c r="J57" s="40"/>
      <c r="K57" s="40"/>
      <c r="L57" s="40"/>
      <c r="M57" s="40"/>
      <c r="N57" s="40"/>
      <c r="O57" s="40"/>
      <c r="P57" s="40"/>
      <c r="Q57" s="40"/>
      <c r="R57" s="40"/>
      <c r="S57" s="40"/>
      <c r="T57" s="40"/>
      <c r="U57" s="40"/>
      <c r="V57" s="40"/>
      <c r="W57" s="40"/>
      <c r="X57" s="40"/>
      <c r="Y57" s="40"/>
      <c r="Z57" s="40"/>
      <c r="AA57" s="40"/>
      <c r="AB57" s="40"/>
      <c r="AC57" s="40"/>
      <c r="AD57" s="40"/>
      <c r="AE57" s="40"/>
      <c r="AF57" s="40"/>
      <c r="AG57" s="41"/>
    </row>
    <row r="58" spans="1:33" ht="30" customHeight="1" x14ac:dyDescent="0.25"/>
  </sheetData>
  <mergeCells count="13">
    <mergeCell ref="B40:AG40"/>
    <mergeCell ref="B45:AG45"/>
    <mergeCell ref="B52:AG52"/>
    <mergeCell ref="B20:AG20"/>
    <mergeCell ref="B24:AG24"/>
    <mergeCell ref="B26:AG26"/>
    <mergeCell ref="B31:AG31"/>
    <mergeCell ref="B36:AG36"/>
    <mergeCell ref="AG2:AG3"/>
    <mergeCell ref="B1:AF1"/>
    <mergeCell ref="B5:AG5"/>
    <mergeCell ref="B10:AG10"/>
    <mergeCell ref="B15:AG15"/>
  </mergeCells>
  <phoneticPr fontId="10" type="noConversion"/>
  <conditionalFormatting sqref="B8:AF8">
    <cfRule type="cellIs" dxfId="53" priority="56" operator="lessThan">
      <formula>17</formula>
    </cfRule>
    <cfRule type="cellIs" dxfId="52" priority="60" operator="between">
      <formula>17</formula>
      <formula>17.99</formula>
    </cfRule>
  </conditionalFormatting>
  <conditionalFormatting sqref="B8:AF8">
    <cfRule type="cellIs" dxfId="51" priority="59" operator="greaterThanOrEqual">
      <formula>18</formula>
    </cfRule>
  </conditionalFormatting>
  <conditionalFormatting sqref="B9:AF9">
    <cfRule type="cellIs" dxfId="50" priority="57" operator="greaterThanOrEqual">
      <formula>65%</formula>
    </cfRule>
    <cfRule type="cellIs" dxfId="49" priority="58" operator="lessThan">
      <formula>60%</formula>
    </cfRule>
  </conditionalFormatting>
  <conditionalFormatting sqref="B13:AF13">
    <cfRule type="cellIs" dxfId="48" priority="53" operator="lessThan">
      <formula>40</formula>
    </cfRule>
    <cfRule type="cellIs" dxfId="47" priority="55" operator="between">
      <formula>40</formula>
      <formula>44.99</formula>
    </cfRule>
  </conditionalFormatting>
  <conditionalFormatting sqref="B13:AF13">
    <cfRule type="cellIs" dxfId="46" priority="54" operator="greaterThanOrEqual">
      <formula>45</formula>
    </cfRule>
  </conditionalFormatting>
  <conditionalFormatting sqref="B18:AF18">
    <cfRule type="cellIs" dxfId="45" priority="50" operator="lessThan">
      <formula>50</formula>
    </cfRule>
    <cfRule type="cellIs" dxfId="44" priority="52" operator="between">
      <formula>50</formula>
      <formula>54.99</formula>
    </cfRule>
  </conditionalFormatting>
  <conditionalFormatting sqref="B18:AF18">
    <cfRule type="cellIs" dxfId="43" priority="51" operator="greaterThanOrEqual">
      <formula>55</formula>
    </cfRule>
  </conditionalFormatting>
  <conditionalFormatting sqref="B23:AF23">
    <cfRule type="cellIs" dxfId="42" priority="47" operator="lessThan">
      <formula>35</formula>
    </cfRule>
    <cfRule type="cellIs" dxfId="41" priority="49" operator="between">
      <formula>35</formula>
      <formula>39.99</formula>
    </cfRule>
  </conditionalFormatting>
  <conditionalFormatting sqref="B23:AF23">
    <cfRule type="cellIs" dxfId="40" priority="48" operator="greaterThanOrEqual">
      <formula>40</formula>
    </cfRule>
  </conditionalFormatting>
  <conditionalFormatting sqref="B14:AF14 B19:AF19">
    <cfRule type="cellIs" dxfId="39" priority="44" operator="lessThan">
      <formula>"0.6"</formula>
    </cfRule>
    <cfRule type="cellIs" dxfId="38" priority="45" operator="between">
      <formula>"0.6"</formula>
      <formula>"0.6499"</formula>
    </cfRule>
    <cfRule type="cellIs" dxfId="37" priority="46" operator="greaterThanOrEqual">
      <formula>"0.65"</formula>
    </cfRule>
  </conditionalFormatting>
  <conditionalFormatting sqref="B25:AF25">
    <cfRule type="cellIs" dxfId="36" priority="38" operator="lessThan">
      <formula>1000</formula>
    </cfRule>
    <cfRule type="cellIs" dxfId="35" priority="39" operator="between">
      <formula>1000</formula>
      <formula>"1499.99"</formula>
    </cfRule>
    <cfRule type="cellIs" dxfId="34" priority="40" operator="greaterThanOrEqual">
      <formula>1500</formula>
    </cfRule>
  </conditionalFormatting>
  <conditionalFormatting sqref="B29:AF29">
    <cfRule type="cellIs" dxfId="33" priority="35" operator="lessThan">
      <formula>65</formula>
    </cfRule>
    <cfRule type="cellIs" dxfId="32" priority="36" operator="between">
      <formula>65</formula>
      <formula>69.99</formula>
    </cfRule>
    <cfRule type="cellIs" dxfId="31" priority="37" operator="greaterThanOrEqual">
      <formula>70</formula>
    </cfRule>
  </conditionalFormatting>
  <conditionalFormatting sqref="B34:AF34">
    <cfRule type="cellIs" dxfId="30" priority="32" operator="lessThan">
      <formula>65</formula>
    </cfRule>
    <cfRule type="cellIs" dxfId="29" priority="33" operator="between">
      <formula>65</formula>
      <formula>"69.99"</formula>
    </cfRule>
    <cfRule type="cellIs" dxfId="28" priority="34" operator="greaterThanOrEqual">
      <formula>70</formula>
    </cfRule>
  </conditionalFormatting>
  <conditionalFormatting sqref="AG8">
    <cfRule type="cellIs" dxfId="27" priority="29" operator="lessThan">
      <formula>17</formula>
    </cfRule>
    <cfRule type="cellIs" dxfId="26" priority="30" operator="between">
      <formula>17</formula>
      <formula>"17.99"</formula>
    </cfRule>
    <cfRule type="cellIs" dxfId="25" priority="31" operator="greaterThanOrEqual">
      <formula>18</formula>
    </cfRule>
  </conditionalFormatting>
  <conditionalFormatting sqref="AG13">
    <cfRule type="cellIs" dxfId="24" priority="26" operator="lessThan">
      <formula>40</formula>
    </cfRule>
    <cfRule type="cellIs" dxfId="23" priority="27" operator="between">
      <formula>40</formula>
      <formula>44.99</formula>
    </cfRule>
    <cfRule type="cellIs" dxfId="22" priority="28" operator="greaterThanOrEqual">
      <formula>45</formula>
    </cfRule>
  </conditionalFormatting>
  <conditionalFormatting sqref="AG18">
    <cfRule type="cellIs" dxfId="21" priority="23" operator="lessThan">
      <formula>50</formula>
    </cfRule>
    <cfRule type="cellIs" dxfId="20" priority="24" operator="between">
      <formula>50</formula>
      <formula>54.99</formula>
    </cfRule>
    <cfRule type="cellIs" dxfId="19" priority="25" operator="greaterThanOrEqual">
      <formula>55</formula>
    </cfRule>
  </conditionalFormatting>
  <conditionalFormatting sqref="AG23">
    <cfRule type="cellIs" dxfId="18" priority="20" operator="lessThan">
      <formula>35</formula>
    </cfRule>
    <cfRule type="cellIs" dxfId="17" priority="21" operator="between">
      <formula>35</formula>
      <formula>39.99</formula>
    </cfRule>
    <cfRule type="cellIs" dxfId="16" priority="22" operator="greaterThanOrEqual">
      <formula>40</formula>
    </cfRule>
  </conditionalFormatting>
  <conditionalFormatting sqref="AG29">
    <cfRule type="cellIs" dxfId="15" priority="15" operator="lessThan">
      <formula>65</formula>
    </cfRule>
    <cfRule type="cellIs" dxfId="14" priority="16" operator="between">
      <formula>65</formula>
      <formula>69.99</formula>
    </cfRule>
    <cfRule type="cellIs" dxfId="13" priority="17" operator="greaterThanOrEqual">
      <formula>70</formula>
    </cfRule>
  </conditionalFormatting>
  <conditionalFormatting sqref="AG34">
    <cfRule type="cellIs" dxfId="12" priority="12" operator="lessThan">
      <formula>65</formula>
    </cfRule>
    <cfRule type="cellIs" dxfId="11" priority="13" operator="between">
      <formula>65</formula>
      <formula>69.99</formula>
    </cfRule>
    <cfRule type="cellIs" dxfId="10" priority="14" operator="greaterThanOrEqual">
      <formula>70</formula>
    </cfRule>
  </conditionalFormatting>
  <conditionalFormatting sqref="B9:AF9">
    <cfRule type="cellIs" dxfId="9" priority="11" operator="between">
      <formula>60%</formula>
      <formula>64.99%</formula>
    </cfRule>
  </conditionalFormatting>
  <conditionalFormatting sqref="AG9">
    <cfRule type="cellIs" dxfId="8" priority="7" operator="lessThan">
      <formula>0.6</formula>
    </cfRule>
    <cfRule type="cellIs" dxfId="7" priority="9" operator="between">
      <formula>0.6</formula>
      <formula>0.6499</formula>
    </cfRule>
    <cfRule type="cellIs" dxfId="6" priority="10" operator="greaterThan">
      <formula>0.65</formula>
    </cfRule>
  </conditionalFormatting>
  <conditionalFormatting sqref="AG14">
    <cfRule type="cellIs" dxfId="5" priority="4" operator="lessThan">
      <formula>0.6</formula>
    </cfRule>
    <cfRule type="cellIs" dxfId="4" priority="5" operator="between">
      <formula>0.6</formula>
      <formula>0.6499</formula>
    </cfRule>
    <cfRule type="cellIs" dxfId="3" priority="6" operator="greaterThan">
      <formula>0.65</formula>
    </cfRule>
  </conditionalFormatting>
  <conditionalFormatting sqref="AG19">
    <cfRule type="cellIs" dxfId="2" priority="1" operator="lessThan">
      <formula>0.6</formula>
    </cfRule>
    <cfRule type="cellIs" dxfId="1" priority="2" operator="between">
      <formula>0.6</formula>
      <formula>0.6499</formula>
    </cfRule>
    <cfRule type="cellIs" dxfId="0" priority="3" operator="greaterThan">
      <formula>0.65</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98" r:id="rId4" name="Button 2">
              <controlPr defaultSize="0" print="0" autoFill="0" autoPict="0" macro="[0]!Bouton2_Cliquer">
                <anchor moveWithCells="1" sizeWithCells="1">
                  <from>
                    <xdr:col>0</xdr:col>
                    <xdr:colOff>1476375</xdr:colOff>
                    <xdr:row>0</xdr:row>
                    <xdr:rowOff>542925</xdr:rowOff>
                  </from>
                  <to>
                    <xdr:col>0</xdr:col>
                    <xdr:colOff>2000250</xdr:colOff>
                    <xdr:row>1</xdr:row>
                    <xdr:rowOff>295275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E6AFC1-4CEF-40A5-8EF2-9767FBCD60DF}">
  <sheetPr codeName="Feuil6"/>
  <dimension ref="A1:AZ99"/>
  <sheetViews>
    <sheetView zoomScale="70" zoomScaleNormal="70" workbookViewId="0">
      <selection activeCell="C3" sqref="C3"/>
    </sheetView>
  </sheetViews>
  <sheetFormatPr baseColWidth="10" defaultRowHeight="15" x14ac:dyDescent="0.25"/>
  <cols>
    <col min="1" max="52" width="15.7109375" customWidth="1"/>
  </cols>
  <sheetData>
    <row r="1" spans="1:52" ht="18.75" x14ac:dyDescent="0.3">
      <c r="C1" s="83" t="s">
        <v>145</v>
      </c>
      <c r="D1" s="83"/>
      <c r="E1" s="83"/>
      <c r="F1" s="83"/>
      <c r="G1" s="83"/>
      <c r="H1" s="83"/>
      <c r="I1" s="83"/>
      <c r="J1" s="83"/>
      <c r="K1" s="83"/>
      <c r="L1" s="83"/>
      <c r="M1" s="83"/>
      <c r="N1" s="67"/>
      <c r="O1" s="67"/>
      <c r="P1" s="83" t="s">
        <v>146</v>
      </c>
      <c r="Q1" s="83"/>
      <c r="R1" s="83"/>
      <c r="S1" s="83"/>
      <c r="T1" s="83"/>
      <c r="U1" s="83"/>
      <c r="V1" s="83"/>
      <c r="W1" s="83"/>
      <c r="X1" s="83"/>
      <c r="Y1" s="83"/>
      <c r="Z1" s="83"/>
      <c r="AA1" s="67"/>
      <c r="AB1" s="67"/>
      <c r="AC1" s="83" t="s">
        <v>147</v>
      </c>
      <c r="AD1" s="83"/>
      <c r="AE1" s="83"/>
      <c r="AF1" s="83"/>
      <c r="AG1" s="83"/>
      <c r="AH1" s="83"/>
      <c r="AI1" s="83"/>
      <c r="AJ1" s="83"/>
      <c r="AK1" s="83"/>
      <c r="AL1" s="83"/>
      <c r="AM1" s="83"/>
      <c r="AN1" s="67"/>
      <c r="AO1" s="67"/>
      <c r="AP1" s="83" t="s">
        <v>148</v>
      </c>
      <c r="AQ1" s="83"/>
      <c r="AR1" s="83"/>
      <c r="AS1" s="83"/>
      <c r="AT1" s="83"/>
      <c r="AU1" s="83"/>
      <c r="AV1" s="83"/>
      <c r="AW1" s="83"/>
      <c r="AX1" s="83"/>
      <c r="AY1" s="83"/>
      <c r="AZ1" s="83"/>
    </row>
    <row r="2" spans="1:52" ht="15.75" customHeight="1" x14ac:dyDescent="0.25">
      <c r="B2" s="52" t="s">
        <v>164</v>
      </c>
      <c r="C2" s="52" t="s">
        <v>3</v>
      </c>
      <c r="D2" s="52" t="s">
        <v>164</v>
      </c>
      <c r="E2" s="52" t="s">
        <v>7</v>
      </c>
      <c r="F2" s="52" t="s">
        <v>164</v>
      </c>
      <c r="G2" s="52" t="s">
        <v>8</v>
      </c>
      <c r="H2" s="52" t="s">
        <v>164</v>
      </c>
      <c r="I2" s="52" t="s">
        <v>9</v>
      </c>
      <c r="J2" s="52" t="s">
        <v>164</v>
      </c>
      <c r="K2" s="52" t="s">
        <v>143</v>
      </c>
      <c r="L2" s="52" t="s">
        <v>164</v>
      </c>
      <c r="M2" s="52" t="s">
        <v>144</v>
      </c>
      <c r="N2" s="52"/>
      <c r="O2" s="52" t="s">
        <v>164</v>
      </c>
      <c r="P2" s="52" t="s">
        <v>3</v>
      </c>
      <c r="Q2" s="52" t="s">
        <v>164</v>
      </c>
      <c r="R2" s="52" t="s">
        <v>7</v>
      </c>
      <c r="S2" s="52" t="s">
        <v>164</v>
      </c>
      <c r="T2" s="52" t="s">
        <v>8</v>
      </c>
      <c r="U2" s="52" t="s">
        <v>164</v>
      </c>
      <c r="V2" s="52" t="s">
        <v>9</v>
      </c>
      <c r="W2" s="52" t="s">
        <v>164</v>
      </c>
      <c r="X2" s="52" t="s">
        <v>143</v>
      </c>
      <c r="Y2" s="52" t="s">
        <v>164</v>
      </c>
      <c r="Z2" s="52" t="s">
        <v>144</v>
      </c>
      <c r="AA2" s="52"/>
      <c r="AB2" s="52" t="s">
        <v>164</v>
      </c>
      <c r="AC2" s="52" t="s">
        <v>3</v>
      </c>
      <c r="AD2" s="52" t="s">
        <v>164</v>
      </c>
      <c r="AE2" s="52" t="s">
        <v>7</v>
      </c>
      <c r="AF2" s="52" t="s">
        <v>164</v>
      </c>
      <c r="AG2" s="52" t="s">
        <v>8</v>
      </c>
      <c r="AH2" s="52" t="s">
        <v>164</v>
      </c>
      <c r="AI2" s="52" t="s">
        <v>9</v>
      </c>
      <c r="AJ2" s="52" t="s">
        <v>164</v>
      </c>
      <c r="AK2" s="52" t="s">
        <v>143</v>
      </c>
      <c r="AL2" s="52" t="s">
        <v>164</v>
      </c>
      <c r="AM2" s="52" t="s">
        <v>144</v>
      </c>
      <c r="AN2" s="52"/>
      <c r="AO2" s="52" t="s">
        <v>164</v>
      </c>
      <c r="AP2" s="52" t="s">
        <v>3</v>
      </c>
      <c r="AQ2" s="52" t="s">
        <v>164</v>
      </c>
      <c r="AR2" s="52" t="s">
        <v>7</v>
      </c>
      <c r="AS2" s="52" t="s">
        <v>164</v>
      </c>
      <c r="AT2" s="52" t="s">
        <v>8</v>
      </c>
      <c r="AU2" s="52" t="s">
        <v>164</v>
      </c>
      <c r="AV2" s="52" t="s">
        <v>9</v>
      </c>
      <c r="AW2" s="52" t="s">
        <v>164</v>
      </c>
      <c r="AX2" s="52" t="s">
        <v>143</v>
      </c>
      <c r="AY2" s="52" t="s">
        <v>164</v>
      </c>
      <c r="AZ2" s="52" t="s">
        <v>144</v>
      </c>
    </row>
    <row r="3" spans="1:52" ht="15.75" customHeight="1" x14ac:dyDescent="0.25">
      <c r="A3" s="51">
        <v>1</v>
      </c>
      <c r="B3" s="68">
        <v>18</v>
      </c>
      <c r="C3" s="53" cm="1">
        <f t="array" aca="1" ref="C3" ca="1">OFFSET(INDIRECT($C$1 &amp; "!$B$7"),0,ROW()-3)</f>
        <v>0</v>
      </c>
      <c r="D3" s="53"/>
      <c r="E3" s="53" cm="1">
        <f t="array" aca="1" ref="E3" ca="1">OFFSET(INDIRECT($C$1 &amp; "!$B$12"),0,ROW()-3)</f>
        <v>0</v>
      </c>
      <c r="F3" s="53"/>
      <c r="G3" s="53" cm="1">
        <f t="array" aca="1" ref="G3" ca="1">OFFSET(INDIRECT($C$1 &amp; "!$B$17"),0,ROW()-3)</f>
        <v>0</v>
      </c>
      <c r="H3" s="53"/>
      <c r="I3" s="53">
        <f ca="1">OFFSET(Janvier!$B$25,0,ROW()-3)</f>
        <v>0</v>
      </c>
      <c r="J3" s="53"/>
      <c r="K3" s="53">
        <f ca="1">OFFSET(Janvier!$B$28,0,ROW()-3)</f>
        <v>0</v>
      </c>
      <c r="L3" s="53"/>
      <c r="M3" s="53">
        <f ca="1">OFFSET(Janvier!$B$33,0,ROW()-3)</f>
        <v>0</v>
      </c>
      <c r="N3" s="51">
        <v>1</v>
      </c>
      <c r="O3" s="51"/>
      <c r="P3" s="53"/>
      <c r="Q3" s="53"/>
      <c r="R3" s="53"/>
      <c r="S3" s="53"/>
      <c r="T3" s="53"/>
      <c r="U3" s="53"/>
      <c r="V3" s="53"/>
      <c r="W3" s="53"/>
      <c r="X3" s="53"/>
      <c r="Y3" s="53"/>
      <c r="Z3" s="53"/>
      <c r="AA3" s="51">
        <v>1</v>
      </c>
      <c r="AB3" s="51"/>
      <c r="AN3" s="51">
        <v>1</v>
      </c>
      <c r="AO3" s="51"/>
    </row>
    <row r="4" spans="1:52" ht="15.75" customHeight="1" x14ac:dyDescent="0.25">
      <c r="A4" s="51">
        <v>2</v>
      </c>
      <c r="B4" s="51"/>
      <c r="C4" s="53" cm="1">
        <f t="array" aca="1" ref="C4" ca="1">OFFSET(INDIRECT($C$1 &amp; "!$B$7"),0,ROW()-3)</f>
        <v>876</v>
      </c>
      <c r="D4" s="53"/>
      <c r="E4" s="53" cm="1">
        <f t="array" aca="1" ref="E4" ca="1">OFFSET(INDIRECT($C$1 &amp; "!$B$12"),0,ROW()-3)</f>
        <v>742</v>
      </c>
      <c r="F4" s="53"/>
      <c r="G4" s="53" cm="1">
        <f t="array" aca="1" ref="G4" ca="1">OFFSET(INDIRECT($C$1 &amp; "!$B$17"),0,ROW()-3)</f>
        <v>1046.5</v>
      </c>
      <c r="H4" s="53"/>
      <c r="I4" s="53">
        <f ca="1">OFFSET(Janvier!$B$25,0,ROW()-3)</f>
        <v>402</v>
      </c>
      <c r="J4" s="53"/>
      <c r="K4" s="53">
        <f ca="1">OFFSET(Janvier!$B$28,0,ROW()-3)</f>
        <v>0</v>
      </c>
      <c r="L4" s="53"/>
      <c r="M4" s="53">
        <f ca="1">OFFSET(Janvier!$B$33,0,ROW()-3)</f>
        <v>0</v>
      </c>
      <c r="N4" s="51">
        <v>2</v>
      </c>
      <c r="O4" s="51"/>
      <c r="P4" s="53"/>
      <c r="Q4" s="53"/>
      <c r="R4" s="53"/>
      <c r="S4" s="53"/>
      <c r="T4" s="53"/>
      <c r="U4" s="53"/>
      <c r="V4" s="53"/>
      <c r="W4" s="53"/>
      <c r="X4" s="53"/>
      <c r="Y4" s="53"/>
      <c r="Z4" s="53"/>
      <c r="AA4" s="51">
        <v>2</v>
      </c>
      <c r="AB4" s="51"/>
      <c r="AN4" s="51">
        <v>2</v>
      </c>
      <c r="AO4" s="51"/>
    </row>
    <row r="5" spans="1:52" ht="15.75" customHeight="1" x14ac:dyDescent="0.25">
      <c r="A5" s="51">
        <v>3</v>
      </c>
      <c r="B5" s="51"/>
      <c r="C5" s="53" cm="1">
        <f t="array" aca="1" ref="C5" ca="1">OFFSET(INDIRECT($C$1 &amp; "!$B$7"),0,ROW()-3)</f>
        <v>483</v>
      </c>
      <c r="D5" s="53"/>
      <c r="E5" s="53" cm="1">
        <f t="array" aca="1" ref="E5" ca="1">OFFSET(INDIRECT($C$1 &amp; "!$B$12"),0,ROW()-3)</f>
        <v>178</v>
      </c>
      <c r="F5" s="53"/>
      <c r="G5" s="53" cm="1">
        <f t="array" aca="1" ref="G5" ca="1">OFFSET(INDIRECT($C$1 &amp; "!$B$17"),0,ROW()-3)</f>
        <v>1335</v>
      </c>
      <c r="H5" s="53"/>
      <c r="I5" s="53">
        <f ca="1">OFFSET(Janvier!$B$25,0,ROW()-3)</f>
        <v>175</v>
      </c>
      <c r="J5" s="53"/>
      <c r="K5" s="53">
        <f ca="1">OFFSET(Janvier!$B$28,0,ROW()-3)</f>
        <v>0</v>
      </c>
      <c r="L5" s="53"/>
      <c r="M5" s="53">
        <f ca="1">OFFSET(Janvier!$B$33,0,ROW()-3)</f>
        <v>0</v>
      </c>
      <c r="N5" s="51">
        <v>3</v>
      </c>
      <c r="O5" s="51"/>
      <c r="P5" s="53"/>
      <c r="Q5" s="53"/>
      <c r="R5" s="53"/>
      <c r="S5" s="53"/>
      <c r="T5" s="53"/>
      <c r="U5" s="53"/>
      <c r="V5" s="53"/>
      <c r="W5" s="53"/>
      <c r="X5" s="53"/>
      <c r="Y5" s="53"/>
      <c r="Z5" s="53"/>
      <c r="AA5" s="51">
        <v>3</v>
      </c>
      <c r="AB5" s="51"/>
      <c r="AN5" s="51">
        <v>3</v>
      </c>
      <c r="AO5" s="51"/>
    </row>
    <row r="6" spans="1:52" ht="15.75" customHeight="1" x14ac:dyDescent="0.25">
      <c r="A6" s="51">
        <v>4</v>
      </c>
      <c r="B6" s="51"/>
      <c r="C6" s="53" cm="1">
        <f t="array" aca="1" ref="C6" ca="1">OFFSET(INDIRECT($C$1 &amp; "!$B$7"),0,ROW()-3)</f>
        <v>503</v>
      </c>
      <c r="D6" s="53"/>
      <c r="E6" s="53" cm="1">
        <f t="array" aca="1" ref="E6" ca="1">OFFSET(INDIRECT($C$1 &amp; "!$B$12"),0,ROW()-3)</f>
        <v>291</v>
      </c>
      <c r="F6" s="53"/>
      <c r="G6" s="53" cm="1">
        <f t="array" aca="1" ref="G6" ca="1">OFFSET(INDIRECT($C$1 &amp; "!$B$17"),0,ROW()-3)</f>
        <v>980</v>
      </c>
      <c r="H6" s="53"/>
      <c r="I6" s="53">
        <f ca="1">OFFSET(Janvier!$B$25,0,ROW()-3)</f>
        <v>267</v>
      </c>
      <c r="J6" s="53"/>
      <c r="K6" s="53">
        <f ca="1">OFFSET(Janvier!$B$28,0,ROW()-3)</f>
        <v>0</v>
      </c>
      <c r="L6" s="53"/>
      <c r="M6" s="53">
        <f ca="1">OFFSET(Janvier!$B$33,0,ROW()-3)</f>
        <v>0</v>
      </c>
      <c r="N6" s="51">
        <v>4</v>
      </c>
      <c r="O6" s="51"/>
      <c r="P6" s="53"/>
      <c r="Q6" s="53"/>
      <c r="R6" s="53"/>
      <c r="S6" s="53"/>
      <c r="T6" s="53"/>
      <c r="U6" s="53"/>
      <c r="V6" s="53"/>
      <c r="W6" s="53"/>
      <c r="X6" s="53"/>
      <c r="Y6" s="53"/>
      <c r="Z6" s="53"/>
      <c r="AA6" s="51">
        <v>4</v>
      </c>
      <c r="AB6" s="51"/>
      <c r="AN6" s="51">
        <v>4</v>
      </c>
      <c r="AO6" s="51"/>
    </row>
    <row r="7" spans="1:52" ht="15.75" customHeight="1" x14ac:dyDescent="0.25">
      <c r="A7" s="51">
        <v>5</v>
      </c>
      <c r="B7" s="51"/>
      <c r="C7" s="53" cm="1">
        <f t="array" aca="1" ref="C7" ca="1">OFFSET(INDIRECT($C$1 &amp; "!$B$7"),0,ROW()-3)</f>
        <v>410</v>
      </c>
      <c r="D7" s="53"/>
      <c r="E7" s="53" cm="1">
        <f t="array" aca="1" ref="E7" ca="1">OFFSET(INDIRECT($C$1 &amp; "!$B$12"),0,ROW()-3)</f>
        <v>465</v>
      </c>
      <c r="F7" s="53"/>
      <c r="G7" s="53" cm="1">
        <f t="array" aca="1" ref="G7" ca="1">OFFSET(INDIRECT($C$1 &amp; "!$B$17"),0,ROW()-3)</f>
        <v>1171</v>
      </c>
      <c r="H7" s="53"/>
      <c r="I7" s="53">
        <f ca="1">OFFSET(Janvier!$B$25,0,ROW()-3)</f>
        <v>569</v>
      </c>
      <c r="J7" s="53"/>
      <c r="K7" s="53">
        <f ca="1">OFFSET(Janvier!$B$28,0,ROW()-3)</f>
        <v>376</v>
      </c>
      <c r="L7" s="53"/>
      <c r="M7" s="53">
        <f ca="1">OFFSET(Janvier!$B$33,0,ROW()-3)</f>
        <v>0</v>
      </c>
      <c r="N7" s="51">
        <v>5</v>
      </c>
      <c r="O7" s="51"/>
      <c r="P7" s="53"/>
      <c r="Q7" s="53"/>
      <c r="R7" s="53"/>
      <c r="S7" s="53"/>
      <c r="T7" s="53"/>
      <c r="U7" s="53"/>
      <c r="V7" s="53"/>
      <c r="W7" s="53"/>
      <c r="X7" s="53"/>
      <c r="Y7" s="53"/>
      <c r="Z7" s="53"/>
      <c r="AA7" s="51">
        <v>5</v>
      </c>
      <c r="AB7" s="51"/>
      <c r="AN7" s="51">
        <v>5</v>
      </c>
      <c r="AO7" s="51"/>
    </row>
    <row r="8" spans="1:52" ht="15.75" x14ac:dyDescent="0.25">
      <c r="A8" s="51">
        <v>6</v>
      </c>
      <c r="B8" s="51"/>
      <c r="C8" s="53" cm="1">
        <f t="array" aca="1" ref="C8" ca="1">OFFSET(INDIRECT($C$1 &amp; "!$B$7"),0,ROW()-3)</f>
        <v>349</v>
      </c>
      <c r="D8" s="53"/>
      <c r="E8" s="53" cm="1">
        <f t="array" aca="1" ref="E8" ca="1">OFFSET(INDIRECT($C$1 &amp; "!$B$12"),0,ROW()-3)</f>
        <v>270</v>
      </c>
      <c r="F8" s="53"/>
      <c r="G8" s="53" cm="1">
        <f t="array" aca="1" ref="G8" ca="1">OFFSET(INDIRECT($C$1 &amp; "!$B$17"),0,ROW()-3)</f>
        <v>441</v>
      </c>
      <c r="H8" s="53"/>
      <c r="I8" s="53">
        <f ca="1">OFFSET(Janvier!$B$25,0,ROW()-3)</f>
        <v>160</v>
      </c>
      <c r="J8" s="53"/>
      <c r="K8" s="53">
        <f ca="1">OFFSET(Janvier!$B$28,0,ROW()-3)</f>
        <v>390</v>
      </c>
      <c r="L8" s="53"/>
      <c r="M8" s="53">
        <f ca="1">OFFSET(Janvier!$B$33,0,ROW()-3)</f>
        <v>0</v>
      </c>
      <c r="N8" s="51">
        <v>6</v>
      </c>
      <c r="O8" s="51"/>
      <c r="P8" s="53"/>
      <c r="Q8" s="53"/>
      <c r="R8" s="53"/>
      <c r="S8" s="53"/>
      <c r="T8" s="53"/>
      <c r="U8" s="53"/>
      <c r="V8" s="53"/>
      <c r="W8" s="53"/>
      <c r="X8" s="53"/>
      <c r="Y8" s="53"/>
      <c r="Z8" s="53"/>
      <c r="AA8" s="51">
        <v>6</v>
      </c>
      <c r="AB8" s="51"/>
      <c r="AN8" s="51">
        <v>6</v>
      </c>
      <c r="AO8" s="51"/>
    </row>
    <row r="9" spans="1:52" ht="15.75" x14ac:dyDescent="0.25">
      <c r="A9" s="51">
        <v>7</v>
      </c>
      <c r="B9" s="51"/>
      <c r="C9" s="53" cm="1">
        <f t="array" aca="1" ref="C9" ca="1">OFFSET(INDIRECT($C$1 &amp; "!$B$7"),0,ROW()-3)</f>
        <v>553</v>
      </c>
      <c r="D9" s="53"/>
      <c r="E9" s="53" cm="1">
        <f t="array" aca="1" ref="E9" ca="1">OFFSET(INDIRECT($C$1 &amp; "!$B$12"),0,ROW()-3)</f>
        <v>329</v>
      </c>
      <c r="F9" s="53"/>
      <c r="G9" s="53" cm="1">
        <f t="array" aca="1" ref="G9" ca="1">OFFSET(INDIRECT($C$1 &amp; "!$B$17"),0,ROW()-3)</f>
        <v>2023</v>
      </c>
      <c r="H9" s="53"/>
      <c r="I9" s="53">
        <f ca="1">OFFSET(Janvier!$B$25,0,ROW()-3)</f>
        <v>233</v>
      </c>
      <c r="J9" s="53"/>
      <c r="K9" s="53">
        <f ca="1">OFFSET(Janvier!$B$28,0,ROW()-3)</f>
        <v>120</v>
      </c>
      <c r="L9" s="53"/>
      <c r="M9" s="53">
        <f ca="1">OFFSET(Janvier!$B$33,0,ROW()-3)</f>
        <v>0</v>
      </c>
      <c r="N9" s="51">
        <v>7</v>
      </c>
      <c r="O9" s="51"/>
      <c r="P9" s="53"/>
      <c r="Q9" s="53"/>
      <c r="R9" s="53"/>
      <c r="S9" s="53"/>
      <c r="T9" s="53"/>
      <c r="U9" s="53"/>
      <c r="V9" s="53"/>
      <c r="W9" s="53"/>
      <c r="X9" s="53"/>
      <c r="Y9" s="53"/>
      <c r="Z9" s="53"/>
      <c r="AA9" s="51">
        <v>7</v>
      </c>
      <c r="AB9" s="51"/>
      <c r="AN9" s="51">
        <v>7</v>
      </c>
      <c r="AO9" s="51"/>
    </row>
    <row r="10" spans="1:52" ht="15.75" x14ac:dyDescent="0.25">
      <c r="A10" s="51">
        <v>8</v>
      </c>
      <c r="B10" s="51"/>
      <c r="C10" s="53" cm="1">
        <f t="array" aca="1" ref="C10" ca="1">OFFSET(INDIRECT($C$1 &amp; "!$B$7"),0,ROW()-3)</f>
        <v>880</v>
      </c>
      <c r="D10" s="53"/>
      <c r="E10" s="53" cm="1">
        <f t="array" aca="1" ref="E10" ca="1">OFFSET(INDIRECT($C$1 &amp; "!$B$12"),0,ROW()-3)</f>
        <v>640</v>
      </c>
      <c r="F10" s="53"/>
      <c r="G10" s="53" cm="1">
        <f t="array" aca="1" ref="G10" ca="1">OFFSET(INDIRECT($C$1 &amp; "!$B$17"),0,ROW()-3)</f>
        <v>2492.5</v>
      </c>
      <c r="H10" s="53"/>
      <c r="I10" s="53">
        <f ca="1">OFFSET(Janvier!$B$25,0,ROW()-3)</f>
        <v>501.5</v>
      </c>
      <c r="J10" s="53"/>
      <c r="K10" s="53">
        <f ca="1">OFFSET(Janvier!$B$28,0,ROW()-3)</f>
        <v>616</v>
      </c>
      <c r="L10" s="53"/>
      <c r="M10" s="53">
        <f ca="1">OFFSET(Janvier!$B$33,0,ROW()-3)</f>
        <v>0</v>
      </c>
      <c r="N10" s="51">
        <v>8</v>
      </c>
      <c r="O10" s="51"/>
      <c r="P10" s="53"/>
      <c r="Q10" s="53"/>
      <c r="R10" s="53"/>
      <c r="S10" s="53"/>
      <c r="T10" s="53"/>
      <c r="U10" s="53"/>
      <c r="V10" s="53"/>
      <c r="W10" s="53"/>
      <c r="X10" s="53"/>
      <c r="Y10" s="53"/>
      <c r="Z10" s="53"/>
      <c r="AA10" s="51">
        <v>8</v>
      </c>
      <c r="AB10" s="51"/>
      <c r="AN10" s="51">
        <v>8</v>
      </c>
      <c r="AO10" s="51"/>
    </row>
    <row r="11" spans="1:52" ht="15.75" x14ac:dyDescent="0.25">
      <c r="A11" s="51">
        <v>9</v>
      </c>
      <c r="B11" s="51"/>
      <c r="C11" s="53" cm="1">
        <f t="array" aca="1" ref="C11" ca="1">OFFSET(INDIRECT($C$1 &amp; "!$B$7"),0,ROW()-3)</f>
        <v>931.6</v>
      </c>
      <c r="D11" s="53"/>
      <c r="E11" s="53" cm="1">
        <f t="array" aca="1" ref="E11" ca="1">OFFSET(INDIRECT($C$1 &amp; "!$B$12"),0,ROW()-3)</f>
        <v>0</v>
      </c>
      <c r="F11" s="53"/>
      <c r="G11" s="53" cm="1">
        <f t="array" aca="1" ref="G11" ca="1">OFFSET(INDIRECT($C$1 &amp; "!$B$17"),0,ROW()-3)</f>
        <v>649</v>
      </c>
      <c r="H11" s="53"/>
      <c r="I11" s="53">
        <f ca="1">OFFSET(Janvier!$B$25,0,ROW()-3)</f>
        <v>394.5</v>
      </c>
      <c r="J11" s="53"/>
      <c r="K11" s="53">
        <f ca="1">OFFSET(Janvier!$B$28,0,ROW()-3)</f>
        <v>920</v>
      </c>
      <c r="L11" s="53"/>
      <c r="M11" s="53">
        <f ca="1">OFFSET(Janvier!$B$33,0,ROW()-3)</f>
        <v>0</v>
      </c>
      <c r="N11" s="51">
        <v>9</v>
      </c>
      <c r="O11" s="51"/>
      <c r="P11" s="53"/>
      <c r="Q11" s="53"/>
      <c r="R11" s="53"/>
      <c r="S11" s="53"/>
      <c r="T11" s="53"/>
      <c r="U11" s="53"/>
      <c r="V11" s="53"/>
      <c r="W11" s="53"/>
      <c r="X11" s="53"/>
      <c r="Y11" s="53"/>
      <c r="Z11" s="53"/>
      <c r="AA11" s="51">
        <v>9</v>
      </c>
      <c r="AB11" s="51"/>
      <c r="AN11" s="51">
        <v>9</v>
      </c>
      <c r="AO11" s="51"/>
    </row>
    <row r="12" spans="1:52" ht="15.75" x14ac:dyDescent="0.25">
      <c r="A12" s="51">
        <v>10</v>
      </c>
      <c r="B12" s="51"/>
      <c r="C12" s="53" cm="1">
        <f t="array" aca="1" ref="C12" ca="1">OFFSET(INDIRECT($C$1 &amp; "!$B$7"),0,ROW()-3)</f>
        <v>158.6</v>
      </c>
      <c r="D12" s="53"/>
      <c r="E12" s="53" cm="1">
        <f t="array" aca="1" ref="E12" ca="1">OFFSET(INDIRECT($C$1 &amp; "!$B$12"),0,ROW()-3)</f>
        <v>485</v>
      </c>
      <c r="F12" s="53"/>
      <c r="G12" s="53" cm="1">
        <f t="array" aca="1" ref="G12" ca="1">OFFSET(INDIRECT($C$1 &amp; "!$B$17"),0,ROW()-3)</f>
        <v>1123</v>
      </c>
      <c r="H12" s="53"/>
      <c r="I12" s="53">
        <f ca="1">OFFSET(Janvier!$B$25,0,ROW()-3)</f>
        <v>250</v>
      </c>
      <c r="J12" s="53"/>
      <c r="K12" s="53">
        <f ca="1">OFFSET(Janvier!$B$28,0,ROW()-3)</f>
        <v>-20</v>
      </c>
      <c r="L12" s="53"/>
      <c r="M12" s="53">
        <f ca="1">OFFSET(Janvier!$B$33,0,ROW()-3)</f>
        <v>0</v>
      </c>
      <c r="N12" s="51">
        <v>10</v>
      </c>
      <c r="O12" s="51"/>
      <c r="P12" s="53"/>
      <c r="Q12" s="53"/>
      <c r="R12" s="53"/>
      <c r="S12" s="53"/>
      <c r="T12" s="53"/>
      <c r="U12" s="53"/>
      <c r="V12" s="53"/>
      <c r="W12" s="53"/>
      <c r="X12" s="53"/>
      <c r="Y12" s="53"/>
      <c r="Z12" s="53"/>
      <c r="AA12" s="51">
        <v>10</v>
      </c>
      <c r="AB12" s="51"/>
      <c r="AN12" s="51">
        <v>10</v>
      </c>
      <c r="AO12" s="51"/>
    </row>
    <row r="13" spans="1:52" ht="15.75" x14ac:dyDescent="0.25">
      <c r="A13" s="51">
        <v>11</v>
      </c>
      <c r="B13" s="51"/>
      <c r="C13" s="53" cm="1">
        <f t="array" aca="1" ref="C13" ca="1">OFFSET(INDIRECT($C$1 &amp; "!$B$7"),0,ROW()-3)</f>
        <v>258</v>
      </c>
      <c r="D13" s="53"/>
      <c r="E13" s="53" cm="1">
        <f t="array" aca="1" ref="E13" ca="1">OFFSET(INDIRECT($C$1 &amp; "!$B$12"),0,ROW()-3)</f>
        <v>658</v>
      </c>
      <c r="F13" s="53"/>
      <c r="G13" s="53" cm="1">
        <f t="array" aca="1" ref="G13" ca="1">OFFSET(INDIRECT($C$1 &amp; "!$B$17"),0,ROW()-3)</f>
        <v>699</v>
      </c>
      <c r="H13" s="53"/>
      <c r="I13" s="53">
        <f ca="1">OFFSET(Janvier!$B$25,0,ROW()-3)</f>
        <v>417</v>
      </c>
      <c r="J13" s="53"/>
      <c r="K13" s="53">
        <f ca="1">OFFSET(Janvier!$B$28,0,ROW()-3)</f>
        <v>914</v>
      </c>
      <c r="L13" s="53"/>
      <c r="M13" s="53">
        <f ca="1">OFFSET(Janvier!$B$33,0,ROW()-3)</f>
        <v>0</v>
      </c>
      <c r="N13" s="51">
        <v>11</v>
      </c>
      <c r="O13" s="51"/>
      <c r="P13" s="53"/>
      <c r="Q13" s="53"/>
      <c r="R13" s="53"/>
      <c r="S13" s="53"/>
      <c r="T13" s="53"/>
      <c r="U13" s="53"/>
      <c r="V13" s="53"/>
      <c r="W13" s="53"/>
      <c r="X13" s="53"/>
      <c r="Y13" s="53"/>
      <c r="Z13" s="53"/>
      <c r="AA13" s="51">
        <v>11</v>
      </c>
      <c r="AB13" s="51"/>
      <c r="AN13" s="51">
        <v>11</v>
      </c>
      <c r="AO13" s="51"/>
    </row>
    <row r="14" spans="1:52" ht="15.75" x14ac:dyDescent="0.25">
      <c r="A14" s="51">
        <v>12</v>
      </c>
      <c r="B14" s="51"/>
      <c r="C14" s="53" cm="1">
        <f t="array" aca="1" ref="C14" ca="1">OFFSET(INDIRECT($C$1 &amp; "!$B$7"),0,ROW()-3)</f>
        <v>640</v>
      </c>
      <c r="D14" s="53"/>
      <c r="E14" s="53" cm="1">
        <f t="array" aca="1" ref="E14" ca="1">OFFSET(INDIRECT($C$1 &amp; "!$B$12"),0,ROW()-3)</f>
        <v>220</v>
      </c>
      <c r="F14" s="53"/>
      <c r="G14" s="53" cm="1">
        <f t="array" aca="1" ref="G14" ca="1">OFFSET(INDIRECT($C$1 &amp; "!$B$17"),0,ROW()-3)</f>
        <v>264</v>
      </c>
      <c r="H14" s="53"/>
      <c r="I14" s="53">
        <f ca="1">OFFSET(Janvier!$B$25,0,ROW()-3)</f>
        <v>406</v>
      </c>
      <c r="J14" s="53"/>
      <c r="K14" s="53">
        <f ca="1">OFFSET(Janvier!$B$28,0,ROW()-3)</f>
        <v>264</v>
      </c>
      <c r="L14" s="53"/>
      <c r="M14" s="53">
        <f ca="1">OFFSET(Janvier!$B$33,0,ROW()-3)</f>
        <v>0</v>
      </c>
      <c r="N14" s="51">
        <v>12</v>
      </c>
      <c r="O14" s="51"/>
      <c r="P14" s="53"/>
      <c r="Q14" s="53"/>
      <c r="R14" s="53"/>
      <c r="S14" s="53"/>
      <c r="T14" s="53"/>
      <c r="U14" s="53"/>
      <c r="V14" s="53"/>
      <c r="W14" s="53"/>
      <c r="X14" s="53"/>
      <c r="Y14" s="53"/>
      <c r="Z14" s="53"/>
      <c r="AA14" s="51">
        <v>12</v>
      </c>
      <c r="AB14" s="51"/>
      <c r="AN14" s="51">
        <v>12</v>
      </c>
      <c r="AO14" s="51"/>
    </row>
    <row r="15" spans="1:52" ht="15.75" x14ac:dyDescent="0.25">
      <c r="A15" s="51">
        <v>13</v>
      </c>
      <c r="B15" s="51"/>
      <c r="C15" s="53" cm="1">
        <f t="array" aca="1" ref="C15" ca="1">OFFSET(INDIRECT($C$1 &amp; "!$B$7"),0,ROW()-3)</f>
        <v>628</v>
      </c>
      <c r="D15" s="53"/>
      <c r="E15" s="53" cm="1">
        <f t="array" aca="1" ref="E15" ca="1">OFFSET(INDIRECT($C$1 &amp; "!$B$12"),0,ROW()-3)</f>
        <v>436.1</v>
      </c>
      <c r="F15" s="53"/>
      <c r="G15" s="53" cm="1">
        <f t="array" aca="1" ref="G15" ca="1">OFFSET(INDIRECT($C$1 &amp; "!$B$17"),0,ROW()-3)</f>
        <v>569</v>
      </c>
      <c r="H15" s="53"/>
      <c r="I15" s="53">
        <f ca="1">OFFSET(Janvier!$B$25,0,ROW()-3)</f>
        <v>1119.8</v>
      </c>
      <c r="J15" s="53"/>
      <c r="K15" s="53">
        <f ca="1">OFFSET(Janvier!$B$28,0,ROW()-3)</f>
        <v>3232</v>
      </c>
      <c r="L15" s="53"/>
      <c r="M15" s="53">
        <f ca="1">OFFSET(Janvier!$B$33,0,ROW()-3)</f>
        <v>0</v>
      </c>
      <c r="N15" s="51">
        <v>13</v>
      </c>
      <c r="O15" s="51"/>
      <c r="P15" s="53"/>
      <c r="Q15" s="53"/>
      <c r="R15" s="53"/>
      <c r="S15" s="53"/>
      <c r="T15" s="53"/>
      <c r="U15" s="53"/>
      <c r="V15" s="53"/>
      <c r="W15" s="53"/>
      <c r="X15" s="53"/>
      <c r="Y15" s="53"/>
      <c r="Z15" s="53"/>
      <c r="AA15" s="51">
        <v>13</v>
      </c>
      <c r="AB15" s="51"/>
      <c r="AN15" s="51">
        <v>13</v>
      </c>
      <c r="AO15" s="51"/>
    </row>
    <row r="16" spans="1:52" ht="15.75" x14ac:dyDescent="0.25">
      <c r="A16" s="51">
        <v>14</v>
      </c>
      <c r="B16" s="51"/>
      <c r="C16" s="53" cm="1">
        <f t="array" aca="1" ref="C16" ca="1">OFFSET(INDIRECT($C$1 &amp; "!$B$7"),0,ROW()-3)</f>
        <v>650</v>
      </c>
      <c r="D16" s="53"/>
      <c r="E16" s="53" cm="1">
        <f t="array" aca="1" ref="E16" ca="1">OFFSET(INDIRECT($C$1 &amp; "!$B$12"),0,ROW()-3)</f>
        <v>561</v>
      </c>
      <c r="F16" s="53"/>
      <c r="G16" s="53" cm="1">
        <f t="array" aca="1" ref="G16" ca="1">OFFSET(INDIRECT($C$1 &amp; "!$B$17"),0,ROW()-3)</f>
        <v>1163</v>
      </c>
      <c r="H16" s="53"/>
      <c r="I16" s="53">
        <f ca="1">OFFSET(Janvier!$B$25,0,ROW()-3)</f>
        <v>667</v>
      </c>
      <c r="J16" s="53"/>
      <c r="K16" s="53">
        <f ca="1">OFFSET(Janvier!$B$28,0,ROW()-3)</f>
        <v>128</v>
      </c>
      <c r="L16" s="53"/>
      <c r="M16" s="53">
        <f ca="1">OFFSET(Janvier!$B$33,0,ROW()-3)</f>
        <v>0</v>
      </c>
      <c r="N16" s="51">
        <v>14</v>
      </c>
      <c r="O16" s="51"/>
      <c r="P16" s="53"/>
      <c r="Q16" s="53"/>
      <c r="R16" s="53"/>
      <c r="S16" s="53"/>
      <c r="T16" s="53"/>
      <c r="U16" s="53"/>
      <c r="V16" s="53"/>
      <c r="W16" s="53"/>
      <c r="X16" s="53"/>
      <c r="Y16" s="53"/>
      <c r="Z16" s="53"/>
      <c r="AA16" s="51">
        <v>14</v>
      </c>
      <c r="AB16" s="51"/>
      <c r="AN16" s="51">
        <v>14</v>
      </c>
      <c r="AO16" s="51"/>
    </row>
    <row r="17" spans="1:41" ht="15.75" x14ac:dyDescent="0.25">
      <c r="A17" s="51">
        <v>15</v>
      </c>
      <c r="B17" s="51"/>
      <c r="C17" s="53" cm="1">
        <f t="array" aca="1" ref="C17" ca="1">OFFSET(INDIRECT($C$1 &amp; "!$B$7"),0,ROW()-3)</f>
        <v>392</v>
      </c>
      <c r="D17" s="53"/>
      <c r="E17" s="53" cm="1">
        <f t="array" aca="1" ref="E17" ca="1">OFFSET(INDIRECT($C$1 &amp; "!$B$12"),0,ROW()-3)</f>
        <v>397</v>
      </c>
      <c r="F17" s="53"/>
      <c r="G17" s="53" cm="1">
        <f t="array" aca="1" ref="G17" ca="1">OFFSET(INDIRECT($C$1 &amp; "!$B$17"),0,ROW()-3)</f>
        <v>1721.5</v>
      </c>
      <c r="H17" s="53"/>
      <c r="I17" s="53">
        <f ca="1">OFFSET(Janvier!$B$25,0,ROW()-3)</f>
        <v>567</v>
      </c>
      <c r="J17" s="53"/>
      <c r="K17" s="53">
        <f ca="1">OFFSET(Janvier!$B$28,0,ROW()-3)</f>
        <v>2120</v>
      </c>
      <c r="L17" s="53"/>
      <c r="M17" s="53">
        <f ca="1">OFFSET(Janvier!$B$33,0,ROW()-3)</f>
        <v>0</v>
      </c>
      <c r="N17" s="51">
        <v>15</v>
      </c>
      <c r="O17" s="51"/>
      <c r="P17" s="53"/>
      <c r="Q17" s="53"/>
      <c r="R17" s="53"/>
      <c r="S17" s="53"/>
      <c r="T17" s="53"/>
      <c r="U17" s="53"/>
      <c r="V17" s="53"/>
      <c r="W17" s="53"/>
      <c r="X17" s="53"/>
      <c r="Y17" s="53"/>
      <c r="Z17" s="53"/>
      <c r="AA17" s="51">
        <v>15</v>
      </c>
      <c r="AB17" s="51"/>
      <c r="AN17" s="51">
        <v>15</v>
      </c>
      <c r="AO17" s="51"/>
    </row>
    <row r="18" spans="1:41" ht="15.75" x14ac:dyDescent="0.25">
      <c r="A18" s="51">
        <v>16</v>
      </c>
      <c r="B18" s="51"/>
      <c r="C18" s="53" cm="1">
        <f t="array" aca="1" ref="C18" ca="1">OFFSET(INDIRECT($C$1 &amp; "!$B$7"),0,ROW()-3)</f>
        <v>940</v>
      </c>
      <c r="D18" s="53"/>
      <c r="E18" s="53" cm="1">
        <f t="array" aca="1" ref="E18" ca="1">OFFSET(INDIRECT($C$1 &amp; "!$B$12"),0,ROW()-3)</f>
        <v>155</v>
      </c>
      <c r="F18" s="53"/>
      <c r="G18" s="53" cm="1">
        <f t="array" aca="1" ref="G18" ca="1">OFFSET(INDIRECT($C$1 &amp; "!$B$17"),0,ROW()-3)</f>
        <v>159</v>
      </c>
      <c r="H18" s="53"/>
      <c r="I18" s="53">
        <f ca="1">OFFSET(Janvier!$B$25,0,ROW()-3)</f>
        <v>86</v>
      </c>
      <c r="J18" s="53"/>
      <c r="K18" s="53">
        <f ca="1">OFFSET(Janvier!$B$28,0,ROW()-3)</f>
        <v>0</v>
      </c>
      <c r="L18" s="53"/>
      <c r="M18" s="53">
        <f ca="1">OFFSET(Janvier!$B$33,0,ROW()-3)</f>
        <v>0</v>
      </c>
      <c r="N18" s="51">
        <v>16</v>
      </c>
      <c r="O18" s="51"/>
      <c r="P18" s="53"/>
      <c r="Q18" s="53"/>
      <c r="R18" s="53"/>
      <c r="S18" s="53"/>
      <c r="T18" s="53"/>
      <c r="U18" s="53"/>
      <c r="V18" s="53"/>
      <c r="W18" s="53"/>
      <c r="X18" s="53"/>
      <c r="Y18" s="53"/>
      <c r="Z18" s="53"/>
      <c r="AA18" s="51">
        <v>16</v>
      </c>
      <c r="AB18" s="51"/>
      <c r="AN18" s="51">
        <v>16</v>
      </c>
      <c r="AO18" s="51"/>
    </row>
    <row r="19" spans="1:41" ht="15.75" x14ac:dyDescent="0.25">
      <c r="A19" s="51">
        <v>17</v>
      </c>
      <c r="B19" s="51"/>
      <c r="C19" s="53" cm="1">
        <f t="array" aca="1" ref="C19" ca="1">OFFSET(INDIRECT($C$1 &amp; "!$B$7"),0,ROW()-3)</f>
        <v>238</v>
      </c>
      <c r="D19" s="53"/>
      <c r="E19" s="53" cm="1">
        <f t="array" aca="1" ref="E19" ca="1">OFFSET(INDIRECT($C$1 &amp; "!$B$12"),0,ROW()-3)</f>
        <v>368</v>
      </c>
      <c r="F19" s="53"/>
      <c r="G19" s="53" cm="1">
        <f t="array" aca="1" ref="G19" ca="1">OFFSET(INDIRECT($C$1 &amp; "!$B$17"),0,ROW()-3)</f>
        <v>1002</v>
      </c>
      <c r="H19" s="53"/>
      <c r="I19" s="53">
        <f ca="1">OFFSET(Janvier!$B$25,0,ROW()-3)</f>
        <v>167</v>
      </c>
      <c r="J19" s="53"/>
      <c r="K19" s="53">
        <f ca="1">OFFSET(Janvier!$B$28,0,ROW()-3)</f>
        <v>0</v>
      </c>
      <c r="L19" s="53"/>
      <c r="M19" s="53">
        <f ca="1">OFFSET(Janvier!$B$33,0,ROW()-3)</f>
        <v>0</v>
      </c>
      <c r="N19" s="51">
        <v>17</v>
      </c>
      <c r="O19" s="51"/>
      <c r="P19" s="53"/>
      <c r="Q19" s="53"/>
      <c r="R19" s="53"/>
      <c r="S19" s="53"/>
      <c r="T19" s="53"/>
      <c r="U19" s="53"/>
      <c r="V19" s="53"/>
      <c r="W19" s="53"/>
      <c r="X19" s="53"/>
      <c r="Y19" s="53"/>
      <c r="Z19" s="53"/>
      <c r="AA19" s="51">
        <v>17</v>
      </c>
      <c r="AB19" s="51"/>
      <c r="AN19" s="51">
        <v>17</v>
      </c>
      <c r="AO19" s="51"/>
    </row>
    <row r="20" spans="1:41" ht="15.75" x14ac:dyDescent="0.25">
      <c r="A20" s="51">
        <v>18</v>
      </c>
      <c r="B20" s="51"/>
      <c r="C20" s="53" cm="1">
        <f t="array" aca="1" ref="C20" ca="1">OFFSET(INDIRECT($C$1 &amp; "!$B$7"),0,ROW()-3)</f>
        <v>389</v>
      </c>
      <c r="D20" s="53"/>
      <c r="E20" s="53" cm="1">
        <f t="array" aca="1" ref="E20" ca="1">OFFSET(INDIRECT($C$1 &amp; "!$B$12"),0,ROW()-3)</f>
        <v>288</v>
      </c>
      <c r="F20" s="53"/>
      <c r="G20" s="53" cm="1">
        <f t="array" aca="1" ref="G20" ca="1">OFFSET(INDIRECT($C$1 &amp; "!$B$17"),0,ROW()-3)</f>
        <v>817</v>
      </c>
      <c r="H20" s="53"/>
      <c r="I20" s="53">
        <f ca="1">OFFSET(Janvier!$B$25,0,ROW()-3)</f>
        <v>232</v>
      </c>
      <c r="J20" s="53"/>
      <c r="K20" s="53">
        <f ca="1">OFFSET(Janvier!$B$28,0,ROW()-3)</f>
        <v>0</v>
      </c>
      <c r="L20" s="53"/>
      <c r="M20" s="53">
        <f ca="1">OFFSET(Janvier!$B$33,0,ROW()-3)</f>
        <v>0</v>
      </c>
      <c r="N20" s="51">
        <v>18</v>
      </c>
      <c r="O20" s="51"/>
      <c r="P20" s="53"/>
      <c r="Q20" s="53"/>
      <c r="R20" s="53"/>
      <c r="S20" s="53"/>
      <c r="T20" s="53"/>
      <c r="U20" s="53"/>
      <c r="V20" s="53"/>
      <c r="W20" s="53"/>
      <c r="X20" s="53"/>
      <c r="Y20" s="53"/>
      <c r="Z20" s="53"/>
      <c r="AA20" s="51">
        <v>18</v>
      </c>
      <c r="AB20" s="51"/>
      <c r="AN20" s="51">
        <v>18</v>
      </c>
      <c r="AO20" s="51"/>
    </row>
    <row r="21" spans="1:41" ht="15.75" x14ac:dyDescent="0.25">
      <c r="A21" s="51">
        <v>19</v>
      </c>
      <c r="B21" s="51"/>
      <c r="C21" s="53" cm="1">
        <f t="array" aca="1" ref="C21" ca="1">OFFSET(INDIRECT($C$1 &amp; "!$B$7"),0,ROW()-3)</f>
        <v>492</v>
      </c>
      <c r="D21" s="53"/>
      <c r="E21" s="53" cm="1">
        <f t="array" aca="1" ref="E21" ca="1">OFFSET(INDIRECT($C$1 &amp; "!$B$12"),0,ROW()-3)</f>
        <v>806</v>
      </c>
      <c r="F21" s="53"/>
      <c r="G21" s="53" cm="1">
        <f t="array" aca="1" ref="G21" ca="1">OFFSET(INDIRECT($C$1 &amp; "!$B$17"),0,ROW()-3)</f>
        <v>217</v>
      </c>
      <c r="H21" s="53"/>
      <c r="I21" s="53">
        <f ca="1">OFFSET(Janvier!$B$25,0,ROW()-3)</f>
        <v>340</v>
      </c>
      <c r="J21" s="53"/>
      <c r="K21" s="53">
        <f ca="1">OFFSET(Janvier!$B$28,0,ROW()-3)</f>
        <v>0</v>
      </c>
      <c r="L21" s="53"/>
      <c r="M21" s="53">
        <f ca="1">OFFSET(Janvier!$B$33,0,ROW()-3)</f>
        <v>0</v>
      </c>
      <c r="N21" s="51">
        <v>19</v>
      </c>
      <c r="O21" s="51"/>
      <c r="P21" s="53"/>
      <c r="Q21" s="53"/>
      <c r="R21" s="53"/>
      <c r="S21" s="53"/>
      <c r="T21" s="53"/>
      <c r="U21" s="53"/>
      <c r="V21" s="53"/>
      <c r="W21" s="53"/>
      <c r="X21" s="53"/>
      <c r="Y21" s="53"/>
      <c r="Z21" s="53"/>
      <c r="AA21" s="51">
        <v>19</v>
      </c>
      <c r="AB21" s="51"/>
      <c r="AN21" s="51">
        <v>19</v>
      </c>
      <c r="AO21" s="51"/>
    </row>
    <row r="22" spans="1:41" ht="15.75" x14ac:dyDescent="0.25">
      <c r="A22" s="51">
        <v>20</v>
      </c>
      <c r="B22" s="51"/>
      <c r="C22" s="53" cm="1">
        <f t="array" aca="1" ref="C22" ca="1">OFFSET(INDIRECT($C$1 &amp; "!$B$7"),0,ROW()-3)</f>
        <v>502</v>
      </c>
      <c r="D22" s="53"/>
      <c r="E22" s="53" cm="1">
        <f t="array" aca="1" ref="E22" ca="1">OFFSET(INDIRECT($C$1 &amp; "!$B$12"),0,ROW()-3)</f>
        <v>331</v>
      </c>
      <c r="F22" s="53"/>
      <c r="G22" s="53" cm="1">
        <f t="array" aca="1" ref="G22" ca="1">OFFSET(INDIRECT($C$1 &amp; "!$B$17"),0,ROW()-3)</f>
        <v>1048.5</v>
      </c>
      <c r="H22" s="53"/>
      <c r="I22" s="53">
        <f ca="1">OFFSET(Janvier!$B$25,0,ROW()-3)</f>
        <v>192</v>
      </c>
      <c r="J22" s="53"/>
      <c r="K22" s="53">
        <f ca="1">OFFSET(Janvier!$B$28,0,ROW()-3)</f>
        <v>1006</v>
      </c>
      <c r="L22" s="53"/>
      <c r="M22" s="53">
        <f ca="1">OFFSET(Janvier!$B$33,0,ROW()-3)</f>
        <v>0</v>
      </c>
      <c r="N22" s="51">
        <v>20</v>
      </c>
      <c r="O22" s="51"/>
      <c r="P22" s="53"/>
      <c r="Q22" s="53"/>
      <c r="R22" s="53"/>
      <c r="S22" s="53"/>
      <c r="T22" s="53"/>
      <c r="U22" s="53"/>
      <c r="V22" s="53"/>
      <c r="W22" s="53"/>
      <c r="X22" s="53"/>
      <c r="Y22" s="53"/>
      <c r="Z22" s="53"/>
      <c r="AA22" s="51">
        <v>20</v>
      </c>
      <c r="AB22" s="51"/>
      <c r="AN22" s="51">
        <v>20</v>
      </c>
      <c r="AO22" s="51"/>
    </row>
    <row r="23" spans="1:41" ht="15.75" x14ac:dyDescent="0.25">
      <c r="A23" s="51">
        <v>21</v>
      </c>
      <c r="B23" s="51"/>
      <c r="C23" s="53" cm="1">
        <f t="array" aca="1" ref="C23" ca="1">OFFSET(INDIRECT($C$1 &amp; "!$B$7"),0,ROW()-3)</f>
        <v>527</v>
      </c>
      <c r="D23" s="53"/>
      <c r="E23" s="53" cm="1">
        <f t="array" aca="1" ref="E23" ca="1">OFFSET(INDIRECT($C$1 &amp; "!$B$12"),0,ROW()-3)</f>
        <v>420.5</v>
      </c>
      <c r="F23" s="53"/>
      <c r="G23" s="53" cm="1">
        <f t="array" aca="1" ref="G23" ca="1">OFFSET(INDIRECT($C$1 &amp; "!$B$17"),0,ROW()-3)</f>
        <v>1965.5</v>
      </c>
      <c r="H23" s="53"/>
      <c r="I23" s="53">
        <f ca="1">OFFSET(Janvier!$B$25,0,ROW()-3)</f>
        <v>471.2</v>
      </c>
      <c r="J23" s="53"/>
      <c r="K23" s="53">
        <f ca="1">OFFSET(Janvier!$B$28,0,ROW()-3)</f>
        <v>8</v>
      </c>
      <c r="L23" s="53"/>
      <c r="M23" s="53">
        <f ca="1">OFFSET(Janvier!$B$33,0,ROW()-3)</f>
        <v>0</v>
      </c>
      <c r="N23" s="51">
        <v>21</v>
      </c>
      <c r="O23" s="51"/>
      <c r="P23" s="53"/>
      <c r="Q23" s="53"/>
      <c r="R23" s="53"/>
      <c r="S23" s="53"/>
      <c r="T23" s="53"/>
      <c r="U23" s="53"/>
      <c r="V23" s="53"/>
      <c r="W23" s="53"/>
      <c r="X23" s="53"/>
      <c r="Y23" s="53"/>
      <c r="Z23" s="53"/>
      <c r="AA23" s="51">
        <v>21</v>
      </c>
      <c r="AB23" s="51"/>
      <c r="AN23" s="51">
        <v>21</v>
      </c>
      <c r="AO23" s="51"/>
    </row>
    <row r="24" spans="1:41" ht="15.75" x14ac:dyDescent="0.25">
      <c r="A24" s="51">
        <v>22</v>
      </c>
      <c r="B24" s="51"/>
      <c r="C24" s="53" cm="1">
        <f t="array" aca="1" ref="C24" ca="1">OFFSET(INDIRECT($C$1 &amp; "!$B$7"),0,ROW()-3)</f>
        <v>881.6</v>
      </c>
      <c r="D24" s="53"/>
      <c r="E24" s="53" cm="1">
        <f t="array" aca="1" ref="E24" ca="1">OFFSET(INDIRECT($C$1 &amp; "!$B$12"),0,ROW()-3)</f>
        <v>294</v>
      </c>
      <c r="F24" s="53"/>
      <c r="G24" s="53" cm="1">
        <f t="array" aca="1" ref="G24" ca="1">OFFSET(INDIRECT($C$1 &amp; "!$B$17"),0,ROW()-3)</f>
        <v>1963</v>
      </c>
      <c r="H24" s="53"/>
      <c r="I24" s="53">
        <f ca="1">OFFSET(Janvier!$B$25,0,ROW()-3)</f>
        <v>737</v>
      </c>
      <c r="J24" s="53"/>
      <c r="K24" s="53">
        <f ca="1">OFFSET(Janvier!$B$28,0,ROW()-3)</f>
        <v>500</v>
      </c>
      <c r="L24" s="53"/>
      <c r="M24" s="53">
        <f ca="1">OFFSET(Janvier!$B$33,0,ROW()-3)</f>
        <v>0</v>
      </c>
      <c r="N24" s="51">
        <v>22</v>
      </c>
      <c r="O24" s="51"/>
      <c r="P24" s="53"/>
      <c r="Q24" s="53"/>
      <c r="R24" s="53"/>
      <c r="S24" s="53"/>
      <c r="T24" s="53"/>
      <c r="U24" s="53"/>
      <c r="V24" s="53"/>
      <c r="W24" s="53"/>
      <c r="X24" s="53"/>
      <c r="Y24" s="53"/>
      <c r="Z24" s="53"/>
      <c r="AA24" s="51">
        <v>22</v>
      </c>
      <c r="AB24" s="51"/>
      <c r="AN24" s="51">
        <v>22</v>
      </c>
      <c r="AO24" s="51"/>
    </row>
    <row r="25" spans="1:41" ht="15.75" x14ac:dyDescent="0.25">
      <c r="A25" s="51">
        <v>23</v>
      </c>
      <c r="B25" s="51"/>
      <c r="C25" s="53" cm="1">
        <f t="array" aca="1" ref="C25" ca="1">OFFSET(INDIRECT($C$1 &amp; "!$B$7"),0,ROW()-3)</f>
        <v>1243</v>
      </c>
      <c r="D25" s="53"/>
      <c r="E25" s="53" cm="1">
        <f t="array" aca="1" ref="E25" ca="1">OFFSET(INDIRECT($C$1 &amp; "!$B$12"),0,ROW()-3)</f>
        <v>866</v>
      </c>
      <c r="F25" s="53"/>
      <c r="G25" s="53" cm="1">
        <f t="array" aca="1" ref="G25" ca="1">OFFSET(INDIRECT($C$1 &amp; "!$B$17"),0,ROW()-3)</f>
        <v>428</v>
      </c>
      <c r="H25" s="53"/>
      <c r="I25" s="53">
        <f ca="1">OFFSET(Janvier!$B$25,0,ROW()-3)</f>
        <v>219</v>
      </c>
      <c r="J25" s="53"/>
      <c r="K25" s="53">
        <f ca="1">OFFSET(Janvier!$B$28,0,ROW()-3)</f>
        <v>0</v>
      </c>
      <c r="L25" s="53"/>
      <c r="M25" s="53">
        <f ca="1">OFFSET(Janvier!$B$33,0,ROW()-3)</f>
        <v>0</v>
      </c>
      <c r="N25" s="51">
        <v>23</v>
      </c>
      <c r="O25" s="51"/>
      <c r="P25" s="53"/>
      <c r="Q25" s="53"/>
      <c r="R25" s="53"/>
      <c r="S25" s="53"/>
      <c r="T25" s="53"/>
      <c r="U25" s="53"/>
      <c r="V25" s="53"/>
      <c r="W25" s="53"/>
      <c r="X25" s="53"/>
      <c r="Y25" s="53"/>
      <c r="Z25" s="53"/>
      <c r="AA25" s="51">
        <v>23</v>
      </c>
      <c r="AB25" s="51"/>
      <c r="AN25" s="51">
        <v>23</v>
      </c>
      <c r="AO25" s="51"/>
    </row>
    <row r="26" spans="1:41" ht="15.75" x14ac:dyDescent="0.25">
      <c r="A26" s="51">
        <v>24</v>
      </c>
      <c r="B26" s="51"/>
      <c r="C26" s="53" cm="1">
        <f t="array" aca="1" ref="C26" ca="1">OFFSET(INDIRECT($C$1 &amp; "!$B$7"),0,ROW()-3)</f>
        <v>302</v>
      </c>
      <c r="D26" s="53"/>
      <c r="E26" s="53" cm="1">
        <f t="array" aca="1" ref="E26" ca="1">OFFSET(INDIRECT($C$1 &amp; "!$B$12"),0,ROW()-3)</f>
        <v>429</v>
      </c>
      <c r="F26" s="53"/>
      <c r="G26" s="53" cm="1">
        <f t="array" aca="1" ref="G26" ca="1">OFFSET(INDIRECT($C$1 &amp; "!$B$17"),0,ROW()-3)</f>
        <v>669.2</v>
      </c>
      <c r="H26" s="53"/>
      <c r="I26" s="53">
        <f ca="1">OFFSET(Janvier!$B$25,0,ROW()-3)</f>
        <v>198</v>
      </c>
      <c r="J26" s="53"/>
      <c r="K26" s="53">
        <f ca="1">OFFSET(Janvier!$B$28,0,ROW()-3)</f>
        <v>0</v>
      </c>
      <c r="L26" s="53"/>
      <c r="M26" s="53">
        <f ca="1">OFFSET(Janvier!$B$33,0,ROW()-3)</f>
        <v>0</v>
      </c>
      <c r="N26" s="51">
        <v>24</v>
      </c>
      <c r="O26" s="51"/>
      <c r="P26" s="53"/>
      <c r="Q26" s="53"/>
      <c r="R26" s="53"/>
      <c r="S26" s="53"/>
      <c r="T26" s="53"/>
      <c r="U26" s="53"/>
      <c r="V26" s="53"/>
      <c r="W26" s="53"/>
      <c r="X26" s="53"/>
      <c r="Y26" s="53"/>
      <c r="Z26" s="53"/>
      <c r="AA26" s="51">
        <v>24</v>
      </c>
      <c r="AB26" s="51"/>
      <c r="AN26" s="51">
        <v>24</v>
      </c>
      <c r="AO26" s="51"/>
    </row>
    <row r="27" spans="1:41" ht="15.75" x14ac:dyDescent="0.25">
      <c r="A27" s="51">
        <v>25</v>
      </c>
      <c r="B27" s="51"/>
      <c r="C27" s="53" cm="1">
        <f t="array" aca="1" ref="C27" ca="1">OFFSET(INDIRECT($C$1 &amp; "!$B$7"),0,ROW()-3)</f>
        <v>145</v>
      </c>
      <c r="D27" s="53"/>
      <c r="E27" s="53" cm="1">
        <f t="array" aca="1" ref="E27" ca="1">OFFSET(INDIRECT($C$1 &amp; "!$B$12"),0,ROW()-3)</f>
        <v>449</v>
      </c>
      <c r="F27" s="53"/>
      <c r="G27" s="53" cm="1">
        <f t="array" aca="1" ref="G27" ca="1">OFFSET(INDIRECT($C$1 &amp; "!$B$17"),0,ROW()-3)</f>
        <v>607.5</v>
      </c>
      <c r="H27" s="53"/>
      <c r="I27" s="53">
        <f ca="1">OFFSET(Janvier!$B$25,0,ROW()-3)</f>
        <v>217</v>
      </c>
      <c r="J27" s="53"/>
      <c r="K27" s="53">
        <f ca="1">OFFSET(Janvier!$B$28,0,ROW()-3)</f>
        <v>736</v>
      </c>
      <c r="L27" s="53"/>
      <c r="M27" s="53">
        <f ca="1">OFFSET(Janvier!$B$33,0,ROW()-3)</f>
        <v>0</v>
      </c>
      <c r="N27" s="51">
        <v>25</v>
      </c>
      <c r="O27" s="51"/>
      <c r="P27" s="53"/>
      <c r="Q27" s="53"/>
      <c r="R27" s="53"/>
      <c r="S27" s="53"/>
      <c r="T27" s="53"/>
      <c r="U27" s="53"/>
      <c r="V27" s="53"/>
      <c r="W27" s="53"/>
      <c r="X27" s="53"/>
      <c r="Y27" s="53"/>
      <c r="Z27" s="53"/>
      <c r="AA27" s="51">
        <v>25</v>
      </c>
      <c r="AB27" s="51"/>
      <c r="AN27" s="51">
        <v>25</v>
      </c>
      <c r="AO27" s="51"/>
    </row>
    <row r="28" spans="1:41" ht="15.75" x14ac:dyDescent="0.25">
      <c r="A28" s="51">
        <v>26</v>
      </c>
      <c r="B28" s="51"/>
      <c r="C28" s="53" cm="1">
        <f t="array" aca="1" ref="C28" ca="1">OFFSET(INDIRECT($C$1 &amp; "!$B$7"),0,ROW()-3)</f>
        <v>199</v>
      </c>
      <c r="D28" s="53"/>
      <c r="E28" s="53" cm="1">
        <f t="array" aca="1" ref="E28" ca="1">OFFSET(INDIRECT($C$1 &amp; "!$B$12"),0,ROW()-3)</f>
        <v>327</v>
      </c>
      <c r="F28" s="53"/>
      <c r="G28" s="53" cm="1">
        <f t="array" aca="1" ref="G28" ca="1">OFFSET(INDIRECT($C$1 &amp; "!$B$17"),0,ROW()-3)</f>
        <v>499</v>
      </c>
      <c r="H28" s="53"/>
      <c r="I28" s="53">
        <f ca="1">OFFSET(Janvier!$B$25,0,ROW()-3)</f>
        <v>296</v>
      </c>
      <c r="J28" s="53"/>
      <c r="K28" s="53">
        <f ca="1">OFFSET(Janvier!$B$28,0,ROW()-3)</f>
        <v>3712</v>
      </c>
      <c r="L28" s="53"/>
      <c r="M28" s="53">
        <f ca="1">OFFSET(Janvier!$B$33,0,ROW()-3)</f>
        <v>0</v>
      </c>
      <c r="N28" s="51">
        <v>26</v>
      </c>
      <c r="O28" s="51"/>
      <c r="P28" s="53"/>
      <c r="Q28" s="53"/>
      <c r="R28" s="53"/>
      <c r="S28" s="53"/>
      <c r="T28" s="53"/>
      <c r="U28" s="53"/>
      <c r="V28" s="53"/>
      <c r="W28" s="53"/>
      <c r="X28" s="53"/>
      <c r="Y28" s="53"/>
      <c r="Z28" s="53"/>
      <c r="AA28" s="51">
        <v>26</v>
      </c>
      <c r="AB28" s="51"/>
      <c r="AN28" s="51">
        <v>26</v>
      </c>
      <c r="AO28" s="51"/>
    </row>
    <row r="29" spans="1:41" ht="15.75" x14ac:dyDescent="0.25">
      <c r="A29" s="51">
        <v>27</v>
      </c>
      <c r="B29" s="51"/>
      <c r="C29" s="53" cm="1">
        <f t="array" aca="1" ref="C29" ca="1">OFFSET(INDIRECT($C$1 &amp; "!$B$7"),0,ROW()-3)</f>
        <v>981</v>
      </c>
      <c r="D29" s="53"/>
      <c r="E29" s="53" cm="1">
        <f t="array" aca="1" ref="E29" ca="1">OFFSET(INDIRECT($C$1 &amp; "!$B$12"),0,ROW()-3)</f>
        <v>329</v>
      </c>
      <c r="F29" s="53"/>
      <c r="G29" s="53" cm="1">
        <f t="array" aca="1" ref="G29" ca="1">OFFSET(INDIRECT($C$1 &amp; "!$B$17"),0,ROW()-3)</f>
        <v>621</v>
      </c>
      <c r="H29" s="53"/>
      <c r="I29" s="53">
        <f ca="1">OFFSET(Janvier!$B$25,0,ROW()-3)</f>
        <v>465.5</v>
      </c>
      <c r="J29" s="53"/>
      <c r="K29" s="53">
        <f ca="1">OFFSET(Janvier!$B$28,0,ROW()-3)</f>
        <v>0</v>
      </c>
      <c r="L29" s="53"/>
      <c r="M29" s="53">
        <f ca="1">OFFSET(Janvier!$B$33,0,ROW()-3)</f>
        <v>0</v>
      </c>
      <c r="N29" s="51">
        <v>27</v>
      </c>
      <c r="O29" s="51"/>
      <c r="P29" s="53"/>
      <c r="Q29" s="53"/>
      <c r="R29" s="53"/>
      <c r="S29" s="53"/>
      <c r="T29" s="53"/>
      <c r="U29" s="53"/>
      <c r="V29" s="53"/>
      <c r="W29" s="53"/>
      <c r="X29" s="53"/>
      <c r="Y29" s="53"/>
      <c r="Z29" s="53"/>
      <c r="AA29" s="51">
        <v>27</v>
      </c>
      <c r="AB29" s="51"/>
      <c r="AN29" s="51">
        <v>27</v>
      </c>
      <c r="AO29" s="51"/>
    </row>
    <row r="30" spans="1:41" ht="15.75" x14ac:dyDescent="0.25">
      <c r="A30" s="51">
        <v>28</v>
      </c>
      <c r="B30" s="51"/>
      <c r="C30" s="53" cm="1">
        <f t="array" aca="1" ref="C30" ca="1">OFFSET(INDIRECT($C$1 &amp; "!$B$7"),0,ROW()-3)</f>
        <v>505</v>
      </c>
      <c r="D30" s="53"/>
      <c r="E30" s="53" cm="1">
        <f t="array" aca="1" ref="E30" ca="1">OFFSET(INDIRECT($C$1 &amp; "!$B$12"),0,ROW()-3)</f>
        <v>157</v>
      </c>
      <c r="F30" s="53"/>
      <c r="G30" s="53" cm="1">
        <f t="array" aca="1" ref="G30" ca="1">OFFSET(INDIRECT($C$1 &amp; "!$B$17"),0,ROW()-3)</f>
        <v>1316.5</v>
      </c>
      <c r="H30" s="53"/>
      <c r="I30" s="53">
        <f ca="1">OFFSET(Janvier!$B$25,0,ROW()-3)</f>
        <v>542.5</v>
      </c>
      <c r="J30" s="53"/>
      <c r="K30" s="53">
        <f ca="1">OFFSET(Janvier!$B$28,0,ROW()-3)</f>
        <v>820</v>
      </c>
      <c r="L30" s="53"/>
      <c r="M30" s="53">
        <f ca="1">OFFSET(Janvier!$B$33,0,ROW()-3)</f>
        <v>0</v>
      </c>
      <c r="N30" s="51">
        <v>28</v>
      </c>
      <c r="O30" s="51"/>
      <c r="P30" s="53"/>
      <c r="Q30" s="53"/>
      <c r="R30" s="53"/>
      <c r="S30" s="53"/>
      <c r="T30" s="53"/>
      <c r="U30" s="53"/>
      <c r="V30" s="53"/>
      <c r="W30" s="53"/>
      <c r="X30" s="53"/>
      <c r="Y30" s="53"/>
      <c r="Z30" s="53"/>
      <c r="AA30" s="51">
        <v>28</v>
      </c>
      <c r="AB30" s="51"/>
      <c r="AN30" s="51">
        <v>28</v>
      </c>
      <c r="AO30" s="51"/>
    </row>
    <row r="31" spans="1:41" ht="15.75" x14ac:dyDescent="0.25">
      <c r="A31" s="51">
        <v>29</v>
      </c>
      <c r="B31" s="51"/>
      <c r="C31" s="53" cm="1">
        <f t="array" aca="1" ref="C31" ca="1">OFFSET(INDIRECT($C$1 &amp; "!$B$7"),0,ROW()-3)</f>
        <v>1006.6</v>
      </c>
      <c r="D31" s="53"/>
      <c r="E31" s="53" cm="1">
        <f t="array" aca="1" ref="E31" ca="1">OFFSET(INDIRECT($C$1 &amp; "!$B$12"),0,ROW()-3)</f>
        <v>387</v>
      </c>
      <c r="F31" s="53"/>
      <c r="G31" s="53" cm="1">
        <f t="array" aca="1" ref="G31" ca="1">OFFSET(INDIRECT($C$1 &amp; "!$B$17"),0,ROW()-3)</f>
        <v>3175.5</v>
      </c>
      <c r="H31" s="53"/>
      <c r="I31" s="53">
        <f ca="1">OFFSET(Janvier!$B$25,0,ROW()-3)</f>
        <v>339</v>
      </c>
      <c r="J31" s="53"/>
      <c r="K31" s="53">
        <f ca="1">OFFSET(Janvier!$B$28,0,ROW()-3)</f>
        <v>0</v>
      </c>
      <c r="L31" s="53"/>
      <c r="M31" s="53">
        <f ca="1">OFFSET(Janvier!$B$33,0,ROW()-3)</f>
        <v>0</v>
      </c>
      <c r="N31" s="51">
        <v>29</v>
      </c>
      <c r="O31" s="51"/>
      <c r="P31" s="53"/>
      <c r="Q31" s="53"/>
      <c r="R31" s="53"/>
      <c r="S31" s="53"/>
      <c r="T31" s="53"/>
      <c r="U31" s="53"/>
      <c r="V31" s="53"/>
      <c r="W31" s="53"/>
      <c r="X31" s="53"/>
      <c r="Y31" s="53"/>
      <c r="Z31" s="53"/>
      <c r="AA31" s="51">
        <v>29</v>
      </c>
      <c r="AB31" s="51"/>
      <c r="AN31" s="51">
        <v>29</v>
      </c>
      <c r="AO31" s="51"/>
    </row>
    <row r="32" spans="1:41" ht="15.75" x14ac:dyDescent="0.25">
      <c r="A32" s="51">
        <v>30</v>
      </c>
      <c r="B32" s="51"/>
      <c r="C32" s="53" cm="1">
        <f t="array" aca="1" ref="C32" ca="1">OFFSET(INDIRECT($C$1 &amp; "!$B$7"),0,ROW()-3)</f>
        <v>1490</v>
      </c>
      <c r="D32" s="53"/>
      <c r="E32" s="53" cm="1">
        <f t="array" aca="1" ref="E32" ca="1">OFFSET(INDIRECT($C$1 &amp; "!$B$12"),0,ROW()-3)</f>
        <v>628</v>
      </c>
      <c r="F32" s="53"/>
      <c r="G32" s="53" cm="1">
        <f t="array" aca="1" ref="G32" ca="1">OFFSET(INDIRECT($C$1 &amp; "!$B$17"),0,ROW()-3)</f>
        <v>268</v>
      </c>
      <c r="H32" s="53"/>
      <c r="I32" s="53">
        <f ca="1">OFFSET(Janvier!$B$25,0,ROW()-3)</f>
        <v>198</v>
      </c>
      <c r="J32" s="53"/>
      <c r="K32" s="53">
        <f ca="1">OFFSET(Janvier!$B$28,0,ROW()-3)</f>
        <v>200</v>
      </c>
      <c r="L32" s="53"/>
      <c r="M32" s="53">
        <f ca="1">OFFSET(Janvier!$B$33,0,ROW()-3)</f>
        <v>0</v>
      </c>
      <c r="N32" s="51">
        <v>30</v>
      </c>
      <c r="O32" s="51"/>
      <c r="P32" s="53"/>
      <c r="Q32" s="53"/>
      <c r="R32" s="53"/>
      <c r="S32" s="53"/>
      <c r="T32" s="53"/>
      <c r="U32" s="53"/>
      <c r="V32" s="53"/>
      <c r="W32" s="53"/>
      <c r="X32" s="53"/>
      <c r="Y32" s="53"/>
      <c r="Z32" s="53"/>
      <c r="AA32" s="51">
        <v>30</v>
      </c>
      <c r="AB32" s="51"/>
      <c r="AN32" s="51">
        <v>30</v>
      </c>
      <c r="AO32" s="51"/>
    </row>
    <row r="33" spans="1:52" ht="15.75" x14ac:dyDescent="0.25">
      <c r="A33" s="51">
        <v>31</v>
      </c>
      <c r="B33" s="51"/>
      <c r="C33" s="53" cm="1">
        <f t="array" aca="1" ref="C33" ca="1">OFFSET(INDIRECT($C$1 &amp; "!$B$7"),0,ROW()-3)</f>
        <v>1311</v>
      </c>
      <c r="D33" s="53"/>
      <c r="E33" s="53" cm="1">
        <f t="array" aca="1" ref="E33" ca="1">OFFSET(INDIRECT($C$1 &amp; "!$B$12"),0,ROW()-3)</f>
        <v>770.6</v>
      </c>
      <c r="F33" s="53"/>
      <c r="G33" s="53" cm="1">
        <f t="array" aca="1" ref="G33" ca="1">OFFSET(INDIRECT($C$1 &amp; "!$B$17"),0,ROW()-3)</f>
        <v>879</v>
      </c>
      <c r="H33" s="53"/>
      <c r="I33" s="53">
        <f ca="1">OFFSET(Janvier!$B$25,0,ROW()-3)</f>
        <v>312</v>
      </c>
      <c r="J33" s="53"/>
      <c r="K33" s="53">
        <f ca="1">OFFSET(Janvier!$B$28,0,ROW()-3)</f>
        <v>1761</v>
      </c>
      <c r="L33" s="53"/>
      <c r="M33" s="53">
        <f ca="1">OFFSET(Janvier!$B$33,0,ROW()-3)</f>
        <v>0</v>
      </c>
      <c r="N33" s="51">
        <v>31</v>
      </c>
      <c r="O33" s="51"/>
      <c r="P33" s="53"/>
      <c r="Q33" s="53"/>
      <c r="R33" s="53"/>
      <c r="S33" s="53"/>
      <c r="T33" s="53"/>
      <c r="U33" s="53"/>
      <c r="V33" s="53"/>
      <c r="W33" s="53"/>
      <c r="X33" s="53"/>
      <c r="Y33" s="53"/>
      <c r="Z33" s="53"/>
      <c r="AA33" s="51">
        <v>31</v>
      </c>
      <c r="AB33" s="51"/>
      <c r="AN33" s="51">
        <v>31</v>
      </c>
      <c r="AO33" s="51"/>
    </row>
    <row r="34" spans="1:52" ht="18.75" x14ac:dyDescent="0.3">
      <c r="A34" s="67"/>
      <c r="B34" s="67"/>
      <c r="C34" s="83" t="s">
        <v>149</v>
      </c>
      <c r="D34" s="83"/>
      <c r="E34" s="83"/>
      <c r="F34" s="83"/>
      <c r="G34" s="83"/>
      <c r="H34" s="83"/>
      <c r="I34" s="83"/>
      <c r="J34" s="83"/>
      <c r="K34" s="83"/>
      <c r="L34" s="83"/>
      <c r="M34" s="83"/>
      <c r="N34" s="67"/>
      <c r="O34" s="67"/>
      <c r="P34" s="83" t="s">
        <v>150</v>
      </c>
      <c r="Q34" s="83"/>
      <c r="R34" s="83"/>
      <c r="S34" s="83"/>
      <c r="T34" s="83"/>
      <c r="U34" s="83"/>
      <c r="V34" s="83"/>
      <c r="W34" s="83"/>
      <c r="X34" s="83"/>
      <c r="Y34" s="83"/>
      <c r="Z34" s="83"/>
      <c r="AA34" s="67"/>
      <c r="AB34" s="67"/>
      <c r="AC34" s="83" t="s">
        <v>151</v>
      </c>
      <c r="AD34" s="83"/>
      <c r="AE34" s="83"/>
      <c r="AF34" s="83"/>
      <c r="AG34" s="83"/>
      <c r="AH34" s="83"/>
      <c r="AI34" s="83"/>
      <c r="AJ34" s="83"/>
      <c r="AK34" s="83"/>
      <c r="AL34" s="83"/>
      <c r="AM34" s="83"/>
      <c r="AN34" s="67"/>
      <c r="AO34" s="67"/>
      <c r="AP34" s="83" t="s">
        <v>152</v>
      </c>
      <c r="AQ34" s="83"/>
      <c r="AR34" s="83"/>
      <c r="AS34" s="83"/>
      <c r="AT34" s="83"/>
      <c r="AU34" s="83"/>
      <c r="AV34" s="83"/>
      <c r="AW34" s="83"/>
      <c r="AX34" s="83"/>
      <c r="AY34" s="83"/>
      <c r="AZ34" s="83"/>
    </row>
    <row r="35" spans="1:52" ht="15.75" x14ac:dyDescent="0.25">
      <c r="A35" s="52"/>
      <c r="B35" s="52" t="s">
        <v>164</v>
      </c>
      <c r="C35" s="52" t="s">
        <v>3</v>
      </c>
      <c r="D35" s="52" t="s">
        <v>164</v>
      </c>
      <c r="E35" s="52" t="s">
        <v>7</v>
      </c>
      <c r="F35" s="52" t="s">
        <v>164</v>
      </c>
      <c r="G35" s="52" t="s">
        <v>8</v>
      </c>
      <c r="H35" s="52" t="s">
        <v>164</v>
      </c>
      <c r="I35" s="52" t="s">
        <v>9</v>
      </c>
      <c r="J35" s="52" t="s">
        <v>164</v>
      </c>
      <c r="K35" s="52" t="s">
        <v>143</v>
      </c>
      <c r="L35" s="52" t="s">
        <v>164</v>
      </c>
      <c r="M35" s="52" t="s">
        <v>144</v>
      </c>
      <c r="N35" s="52"/>
      <c r="O35" s="52" t="s">
        <v>164</v>
      </c>
      <c r="P35" s="52" t="s">
        <v>3</v>
      </c>
      <c r="Q35" s="52" t="s">
        <v>164</v>
      </c>
      <c r="R35" s="52" t="s">
        <v>7</v>
      </c>
      <c r="S35" s="52" t="s">
        <v>164</v>
      </c>
      <c r="T35" s="52" t="s">
        <v>8</v>
      </c>
      <c r="U35" s="52" t="s">
        <v>164</v>
      </c>
      <c r="V35" s="52" t="s">
        <v>9</v>
      </c>
      <c r="W35" s="52" t="s">
        <v>164</v>
      </c>
      <c r="X35" s="52" t="s">
        <v>143</v>
      </c>
      <c r="Y35" s="52" t="s">
        <v>164</v>
      </c>
      <c r="Z35" s="52" t="s">
        <v>144</v>
      </c>
      <c r="AA35" s="52"/>
      <c r="AB35" s="52" t="s">
        <v>164</v>
      </c>
      <c r="AC35" s="52" t="s">
        <v>3</v>
      </c>
      <c r="AD35" s="52" t="s">
        <v>164</v>
      </c>
      <c r="AE35" s="52" t="s">
        <v>7</v>
      </c>
      <c r="AF35" s="52" t="s">
        <v>164</v>
      </c>
      <c r="AG35" s="52" t="s">
        <v>8</v>
      </c>
      <c r="AH35" s="52" t="s">
        <v>164</v>
      </c>
      <c r="AI35" s="52" t="s">
        <v>9</v>
      </c>
      <c r="AJ35" s="52" t="s">
        <v>164</v>
      </c>
      <c r="AK35" s="52" t="s">
        <v>143</v>
      </c>
      <c r="AL35" s="52" t="s">
        <v>164</v>
      </c>
      <c r="AM35" s="52" t="s">
        <v>144</v>
      </c>
      <c r="AN35" s="52"/>
      <c r="AO35" s="52" t="s">
        <v>164</v>
      </c>
      <c r="AP35" s="52" t="s">
        <v>3</v>
      </c>
      <c r="AQ35" s="52" t="s">
        <v>164</v>
      </c>
      <c r="AR35" s="52" t="s">
        <v>7</v>
      </c>
      <c r="AS35" s="52" t="s">
        <v>164</v>
      </c>
      <c r="AT35" s="52" t="s">
        <v>8</v>
      </c>
      <c r="AU35" s="52" t="s">
        <v>164</v>
      </c>
      <c r="AV35" s="52" t="s">
        <v>9</v>
      </c>
      <c r="AW35" s="52" t="s">
        <v>164</v>
      </c>
      <c r="AX35" s="52" t="s">
        <v>143</v>
      </c>
      <c r="AY35" s="52" t="s">
        <v>164</v>
      </c>
      <c r="AZ35" s="52" t="s">
        <v>144</v>
      </c>
    </row>
    <row r="36" spans="1:52" ht="15.75" x14ac:dyDescent="0.25">
      <c r="A36" s="51">
        <v>1</v>
      </c>
      <c r="B36" s="51"/>
      <c r="N36" s="51">
        <v>1</v>
      </c>
      <c r="O36" s="51"/>
      <c r="AA36" s="51">
        <v>1</v>
      </c>
      <c r="AB36" s="51"/>
      <c r="AN36" s="51">
        <v>1</v>
      </c>
      <c r="AO36" s="51"/>
    </row>
    <row r="37" spans="1:52" ht="15.75" x14ac:dyDescent="0.25">
      <c r="A37" s="51">
        <v>2</v>
      </c>
      <c r="B37" s="51"/>
      <c r="N37" s="51">
        <v>2</v>
      </c>
      <c r="O37" s="51"/>
      <c r="AA37" s="51">
        <v>2</v>
      </c>
      <c r="AB37" s="51"/>
      <c r="AN37" s="51">
        <v>2</v>
      </c>
      <c r="AO37" s="51"/>
    </row>
    <row r="38" spans="1:52" ht="15.75" x14ac:dyDescent="0.25">
      <c r="A38" s="51">
        <v>3</v>
      </c>
      <c r="B38" s="51"/>
      <c r="N38" s="51">
        <v>3</v>
      </c>
      <c r="O38" s="51"/>
      <c r="AA38" s="51">
        <v>3</v>
      </c>
      <c r="AB38" s="51"/>
      <c r="AN38" s="51">
        <v>3</v>
      </c>
      <c r="AO38" s="51"/>
    </row>
    <row r="39" spans="1:52" ht="15.75" x14ac:dyDescent="0.25">
      <c r="A39" s="51">
        <v>4</v>
      </c>
      <c r="B39" s="51"/>
      <c r="N39" s="51">
        <v>4</v>
      </c>
      <c r="O39" s="51"/>
      <c r="AA39" s="51">
        <v>4</v>
      </c>
      <c r="AB39" s="51"/>
      <c r="AN39" s="51">
        <v>4</v>
      </c>
      <c r="AO39" s="51"/>
    </row>
    <row r="40" spans="1:52" ht="15.75" x14ac:dyDescent="0.25">
      <c r="A40" s="51">
        <v>5</v>
      </c>
      <c r="B40" s="51"/>
      <c r="N40" s="51">
        <v>5</v>
      </c>
      <c r="O40" s="51"/>
      <c r="AA40" s="51">
        <v>5</v>
      </c>
      <c r="AB40" s="51"/>
      <c r="AN40" s="51">
        <v>5</v>
      </c>
      <c r="AO40" s="51"/>
    </row>
    <row r="41" spans="1:52" ht="15.75" x14ac:dyDescent="0.25">
      <c r="A41" s="51">
        <v>6</v>
      </c>
      <c r="B41" s="51"/>
      <c r="N41" s="51">
        <v>6</v>
      </c>
      <c r="O41" s="51"/>
      <c r="AA41" s="51">
        <v>6</v>
      </c>
      <c r="AB41" s="51"/>
      <c r="AN41" s="51">
        <v>6</v>
      </c>
      <c r="AO41" s="51"/>
    </row>
    <row r="42" spans="1:52" ht="15.75" x14ac:dyDescent="0.25">
      <c r="A42" s="51">
        <v>7</v>
      </c>
      <c r="B42" s="51"/>
      <c r="N42" s="51">
        <v>7</v>
      </c>
      <c r="O42" s="51"/>
      <c r="AA42" s="51">
        <v>7</v>
      </c>
      <c r="AB42" s="51"/>
      <c r="AN42" s="51">
        <v>7</v>
      </c>
      <c r="AO42" s="51"/>
    </row>
    <row r="43" spans="1:52" ht="15.75" x14ac:dyDescent="0.25">
      <c r="A43" s="51">
        <v>8</v>
      </c>
      <c r="B43" s="51"/>
      <c r="N43" s="51">
        <v>8</v>
      </c>
      <c r="O43" s="51"/>
      <c r="AA43" s="51">
        <v>8</v>
      </c>
      <c r="AB43" s="51"/>
      <c r="AN43" s="51">
        <v>8</v>
      </c>
      <c r="AO43" s="51"/>
    </row>
    <row r="44" spans="1:52" ht="15.75" x14ac:dyDescent="0.25">
      <c r="A44" s="51">
        <v>9</v>
      </c>
      <c r="B44" s="51"/>
      <c r="N44" s="51">
        <v>9</v>
      </c>
      <c r="O44" s="51"/>
      <c r="AA44" s="51">
        <v>9</v>
      </c>
      <c r="AB44" s="51"/>
      <c r="AN44" s="51">
        <v>9</v>
      </c>
      <c r="AO44" s="51"/>
    </row>
    <row r="45" spans="1:52" ht="15.75" x14ac:dyDescent="0.25">
      <c r="A45" s="51">
        <v>10</v>
      </c>
      <c r="B45" s="51"/>
      <c r="N45" s="51">
        <v>10</v>
      </c>
      <c r="O45" s="51"/>
      <c r="AA45" s="51">
        <v>10</v>
      </c>
      <c r="AB45" s="51"/>
      <c r="AN45" s="51">
        <v>10</v>
      </c>
      <c r="AO45" s="51"/>
    </row>
    <row r="46" spans="1:52" ht="15.75" x14ac:dyDescent="0.25">
      <c r="A46" s="51">
        <v>11</v>
      </c>
      <c r="B46" s="51"/>
      <c r="N46" s="51">
        <v>11</v>
      </c>
      <c r="O46" s="51"/>
      <c r="AA46" s="51">
        <v>11</v>
      </c>
      <c r="AB46" s="51"/>
      <c r="AN46" s="51">
        <v>11</v>
      </c>
      <c r="AO46" s="51"/>
    </row>
    <row r="47" spans="1:52" ht="15.75" x14ac:dyDescent="0.25">
      <c r="A47" s="51">
        <v>12</v>
      </c>
      <c r="B47" s="51"/>
      <c r="N47" s="51">
        <v>12</v>
      </c>
      <c r="O47" s="51"/>
      <c r="AA47" s="51">
        <v>12</v>
      </c>
      <c r="AB47" s="51"/>
      <c r="AN47" s="51">
        <v>12</v>
      </c>
      <c r="AO47" s="51"/>
    </row>
    <row r="48" spans="1:52" ht="15.75" x14ac:dyDescent="0.25">
      <c r="A48" s="51">
        <v>13</v>
      </c>
      <c r="B48" s="51"/>
      <c r="N48" s="51">
        <v>13</v>
      </c>
      <c r="O48" s="51"/>
      <c r="AA48" s="51">
        <v>13</v>
      </c>
      <c r="AB48" s="51"/>
      <c r="AN48" s="51">
        <v>13</v>
      </c>
      <c r="AO48" s="51"/>
    </row>
    <row r="49" spans="1:41" ht="15.75" x14ac:dyDescent="0.25">
      <c r="A49" s="51">
        <v>14</v>
      </c>
      <c r="B49" s="51"/>
      <c r="N49" s="51">
        <v>14</v>
      </c>
      <c r="O49" s="51"/>
      <c r="AA49" s="51">
        <v>14</v>
      </c>
      <c r="AB49" s="51"/>
      <c r="AN49" s="51">
        <v>14</v>
      </c>
      <c r="AO49" s="51"/>
    </row>
    <row r="50" spans="1:41" ht="15.75" x14ac:dyDescent="0.25">
      <c r="A50" s="51">
        <v>15</v>
      </c>
      <c r="B50" s="51"/>
      <c r="N50" s="51">
        <v>15</v>
      </c>
      <c r="O50" s="51"/>
      <c r="AA50" s="51">
        <v>15</v>
      </c>
      <c r="AB50" s="51"/>
      <c r="AN50" s="51">
        <v>15</v>
      </c>
      <c r="AO50" s="51"/>
    </row>
    <row r="51" spans="1:41" ht="15.75" x14ac:dyDescent="0.25">
      <c r="A51" s="51">
        <v>16</v>
      </c>
      <c r="B51" s="51"/>
      <c r="N51" s="51">
        <v>16</v>
      </c>
      <c r="O51" s="51"/>
      <c r="AA51" s="51">
        <v>16</v>
      </c>
      <c r="AB51" s="51"/>
      <c r="AN51" s="51">
        <v>16</v>
      </c>
      <c r="AO51" s="51"/>
    </row>
    <row r="52" spans="1:41" ht="15.75" x14ac:dyDescent="0.25">
      <c r="A52" s="51">
        <v>17</v>
      </c>
      <c r="B52" s="51"/>
      <c r="N52" s="51">
        <v>17</v>
      </c>
      <c r="O52" s="51"/>
      <c r="AA52" s="51">
        <v>17</v>
      </c>
      <c r="AB52" s="51"/>
      <c r="AN52" s="51">
        <v>17</v>
      </c>
      <c r="AO52" s="51"/>
    </row>
    <row r="53" spans="1:41" ht="15.75" x14ac:dyDescent="0.25">
      <c r="A53" s="51">
        <v>18</v>
      </c>
      <c r="B53" s="51"/>
      <c r="N53" s="51">
        <v>18</v>
      </c>
      <c r="O53" s="51"/>
      <c r="AA53" s="51">
        <v>18</v>
      </c>
      <c r="AB53" s="51"/>
      <c r="AN53" s="51">
        <v>18</v>
      </c>
      <c r="AO53" s="51"/>
    </row>
    <row r="54" spans="1:41" ht="15.75" x14ac:dyDescent="0.25">
      <c r="A54" s="51">
        <v>19</v>
      </c>
      <c r="B54" s="51"/>
      <c r="N54" s="51">
        <v>19</v>
      </c>
      <c r="O54" s="51"/>
      <c r="AA54" s="51">
        <v>19</v>
      </c>
      <c r="AB54" s="51"/>
      <c r="AN54" s="51">
        <v>19</v>
      </c>
      <c r="AO54" s="51"/>
    </row>
    <row r="55" spans="1:41" ht="15.75" x14ac:dyDescent="0.25">
      <c r="A55" s="51">
        <v>20</v>
      </c>
      <c r="B55" s="51"/>
      <c r="N55" s="51">
        <v>20</v>
      </c>
      <c r="O55" s="51"/>
      <c r="AA55" s="51">
        <v>20</v>
      </c>
      <c r="AB55" s="51"/>
      <c r="AN55" s="51">
        <v>20</v>
      </c>
      <c r="AO55" s="51"/>
    </row>
    <row r="56" spans="1:41" ht="15.75" x14ac:dyDescent="0.25">
      <c r="A56" s="51">
        <v>21</v>
      </c>
      <c r="B56" s="51"/>
      <c r="N56" s="51">
        <v>21</v>
      </c>
      <c r="O56" s="51"/>
      <c r="AA56" s="51">
        <v>21</v>
      </c>
      <c r="AB56" s="51"/>
      <c r="AN56" s="51">
        <v>21</v>
      </c>
      <c r="AO56" s="51"/>
    </row>
    <row r="57" spans="1:41" ht="15.75" x14ac:dyDescent="0.25">
      <c r="A57" s="51">
        <v>22</v>
      </c>
      <c r="B57" s="51"/>
      <c r="N57" s="51">
        <v>22</v>
      </c>
      <c r="O57" s="51"/>
      <c r="AA57" s="51">
        <v>22</v>
      </c>
      <c r="AB57" s="51"/>
      <c r="AN57" s="51">
        <v>22</v>
      </c>
      <c r="AO57" s="51"/>
    </row>
    <row r="58" spans="1:41" ht="15.75" x14ac:dyDescent="0.25">
      <c r="A58" s="51">
        <v>23</v>
      </c>
      <c r="B58" s="51"/>
      <c r="N58" s="51">
        <v>23</v>
      </c>
      <c r="O58" s="51"/>
      <c r="AA58" s="51">
        <v>23</v>
      </c>
      <c r="AB58" s="51"/>
      <c r="AN58" s="51">
        <v>23</v>
      </c>
      <c r="AO58" s="51"/>
    </row>
    <row r="59" spans="1:41" ht="15.75" x14ac:dyDescent="0.25">
      <c r="A59" s="51">
        <v>24</v>
      </c>
      <c r="B59" s="51"/>
      <c r="N59" s="51">
        <v>24</v>
      </c>
      <c r="O59" s="51"/>
      <c r="AA59" s="51">
        <v>24</v>
      </c>
      <c r="AB59" s="51"/>
      <c r="AN59" s="51">
        <v>24</v>
      </c>
      <c r="AO59" s="51"/>
    </row>
    <row r="60" spans="1:41" ht="15.75" x14ac:dyDescent="0.25">
      <c r="A60" s="51">
        <v>25</v>
      </c>
      <c r="B60" s="51"/>
      <c r="N60" s="51">
        <v>25</v>
      </c>
      <c r="O60" s="51"/>
      <c r="AA60" s="51">
        <v>25</v>
      </c>
      <c r="AB60" s="51"/>
      <c r="AN60" s="51">
        <v>25</v>
      </c>
      <c r="AO60" s="51"/>
    </row>
    <row r="61" spans="1:41" ht="15.75" x14ac:dyDescent="0.25">
      <c r="A61" s="51">
        <v>26</v>
      </c>
      <c r="B61" s="51"/>
      <c r="N61" s="51">
        <v>26</v>
      </c>
      <c r="O61" s="51"/>
      <c r="AA61" s="51">
        <v>26</v>
      </c>
      <c r="AB61" s="51"/>
      <c r="AN61" s="51">
        <v>26</v>
      </c>
      <c r="AO61" s="51"/>
    </row>
    <row r="62" spans="1:41" ht="15.75" x14ac:dyDescent="0.25">
      <c r="A62" s="51">
        <v>27</v>
      </c>
      <c r="B62" s="51"/>
      <c r="N62" s="51">
        <v>27</v>
      </c>
      <c r="O62" s="51"/>
      <c r="AA62" s="51">
        <v>27</v>
      </c>
      <c r="AB62" s="51"/>
      <c r="AN62" s="51">
        <v>27</v>
      </c>
      <c r="AO62" s="51"/>
    </row>
    <row r="63" spans="1:41" ht="15.75" x14ac:dyDescent="0.25">
      <c r="A63" s="51">
        <v>28</v>
      </c>
      <c r="B63" s="51"/>
      <c r="N63" s="51">
        <v>28</v>
      </c>
      <c r="O63" s="51"/>
      <c r="AA63" s="51">
        <v>28</v>
      </c>
      <c r="AB63" s="51"/>
      <c r="AN63" s="51">
        <v>28</v>
      </c>
      <c r="AO63" s="51"/>
    </row>
    <row r="64" spans="1:41" ht="15.75" x14ac:dyDescent="0.25">
      <c r="A64" s="51">
        <v>29</v>
      </c>
      <c r="B64" s="51"/>
      <c r="N64" s="51">
        <v>29</v>
      </c>
      <c r="O64" s="51"/>
      <c r="AA64" s="51">
        <v>29</v>
      </c>
      <c r="AB64" s="51"/>
      <c r="AN64" s="51">
        <v>29</v>
      </c>
      <c r="AO64" s="51"/>
    </row>
    <row r="65" spans="1:52" ht="15.75" x14ac:dyDescent="0.25">
      <c r="A65" s="51">
        <v>30</v>
      </c>
      <c r="B65" s="51"/>
      <c r="N65" s="51">
        <v>30</v>
      </c>
      <c r="O65" s="51"/>
      <c r="AA65" s="51">
        <v>30</v>
      </c>
      <c r="AB65" s="51"/>
      <c r="AN65" s="51">
        <v>30</v>
      </c>
      <c r="AO65" s="51"/>
    </row>
    <row r="66" spans="1:52" ht="15.75" x14ac:dyDescent="0.25">
      <c r="A66" s="51">
        <v>31</v>
      </c>
      <c r="B66" s="51"/>
      <c r="N66" s="51">
        <v>31</v>
      </c>
      <c r="O66" s="51"/>
      <c r="AA66" s="51">
        <v>31</v>
      </c>
      <c r="AB66" s="51"/>
      <c r="AN66" s="51">
        <v>31</v>
      </c>
      <c r="AO66" s="51"/>
    </row>
    <row r="67" spans="1:52" ht="18.75" x14ac:dyDescent="0.3">
      <c r="A67" s="67"/>
      <c r="B67" s="67"/>
      <c r="C67" s="83" t="s">
        <v>153</v>
      </c>
      <c r="D67" s="83"/>
      <c r="E67" s="83"/>
      <c r="F67" s="83"/>
      <c r="G67" s="83"/>
      <c r="H67" s="83"/>
      <c r="I67" s="83"/>
      <c r="J67" s="83"/>
      <c r="K67" s="83"/>
      <c r="L67" s="83"/>
      <c r="M67" s="83"/>
      <c r="N67" s="67"/>
      <c r="O67" s="67"/>
      <c r="P67" s="83" t="s">
        <v>154</v>
      </c>
      <c r="Q67" s="83"/>
      <c r="R67" s="83"/>
      <c r="S67" s="83"/>
      <c r="T67" s="83"/>
      <c r="U67" s="83"/>
      <c r="V67" s="83"/>
      <c r="W67" s="83"/>
      <c r="X67" s="83"/>
      <c r="Y67" s="83"/>
      <c r="Z67" s="83"/>
      <c r="AA67" s="67"/>
      <c r="AB67" s="67"/>
      <c r="AC67" s="83" t="s">
        <v>155</v>
      </c>
      <c r="AD67" s="83"/>
      <c r="AE67" s="83"/>
      <c r="AF67" s="83"/>
      <c r="AG67" s="83"/>
      <c r="AH67" s="83"/>
      <c r="AI67" s="83"/>
      <c r="AJ67" s="83"/>
      <c r="AK67" s="83"/>
      <c r="AL67" s="83"/>
      <c r="AM67" s="83"/>
      <c r="AN67" s="67"/>
      <c r="AO67" s="67"/>
      <c r="AP67" s="83" t="s">
        <v>156</v>
      </c>
      <c r="AQ67" s="83"/>
      <c r="AR67" s="83"/>
      <c r="AS67" s="83"/>
      <c r="AT67" s="83"/>
      <c r="AU67" s="83"/>
      <c r="AV67" s="83"/>
      <c r="AW67" s="83"/>
      <c r="AX67" s="83"/>
      <c r="AY67" s="83"/>
      <c r="AZ67" s="83"/>
    </row>
    <row r="68" spans="1:52" ht="15.75" x14ac:dyDescent="0.25">
      <c r="A68" s="52"/>
      <c r="B68" s="52" t="s">
        <v>164</v>
      </c>
      <c r="C68" s="52" t="s">
        <v>3</v>
      </c>
      <c r="D68" s="52" t="s">
        <v>164</v>
      </c>
      <c r="E68" s="52" t="s">
        <v>7</v>
      </c>
      <c r="F68" s="52" t="s">
        <v>164</v>
      </c>
      <c r="G68" s="52" t="s">
        <v>8</v>
      </c>
      <c r="H68" s="52" t="s">
        <v>164</v>
      </c>
      <c r="I68" s="52" t="s">
        <v>9</v>
      </c>
      <c r="J68" s="52" t="s">
        <v>164</v>
      </c>
      <c r="K68" s="52" t="s">
        <v>143</v>
      </c>
      <c r="L68" s="52" t="s">
        <v>164</v>
      </c>
      <c r="M68" s="52" t="s">
        <v>144</v>
      </c>
      <c r="N68" s="52"/>
      <c r="O68" s="52" t="s">
        <v>164</v>
      </c>
      <c r="P68" s="52" t="s">
        <v>3</v>
      </c>
      <c r="Q68" s="52" t="s">
        <v>164</v>
      </c>
      <c r="R68" s="52" t="s">
        <v>7</v>
      </c>
      <c r="S68" s="52" t="s">
        <v>164</v>
      </c>
      <c r="T68" s="52" t="s">
        <v>8</v>
      </c>
      <c r="U68" s="52" t="s">
        <v>164</v>
      </c>
      <c r="V68" s="52" t="s">
        <v>9</v>
      </c>
      <c r="W68" s="52" t="s">
        <v>164</v>
      </c>
      <c r="X68" s="52" t="s">
        <v>143</v>
      </c>
      <c r="Y68" s="52" t="s">
        <v>164</v>
      </c>
      <c r="Z68" s="52" t="s">
        <v>144</v>
      </c>
      <c r="AA68" s="52"/>
      <c r="AB68" s="52" t="s">
        <v>164</v>
      </c>
      <c r="AC68" s="52" t="s">
        <v>3</v>
      </c>
      <c r="AD68" s="52" t="s">
        <v>164</v>
      </c>
      <c r="AE68" s="52" t="s">
        <v>7</v>
      </c>
      <c r="AF68" s="52" t="s">
        <v>164</v>
      </c>
      <c r="AG68" s="52" t="s">
        <v>8</v>
      </c>
      <c r="AH68" s="52" t="s">
        <v>164</v>
      </c>
      <c r="AI68" s="52" t="s">
        <v>9</v>
      </c>
      <c r="AJ68" s="52" t="s">
        <v>164</v>
      </c>
      <c r="AK68" s="52" t="s">
        <v>143</v>
      </c>
      <c r="AL68" s="52" t="s">
        <v>164</v>
      </c>
      <c r="AM68" s="52" t="s">
        <v>144</v>
      </c>
      <c r="AN68" s="52"/>
      <c r="AO68" s="52" t="s">
        <v>164</v>
      </c>
      <c r="AP68" s="52" t="s">
        <v>3</v>
      </c>
      <c r="AQ68" s="52" t="s">
        <v>164</v>
      </c>
      <c r="AR68" s="52" t="s">
        <v>7</v>
      </c>
      <c r="AS68" s="52" t="s">
        <v>164</v>
      </c>
      <c r="AT68" s="52" t="s">
        <v>8</v>
      </c>
      <c r="AU68" s="52" t="s">
        <v>164</v>
      </c>
      <c r="AV68" s="52" t="s">
        <v>9</v>
      </c>
      <c r="AW68" s="52" t="s">
        <v>164</v>
      </c>
      <c r="AX68" s="52" t="s">
        <v>143</v>
      </c>
      <c r="AY68" s="52" t="s">
        <v>164</v>
      </c>
      <c r="AZ68" s="52" t="s">
        <v>144</v>
      </c>
    </row>
    <row r="69" spans="1:52" ht="15.75" x14ac:dyDescent="0.25">
      <c r="A69" s="51">
        <v>1</v>
      </c>
      <c r="B69" s="51"/>
      <c r="N69" s="51">
        <v>1</v>
      </c>
      <c r="O69" s="51"/>
      <c r="AA69" s="51">
        <v>1</v>
      </c>
      <c r="AB69" s="51"/>
      <c r="AN69" s="51">
        <v>1</v>
      </c>
      <c r="AO69" s="51"/>
    </row>
    <row r="70" spans="1:52" ht="15.75" x14ac:dyDescent="0.25">
      <c r="A70" s="51">
        <v>2</v>
      </c>
      <c r="B70" s="51"/>
      <c r="N70" s="51">
        <v>2</v>
      </c>
      <c r="O70" s="51"/>
      <c r="AA70" s="51">
        <v>2</v>
      </c>
      <c r="AB70" s="51"/>
      <c r="AN70" s="51">
        <v>2</v>
      </c>
      <c r="AO70" s="51"/>
    </row>
    <row r="71" spans="1:52" ht="15.75" x14ac:dyDescent="0.25">
      <c r="A71" s="51">
        <v>3</v>
      </c>
      <c r="B71" s="51"/>
      <c r="N71" s="51">
        <v>3</v>
      </c>
      <c r="O71" s="51"/>
      <c r="AA71" s="51">
        <v>3</v>
      </c>
      <c r="AB71" s="51"/>
      <c r="AN71" s="51">
        <v>3</v>
      </c>
      <c r="AO71" s="51"/>
    </row>
    <row r="72" spans="1:52" ht="15.75" x14ac:dyDescent="0.25">
      <c r="A72" s="51">
        <v>4</v>
      </c>
      <c r="B72" s="51"/>
      <c r="N72" s="51">
        <v>4</v>
      </c>
      <c r="O72" s="51"/>
      <c r="AA72" s="51">
        <v>4</v>
      </c>
      <c r="AB72" s="51"/>
      <c r="AN72" s="51">
        <v>4</v>
      </c>
      <c r="AO72" s="51"/>
    </row>
    <row r="73" spans="1:52" ht="15.75" x14ac:dyDescent="0.25">
      <c r="A73" s="51">
        <v>5</v>
      </c>
      <c r="B73" s="51"/>
      <c r="N73" s="51">
        <v>5</v>
      </c>
      <c r="O73" s="51"/>
      <c r="AA73" s="51">
        <v>5</v>
      </c>
      <c r="AB73" s="51"/>
      <c r="AN73" s="51">
        <v>5</v>
      </c>
      <c r="AO73" s="51"/>
    </row>
    <row r="74" spans="1:52" ht="15.75" x14ac:dyDescent="0.25">
      <c r="A74" s="51">
        <v>6</v>
      </c>
      <c r="B74" s="51"/>
      <c r="N74" s="51">
        <v>6</v>
      </c>
      <c r="O74" s="51"/>
      <c r="AA74" s="51">
        <v>6</v>
      </c>
      <c r="AB74" s="51"/>
      <c r="AN74" s="51">
        <v>6</v>
      </c>
      <c r="AO74" s="51"/>
    </row>
    <row r="75" spans="1:52" ht="15.75" x14ac:dyDescent="0.25">
      <c r="A75" s="51">
        <v>7</v>
      </c>
      <c r="B75" s="51"/>
      <c r="N75" s="51">
        <v>7</v>
      </c>
      <c r="O75" s="51"/>
      <c r="AA75" s="51">
        <v>7</v>
      </c>
      <c r="AB75" s="51"/>
      <c r="AN75" s="51">
        <v>7</v>
      </c>
      <c r="AO75" s="51"/>
    </row>
    <row r="76" spans="1:52" ht="15.75" x14ac:dyDescent="0.25">
      <c r="A76" s="51">
        <v>8</v>
      </c>
      <c r="B76" s="51"/>
      <c r="N76" s="51">
        <v>8</v>
      </c>
      <c r="O76" s="51"/>
      <c r="AA76" s="51">
        <v>8</v>
      </c>
      <c r="AB76" s="51"/>
      <c r="AN76" s="51">
        <v>8</v>
      </c>
      <c r="AO76" s="51"/>
    </row>
    <row r="77" spans="1:52" ht="15.75" x14ac:dyDescent="0.25">
      <c r="A77" s="51">
        <v>9</v>
      </c>
      <c r="B77" s="51"/>
      <c r="N77" s="51">
        <v>9</v>
      </c>
      <c r="O77" s="51"/>
      <c r="AA77" s="51">
        <v>9</v>
      </c>
      <c r="AB77" s="51"/>
      <c r="AN77" s="51">
        <v>9</v>
      </c>
      <c r="AO77" s="51"/>
    </row>
    <row r="78" spans="1:52" ht="15.75" x14ac:dyDescent="0.25">
      <c r="A78" s="51">
        <v>10</v>
      </c>
      <c r="B78" s="51"/>
      <c r="N78" s="51">
        <v>10</v>
      </c>
      <c r="O78" s="51"/>
      <c r="AA78" s="51">
        <v>10</v>
      </c>
      <c r="AB78" s="51"/>
      <c r="AN78" s="51">
        <v>10</v>
      </c>
      <c r="AO78" s="51"/>
    </row>
    <row r="79" spans="1:52" ht="15.75" x14ac:dyDescent="0.25">
      <c r="A79" s="51">
        <v>11</v>
      </c>
      <c r="B79" s="51"/>
      <c r="N79" s="51">
        <v>11</v>
      </c>
      <c r="O79" s="51"/>
      <c r="AA79" s="51">
        <v>11</v>
      </c>
      <c r="AB79" s="51"/>
      <c r="AN79" s="51">
        <v>11</v>
      </c>
      <c r="AO79" s="51"/>
    </row>
    <row r="80" spans="1:52" ht="15.75" x14ac:dyDescent="0.25">
      <c r="A80" s="51">
        <v>12</v>
      </c>
      <c r="B80" s="51"/>
      <c r="N80" s="51">
        <v>12</v>
      </c>
      <c r="O80" s="51"/>
      <c r="AA80" s="51">
        <v>12</v>
      </c>
      <c r="AB80" s="51"/>
      <c r="AN80" s="51">
        <v>12</v>
      </c>
      <c r="AO80" s="51"/>
    </row>
    <row r="81" spans="1:41" ht="15.75" x14ac:dyDescent="0.25">
      <c r="A81" s="51">
        <v>13</v>
      </c>
      <c r="B81" s="51"/>
      <c r="N81" s="51">
        <v>13</v>
      </c>
      <c r="O81" s="51"/>
      <c r="AA81" s="51">
        <v>13</v>
      </c>
      <c r="AB81" s="51"/>
      <c r="AN81" s="51">
        <v>13</v>
      </c>
      <c r="AO81" s="51"/>
    </row>
    <row r="82" spans="1:41" ht="15.75" x14ac:dyDescent="0.25">
      <c r="A82" s="51">
        <v>14</v>
      </c>
      <c r="B82" s="51"/>
      <c r="N82" s="51">
        <v>14</v>
      </c>
      <c r="O82" s="51"/>
      <c r="AA82" s="51">
        <v>14</v>
      </c>
      <c r="AB82" s="51"/>
      <c r="AN82" s="51">
        <v>14</v>
      </c>
      <c r="AO82" s="51"/>
    </row>
    <row r="83" spans="1:41" ht="15.75" x14ac:dyDescent="0.25">
      <c r="A83" s="51">
        <v>15</v>
      </c>
      <c r="B83" s="51"/>
      <c r="N83" s="51">
        <v>15</v>
      </c>
      <c r="O83" s="51"/>
      <c r="AA83" s="51">
        <v>15</v>
      </c>
      <c r="AB83" s="51"/>
      <c r="AN83" s="51">
        <v>15</v>
      </c>
      <c r="AO83" s="51"/>
    </row>
    <row r="84" spans="1:41" ht="15.75" x14ac:dyDescent="0.25">
      <c r="A84" s="51">
        <v>16</v>
      </c>
      <c r="B84" s="51"/>
      <c r="N84" s="51">
        <v>16</v>
      </c>
      <c r="O84" s="51"/>
      <c r="AA84" s="51">
        <v>16</v>
      </c>
      <c r="AB84" s="51"/>
      <c r="AN84" s="51">
        <v>16</v>
      </c>
      <c r="AO84" s="51"/>
    </row>
    <row r="85" spans="1:41" ht="15.75" x14ac:dyDescent="0.25">
      <c r="A85" s="51">
        <v>17</v>
      </c>
      <c r="B85" s="51"/>
      <c r="N85" s="51">
        <v>17</v>
      </c>
      <c r="O85" s="51"/>
      <c r="AA85" s="51">
        <v>17</v>
      </c>
      <c r="AB85" s="51"/>
      <c r="AN85" s="51">
        <v>17</v>
      </c>
      <c r="AO85" s="51"/>
    </row>
    <row r="86" spans="1:41" ht="15.75" x14ac:dyDescent="0.25">
      <c r="A86" s="51">
        <v>18</v>
      </c>
      <c r="B86" s="51"/>
      <c r="N86" s="51">
        <v>18</v>
      </c>
      <c r="O86" s="51"/>
      <c r="AA86" s="51">
        <v>18</v>
      </c>
      <c r="AB86" s="51"/>
      <c r="AN86" s="51">
        <v>18</v>
      </c>
      <c r="AO86" s="51"/>
    </row>
    <row r="87" spans="1:41" ht="15.75" x14ac:dyDescent="0.25">
      <c r="A87" s="51">
        <v>19</v>
      </c>
      <c r="B87" s="51"/>
      <c r="N87" s="51">
        <v>19</v>
      </c>
      <c r="O87" s="51"/>
      <c r="AA87" s="51">
        <v>19</v>
      </c>
      <c r="AB87" s="51"/>
      <c r="AN87" s="51">
        <v>19</v>
      </c>
      <c r="AO87" s="51"/>
    </row>
    <row r="88" spans="1:41" ht="15.75" x14ac:dyDescent="0.25">
      <c r="A88" s="51">
        <v>20</v>
      </c>
      <c r="B88" s="51"/>
      <c r="N88" s="51">
        <v>20</v>
      </c>
      <c r="O88" s="51"/>
      <c r="AA88" s="51">
        <v>20</v>
      </c>
      <c r="AB88" s="51"/>
      <c r="AN88" s="51">
        <v>20</v>
      </c>
      <c r="AO88" s="51"/>
    </row>
    <row r="89" spans="1:41" ht="15.75" x14ac:dyDescent="0.25">
      <c r="A89" s="51">
        <v>21</v>
      </c>
      <c r="B89" s="51"/>
      <c r="N89" s="51">
        <v>21</v>
      </c>
      <c r="O89" s="51"/>
      <c r="AA89" s="51">
        <v>21</v>
      </c>
      <c r="AB89" s="51"/>
      <c r="AN89" s="51">
        <v>21</v>
      </c>
      <c r="AO89" s="51"/>
    </row>
    <row r="90" spans="1:41" ht="15.75" x14ac:dyDescent="0.25">
      <c r="A90" s="51">
        <v>22</v>
      </c>
      <c r="B90" s="51"/>
      <c r="N90" s="51">
        <v>22</v>
      </c>
      <c r="O90" s="51"/>
      <c r="AA90" s="51">
        <v>22</v>
      </c>
      <c r="AB90" s="51"/>
      <c r="AN90" s="51">
        <v>22</v>
      </c>
      <c r="AO90" s="51"/>
    </row>
    <row r="91" spans="1:41" ht="15.75" x14ac:dyDescent="0.25">
      <c r="A91" s="51">
        <v>23</v>
      </c>
      <c r="B91" s="51"/>
      <c r="N91" s="51">
        <v>23</v>
      </c>
      <c r="O91" s="51"/>
      <c r="AA91" s="51">
        <v>23</v>
      </c>
      <c r="AB91" s="51"/>
      <c r="AN91" s="51">
        <v>23</v>
      </c>
      <c r="AO91" s="51"/>
    </row>
    <row r="92" spans="1:41" ht="15.75" x14ac:dyDescent="0.25">
      <c r="A92" s="51">
        <v>24</v>
      </c>
      <c r="B92" s="51"/>
      <c r="N92" s="51">
        <v>24</v>
      </c>
      <c r="O92" s="51"/>
      <c r="AA92" s="51">
        <v>24</v>
      </c>
      <c r="AB92" s="51"/>
      <c r="AN92" s="51">
        <v>24</v>
      </c>
      <c r="AO92" s="51"/>
    </row>
    <row r="93" spans="1:41" ht="15.75" x14ac:dyDescent="0.25">
      <c r="A93" s="51">
        <v>25</v>
      </c>
      <c r="B93" s="51"/>
      <c r="N93" s="51">
        <v>25</v>
      </c>
      <c r="O93" s="51"/>
      <c r="AA93" s="51">
        <v>25</v>
      </c>
      <c r="AB93" s="51"/>
      <c r="AN93" s="51">
        <v>25</v>
      </c>
      <c r="AO93" s="51"/>
    </row>
    <row r="94" spans="1:41" ht="15.75" x14ac:dyDescent="0.25">
      <c r="A94" s="51">
        <v>26</v>
      </c>
      <c r="B94" s="51"/>
      <c r="N94" s="51">
        <v>26</v>
      </c>
      <c r="O94" s="51"/>
      <c r="AA94" s="51">
        <v>26</v>
      </c>
      <c r="AB94" s="51"/>
      <c r="AN94" s="51">
        <v>26</v>
      </c>
      <c r="AO94" s="51"/>
    </row>
    <row r="95" spans="1:41" ht="15.75" x14ac:dyDescent="0.25">
      <c r="A95" s="51">
        <v>27</v>
      </c>
      <c r="B95" s="51"/>
      <c r="N95" s="51">
        <v>27</v>
      </c>
      <c r="O95" s="51"/>
      <c r="AA95" s="51">
        <v>27</v>
      </c>
      <c r="AB95" s="51"/>
      <c r="AN95" s="51">
        <v>27</v>
      </c>
      <c r="AO95" s="51"/>
    </row>
    <row r="96" spans="1:41" ht="15.75" x14ac:dyDescent="0.25">
      <c r="A96" s="51">
        <v>28</v>
      </c>
      <c r="B96" s="51"/>
      <c r="N96" s="51">
        <v>28</v>
      </c>
      <c r="O96" s="51"/>
      <c r="AA96" s="51">
        <v>28</v>
      </c>
      <c r="AB96" s="51"/>
      <c r="AN96" s="51">
        <v>28</v>
      </c>
      <c r="AO96" s="51"/>
    </row>
    <row r="97" spans="1:41" ht="15.75" x14ac:dyDescent="0.25">
      <c r="A97" s="51">
        <v>29</v>
      </c>
      <c r="B97" s="51"/>
      <c r="N97" s="51">
        <v>29</v>
      </c>
      <c r="O97" s="51"/>
      <c r="AA97" s="51">
        <v>29</v>
      </c>
      <c r="AB97" s="51"/>
      <c r="AN97" s="51">
        <v>29</v>
      </c>
      <c r="AO97" s="51"/>
    </row>
    <row r="98" spans="1:41" ht="15.75" x14ac:dyDescent="0.25">
      <c r="A98" s="51">
        <v>30</v>
      </c>
      <c r="B98" s="51"/>
      <c r="N98" s="51">
        <v>30</v>
      </c>
      <c r="O98" s="51"/>
      <c r="AA98" s="51">
        <v>30</v>
      </c>
      <c r="AB98" s="51"/>
      <c r="AN98" s="51">
        <v>30</v>
      </c>
      <c r="AO98" s="51"/>
    </row>
    <row r="99" spans="1:41" ht="15.75" x14ac:dyDescent="0.25">
      <c r="A99" s="51">
        <v>31</v>
      </c>
      <c r="B99" s="51"/>
      <c r="N99" s="51">
        <v>31</v>
      </c>
      <c r="O99" s="51"/>
      <c r="AA99" s="51">
        <v>31</v>
      </c>
      <c r="AB99" s="51"/>
      <c r="AN99" s="51">
        <v>31</v>
      </c>
      <c r="AO99" s="51"/>
    </row>
  </sheetData>
  <mergeCells count="12">
    <mergeCell ref="C67:M67"/>
    <mergeCell ref="P67:Z67"/>
    <mergeCell ref="AC67:AM67"/>
    <mergeCell ref="AP67:AZ67"/>
    <mergeCell ref="AC1:AM1"/>
    <mergeCell ref="AP1:AZ1"/>
    <mergeCell ref="C34:M34"/>
    <mergeCell ref="P34:Z34"/>
    <mergeCell ref="AC34:AM34"/>
    <mergeCell ref="AP34:AZ34"/>
    <mergeCell ref="C1:M1"/>
    <mergeCell ref="P1:Z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BD3131-86CF-47A4-99EB-8D0F3F8B4CB6}">
  <sheetPr codeName="Feuil2"/>
  <dimension ref="A2:M25"/>
  <sheetViews>
    <sheetView workbookViewId="0">
      <selection activeCell="M13" sqref="M13"/>
    </sheetView>
  </sheetViews>
  <sheetFormatPr baseColWidth="10" defaultRowHeight="15" x14ac:dyDescent="0.25"/>
  <cols>
    <col min="1" max="1" width="11.42578125" style="1"/>
    <col min="2" max="2" width="21.5703125" style="1" customWidth="1"/>
    <col min="3" max="7" width="11.42578125" style="17"/>
    <col min="8" max="12" width="11.42578125" style="1"/>
    <col min="13" max="13" width="33.140625" style="1" customWidth="1"/>
    <col min="14" max="16384" width="11.42578125" style="1"/>
  </cols>
  <sheetData>
    <row r="2" spans="1:13" ht="50.1" customHeight="1" x14ac:dyDescent="0.25">
      <c r="A2" s="11" t="s">
        <v>42</v>
      </c>
      <c r="B2" s="12" t="s">
        <v>43</v>
      </c>
      <c r="C2" s="84" t="s">
        <v>44</v>
      </c>
      <c r="D2" s="85"/>
      <c r="E2" s="85"/>
      <c r="F2" s="85"/>
      <c r="G2" s="86"/>
      <c r="H2" s="84" t="s">
        <v>45</v>
      </c>
      <c r="I2" s="85"/>
      <c r="J2" s="85"/>
      <c r="K2" s="85"/>
      <c r="L2" s="86"/>
    </row>
    <row r="3" spans="1:13" ht="50.1" customHeight="1" x14ac:dyDescent="0.25">
      <c r="A3" s="11" t="s">
        <v>13</v>
      </c>
      <c r="B3" s="12" t="s">
        <v>1</v>
      </c>
      <c r="C3" s="84" t="s">
        <v>36</v>
      </c>
      <c r="D3" s="85"/>
      <c r="E3" s="85"/>
      <c r="F3" s="85"/>
      <c r="G3" s="86"/>
      <c r="H3" s="84"/>
      <c r="I3" s="85"/>
      <c r="J3" s="85"/>
      <c r="K3" s="85"/>
      <c r="L3" s="86"/>
      <c r="M3" s="18" t="s">
        <v>84</v>
      </c>
    </row>
    <row r="4" spans="1:13" ht="50.1" customHeight="1" x14ac:dyDescent="0.25">
      <c r="A4" s="11" t="s">
        <v>17</v>
      </c>
      <c r="B4" s="12" t="s">
        <v>12</v>
      </c>
      <c r="C4" s="84" t="s">
        <v>37</v>
      </c>
      <c r="D4" s="85"/>
      <c r="E4" s="85"/>
      <c r="F4" s="85"/>
      <c r="G4" s="86"/>
      <c r="H4" s="84" t="s">
        <v>52</v>
      </c>
      <c r="I4" s="85"/>
      <c r="J4" s="85"/>
      <c r="K4" s="85"/>
      <c r="L4" s="86"/>
      <c r="M4" s="18" t="s">
        <v>85</v>
      </c>
    </row>
    <row r="5" spans="1:13" ht="50.1" customHeight="1" x14ac:dyDescent="0.25">
      <c r="A5" s="11" t="s">
        <v>29</v>
      </c>
      <c r="B5" s="12" t="s">
        <v>14</v>
      </c>
      <c r="C5" s="84" t="s">
        <v>38</v>
      </c>
      <c r="D5" s="85"/>
      <c r="E5" s="85"/>
      <c r="F5" s="85"/>
      <c r="G5" s="86"/>
      <c r="H5" s="84" t="s">
        <v>53</v>
      </c>
      <c r="I5" s="85"/>
      <c r="J5" s="85"/>
      <c r="K5" s="85"/>
      <c r="L5" s="86"/>
      <c r="M5" s="18" t="s">
        <v>86</v>
      </c>
    </row>
    <row r="6" spans="1:13" ht="50.1" customHeight="1" x14ac:dyDescent="0.25">
      <c r="A6" s="11" t="s">
        <v>30</v>
      </c>
      <c r="B6" s="12" t="s">
        <v>18</v>
      </c>
      <c r="C6" s="84" t="s">
        <v>39</v>
      </c>
      <c r="D6" s="85"/>
      <c r="E6" s="85"/>
      <c r="F6" s="85"/>
      <c r="G6" s="86"/>
      <c r="H6" s="84" t="s">
        <v>54</v>
      </c>
      <c r="I6" s="85"/>
      <c r="J6" s="85"/>
      <c r="K6" s="85"/>
      <c r="L6" s="86"/>
      <c r="M6" s="18" t="s">
        <v>86</v>
      </c>
    </row>
    <row r="7" spans="1:13" ht="50.1" customHeight="1" x14ac:dyDescent="0.25">
      <c r="A7" s="11" t="s">
        <v>32</v>
      </c>
      <c r="B7" s="12" t="s">
        <v>19</v>
      </c>
      <c r="C7" s="88" t="s">
        <v>41</v>
      </c>
      <c r="D7" s="89"/>
      <c r="E7" s="89"/>
      <c r="F7" s="89"/>
      <c r="G7" s="90"/>
      <c r="H7" s="84" t="s">
        <v>55</v>
      </c>
      <c r="I7" s="85"/>
      <c r="J7" s="85"/>
      <c r="K7" s="85"/>
      <c r="L7" s="86"/>
      <c r="M7" s="18" t="s">
        <v>86</v>
      </c>
    </row>
    <row r="8" spans="1:13" ht="50.1" customHeight="1" x14ac:dyDescent="0.25">
      <c r="A8" s="11" t="s">
        <v>31</v>
      </c>
      <c r="B8" s="12" t="s">
        <v>20</v>
      </c>
      <c r="C8" s="84" t="s">
        <v>40</v>
      </c>
      <c r="D8" s="85"/>
      <c r="E8" s="85"/>
      <c r="F8" s="85"/>
      <c r="G8" s="86"/>
      <c r="H8" s="84" t="s">
        <v>56</v>
      </c>
      <c r="I8" s="85"/>
      <c r="J8" s="85"/>
      <c r="K8" s="85"/>
      <c r="L8" s="86"/>
      <c r="M8" s="18"/>
    </row>
    <row r="9" spans="1:13" ht="50.1" customHeight="1" x14ac:dyDescent="0.25">
      <c r="A9" s="11" t="s">
        <v>21</v>
      </c>
      <c r="B9" s="12" t="s">
        <v>23</v>
      </c>
      <c r="C9" s="88" t="s">
        <v>46</v>
      </c>
      <c r="D9" s="89"/>
      <c r="E9" s="89"/>
      <c r="F9" s="89"/>
      <c r="G9" s="90"/>
      <c r="H9" s="84" t="s">
        <v>57</v>
      </c>
      <c r="I9" s="85"/>
      <c r="J9" s="85"/>
      <c r="K9" s="85"/>
      <c r="L9" s="86"/>
      <c r="M9" s="18" t="s">
        <v>86</v>
      </c>
    </row>
    <row r="10" spans="1:13" ht="50.1" customHeight="1" x14ac:dyDescent="0.25">
      <c r="A10" s="11" t="s">
        <v>22</v>
      </c>
      <c r="B10" s="12" t="s">
        <v>24</v>
      </c>
      <c r="C10" s="88" t="s">
        <v>47</v>
      </c>
      <c r="D10" s="89"/>
      <c r="E10" s="89"/>
      <c r="F10" s="89"/>
      <c r="G10" s="90"/>
      <c r="H10" s="84" t="s">
        <v>58</v>
      </c>
      <c r="I10" s="85"/>
      <c r="J10" s="85"/>
      <c r="K10" s="85"/>
      <c r="L10" s="86"/>
      <c r="M10" s="18" t="s">
        <v>86</v>
      </c>
    </row>
    <row r="11" spans="1:13" ht="50.1" customHeight="1" x14ac:dyDescent="0.25">
      <c r="A11" s="11" t="s">
        <v>33</v>
      </c>
      <c r="B11" s="12" t="s">
        <v>25</v>
      </c>
      <c r="C11" s="88" t="s">
        <v>48</v>
      </c>
      <c r="D11" s="89"/>
      <c r="E11" s="89"/>
      <c r="F11" s="89"/>
      <c r="G11" s="90"/>
      <c r="H11" s="84" t="s">
        <v>59</v>
      </c>
      <c r="I11" s="85"/>
      <c r="J11" s="85"/>
      <c r="K11" s="85"/>
      <c r="L11" s="86"/>
      <c r="M11" s="18"/>
    </row>
    <row r="12" spans="1:13" ht="132.75" customHeight="1" x14ac:dyDescent="0.25">
      <c r="A12" s="11" t="s">
        <v>34</v>
      </c>
      <c r="B12" s="12" t="s">
        <v>26</v>
      </c>
      <c r="C12" s="88" t="s">
        <v>49</v>
      </c>
      <c r="D12" s="89"/>
      <c r="E12" s="89"/>
      <c r="F12" s="89"/>
      <c r="G12" s="90"/>
      <c r="H12" s="84"/>
      <c r="I12" s="85"/>
      <c r="J12" s="85"/>
      <c r="K12" s="85"/>
      <c r="L12" s="86"/>
      <c r="M12" s="18" t="s">
        <v>86</v>
      </c>
    </row>
    <row r="13" spans="1:13" ht="119.25" customHeight="1" x14ac:dyDescent="0.25">
      <c r="A13" s="11" t="s">
        <v>35</v>
      </c>
      <c r="B13" s="12" t="s">
        <v>27</v>
      </c>
      <c r="C13" s="88" t="s">
        <v>50</v>
      </c>
      <c r="D13" s="89"/>
      <c r="E13" s="89"/>
      <c r="F13" s="89"/>
      <c r="G13" s="90"/>
      <c r="H13" s="84" t="s">
        <v>60</v>
      </c>
      <c r="I13" s="85"/>
      <c r="J13" s="85"/>
      <c r="K13" s="85"/>
      <c r="L13" s="86"/>
      <c r="M13" s="18"/>
    </row>
    <row r="14" spans="1:13" ht="103.5" customHeight="1" x14ac:dyDescent="0.25">
      <c r="A14" s="13" t="s">
        <v>16</v>
      </c>
      <c r="B14" s="14" t="s">
        <v>28</v>
      </c>
      <c r="C14" s="88" t="s">
        <v>51</v>
      </c>
      <c r="D14" s="89"/>
      <c r="E14" s="89"/>
      <c r="F14" s="89"/>
      <c r="G14" s="90"/>
      <c r="H14" s="84" t="s">
        <v>61</v>
      </c>
      <c r="I14" s="85"/>
      <c r="J14" s="85"/>
      <c r="K14" s="85"/>
      <c r="L14" s="86"/>
      <c r="M14" s="18" t="s">
        <v>87</v>
      </c>
    </row>
    <row r="15" spans="1:13" ht="50.1" customHeight="1" x14ac:dyDescent="0.25">
      <c r="A15" s="15"/>
      <c r="B15" s="16"/>
      <c r="C15" s="87"/>
      <c r="D15" s="87"/>
      <c r="E15" s="87"/>
      <c r="F15" s="87"/>
      <c r="G15" s="87"/>
    </row>
    <row r="16" spans="1:13" ht="50.1" customHeight="1" x14ac:dyDescent="0.25">
      <c r="A16" s="15"/>
      <c r="B16" s="16"/>
      <c r="C16" s="87"/>
      <c r="D16" s="87"/>
      <c r="E16" s="87"/>
      <c r="F16" s="87"/>
      <c r="G16" s="87"/>
    </row>
    <row r="17" spans="1:7" ht="50.1" customHeight="1" x14ac:dyDescent="0.25">
      <c r="A17" s="15"/>
      <c r="B17" s="16"/>
      <c r="C17" s="87"/>
      <c r="D17" s="87"/>
      <c r="E17" s="87"/>
      <c r="F17" s="87"/>
      <c r="G17" s="87"/>
    </row>
    <row r="18" spans="1:7" ht="50.1" customHeight="1" x14ac:dyDescent="0.25">
      <c r="A18" s="15"/>
      <c r="B18" s="16"/>
      <c r="C18" s="87"/>
      <c r="D18" s="87"/>
      <c r="E18" s="87"/>
      <c r="F18" s="87"/>
      <c r="G18" s="87"/>
    </row>
    <row r="19" spans="1:7" ht="50.1" customHeight="1" x14ac:dyDescent="0.25">
      <c r="A19" s="15"/>
      <c r="B19" s="16"/>
      <c r="C19" s="87"/>
      <c r="D19" s="87"/>
      <c r="E19" s="87"/>
      <c r="F19" s="87"/>
      <c r="G19" s="87"/>
    </row>
    <row r="20" spans="1:7" ht="50.1" customHeight="1" x14ac:dyDescent="0.25">
      <c r="A20" s="15"/>
      <c r="B20" s="16"/>
      <c r="C20" s="87"/>
      <c r="D20" s="87"/>
      <c r="E20" s="87"/>
      <c r="F20" s="87"/>
      <c r="G20" s="87"/>
    </row>
    <row r="21" spans="1:7" ht="50.1" customHeight="1" x14ac:dyDescent="0.25">
      <c r="A21" s="15"/>
      <c r="B21" s="16"/>
      <c r="C21" s="87"/>
      <c r="D21" s="87"/>
      <c r="E21" s="87"/>
      <c r="F21" s="87"/>
      <c r="G21" s="87"/>
    </row>
    <row r="22" spans="1:7" ht="50.1" customHeight="1" x14ac:dyDescent="0.25">
      <c r="A22" s="15"/>
      <c r="B22" s="16"/>
      <c r="C22" s="87"/>
      <c r="D22" s="87"/>
      <c r="E22" s="87"/>
      <c r="F22" s="87"/>
      <c r="G22" s="87"/>
    </row>
    <row r="23" spans="1:7" ht="50.1" customHeight="1" x14ac:dyDescent="0.25">
      <c r="A23" s="15"/>
      <c r="B23" s="16"/>
      <c r="C23" s="87"/>
      <c r="D23" s="87"/>
      <c r="E23" s="87"/>
      <c r="F23" s="87"/>
      <c r="G23" s="87"/>
    </row>
    <row r="24" spans="1:7" ht="50.1" customHeight="1" x14ac:dyDescent="0.25">
      <c r="A24" s="15"/>
      <c r="B24" s="16"/>
      <c r="C24" s="87"/>
      <c r="D24" s="87"/>
      <c r="E24" s="87"/>
      <c r="F24" s="87"/>
      <c r="G24" s="87"/>
    </row>
    <row r="25" spans="1:7" ht="50.1" customHeight="1" x14ac:dyDescent="0.25"/>
  </sheetData>
  <mergeCells count="36">
    <mergeCell ref="H2:L2"/>
    <mergeCell ref="H3:L3"/>
    <mergeCell ref="H4:L4"/>
    <mergeCell ref="H5:L5"/>
    <mergeCell ref="C15:G15"/>
    <mergeCell ref="C9:G9"/>
    <mergeCell ref="C10:G10"/>
    <mergeCell ref="C11:G11"/>
    <mergeCell ref="C12:G12"/>
    <mergeCell ref="C13:G13"/>
    <mergeCell ref="C14:G14"/>
    <mergeCell ref="C3:G3"/>
    <mergeCell ref="C4:G4"/>
    <mergeCell ref="C5:G5"/>
    <mergeCell ref="C6:G6"/>
    <mergeCell ref="C7:G7"/>
    <mergeCell ref="C21:G21"/>
    <mergeCell ref="C22:G22"/>
    <mergeCell ref="C23:G23"/>
    <mergeCell ref="C24:G24"/>
    <mergeCell ref="C2:G2"/>
    <mergeCell ref="C16:G16"/>
    <mergeCell ref="C17:G17"/>
    <mergeCell ref="C18:G18"/>
    <mergeCell ref="C19:G19"/>
    <mergeCell ref="C20:G20"/>
    <mergeCell ref="C8:G8"/>
    <mergeCell ref="H12:L12"/>
    <mergeCell ref="H13:L13"/>
    <mergeCell ref="H14:L14"/>
    <mergeCell ref="H6:L6"/>
    <mergeCell ref="H7:L7"/>
    <mergeCell ref="H8:L8"/>
    <mergeCell ref="H9:L9"/>
    <mergeCell ref="H10:L10"/>
    <mergeCell ref="H11:L1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3D353D-A0D8-4F19-B1CD-C9C3FCC6F91D}">
  <sheetPr codeName="Feuil7"/>
  <dimension ref="B2:C72"/>
  <sheetViews>
    <sheetView workbookViewId="0">
      <selection activeCell="C3" sqref="C3"/>
    </sheetView>
  </sheetViews>
  <sheetFormatPr baseColWidth="10" defaultRowHeight="15" x14ac:dyDescent="0.25"/>
  <sheetData>
    <row r="2" spans="2:3" x14ac:dyDescent="0.25">
      <c r="C2" t="s">
        <v>12</v>
      </c>
    </row>
    <row r="3" spans="2:3" x14ac:dyDescent="0.25">
      <c r="B3">
        <v>1</v>
      </c>
    </row>
    <row r="4" spans="2:3" x14ac:dyDescent="0.25">
      <c r="B4">
        <v>2</v>
      </c>
    </row>
    <row r="5" spans="2:3" x14ac:dyDescent="0.25">
      <c r="B5">
        <v>3</v>
      </c>
    </row>
    <row r="6" spans="2:3" x14ac:dyDescent="0.25">
      <c r="B6">
        <v>4</v>
      </c>
    </row>
    <row r="7" spans="2:3" x14ac:dyDescent="0.25">
      <c r="B7">
        <v>5</v>
      </c>
    </row>
    <row r="8" spans="2:3" x14ac:dyDescent="0.25">
      <c r="B8">
        <v>6</v>
      </c>
    </row>
    <row r="9" spans="2:3" x14ac:dyDescent="0.25">
      <c r="B9">
        <v>7</v>
      </c>
    </row>
    <row r="10" spans="2:3" x14ac:dyDescent="0.25">
      <c r="B10">
        <v>8</v>
      </c>
    </row>
    <row r="11" spans="2:3" x14ac:dyDescent="0.25">
      <c r="B11">
        <v>9</v>
      </c>
    </row>
    <row r="12" spans="2:3" x14ac:dyDescent="0.25">
      <c r="B12">
        <v>10</v>
      </c>
    </row>
    <row r="13" spans="2:3" x14ac:dyDescent="0.25">
      <c r="B13">
        <v>11</v>
      </c>
    </row>
    <row r="14" spans="2:3" x14ac:dyDescent="0.25">
      <c r="B14">
        <v>12</v>
      </c>
    </row>
    <row r="15" spans="2:3" x14ac:dyDescent="0.25">
      <c r="B15">
        <v>13</v>
      </c>
    </row>
    <row r="16" spans="2:3" x14ac:dyDescent="0.25">
      <c r="B16">
        <v>14</v>
      </c>
    </row>
    <row r="17" spans="2:2" x14ac:dyDescent="0.25">
      <c r="B17">
        <v>15</v>
      </c>
    </row>
    <row r="18" spans="2:2" x14ac:dyDescent="0.25">
      <c r="B18">
        <v>16</v>
      </c>
    </row>
    <row r="19" spans="2:2" x14ac:dyDescent="0.25">
      <c r="B19">
        <v>17</v>
      </c>
    </row>
    <row r="20" spans="2:2" x14ac:dyDescent="0.25">
      <c r="B20">
        <v>18</v>
      </c>
    </row>
    <row r="21" spans="2:2" x14ac:dyDescent="0.25">
      <c r="B21">
        <v>19</v>
      </c>
    </row>
    <row r="22" spans="2:2" x14ac:dyDescent="0.25">
      <c r="B22">
        <v>20</v>
      </c>
    </row>
    <row r="23" spans="2:2" x14ac:dyDescent="0.25">
      <c r="B23">
        <v>21</v>
      </c>
    </row>
    <row r="24" spans="2:2" x14ac:dyDescent="0.25">
      <c r="B24">
        <v>22</v>
      </c>
    </row>
    <row r="25" spans="2:2" x14ac:dyDescent="0.25">
      <c r="B25">
        <v>23</v>
      </c>
    </row>
    <row r="26" spans="2:2" x14ac:dyDescent="0.25">
      <c r="B26">
        <v>24</v>
      </c>
    </row>
    <row r="27" spans="2:2" x14ac:dyDescent="0.25">
      <c r="B27">
        <v>25</v>
      </c>
    </row>
    <row r="28" spans="2:2" x14ac:dyDescent="0.25">
      <c r="B28">
        <v>26</v>
      </c>
    </row>
    <row r="29" spans="2:2" x14ac:dyDescent="0.25">
      <c r="B29">
        <v>27</v>
      </c>
    </row>
    <row r="30" spans="2:2" x14ac:dyDescent="0.25">
      <c r="B30">
        <v>28</v>
      </c>
    </row>
    <row r="31" spans="2:2" x14ac:dyDescent="0.25">
      <c r="B31">
        <v>29</v>
      </c>
    </row>
    <row r="32" spans="2:2" x14ac:dyDescent="0.25">
      <c r="B32">
        <v>30</v>
      </c>
    </row>
    <row r="33" spans="2:2" x14ac:dyDescent="0.25">
      <c r="B33">
        <v>31</v>
      </c>
    </row>
    <row r="34" spans="2:2" x14ac:dyDescent="0.25">
      <c r="B34">
        <v>32</v>
      </c>
    </row>
    <row r="35" spans="2:2" x14ac:dyDescent="0.25">
      <c r="B35">
        <v>33</v>
      </c>
    </row>
    <row r="36" spans="2:2" x14ac:dyDescent="0.25">
      <c r="B36">
        <v>34</v>
      </c>
    </row>
    <row r="37" spans="2:2" x14ac:dyDescent="0.25">
      <c r="B37">
        <v>35</v>
      </c>
    </row>
    <row r="38" spans="2:2" x14ac:dyDescent="0.25">
      <c r="B38">
        <v>36</v>
      </c>
    </row>
    <row r="39" spans="2:2" x14ac:dyDescent="0.25">
      <c r="B39">
        <v>37</v>
      </c>
    </row>
    <row r="40" spans="2:2" x14ac:dyDescent="0.25">
      <c r="B40">
        <v>38</v>
      </c>
    </row>
    <row r="41" spans="2:2" x14ac:dyDescent="0.25">
      <c r="B41">
        <v>39</v>
      </c>
    </row>
    <row r="42" spans="2:2" x14ac:dyDescent="0.25">
      <c r="B42">
        <v>40</v>
      </c>
    </row>
    <row r="43" spans="2:2" x14ac:dyDescent="0.25">
      <c r="B43">
        <v>41</v>
      </c>
    </row>
    <row r="44" spans="2:2" x14ac:dyDescent="0.25">
      <c r="B44">
        <v>42</v>
      </c>
    </row>
    <row r="45" spans="2:2" x14ac:dyDescent="0.25">
      <c r="B45">
        <v>43</v>
      </c>
    </row>
    <row r="46" spans="2:2" x14ac:dyDescent="0.25">
      <c r="B46">
        <v>44</v>
      </c>
    </row>
    <row r="47" spans="2:2" x14ac:dyDescent="0.25">
      <c r="B47">
        <v>45</v>
      </c>
    </row>
    <row r="48" spans="2:2" x14ac:dyDescent="0.25">
      <c r="B48">
        <v>46</v>
      </c>
    </row>
    <row r="49" spans="2:2" x14ac:dyDescent="0.25">
      <c r="B49">
        <v>47</v>
      </c>
    </row>
    <row r="50" spans="2:2" x14ac:dyDescent="0.25">
      <c r="B50">
        <v>48</v>
      </c>
    </row>
    <row r="51" spans="2:2" x14ac:dyDescent="0.25">
      <c r="B51">
        <v>49</v>
      </c>
    </row>
    <row r="52" spans="2:2" x14ac:dyDescent="0.25">
      <c r="B52">
        <v>50</v>
      </c>
    </row>
    <row r="53" spans="2:2" x14ac:dyDescent="0.25">
      <c r="B53">
        <v>51</v>
      </c>
    </row>
    <row r="54" spans="2:2" x14ac:dyDescent="0.25">
      <c r="B54">
        <v>52</v>
      </c>
    </row>
    <row r="55" spans="2:2" x14ac:dyDescent="0.25">
      <c r="B55">
        <v>53</v>
      </c>
    </row>
    <row r="56" spans="2:2" x14ac:dyDescent="0.25">
      <c r="B56">
        <v>54</v>
      </c>
    </row>
    <row r="57" spans="2:2" x14ac:dyDescent="0.25">
      <c r="B57">
        <v>55</v>
      </c>
    </row>
    <row r="58" spans="2:2" x14ac:dyDescent="0.25">
      <c r="B58">
        <v>56</v>
      </c>
    </row>
    <row r="59" spans="2:2" x14ac:dyDescent="0.25">
      <c r="B59">
        <v>57</v>
      </c>
    </row>
    <row r="60" spans="2:2" x14ac:dyDescent="0.25">
      <c r="B60">
        <v>58</v>
      </c>
    </row>
    <row r="61" spans="2:2" x14ac:dyDescent="0.25">
      <c r="B61">
        <v>59</v>
      </c>
    </row>
    <row r="62" spans="2:2" x14ac:dyDescent="0.25">
      <c r="B62">
        <v>60</v>
      </c>
    </row>
    <row r="63" spans="2:2" x14ac:dyDescent="0.25">
      <c r="B63">
        <v>61</v>
      </c>
    </row>
    <row r="64" spans="2:2" x14ac:dyDescent="0.25">
      <c r="B64">
        <v>62</v>
      </c>
    </row>
    <row r="65" spans="2:2" x14ac:dyDescent="0.25">
      <c r="B65">
        <v>63</v>
      </c>
    </row>
    <row r="66" spans="2:2" x14ac:dyDescent="0.25">
      <c r="B66">
        <v>64</v>
      </c>
    </row>
    <row r="67" spans="2:2" x14ac:dyDescent="0.25">
      <c r="B67">
        <v>65</v>
      </c>
    </row>
    <row r="68" spans="2:2" x14ac:dyDescent="0.25">
      <c r="B68">
        <v>66</v>
      </c>
    </row>
    <row r="69" spans="2:2" x14ac:dyDescent="0.25">
      <c r="B69">
        <v>67</v>
      </c>
    </row>
    <row r="70" spans="2:2" x14ac:dyDescent="0.25">
      <c r="B70">
        <v>68</v>
      </c>
    </row>
    <row r="71" spans="2:2" x14ac:dyDescent="0.25">
      <c r="B71">
        <v>69</v>
      </c>
    </row>
    <row r="72" spans="2:2" x14ac:dyDescent="0.25">
      <c r="B72">
        <v>70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Tableaux de bord</vt:lpstr>
      <vt:lpstr>Prévisionnel</vt:lpstr>
      <vt:lpstr>OMNES</vt:lpstr>
      <vt:lpstr>Janvier</vt:lpstr>
      <vt:lpstr>Data CA</vt:lpstr>
      <vt:lpstr>Lexique</vt:lpstr>
      <vt:lpstr>Feuil4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Robin BORG</dc:creator>
  <cp:lastModifiedBy>Bruno</cp:lastModifiedBy>
  <dcterms:created xsi:type="dcterms:W3CDTF">2022-09-14T18:59:26Z</dcterms:created>
  <dcterms:modified xsi:type="dcterms:W3CDTF">2022-09-28T18:24:21Z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4a238cc-6af3-4341-9d32-201b7e04331f_Enabled">
    <vt:lpwstr>true</vt:lpwstr>
  </property>
  <property fmtid="{D5CDD505-2E9C-101B-9397-08002B2CF9AE}" pid="3" name="MSIP_Label_64a238cc-6af3-4341-9d32-201b7e04331f_SetDate">
    <vt:lpwstr>2022-09-28T18:02:07Z</vt:lpwstr>
  </property>
  <property fmtid="{D5CDD505-2E9C-101B-9397-08002B2CF9AE}" pid="4" name="MSIP_Label_64a238cc-6af3-4341-9d32-201b7e04331f_Method">
    <vt:lpwstr>Standard</vt:lpwstr>
  </property>
  <property fmtid="{D5CDD505-2E9C-101B-9397-08002B2CF9AE}" pid="5" name="MSIP_Label_64a238cc-6af3-4341-9d32-201b7e04331f_Name">
    <vt:lpwstr>Internal</vt:lpwstr>
  </property>
  <property fmtid="{D5CDD505-2E9C-101B-9397-08002B2CF9AE}" pid="6" name="MSIP_Label_64a238cc-6af3-4341-9d32-201b7e04331f_SiteId">
    <vt:lpwstr>09ebfde1-6505-4c31-942f-18875ff0189d</vt:lpwstr>
  </property>
  <property fmtid="{D5CDD505-2E9C-101B-9397-08002B2CF9AE}" pid="7" name="MSIP_Label_64a238cc-6af3-4341-9d32-201b7e04331f_ActionId">
    <vt:lpwstr>7f7a2813-095e-4f56-b433-0dbe29e153bc</vt:lpwstr>
  </property>
  <property fmtid="{D5CDD505-2E9C-101B-9397-08002B2CF9AE}" pid="8" name="MSIP_Label_64a238cc-6af3-4341-9d32-201b7e04331f_ContentBits">
    <vt:lpwstr>0</vt:lpwstr>
  </property>
</Properties>
</file>