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1906F55-0D17-409D-A3A9-A02760E334DE}" xr6:coauthVersionLast="47" xr6:coauthVersionMax="47" xr10:uidLastSave="{00000000-0000-0000-0000-000000000000}"/>
  <bookViews>
    <workbookView xWindow="14025" yWindow="4800" windowWidth="27135" windowHeight="19470" xr2:uid="{D2AFC8F1-B4D4-4D20-B411-AD5430903EC2}"/>
  </bookViews>
  <sheets>
    <sheet name="Feuil1" sheetId="1" r:id="rId1"/>
    <sheet name="JoursFériés" sheetId="2" r:id="rId2"/>
    <sheet name="Liste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1" l="1"/>
  <c r="K2" i="1" s="1"/>
  <c r="L2" i="1" s="1"/>
  <c r="I2" i="1"/>
  <c r="I3" i="1" s="1"/>
  <c r="I4" i="1" s="1"/>
  <c r="D3" i="1"/>
  <c r="E3" i="1"/>
  <c r="G1" i="3"/>
  <c r="B24" i="3" s="1"/>
  <c r="B14" i="2"/>
  <c r="B13" i="2"/>
  <c r="B12" i="2"/>
  <c r="B11" i="2"/>
  <c r="B10" i="2"/>
  <c r="B6" i="2"/>
  <c r="B5" i="2"/>
  <c r="B3" i="2"/>
  <c r="B9" i="2" s="1"/>
  <c r="B2" i="2"/>
  <c r="J3" i="1" l="1"/>
  <c r="B5" i="3"/>
  <c r="C14" i="3"/>
  <c r="B2" i="3"/>
  <c r="C7" i="3"/>
  <c r="B13" i="3"/>
  <c r="B17" i="3"/>
  <c r="B21" i="3"/>
  <c r="B3" i="3"/>
  <c r="B8" i="3"/>
  <c r="C13" i="3"/>
  <c r="C17" i="3"/>
  <c r="C21" i="3"/>
  <c r="B10" i="3"/>
  <c r="C18" i="3"/>
  <c r="B23" i="3"/>
  <c r="C5" i="3"/>
  <c r="B11" i="3"/>
  <c r="B16" i="3"/>
  <c r="B20" i="3"/>
  <c r="C23" i="3"/>
  <c r="B4" i="2"/>
  <c r="C3" i="3"/>
  <c r="B6" i="3"/>
  <c r="B9" i="3"/>
  <c r="C11" i="3"/>
  <c r="B15" i="3"/>
  <c r="C16" i="3"/>
  <c r="B19" i="3"/>
  <c r="C20" i="3"/>
  <c r="B22" i="3"/>
  <c r="B7" i="2"/>
  <c r="B8" i="2"/>
  <c r="C31" i="3"/>
  <c r="C30" i="3"/>
  <c r="C29" i="3"/>
  <c r="C28" i="3"/>
  <c r="C27" i="3"/>
  <c r="C26" i="3"/>
  <c r="B31" i="3"/>
  <c r="B30" i="3"/>
  <c r="B29" i="3"/>
  <c r="B28" i="3"/>
  <c r="B27" i="3"/>
  <c r="B26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25" i="3"/>
  <c r="C12" i="3"/>
  <c r="C10" i="3"/>
  <c r="C8" i="3"/>
  <c r="C6" i="3"/>
  <c r="C4" i="3"/>
  <c r="C2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25" i="3"/>
  <c r="B4" i="3"/>
  <c r="B7" i="3"/>
  <c r="C9" i="3"/>
  <c r="B12" i="3"/>
  <c r="B14" i="3"/>
  <c r="C15" i="3"/>
  <c r="B18" i="3"/>
  <c r="C19" i="3"/>
  <c r="C22" i="3"/>
  <c r="C24" i="3"/>
  <c r="J4" i="1" l="1"/>
  <c r="K4" i="1" s="1"/>
  <c r="L4" i="1" s="1"/>
  <c r="K3" i="1"/>
  <c r="L3" i="1" s="1"/>
</calcChain>
</file>

<file path=xl/sharedStrings.xml><?xml version="1.0" encoding="utf-8"?>
<sst xmlns="http://schemas.openxmlformats.org/spreadsheetml/2006/main" count="30" uniqueCount="30">
  <si>
    <t>Roulage</t>
  </si>
  <si>
    <t>Date début</t>
  </si>
  <si>
    <t>Date fin</t>
  </si>
  <si>
    <t>Jour férié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</si>
  <si>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</si>
  <si>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</si>
  <si>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</si>
  <si>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</si>
  <si>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</si>
  <si>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</si>
  <si>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</si>
  <si>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</si>
  <si>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</si>
  <si>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</si>
  <si>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</si>
  <si>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</si>
  <si>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</si>
  <si>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N° Semaine</t>
  </si>
  <si>
    <t>Début de semaine</t>
  </si>
  <si>
    <t>Finde semaine</t>
  </si>
  <si>
    <t>Choix année</t>
  </si>
  <si>
    <t>NB de semaine</t>
  </si>
  <si>
    <t>Nb de jours</t>
  </si>
  <si>
    <t>1er Semaine :</t>
  </si>
  <si>
    <t>N°</t>
  </si>
  <si>
    <t>Nombre de jours compris dans cette semaine</t>
  </si>
  <si>
    <t>2e Semaine :</t>
  </si>
  <si>
    <t>3e Semaine :</t>
  </si>
  <si>
    <t>DebSem</t>
  </si>
  <si>
    <t>FinSem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</si>
</sst>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14" fontId="1" fillId="0" borderId="0" xfId="1" applyNumberFormat="1"/>
    <xf numFmtId="164" fontId="1" fillId="0" borderId="0" xfId="1" applyNumberFormat="1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164" fontId="1" fillId="0" borderId="0" xfId="1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/>
    <xf numFmtId="14" fontId="0" fillId="2" borderId="0" xfId="0" applyNumberFormat="1" applyFill="1" applyAlignment="1">
      <alignment horizontal="center" vertical="center"/>
    </xf>
  </cellXfs>
  <cellStyles count="2">
    <cellStyle name="Normal" xfId="0" builtinId="0"/>
    <cellStyle name="Normal 2" xfId="1" xr:uid="{4C0AB1A6-451A-4EDE-8976-3B0DC58501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customXml" Target="../ink/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923595</xdr:colOff>
      <xdr:row>4</xdr:row>
      <xdr:rowOff>27885</xdr:rowOff>
    </xdr:from>
    <xdr:to>
      <xdr:col>12</xdr:col>
      <xdr:colOff>345037</xdr:colOff>
      <xdr:row>8</xdr:row>
      <xdr:rowOff>47745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C6E583C7-04BB-B64B-C17A-53E69695F357}"/>
                </a:ext>
              </a:extLst>
            </xdr14:cNvPr>
            <xdr14:cNvContentPartPr/>
          </xdr14:nvContentPartPr>
          <xdr14:nvPr macro=""/>
          <xdr14:xfrm>
            <a:off x="8248320" y="932760"/>
            <a:ext cx="945442" cy="743760"/>
          </xdr14:xfrm>
        </xdr:contentPart>
      </mc:Choice>
      <mc:Fallback xmlns=""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C6E583C7-04BB-B64B-C17A-53E69695F35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239636" y="923760"/>
              <a:ext cx="963171" cy="7614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323355</xdr:colOff>
      <xdr:row>8</xdr:row>
      <xdr:rowOff>37665</xdr:rowOff>
    </xdr:from>
    <xdr:to>
      <xdr:col>12</xdr:col>
      <xdr:colOff>636915</xdr:colOff>
      <xdr:row>8</xdr:row>
      <xdr:rowOff>95265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41C1306C-7D93-4201-32A0-CAC7BDC05671}"/>
                </a:ext>
              </a:extLst>
            </xdr14:cNvPr>
            <xdr14:cNvContentPartPr/>
          </xdr14:nvContentPartPr>
          <xdr14:nvPr macro=""/>
          <xdr14:xfrm>
            <a:off x="9172080" y="1666440"/>
            <a:ext cx="313560" cy="57600"/>
          </xdr14:xfrm>
        </xdr:contentPart>
      </mc:Choice>
      <mc:Fallback xmlns=""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41C1306C-7D93-4201-32A0-CAC7BDC05671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9163440" y="1657440"/>
              <a:ext cx="331200" cy="752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55275</xdr:colOff>
      <xdr:row>7</xdr:row>
      <xdr:rowOff>122880</xdr:rowOff>
    </xdr:from>
    <xdr:to>
      <xdr:col>13</xdr:col>
      <xdr:colOff>295395</xdr:colOff>
      <xdr:row>8</xdr:row>
      <xdr:rowOff>168345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EE969B54-CD72-071B-552B-6FAB0F67F69A}"/>
                </a:ext>
              </a:extLst>
            </xdr14:cNvPr>
            <xdr14:cNvContentPartPr/>
          </xdr14:nvContentPartPr>
          <xdr14:nvPr macro=""/>
          <xdr14:xfrm>
            <a:off x="9666000" y="1570680"/>
            <a:ext cx="240120" cy="22644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EE969B54-CD72-071B-552B-6FAB0F67F69A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9657000" y="1562040"/>
              <a:ext cx="257760" cy="244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913515</xdr:colOff>
      <xdr:row>3</xdr:row>
      <xdr:rowOff>172860</xdr:rowOff>
    </xdr:from>
    <xdr:to>
      <xdr:col>11</xdr:col>
      <xdr:colOff>1081275</xdr:colOff>
      <xdr:row>5</xdr:row>
      <xdr:rowOff>71190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CA9031B8-5011-190E-68A6-40B43245D146}"/>
                </a:ext>
              </a:extLst>
            </xdr14:cNvPr>
            <xdr14:cNvContentPartPr/>
          </xdr14:nvContentPartPr>
          <xdr14:nvPr macro=""/>
          <xdr14:xfrm>
            <a:off x="8238240" y="896760"/>
            <a:ext cx="167760" cy="26028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CA9031B8-5011-190E-68A6-40B43245D146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229600" y="888120"/>
              <a:ext cx="185400" cy="277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921795</xdr:colOff>
      <xdr:row>4</xdr:row>
      <xdr:rowOff>1687</xdr:rowOff>
    </xdr:from>
    <xdr:to>
      <xdr:col>12</xdr:col>
      <xdr:colOff>684435</xdr:colOff>
      <xdr:row>8</xdr:row>
      <xdr:rowOff>113265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D320DDA9-C04C-F3FF-CCBC-5D0EF51A21A1}"/>
                </a:ext>
              </a:extLst>
            </xdr14:cNvPr>
            <xdr14:cNvContentPartPr/>
          </xdr14:nvContentPartPr>
          <xdr14:nvPr macro=""/>
          <xdr14:xfrm>
            <a:off x="8246520" y="906562"/>
            <a:ext cx="1286640" cy="835478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D320DDA9-C04C-F3FF-CCBC-5D0EF51A21A1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8237878" y="897563"/>
              <a:ext cx="1304285" cy="853116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283822</xdr:colOff>
      <xdr:row>4</xdr:row>
      <xdr:rowOff>9165</xdr:rowOff>
    </xdr:from>
    <xdr:to>
      <xdr:col>8</xdr:col>
      <xdr:colOff>341797</xdr:colOff>
      <xdr:row>10</xdr:row>
      <xdr:rowOff>105195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13D93A5B-B2CE-44E6-E9DD-66588B4F84D2}"/>
                </a:ext>
              </a:extLst>
            </xdr14:cNvPr>
            <xdr14:cNvContentPartPr/>
          </xdr14:nvContentPartPr>
          <xdr14:nvPr macro=""/>
          <xdr14:xfrm>
            <a:off x="5808322" y="914040"/>
            <a:ext cx="1096200" cy="1181880"/>
          </xdr14:xfrm>
        </xdr:contentPart>
      </mc:Choice>
      <mc:Fallback xmlns=""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13D93A5B-B2CE-44E6-E9DD-66588B4F84D2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5799325" y="905040"/>
              <a:ext cx="1113834" cy="119952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12</xdr:col>
      <xdr:colOff>647700</xdr:colOff>
      <xdr:row>7</xdr:row>
      <xdr:rowOff>161925</xdr:rowOff>
    </xdr:from>
    <xdr:ext cx="2068323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B269A49E-5F80-4136-9128-B9A6E23BECA1}"/>
            </a:ext>
          </a:extLst>
        </xdr:cNvPr>
        <xdr:cNvSpPr txBox="1"/>
      </xdr:nvSpPr>
      <xdr:spPr>
        <a:xfrm>
          <a:off x="9496425" y="1609725"/>
          <a:ext cx="20683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Comment le definr par formule ?</a:t>
          </a:r>
        </a:p>
      </xdr:txBody>
    </xdr:sp>
    <xdr:clientData/>
  </xdr:oneCellAnchor>
  <xdr:oneCellAnchor>
    <xdr:from>
      <xdr:col>5</xdr:col>
      <xdr:colOff>733425</xdr:colOff>
      <xdr:row>10</xdr:row>
      <xdr:rowOff>85725</xdr:rowOff>
    </xdr:from>
    <xdr:ext cx="2068323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9549EE91-5DA8-490B-BB18-B46FD51F42C9}"/>
            </a:ext>
          </a:extLst>
        </xdr:cNvPr>
        <xdr:cNvSpPr txBox="1"/>
      </xdr:nvSpPr>
      <xdr:spPr>
        <a:xfrm>
          <a:off x="4733925" y="2076450"/>
          <a:ext cx="20683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Comment le definr par formule ?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\Downloads\Tabelau%20Dioxytech%20Suivi%20de%20charge%20des%20projet%20la%20SARA%20-%20Rev%200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lanning Charge"/>
      <sheetName val="BaseDonnées"/>
      <sheetName val="Travaux"/>
      <sheetName val="JoursFériés"/>
      <sheetName val="Liste"/>
      <sheetName val="Sequence"/>
    </sheetNames>
    <sheetDataSet>
      <sheetData sheetId="0"/>
      <sheetData sheetId="1" refreshError="1"/>
      <sheetData sheetId="2">
        <row r="2">
          <cell r="L2">
            <v>44732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07.012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24 29 24575</inkml:trace>
  <inkml:trace contextRef="#ctx0" brushRef="#br0" timeOffset="1830.78">1 0 24575,'2'1'0,"0"-1"0,-1 1 0,1-1 0,0 1 0,0 0 0,0-1 0,-1 1 0,0 0 0,1 1 0,0-1 0,0 1 0,-2-1 0,2 1 0,-1-1 0,1 1 0,-1-1 0,2 3 0,19 34 0,-19-30 0,144 312 0,-54-107 0,-33-86 0,4-6 0,5-2 0,5-3 0,89 108 0,115 81 0,-227-257 0,1-3 0,3-3 0,0-2 0,3-3 0,0-3 0,68 27 0,151 49 0,-130-65 0,-71-24 0,23 7-682,143 15-1,-206-39-6143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12.241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1 0 24575,'40'2'0,"-1"2"0,1 2 0,0 1 0,51 17 0,-28-7 0,205 47 0,-202-51 0,-30-5 0,1-2 0,64 3 0,-75-9-1365,-4-1-5461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15.937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667 28 24575,'-17'-1'0,"0"-1"0,1 0 0,-18-6 0,-40-4 0,60 10 0,1 2 0,-1 0 0,1 0 0,-1 1 0,0 1 0,1 0 0,0 1 0,0 0 0,0 1 0,0 1 0,0 0 0,1 1 0,0 0 0,0 1 0,1 0 0,-1 1 0,1 0 0,1 0 0,0 2 0,-14 15 0,-32 37 0,17-21 0,-34 50 0,64-79 0,1 0 0,0 1 0,1 0 0,1 0 0,0 0 0,0 1 0,2 0 0,-1 0 0,-1 17 0,5-26 5,1 0-1,-1 0 0,1-1 1,0 1-1,1 0 0,-1 0 1,1-1-1,0 1 0,0 0 1,0-1-1,1 1 1,0-1-1,0 1 0,0-1 1,0 0-1,1 0 0,-1 0 1,1 0-1,0 0 0,0-1 1,5 5-1,4 1-178,1 1-1,0-2 0,1 0 1,28 13-1,-23-12-413,-1-1-6238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21.724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1 107 24575,'1'15'0,"1"-1"0,0 1 0,1-1 0,1 0 0,0 0 0,6 14 0,6 18 0,94 423 0,-110-468 0,4 29 0,-7-21 0,-5-17 0,-2-8 0,2 1 0,0-1 0,1-1 0,0 1 0,1-1 0,1-2 0,0 2 0,2 0 0,0-1 0,-2-21 0,2-32 0,5-93 0,1 58 0,-4 43 0,2-65 0,-1 127 0,0 0 0,0 0 0,0-1 0,0 0 0,1 1 0,-1 0 0,0-1 0,1 1 0,-1 0 0,0 0 0,1-1 0,-1 1 0,1 0 0,0 0 0,-1 0 0,1-1 0,0 1 0,0 0 0,0 0 0,1-1 0,-1 2 0,0-1 0,0 1 0,0 0 0,0 0 0,0 0 0,0 0 0,0 0 0,0 0 0,0 0 0,0 0 0,0 0 0,0 1 0,0-1 0,0 0 0,-1 1 0,1-1 0,0 0 0,0 1 0,0-1 0,1 2 0,7 6 0,0-1 0,0 2 0,13 16 0,-8-9 0,36 29 0,59 39 0,-43-36 0,-14-16-1365,-39-21-5461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33.604"/>
    </inkml:context>
    <inkml:brush xml:id="br0">
      <inkml:brushProperty name="width" value="0.05" units="cm"/>
      <inkml:brushProperty name="height" value="0.05" units="cm"/>
      <inkml:brushProperty name="color" value="#F6630D"/>
    </inkml:brush>
  </inkml:definitions>
  <inkml:trace contextRef="#ctx0" brushRef="#br0">53 49 24575,'109'235'0,"-83"-168"0,171 393 0,-171-411 0,2-3 0,2-1 0,2-3 0,1 0 0,1-1 0,3-3 0,42 35 0,298 205 0,-268-204 0,199 104 0,-124-80 0,-105-57 0,2-4 0,110 31 0,118 46 0,-135-47 0,219 51 0,-366-111 0,0 2 0,44 22 0,12 4 0,-3 3 113,-58-27-852,40 18 0,-40-23-6087</inkml:trace>
  <inkml:trace contextRef="#ctx0" brushRef="#br0" timeOffset="2275.14">53 174 24575,'0'6'0,"2"-1"0,-1 1 0,1 0 0,-1-1 0,1 0 0,0 1 0,0 0 0,1-2 0,3 6 0,7 21 0,4 21 0,-4 1 0,-1 0 0,6 68 0,-5 62 0,-13-182 0,1 0 0,-1 0 0,0 1 0,0-1 0,0 0 0,0 0 0,0 1 0,0-1 0,0 0 0,0 1 0,0-1 0,-1 0 0,1 0 0,0 2 0,-1-2 0,1 0 0,-1 0 0,0 2 0,0-3 0,0 0 0,1 1 0,-1-1 0,1 0 0,0 0 0,-1 0 0,1 0 0,-1 0 0,0 0 0,1 0 0,-1 0 0,1 0 0,-1 0 0,0 0 0,1 0 0,-1-1 0,1 1 0,-1 0 0,1 0 0,-1-1 0,0 1 0,1 0 0,-1-1 0,1 1 0,0-1 0,-36-40 0,24 23 0,1-1 0,0 0 0,1 0 0,0-2 0,2 1 0,0-1 0,1-1 0,1 0 0,-4-25 0,4 2 0,2-1 0,1 0 0,4-73 0,-1 74 0,1-38 0,0 78 0,-1 0 0,1 0 0,0-1 0,0 1 0,0 0 0,0 0 0,1-1 0,0 2 0,0-1 0,1 1 0,4-9 0,-3 10 0,-2 0 0,2 0 0,0 1 0,-1-1 0,2 1 0,-1-1 0,-1 1 0,2 1 0,-1-1 0,0 1 0,1 0 0,-2 0 0,2 1 0,0-1 0,-2 1 0,2 0 0,-1 0 0,8 2 0,-1-1 0,0 1 0,-1 0 0,1 1 0,0 1 0,-1 0 0,12 6 0,-9-1-153,-1 0-1,0 0 1,0 1-1,-1 1 1,17 21-1,-23-27-290,9 12-6382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9-06T14:23:40.720"/>
    </inkml:context>
    <inkml:brush xml:id="br0">
      <inkml:brushProperty name="width" value="0.05" units="cm"/>
      <inkml:brushProperty name="height" value="0.05" units="cm"/>
      <inkml:brushProperty name="color" value="#FFC114"/>
    </inkml:brush>
  </inkml:definitions>
  <inkml:trace contextRef="#ctx0" brushRef="#br0">2849 27 24575,'-3'13'0,"0"-2"0,0 2 0,0-2 0,-1 1 0,-1 0 0,0-2 0,0 2 0,-1-2 0,-14 18 0,7-5 0,-31 48 0,-3-3 0,-76 86 0,-122 107 0,235-251 0,-292 297 0,-677 730 0,883-927 0,-535 677 0,506-597 81,-35 52-1527,143-220-5380</inkml:trace>
  <inkml:trace contextRef="#ctx0" brushRef="#br0" timeOffset="2755.68">2774 0 24575,'-9'1'0,"2"0"0,-1 0 0,1 1 0,-1 0 0,1 1 0,-1 1 0,1-1 0,-11 6 0,-55 42 0,55-38 0,-42 35 0,-71 74 0,18-15 0,109-104 0,-18 19 0,21-22 0,1 0 0,0 1 0,-1-1 0,1 0 0,0 1 0,0-1 0,-1 1 0,1-1 0,0 0 0,0 1 0,0-1 0,-1 1 0,1-1 0,0 1 0,0-1 0,0 1 0,0-1 0,0 2 0,0-2 0,0 1 0,0-1 0,0 1 0,0-1 0,0 0 0,0 1 0,0-1 0,1 1 0,-1-1 0,0 1 0,0-1 0,0 1 0,1-1 0,-1 0 0,0 1 0,0-1 0,1 0 0,-1 1 0,0-1 0,1 0 0,-1 1 0,1-1 0,-1 0 0,0 1 0,1-1 0,-1 0 0,1 0 0,-1 0 0,1 0 0,-1 1 0,0-1 0,1 0 0,-1 0 0,1 0 0,-1 0 0,1 0 0,15 3 0,-1 0 0,0-1 0,1 1 0,-1-3 0,1 0 0,0-2 0,24-3 0,1-3 0,66-25 0,-99 31 0,-2-1 0,2 0 0,-2 0 0,1 0 0,0-2 0,-1 1 0,1-1 0,-2 1 0,1-1 0,0-1 0,-1 0 0,1 0 0,-1-1 0,-1 1 0,1 0 0,-1-1 0,0-1 0,-1 1 0,1 0 0,-1-1 0,4-14 0,-5 12 0,1 1 0,0 0 0,1-1 0,-1 2 0,1-1 0,1 0 0,0 2 0,0-1 0,1 0 0,-1 0 0,1 1 0,1 0 0,-1 1 0,1 0 0,-1-1 0,2 2 0,7-5 0,-8 6 0,0 0 0,0-1 0,-2 1 0,2-1 0,-2-1 0,1 0 0,6-9 0,-12 15 0,0 0 0,0 1 0,0-1 0,0 0 0,0 0 0,0 0 0,0 0 0,0 0 0,0 0 0,0 0 0,0 1 0,0-1 0,0 0 0,0 0 0,0 0 0,0 0 0,0 0 0,0 0 0,0 1 0,0-1 0,0 0 0,0 0 0,0 0 0,0 0 0,0 0 0,0 0 0,0 0 0,0 2 0,0-2 0,0 0 0,0 0 0,0 0 0,1 0 0,-1 0 0,0 0 0,0 0 0,0 0 0,0 0 0,0 0 0,0 1 0,0-1 0,0 0 0,1 0 0,-1 0 0,0 0 0,0 0 0,0 0 0,0 0 0,0 0 0,0 0 0,0 0 0,1 0 0,-1 0 0,0 0 0,0 0 0,0 0 0,0 0 0,-4 25 0,-11 47 0,12-57 0,-26 126 0,6 1 0,5 0 0,-2 265 0,20-396 0,-2-12 0,-3-26 0,-6-40 0,5-320-34,8 246-1297,-2 115-5495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20EA9-B6BB-497E-9F3A-B222F858AF3D}">
  <dimension ref="A1:L4"/>
  <sheetViews>
    <sheetView tabSelected="1" workbookViewId="0">
      <selection activeCell="J2" sqref="J2"/>
    </sheetView>
  </sheetViews>
  <sheetFormatPr baseColWidth="10" defaultRowHeight="15" x14ac:dyDescent="0.25"/>
  <cols>
    <col min="4" max="4" width="13.28515625" bestFit="1" customWidth="1"/>
    <col min="8" max="8" width="14.5703125" customWidth="1"/>
    <col min="12" max="12" width="21.28515625" customWidth="1"/>
  </cols>
  <sheetData>
    <row r="1" spans="1:12" ht="45" x14ac:dyDescent="0.25">
      <c r="I1" s="1" t="s">
        <v>24</v>
      </c>
      <c r="J1" s="1" t="s">
        <v>28</v>
      </c>
      <c r="K1" s="1" t="s">
        <v>29</v>
      </c>
      <c r="L1" s="12" t="s">
        <v>25</v>
      </c>
    </row>
    <row r="2" spans="1:12" x14ac:dyDescent="0.25">
      <c r="B2" s="1" t="s">
        <v>1</v>
      </c>
      <c r="C2" s="1" t="s">
        <v>2</v>
      </c>
      <c r="D2" t="s">
        <v>21</v>
      </c>
      <c r="E2" t="s">
        <v>22</v>
      </c>
      <c r="H2" t="s">
        <v>23</v>
      </c>
      <c r="I2" s="13">
        <f>_xlfn.ISOWEEKNUM(B3)</f>
        <v>36</v>
      </c>
      <c r="J2" s="15">
        <f>7*I2+DATE(YEAR(B$3),1,1)-WEEKDAY(DATE(YEAR(B$3),1,3),2)-4</f>
        <v>44809</v>
      </c>
      <c r="K2" s="15">
        <f t="shared" ref="K2:K4" si="0">J2+4</f>
        <v>44813</v>
      </c>
      <c r="L2" s="14">
        <f>K2-B3+1</f>
        <v>4</v>
      </c>
    </row>
    <row r="3" spans="1:12" x14ac:dyDescent="0.25">
      <c r="A3" t="s">
        <v>0</v>
      </c>
      <c r="B3" s="2">
        <v>44810</v>
      </c>
      <c r="C3" s="2">
        <v>44824</v>
      </c>
      <c r="D3" s="11">
        <f>ROUNDUP((NETWORKDAYS(B3,C3))/5,0)</f>
        <v>3</v>
      </c>
      <c r="E3" s="11">
        <f>NETWORKDAYS(B3,C3)</f>
        <v>11</v>
      </c>
      <c r="H3" t="s">
        <v>26</v>
      </c>
      <c r="I3" s="13">
        <f t="shared" ref="I3:I4" si="1">IF(_xlfn.ISOWEEKNUM(C$3)&gt;=I2+1,I2+1,"")</f>
        <v>37</v>
      </c>
      <c r="J3" s="15">
        <f>J2+7</f>
        <v>44816</v>
      </c>
      <c r="K3" s="15">
        <f t="shared" si="0"/>
        <v>44820</v>
      </c>
      <c r="L3" s="14">
        <f t="shared" ref="L3:L4" si="2">IF(K3&lt;=C$3,K3-J3+1,C$3-J3+1)</f>
        <v>5</v>
      </c>
    </row>
    <row r="4" spans="1:12" x14ac:dyDescent="0.25">
      <c r="H4" t="s">
        <v>27</v>
      </c>
      <c r="I4" s="13">
        <f t="shared" si="1"/>
        <v>38</v>
      </c>
      <c r="J4" s="15">
        <f>J3+7</f>
        <v>44823</v>
      </c>
      <c r="K4" s="15">
        <f t="shared" si="0"/>
        <v>44827</v>
      </c>
      <c r="L4" s="14">
        <f t="shared" si="2"/>
        <v>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49316-D39A-4504-9FCC-9AD73121D520}">
  <dimension ref="A1:B14"/>
  <sheetViews>
    <sheetView workbookViewId="0">
      <selection activeCell="I31" sqref="I31"/>
    </sheetView>
  </sheetViews>
  <sheetFormatPr baseColWidth="10" defaultColWidth="10.7109375" defaultRowHeight="14.25" x14ac:dyDescent="0.2"/>
  <cols>
    <col min="1" max="1" width="17.7109375" style="5" bestFit="1" customWidth="1"/>
    <col min="2" max="2" width="26.42578125" style="5" bestFit="1" customWidth="1"/>
    <col min="3" max="16384" width="10.7109375" style="5"/>
  </cols>
  <sheetData>
    <row r="1" spans="1:2" ht="18" x14ac:dyDescent="0.2">
      <c r="A1" s="3" t="s">
        <v>3</v>
      </c>
      <c r="B1" s="4">
        <v>2022</v>
      </c>
    </row>
    <row r="2" spans="1:2" x14ac:dyDescent="0.2">
      <c r="A2" s="6" t="s">
        <v>4</v>
      </c>
      <c r="B2" s="7">
        <f>DATE(B1,1,1)</f>
        <v>44562</v>
      </c>
    </row>
    <row r="3" spans="1:2" x14ac:dyDescent="0.2">
      <c r="A3" s="6" t="s">
        <v>5</v>
      </c>
      <c r="B3" s="7">
        <f>ROUND(DATE(B1,4,MOD(234-11*MOD(B1,19),30))/7,0)*7-6</f>
        <v>44668</v>
      </c>
    </row>
    <row r="4" spans="1:2" x14ac:dyDescent="0.2">
      <c r="A4" s="6" t="s">
        <v>6</v>
      </c>
      <c r="B4" s="7">
        <f>B3+1</f>
        <v>44669</v>
      </c>
    </row>
    <row r="5" spans="1:2" x14ac:dyDescent="0.2">
      <c r="A5" s="6" t="s">
        <v>7</v>
      </c>
      <c r="B5" s="7">
        <f>DATE(B1,5,1)</f>
        <v>44682</v>
      </c>
    </row>
    <row r="6" spans="1:2" x14ac:dyDescent="0.2">
      <c r="A6" s="6" t="s">
        <v>8</v>
      </c>
      <c r="B6" s="7">
        <f>DATE(B1,5,8)</f>
        <v>44689</v>
      </c>
    </row>
    <row r="7" spans="1:2" x14ac:dyDescent="0.2">
      <c r="A7" s="6" t="s">
        <v>9</v>
      </c>
      <c r="B7" s="7">
        <f>B3+39</f>
        <v>44707</v>
      </c>
    </row>
    <row r="8" spans="1:2" x14ac:dyDescent="0.2">
      <c r="A8" s="6" t="s">
        <v>10</v>
      </c>
      <c r="B8" s="7">
        <f>B3+49</f>
        <v>44717</v>
      </c>
    </row>
    <row r="9" spans="1:2" x14ac:dyDescent="0.2">
      <c r="A9" s="6" t="s">
        <v>11</v>
      </c>
      <c r="B9" s="7">
        <f>B3+50</f>
        <v>44718</v>
      </c>
    </row>
    <row r="10" spans="1:2" x14ac:dyDescent="0.2">
      <c r="A10" s="6" t="s">
        <v>12</v>
      </c>
      <c r="B10" s="7">
        <f>DATE(B1,7,14)</f>
        <v>44756</v>
      </c>
    </row>
    <row r="11" spans="1:2" x14ac:dyDescent="0.2">
      <c r="A11" s="5" t="s">
        <v>13</v>
      </c>
      <c r="B11" s="7">
        <f>DATE(B1,8,15)</f>
        <v>44788</v>
      </c>
    </row>
    <row r="12" spans="1:2" x14ac:dyDescent="0.2">
      <c r="A12" s="5" t="s">
        <v>14</v>
      </c>
      <c r="B12" s="7">
        <f>DATE(B1,11,1)</f>
        <v>44866</v>
      </c>
    </row>
    <row r="13" spans="1:2" x14ac:dyDescent="0.2">
      <c r="A13" s="5" t="s">
        <v>15</v>
      </c>
      <c r="B13" s="7">
        <f>DATE(B1,11,11)</f>
        <v>44876</v>
      </c>
    </row>
    <row r="14" spans="1:2" x14ac:dyDescent="0.2">
      <c r="A14" s="5" t="s">
        <v>16</v>
      </c>
      <c r="B14" s="7">
        <f>DATE(B1,12,25)</f>
        <v>44920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7207A-C01D-4405-A376-8C1D56441FCB}">
  <dimension ref="A1:M54"/>
  <sheetViews>
    <sheetView topLeftCell="A13" workbookViewId="0">
      <selection activeCell="A39" sqref="A39"/>
    </sheetView>
  </sheetViews>
  <sheetFormatPr baseColWidth="10" defaultColWidth="10.7109375" defaultRowHeight="14.25" x14ac:dyDescent="0.2"/>
  <cols>
    <col min="1" max="1" width="10.7109375" style="5"/>
    <col min="2" max="2" width="22.42578125" style="5" bestFit="1" customWidth="1"/>
    <col min="3" max="3" width="25.5703125" style="5" customWidth="1"/>
    <col min="4" max="16384" width="10.7109375" style="5"/>
  </cols>
  <sheetData>
    <row r="1" spans="1:13" x14ac:dyDescent="0.2">
      <c r="A1" s="8" t="s">
        <v>17</v>
      </c>
      <c r="B1" s="9" t="s">
        <v>18</v>
      </c>
      <c r="C1" s="9" t="s">
        <v>19</v>
      </c>
      <c r="D1" s="8"/>
      <c r="E1" s="8"/>
      <c r="F1" s="8" t="s">
        <v>20</v>
      </c>
      <c r="G1" s="5">
        <f ca="1">IF('[1]Tableau de bord'!H3="",YEAR(TODAY()),'[1]Tableau de bord'!H3)</f>
        <v>2022</v>
      </c>
      <c r="M1" s="5">
        <v>2022</v>
      </c>
    </row>
    <row r="2" spans="1:13" x14ac:dyDescent="0.2">
      <c r="A2" s="5">
        <v>1</v>
      </c>
      <c r="B2" s="10">
        <f ca="1">7*A2+DATE($G$1,1,1)-WEEKDAY(DATE($G$1,1,3))-3</f>
        <v>44564</v>
      </c>
      <c r="C2" s="10">
        <f ca="1">7*A2+DATE($G$1,1,1)-WEEKDAY(DATE($G$1,1,2))</f>
        <v>44568</v>
      </c>
      <c r="M2" s="5">
        <v>2023</v>
      </c>
    </row>
    <row r="3" spans="1:13" x14ac:dyDescent="0.2">
      <c r="A3" s="5">
        <v>2</v>
      </c>
      <c r="B3" s="10">
        <f t="shared" ref="B3:B54" ca="1" si="0">7*A3+DATE($G$1,1,1)-WEEKDAY(DATE($G$1,1,3))-3</f>
        <v>44571</v>
      </c>
      <c r="C3" s="10">
        <f t="shared" ref="C3:C54" ca="1" si="1">7*A3+DATE($G$1,1,1)-WEEKDAY(DATE($G$1,1,2))</f>
        <v>44575</v>
      </c>
      <c r="M3" s="5">
        <v>2024</v>
      </c>
    </row>
    <row r="4" spans="1:13" x14ac:dyDescent="0.2">
      <c r="A4" s="5">
        <v>3</v>
      </c>
      <c r="B4" s="10">
        <f t="shared" ca="1" si="0"/>
        <v>44578</v>
      </c>
      <c r="C4" s="10">
        <f t="shared" ca="1" si="1"/>
        <v>44582</v>
      </c>
      <c r="M4" s="5">
        <v>2025</v>
      </c>
    </row>
    <row r="5" spans="1:13" x14ac:dyDescent="0.2">
      <c r="A5" s="5">
        <v>4</v>
      </c>
      <c r="B5" s="10">
        <f t="shared" ca="1" si="0"/>
        <v>44585</v>
      </c>
      <c r="C5" s="10">
        <f t="shared" ca="1" si="1"/>
        <v>44589</v>
      </c>
      <c r="M5" s="5">
        <v>2026</v>
      </c>
    </row>
    <row r="6" spans="1:13" x14ac:dyDescent="0.2">
      <c r="A6" s="5">
        <v>5</v>
      </c>
      <c r="B6" s="10">
        <f t="shared" ca="1" si="0"/>
        <v>44592</v>
      </c>
      <c r="C6" s="10">
        <f t="shared" ca="1" si="1"/>
        <v>44596</v>
      </c>
      <c r="M6" s="5">
        <v>2027</v>
      </c>
    </row>
    <row r="7" spans="1:13" x14ac:dyDescent="0.2">
      <c r="A7" s="5">
        <v>6</v>
      </c>
      <c r="B7" s="10">
        <f t="shared" ca="1" si="0"/>
        <v>44599</v>
      </c>
      <c r="C7" s="10">
        <f t="shared" ca="1" si="1"/>
        <v>44603</v>
      </c>
      <c r="M7" s="5">
        <v>2028</v>
      </c>
    </row>
    <row r="8" spans="1:13" x14ac:dyDescent="0.2">
      <c r="A8" s="5">
        <v>7</v>
      </c>
      <c r="B8" s="10">
        <f t="shared" ca="1" si="0"/>
        <v>44606</v>
      </c>
      <c r="C8" s="10">
        <f t="shared" ca="1" si="1"/>
        <v>44610</v>
      </c>
      <c r="M8" s="5">
        <v>2029</v>
      </c>
    </row>
    <row r="9" spans="1:13" x14ac:dyDescent="0.2">
      <c r="A9" s="5">
        <v>8</v>
      </c>
      <c r="B9" s="10">
        <f t="shared" ca="1" si="0"/>
        <v>44613</v>
      </c>
      <c r="C9" s="10">
        <f t="shared" ca="1" si="1"/>
        <v>44617</v>
      </c>
      <c r="M9" s="5">
        <v>2030</v>
      </c>
    </row>
    <row r="10" spans="1:13" x14ac:dyDescent="0.2">
      <c r="A10" s="5">
        <v>9</v>
      </c>
      <c r="B10" s="10">
        <f t="shared" ca="1" si="0"/>
        <v>44620</v>
      </c>
      <c r="C10" s="10">
        <f t="shared" ca="1" si="1"/>
        <v>44624</v>
      </c>
    </row>
    <row r="11" spans="1:13" x14ac:dyDescent="0.2">
      <c r="A11" s="5">
        <v>10</v>
      </c>
      <c r="B11" s="10">
        <f t="shared" ca="1" si="0"/>
        <v>44627</v>
      </c>
      <c r="C11" s="10">
        <f t="shared" ca="1" si="1"/>
        <v>44631</v>
      </c>
    </row>
    <row r="12" spans="1:13" x14ac:dyDescent="0.2">
      <c r="A12" s="5">
        <v>11</v>
      </c>
      <c r="B12" s="10">
        <f t="shared" ca="1" si="0"/>
        <v>44634</v>
      </c>
      <c r="C12" s="10">
        <f t="shared" ca="1" si="1"/>
        <v>44638</v>
      </c>
    </row>
    <row r="13" spans="1:13" x14ac:dyDescent="0.2">
      <c r="A13" s="5">
        <v>12</v>
      </c>
      <c r="B13" s="10">
        <f t="shared" ca="1" si="0"/>
        <v>44641</v>
      </c>
      <c r="C13" s="10">
        <f t="shared" ca="1" si="1"/>
        <v>44645</v>
      </c>
    </row>
    <row r="14" spans="1:13" x14ac:dyDescent="0.2">
      <c r="A14" s="5">
        <v>13</v>
      </c>
      <c r="B14" s="10">
        <f t="shared" ca="1" si="0"/>
        <v>44648</v>
      </c>
      <c r="C14" s="10">
        <f t="shared" ca="1" si="1"/>
        <v>44652</v>
      </c>
    </row>
    <row r="15" spans="1:13" x14ac:dyDescent="0.2">
      <c r="A15" s="5">
        <v>14</v>
      </c>
      <c r="B15" s="10">
        <f t="shared" ca="1" si="0"/>
        <v>44655</v>
      </c>
      <c r="C15" s="10">
        <f t="shared" ca="1" si="1"/>
        <v>44659</v>
      </c>
    </row>
    <row r="16" spans="1:13" x14ac:dyDescent="0.2">
      <c r="A16" s="5">
        <v>15</v>
      </c>
      <c r="B16" s="10">
        <f t="shared" ca="1" si="0"/>
        <v>44662</v>
      </c>
      <c r="C16" s="10">
        <f t="shared" ca="1" si="1"/>
        <v>44666</v>
      </c>
    </row>
    <row r="17" spans="1:10" x14ac:dyDescent="0.2">
      <c r="A17" s="5">
        <v>16</v>
      </c>
      <c r="B17" s="10">
        <f t="shared" ca="1" si="0"/>
        <v>44669</v>
      </c>
      <c r="C17" s="10">
        <f t="shared" ca="1" si="1"/>
        <v>44673</v>
      </c>
    </row>
    <row r="18" spans="1:10" x14ac:dyDescent="0.2">
      <c r="A18" s="5">
        <v>17</v>
      </c>
      <c r="B18" s="10">
        <f t="shared" ca="1" si="0"/>
        <v>44676</v>
      </c>
      <c r="C18" s="10">
        <f t="shared" ca="1" si="1"/>
        <v>44680</v>
      </c>
    </row>
    <row r="19" spans="1:10" x14ac:dyDescent="0.2">
      <c r="A19" s="5">
        <v>18</v>
      </c>
      <c r="B19" s="10">
        <f t="shared" ca="1" si="0"/>
        <v>44683</v>
      </c>
      <c r="C19" s="10">
        <f t="shared" ca="1" si="1"/>
        <v>44687</v>
      </c>
    </row>
    <row r="20" spans="1:10" x14ac:dyDescent="0.2">
      <c r="A20" s="5">
        <v>19</v>
      </c>
      <c r="B20" s="10">
        <f t="shared" ca="1" si="0"/>
        <v>44690</v>
      </c>
      <c r="C20" s="10">
        <f t="shared" ca="1" si="1"/>
        <v>44694</v>
      </c>
    </row>
    <row r="21" spans="1:10" x14ac:dyDescent="0.2">
      <c r="A21" s="5">
        <v>20</v>
      </c>
      <c r="B21" s="10">
        <f t="shared" ca="1" si="0"/>
        <v>44697</v>
      </c>
      <c r="C21" s="10">
        <f t="shared" ca="1" si="1"/>
        <v>44701</v>
      </c>
    </row>
    <row r="22" spans="1:10" x14ac:dyDescent="0.2">
      <c r="A22" s="5">
        <v>21</v>
      </c>
      <c r="B22" s="10">
        <f t="shared" ca="1" si="0"/>
        <v>44704</v>
      </c>
      <c r="C22" s="10">
        <f t="shared" ca="1" si="1"/>
        <v>44708</v>
      </c>
    </row>
    <row r="23" spans="1:10" x14ac:dyDescent="0.2">
      <c r="A23" s="5">
        <v>22</v>
      </c>
      <c r="B23" s="10">
        <f t="shared" ca="1" si="0"/>
        <v>44711</v>
      </c>
      <c r="C23" s="10">
        <f t="shared" ca="1" si="1"/>
        <v>44715</v>
      </c>
    </row>
    <row r="24" spans="1:10" x14ac:dyDescent="0.2">
      <c r="A24" s="5">
        <v>23</v>
      </c>
      <c r="B24" s="10">
        <f t="shared" ca="1" si="0"/>
        <v>44718</v>
      </c>
      <c r="C24" s="10">
        <f t="shared" ca="1" si="1"/>
        <v>44722</v>
      </c>
      <c r="I24" s="6"/>
      <c r="J24" s="6"/>
    </row>
    <row r="25" spans="1:10" x14ac:dyDescent="0.2">
      <c r="A25" s="5">
        <v>24</v>
      </c>
      <c r="B25" s="10">
        <f t="shared" ca="1" si="0"/>
        <v>44725</v>
      </c>
      <c r="C25" s="10">
        <f t="shared" ca="1" si="1"/>
        <v>44729</v>
      </c>
    </row>
    <row r="26" spans="1:10" x14ac:dyDescent="0.2">
      <c r="A26" s="5">
        <v>25</v>
      </c>
      <c r="B26" s="10">
        <f t="shared" ca="1" si="0"/>
        <v>44732</v>
      </c>
      <c r="C26" s="10">
        <f t="shared" ca="1" si="1"/>
        <v>44736</v>
      </c>
    </row>
    <row r="27" spans="1:10" x14ac:dyDescent="0.2">
      <c r="A27" s="5">
        <v>26</v>
      </c>
      <c r="B27" s="10">
        <f t="shared" ca="1" si="0"/>
        <v>44739</v>
      </c>
      <c r="C27" s="10">
        <f t="shared" ca="1" si="1"/>
        <v>44743</v>
      </c>
    </row>
    <row r="28" spans="1:10" x14ac:dyDescent="0.2">
      <c r="A28" s="5">
        <v>27</v>
      </c>
      <c r="B28" s="10">
        <f t="shared" ca="1" si="0"/>
        <v>44746</v>
      </c>
      <c r="C28" s="10">
        <f t="shared" ca="1" si="1"/>
        <v>44750</v>
      </c>
    </row>
    <row r="29" spans="1:10" x14ac:dyDescent="0.2">
      <c r="A29" s="5">
        <v>28</v>
      </c>
      <c r="B29" s="10">
        <f t="shared" ca="1" si="0"/>
        <v>44753</v>
      </c>
      <c r="C29" s="10">
        <f t="shared" ca="1" si="1"/>
        <v>44757</v>
      </c>
    </row>
    <row r="30" spans="1:10" x14ac:dyDescent="0.2">
      <c r="A30" s="5">
        <v>29</v>
      </c>
      <c r="B30" s="10">
        <f t="shared" ca="1" si="0"/>
        <v>44760</v>
      </c>
      <c r="C30" s="10">
        <f t="shared" ca="1" si="1"/>
        <v>44764</v>
      </c>
    </row>
    <row r="31" spans="1:10" x14ac:dyDescent="0.2">
      <c r="A31" s="5">
        <v>30</v>
      </c>
      <c r="B31" s="10">
        <f t="shared" ca="1" si="0"/>
        <v>44767</v>
      </c>
      <c r="C31" s="10">
        <f t="shared" ca="1" si="1"/>
        <v>44771</v>
      </c>
    </row>
    <row r="32" spans="1:10" x14ac:dyDescent="0.2">
      <c r="A32" s="5">
        <v>31</v>
      </c>
      <c r="B32" s="10">
        <f t="shared" ca="1" si="0"/>
        <v>44774</v>
      </c>
      <c r="C32" s="10">
        <f t="shared" ca="1" si="1"/>
        <v>44778</v>
      </c>
    </row>
    <row r="33" spans="1:3" x14ac:dyDescent="0.2">
      <c r="A33" s="5">
        <v>32</v>
      </c>
      <c r="B33" s="10">
        <f t="shared" ca="1" si="0"/>
        <v>44781</v>
      </c>
      <c r="C33" s="10">
        <f t="shared" ca="1" si="1"/>
        <v>44785</v>
      </c>
    </row>
    <row r="34" spans="1:3" x14ac:dyDescent="0.2">
      <c r="A34" s="5">
        <v>33</v>
      </c>
      <c r="B34" s="10">
        <f t="shared" ca="1" si="0"/>
        <v>44788</v>
      </c>
      <c r="C34" s="10">
        <f t="shared" ca="1" si="1"/>
        <v>44792</v>
      </c>
    </row>
    <row r="35" spans="1:3" x14ac:dyDescent="0.2">
      <c r="A35" s="5">
        <v>34</v>
      </c>
      <c r="B35" s="10">
        <f t="shared" ca="1" si="0"/>
        <v>44795</v>
      </c>
      <c r="C35" s="10">
        <f t="shared" ca="1" si="1"/>
        <v>44799</v>
      </c>
    </row>
    <row r="36" spans="1:3" x14ac:dyDescent="0.2">
      <c r="A36" s="5">
        <v>35</v>
      </c>
      <c r="B36" s="10">
        <f t="shared" ca="1" si="0"/>
        <v>44802</v>
      </c>
      <c r="C36" s="10">
        <f t="shared" ca="1" si="1"/>
        <v>44806</v>
      </c>
    </row>
    <row r="37" spans="1:3" x14ac:dyDescent="0.2">
      <c r="A37" s="5">
        <v>36</v>
      </c>
      <c r="B37" s="10">
        <f t="shared" ca="1" si="0"/>
        <v>44809</v>
      </c>
      <c r="C37" s="10">
        <f t="shared" ca="1" si="1"/>
        <v>44813</v>
      </c>
    </row>
    <row r="38" spans="1:3" x14ac:dyDescent="0.2">
      <c r="A38" s="5">
        <v>37</v>
      </c>
      <c r="B38" s="10">
        <f t="shared" ca="1" si="0"/>
        <v>44816</v>
      </c>
      <c r="C38" s="10">
        <f t="shared" ca="1" si="1"/>
        <v>44820</v>
      </c>
    </row>
    <row r="39" spans="1:3" x14ac:dyDescent="0.2">
      <c r="A39" s="5">
        <v>38</v>
      </c>
      <c r="B39" s="10">
        <f t="shared" ca="1" si="0"/>
        <v>44823</v>
      </c>
      <c r="C39" s="10">
        <f t="shared" ca="1" si="1"/>
        <v>44827</v>
      </c>
    </row>
    <row r="40" spans="1:3" x14ac:dyDescent="0.2">
      <c r="A40" s="5">
        <v>39</v>
      </c>
      <c r="B40" s="10">
        <f t="shared" ca="1" si="0"/>
        <v>44830</v>
      </c>
      <c r="C40" s="10">
        <f t="shared" ca="1" si="1"/>
        <v>44834</v>
      </c>
    </row>
    <row r="41" spans="1:3" x14ac:dyDescent="0.2">
      <c r="A41" s="5">
        <v>40</v>
      </c>
      <c r="B41" s="10">
        <f t="shared" ca="1" si="0"/>
        <v>44837</v>
      </c>
      <c r="C41" s="10">
        <f t="shared" ca="1" si="1"/>
        <v>44841</v>
      </c>
    </row>
    <row r="42" spans="1:3" x14ac:dyDescent="0.2">
      <c r="A42" s="5">
        <v>41</v>
      </c>
      <c r="B42" s="10">
        <f t="shared" ca="1" si="0"/>
        <v>44844</v>
      </c>
      <c r="C42" s="10">
        <f t="shared" ca="1" si="1"/>
        <v>44848</v>
      </c>
    </row>
    <row r="43" spans="1:3" x14ac:dyDescent="0.2">
      <c r="A43" s="5">
        <v>42</v>
      </c>
      <c r="B43" s="10">
        <f t="shared" ca="1" si="0"/>
        <v>44851</v>
      </c>
      <c r="C43" s="10">
        <f t="shared" ca="1" si="1"/>
        <v>44855</v>
      </c>
    </row>
    <row r="44" spans="1:3" x14ac:dyDescent="0.2">
      <c r="A44" s="5">
        <v>43</v>
      </c>
      <c r="B44" s="10">
        <f t="shared" ca="1" si="0"/>
        <v>44858</v>
      </c>
      <c r="C44" s="10">
        <f t="shared" ca="1" si="1"/>
        <v>44862</v>
      </c>
    </row>
    <row r="45" spans="1:3" x14ac:dyDescent="0.2">
      <c r="A45" s="5">
        <v>44</v>
      </c>
      <c r="B45" s="10">
        <f t="shared" ca="1" si="0"/>
        <v>44865</v>
      </c>
      <c r="C45" s="10">
        <f t="shared" ca="1" si="1"/>
        <v>44869</v>
      </c>
    </row>
    <row r="46" spans="1:3" x14ac:dyDescent="0.2">
      <c r="A46" s="5">
        <v>45</v>
      </c>
      <c r="B46" s="10">
        <f t="shared" ca="1" si="0"/>
        <v>44872</v>
      </c>
      <c r="C46" s="10">
        <f t="shared" ca="1" si="1"/>
        <v>44876</v>
      </c>
    </row>
    <row r="47" spans="1:3" x14ac:dyDescent="0.2">
      <c r="A47" s="5">
        <v>46</v>
      </c>
      <c r="B47" s="10">
        <f t="shared" ca="1" si="0"/>
        <v>44879</v>
      </c>
      <c r="C47" s="10">
        <f t="shared" ca="1" si="1"/>
        <v>44883</v>
      </c>
    </row>
    <row r="48" spans="1:3" x14ac:dyDescent="0.2">
      <c r="A48" s="5">
        <v>47</v>
      </c>
      <c r="B48" s="10">
        <f t="shared" ca="1" si="0"/>
        <v>44886</v>
      </c>
      <c r="C48" s="10">
        <f t="shared" ca="1" si="1"/>
        <v>44890</v>
      </c>
    </row>
    <row r="49" spans="1:3" x14ac:dyDescent="0.2">
      <c r="A49" s="5">
        <v>48</v>
      </c>
      <c r="B49" s="10">
        <f t="shared" ca="1" si="0"/>
        <v>44893</v>
      </c>
      <c r="C49" s="10">
        <f t="shared" ca="1" si="1"/>
        <v>44897</v>
      </c>
    </row>
    <row r="50" spans="1:3" x14ac:dyDescent="0.2">
      <c r="A50" s="5">
        <v>49</v>
      </c>
      <c r="B50" s="10">
        <f t="shared" ca="1" si="0"/>
        <v>44900</v>
      </c>
      <c r="C50" s="10">
        <f t="shared" ca="1" si="1"/>
        <v>44904</v>
      </c>
    </row>
    <row r="51" spans="1:3" x14ac:dyDescent="0.2">
      <c r="A51" s="5">
        <v>50</v>
      </c>
      <c r="B51" s="10">
        <f t="shared" ca="1" si="0"/>
        <v>44907</v>
      </c>
      <c r="C51" s="10">
        <f t="shared" ca="1" si="1"/>
        <v>44911</v>
      </c>
    </row>
    <row r="52" spans="1:3" x14ac:dyDescent="0.2">
      <c r="A52" s="5">
        <v>51</v>
      </c>
      <c r="B52" s="10">
        <f t="shared" ca="1" si="0"/>
        <v>44914</v>
      </c>
      <c r="C52" s="10">
        <f t="shared" ca="1" si="1"/>
        <v>44918</v>
      </c>
    </row>
    <row r="53" spans="1:3" x14ac:dyDescent="0.2">
      <c r="A53" s="5">
        <v>52</v>
      </c>
      <c r="B53" s="10">
        <f t="shared" ca="1" si="0"/>
        <v>44921</v>
      </c>
      <c r="C53" s="10">
        <f t="shared" ca="1" si="1"/>
        <v>44925</v>
      </c>
    </row>
    <row r="54" spans="1:3" x14ac:dyDescent="0.2">
      <c r="A54" s="5">
        <v>53</v>
      </c>
      <c r="B54" s="10">
        <f t="shared" ca="1" si="0"/>
        <v>44928</v>
      </c>
      <c r="C54" s="10">
        <f t="shared" ca="1" si="1"/>
        <v>44932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JoursFériés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Bruno</cp:lastModifiedBy>
  <dcterms:created xsi:type="dcterms:W3CDTF">2022-09-06T14:12:52Z</dcterms:created>
  <dcterms:modified xsi:type="dcterms:W3CDTF">2022-09-06T17:29:47Z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2022-09-06T17:29:47Z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18c84aae-2065-4604-a210-d8582bedd767</vt:lpwstr>
  </property>
  <property fmtid="{D5CDD505-2E9C-101B-9397-08002B2CF9AE}" pid="8" name="MSIP_Label_64a238cc-6af3-4341-9d32-201b7e04331f_ContentBits">
    <vt:lpwstr>0</vt:lpwstr>
  </property>
</Properties>
</file>