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16D1AA8-6A04-43E6-B990-A9FA380DC3BC}" xr6:coauthVersionLast="47" xr6:coauthVersionMax="47" xr10:uidLastSave="{00000000-0000-0000-0000-000000000000}"/>
  <bookViews>
    <workbookView xWindow="13905" yWindow="6075" windowWidth="27825" windowHeight="20790" xr2:uid="{00000000-000D-0000-FFFF-FFFF00000000}"/>
  </bookViews>
  <sheets>
    <sheet name="Accueil" sheetId="3" r:id="rId1"/>
    <sheet name="Params" sheetId="4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4" l="1"/>
  <c r="C3" i="4"/>
  <c r="H3" i="3"/>
  <c r="H4" i="3"/>
  <c r="C3" i="3"/>
  <c r="C4" i="3"/>
  <c r="C5" i="3"/>
</calcChain>
</file>

<file path=xl/sharedStrings.xml><?xml version="1.0" encoding="utf-8"?>
<sst xmlns="http://schemas.openxmlformats.org/spreadsheetml/2006/main" count="15" uniqueCount="11">
  <si>
    <t>Stock</t>
  </si>
  <si>
    <t>Date</t>
  </si>
  <si>
    <t>Code Barre</t>
  </si>
  <si>
    <t>Nom du vin</t>
  </si>
  <si>
    <t>Code barre</t>
  </si>
  <si>
    <t>Nbr Bts Vendu</t>
  </si>
  <si>
    <t>Boîte à mouchoir</t>
  </si>
  <si>
    <t>Eau</t>
  </si>
  <si>
    <t>Désignation</t>
  </si>
  <si>
    <t>Ventes</t>
  </si>
  <si>
    <t>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</si>
</sst>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BC2E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1" fillId="4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vertical="center"/>
    </xf>
    <xf numFmtId="1" fontId="1" fillId="4" borderId="0" xfId="0" applyNumberFormat="1" applyFont="1" applyFill="1" applyAlignment="1">
      <alignment horizontal="center" vertical="center"/>
    </xf>
    <xf numFmtId="1" fontId="1" fillId="4" borderId="0" xfId="0" applyNumberFormat="1" applyFont="1" applyFill="1" applyAlignment="1">
      <alignment vertical="center"/>
    </xf>
    <xf numFmtId="1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numFmt numFmtId="1" formatCode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27BB72-F4BA-499B-9EBC-015D42868EF3}" name="TabStock" displayName="TabStock" ref="A2:D5" totalsRowShown="0" headerRowDxfId="5">
  <autoFilter ref="A2:D5" xr:uid="{9F27BB72-F4BA-499B-9EBC-015D42868EF3}"/>
  <tableColumns count="4">
    <tableColumn id="1" xr3:uid="{E24CD90A-2F3C-428D-BD12-12E91FFC0318}" name="Date"/>
    <tableColumn id="2" xr3:uid="{608D02D6-A894-4598-B877-77B72A24417B}" name="Code Barre" dataDxfId="3"/>
    <tableColumn id="3" xr3:uid="{B6C20AB9-14BD-47BD-9415-A8122BAD9DE4}" name="Nom du vin">
      <calculatedColumnFormula>IFERROR(VLOOKUP(TabStock[[#This Row],[Code Barre]],TabRef[],2,FALSE),"")</calculatedColumnFormula>
    </tableColumn>
    <tableColumn id="4" xr3:uid="{D7D71D82-CB62-4EA8-A96F-61F4B27418BD}" name="Stock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C2FF4F-7DFA-46F0-8204-646D91867912}" name="TabVentes" displayName="TabVentes" ref="F2:I5" totalsRowShown="0" headerRowDxfId="4">
  <autoFilter ref="F2:I5" xr:uid="{3DC2FF4F-7DFA-46F0-8204-646D91867912}"/>
  <tableColumns count="4">
    <tableColumn id="1" xr3:uid="{5A56ED11-3674-4234-88C2-26BBBEE5D309}" name="Date"/>
    <tableColumn id="2" xr3:uid="{5177B117-A84B-41F1-BFBB-2A11BB7B43F3}" name="Code barre" dataDxfId="2"/>
    <tableColumn id="3" xr3:uid="{28954546-7B6F-4CD4-82CE-5F7982F7F689}" name="Nom du vin"/>
    <tableColumn id="4" xr3:uid="{9F84B1ED-9492-4F10-AB61-A93F34BD1CF9}" name="Nbr Bts Vendu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9424D3-BFD4-4FD2-A94F-CBC24BB98706}" name="TabRef" displayName="TabRef" ref="A1:C3" totalsRowShown="0">
  <autoFilter ref="A1:C3" xr:uid="{D59424D3-BFD4-4FD2-A94F-CBC24BB98706}"/>
  <tableColumns count="3">
    <tableColumn id="1" xr3:uid="{92CE7F0B-6348-4513-9C7F-E29556F6E66C}" name="Code Barre" dataDxfId="1"/>
    <tableColumn id="2" xr3:uid="{6F7ADB11-0CAA-486D-BC17-A3C6FB5E467A}" name="Désignation"/>
    <tableColumn id="3" xr3:uid="{C6C163E7-71B7-4C96-8A4A-11915C0F69D5}" name="Stock actuel" dataDxfId="0">
      <calculatedColumnFormula>SUMIF(TabStock[Code Barre],TabRef[[#This Row],[Code Barre]],TabStock[Stock])-SUMIF(TabVentes[Code barre],TabRef[[#This Row],[Code Barre]],TabVentes[Nbr Bts Vendu])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A45BF77-6683-4426-869F-F511BF89D7F0}">
  <we:reference id="WA104381026" version="1.2.0.0" store="fr-FR" storeType="omex"/>
  <we:alternateReferences>
    <we:reference id="WA104381026" version="1.2.0.0" store="omex" storeType="omex"/>
  </we:alternateReferences>
  <we:properties>
    <we:property name="insertIntoSheet" value="&quot;Feuil1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D3675-13B0-457F-8463-19BA9F39DA80}">
  <dimension ref="A1:I5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12.7109375" customWidth="1"/>
    <col min="2" max="2" width="17.7109375" customWidth="1"/>
    <col min="3" max="3" width="20.7109375" customWidth="1"/>
    <col min="4" max="4" width="13.85546875" customWidth="1"/>
    <col min="5" max="5" width="11.42578125" customWidth="1"/>
    <col min="6" max="6" width="12.7109375" customWidth="1"/>
    <col min="7" max="7" width="17.7109375" customWidth="1"/>
    <col min="8" max="8" width="20.7109375" customWidth="1"/>
    <col min="9" max="9" width="15.85546875" customWidth="1"/>
  </cols>
  <sheetData>
    <row r="1" spans="1:9" ht="18.75" x14ac:dyDescent="0.25">
      <c r="A1" s="18" t="s">
        <v>0</v>
      </c>
      <c r="B1" s="18"/>
      <c r="C1" s="18"/>
      <c r="D1" s="18"/>
      <c r="E1" s="6"/>
      <c r="F1" s="19" t="s">
        <v>9</v>
      </c>
      <c r="G1" s="19"/>
      <c r="H1" s="19"/>
      <c r="I1" s="19"/>
    </row>
    <row r="2" spans="1:9" x14ac:dyDescent="0.25">
      <c r="A2" s="10" t="s">
        <v>1</v>
      </c>
      <c r="B2" s="10" t="s">
        <v>2</v>
      </c>
      <c r="C2" s="10" t="s">
        <v>3</v>
      </c>
      <c r="D2" s="10" t="s">
        <v>0</v>
      </c>
      <c r="E2" s="6"/>
      <c r="F2" s="9" t="s">
        <v>1</v>
      </c>
      <c r="G2" s="9" t="s">
        <v>4</v>
      </c>
      <c r="H2" s="9" t="s">
        <v>3</v>
      </c>
      <c r="I2" s="9" t="s">
        <v>5</v>
      </c>
    </row>
    <row r="3" spans="1:9" x14ac:dyDescent="0.25">
      <c r="A3" s="5">
        <v>44749</v>
      </c>
      <c r="B3" s="11">
        <v>3560070139675</v>
      </c>
      <c r="C3" s="4" t="str">
        <f>IFERROR(VLOOKUP(TabStock[[#This Row],[Code Barre]],TabRef[],2,FALSE),"")</f>
        <v>Boîte à mouchoir</v>
      </c>
      <c r="D3" s="4">
        <v>8</v>
      </c>
      <c r="E3" s="6"/>
      <c r="F3" s="7">
        <v>44749</v>
      </c>
      <c r="G3" s="13">
        <v>3274080005003</v>
      </c>
      <c r="H3" s="8" t="str">
        <f>IFERROR(VLOOKUP(TabVentes[[#This Row],[Code barre]],TabRef[],2,FALSE),"")</f>
        <v>Eau</v>
      </c>
      <c r="I3" s="8">
        <v>5</v>
      </c>
    </row>
    <row r="4" spans="1:9" x14ac:dyDescent="0.25">
      <c r="A4" s="5">
        <v>44749</v>
      </c>
      <c r="B4" s="11">
        <v>3274080005003</v>
      </c>
      <c r="C4" s="4" t="str">
        <f>IFERROR(VLOOKUP(TabStock[[#This Row],[Code Barre]],TabRef[],2,FALSE),"")</f>
        <v>Eau</v>
      </c>
      <c r="D4" s="4">
        <v>16</v>
      </c>
      <c r="E4" s="6"/>
      <c r="F4" s="7">
        <v>44749</v>
      </c>
      <c r="G4" s="13">
        <v>3560070139675</v>
      </c>
      <c r="H4" s="8" t="str">
        <f>IFERROR(VLOOKUP(TabVentes[[#This Row],[Code barre]],TabRef[],2,FALSE),"")</f>
        <v>Boîte à mouchoir</v>
      </c>
      <c r="I4" s="8">
        <v>7</v>
      </c>
    </row>
    <row r="5" spans="1:9" x14ac:dyDescent="0.25">
      <c r="A5" s="2"/>
      <c r="B5" s="12"/>
      <c r="C5" s="2" t="str">
        <f>IFERROR(VLOOKUP(TabStock[[#This Row],[Code Barre]],TabRef[],2,FALSE),"")</f>
        <v/>
      </c>
      <c r="D5" s="2"/>
      <c r="E5" s="1"/>
      <c r="F5" s="3"/>
      <c r="G5" s="14"/>
      <c r="H5" s="3"/>
      <c r="I5" s="3"/>
    </row>
  </sheetData>
  <mergeCells count="2">
    <mergeCell ref="A1:D1"/>
    <mergeCell ref="F1:I1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414F6-E188-488E-87AD-477465B7E2CE}">
  <dimension ref="A1:C3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20" style="16" customWidth="1"/>
    <col min="2" max="2" width="23.7109375" customWidth="1"/>
    <col min="3" max="3" width="15.85546875" customWidth="1"/>
  </cols>
  <sheetData>
    <row r="1" spans="1:3" x14ac:dyDescent="0.25">
      <c r="A1" s="16" t="s">
        <v>2</v>
      </c>
      <c r="B1" t="s">
        <v>8</v>
      </c>
      <c r="C1" t="s">
        <v>10</v>
      </c>
    </row>
    <row r="2" spans="1:3" x14ac:dyDescent="0.25">
      <c r="A2" s="17">
        <v>3560070139675</v>
      </c>
      <c r="B2" t="s">
        <v>6</v>
      </c>
      <c r="C2" s="15">
        <f>SUMIF(TabStock[Code Barre],TabRef[[#This Row],[Code Barre]],TabStock[Stock])-SUMIF(TabVentes[Code barre],TabRef[[#This Row],[Code Barre]],TabVentes[Nbr Bts Vendu])</f>
        <v>1</v>
      </c>
    </row>
    <row r="3" spans="1:3" x14ac:dyDescent="0.25">
      <c r="A3" s="17">
        <v>3274080005003</v>
      </c>
      <c r="B3" t="s">
        <v>7</v>
      </c>
      <c r="C3" s="15">
        <f>SUMIF(TabStock[Code Barre],TabRef[[#This Row],[Code Barre]],TabStock[Stock])-SUMIF(TabVentes[Code barre],TabRef[[#This Row],[Code Barre]],TabVentes[Nbr Bts Vendu])</f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Params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Bruno</cp:lastModifiedBy>
  <cp:revision/>
  <dcterms:created xsi:type="dcterms:W3CDTF">2022-07-07T12:45:20Z</dcterms:created>
  <dcterms:modified xsi:type="dcterms:W3CDTF">2022-07-07T16:14:02Z</dcterms:modified>
  <cp:category/>
  <cp:contentStatus/>
</cp:coreProperties>
</file>