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tables/table4.xml" ContentType="application/vnd.openxmlformats-officedocument.spreadsheetml.table+xml"/>
  <Override PartName="/xl/drawings/drawing6.xml" ContentType="application/vnd.openxmlformats-officedocument.drawing+xml"/>
  <Override PartName="/xl/tables/table5.xml" ContentType="application/vnd.openxmlformats-officedocument.spreadsheetml.table+xml"/>
  <Override PartName="/xl/drawings/drawing7.xml" ContentType="application/vnd.openxmlformats-officedocument.drawing+xml"/>
  <Override PartName="/xl/tables/table6.xml" ContentType="application/vnd.openxmlformats-officedocument.spreadsheetml.table+xml"/>
  <Override PartName="/xl/drawings/drawing8.xml" ContentType="application/vnd.openxmlformats-officedocument.drawing+xml"/>
  <Override PartName="/xl/tables/table7.xml" ContentType="application/vnd.openxmlformats-officedocument.spreadsheetml.table+xml"/>
  <Override PartName="/xl/drawings/drawing9.xml" ContentType="application/vnd.openxmlformats-officedocument.drawing+xml"/>
  <Override PartName="/xl/tables/table8.xml" ContentType="application/vnd.openxmlformats-officedocument.spreadsheetml.table+xml"/>
  <Override PartName="/xl/drawings/drawing10.xml" ContentType="application/vnd.openxmlformats-officedocument.drawing+xml"/>
  <Override PartName="/xl/tables/table9.xml" ContentType="application/vnd.openxmlformats-officedocument.spreadsheetml.table+xml"/>
  <Override PartName="/xl/drawings/drawing11.xml" ContentType="application/vnd.openxmlformats-officedocument.drawing+xml"/>
  <Override PartName="/xl/tables/table10.xml" ContentType="application/vnd.openxmlformats-officedocument.spreadsheetml.table+xml"/>
  <Override PartName="/xl/drawings/drawing12.xml" ContentType="application/vnd.openxmlformats-officedocument.drawing+xml"/>
  <Override PartName="/xl/tables/table11.xml" ContentType="application/vnd.openxmlformats-officedocument.spreadsheetml.table+xml"/>
  <Override PartName="/xl/drawings/drawing13.xml" ContentType="application/vnd.openxmlformats-officedocument.drawing+xml"/>
  <Override PartName="/xl/tables/table12.xml" ContentType="application/vnd.openxmlformats-officedocument.spreadsheetml.table+xml"/>
  <Override PartName="/xl/drawings/drawing14.xml" ContentType="application/vnd.openxmlformats-officedocument.drawing+xml"/>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codeName="{AE6600E7-7A62-396C-DE95-9942FA9DD81E}"/>
  <workbookPr filterPrivacy="1" codeName="ThisWorkbook"/>
  <xr:revisionPtr revIDLastSave="0" documentId="8_{59D1B0E6-92CF-4B05-A3E3-A2B8B55A2581}" xr6:coauthVersionLast="47" xr6:coauthVersionMax="47" xr10:uidLastSave="{00000000-0000-0000-0000-000000000000}"/>
  <workbookProtection workbookAlgorithmName="SHA-512" workbookHashValue="W4FG//YfXKedgYVPX6ZagpRXywQVwODIU2NuwJzi6gCbsWbhOZpDo6pFCIQzwwfURQxjgrfHrjGepo52+cKBnA==" workbookSaltValue="luzgVT5Mbh0syCf6y2TsDw==" workbookSpinCount="100000" lockStructure="1"/>
  <bookViews>
    <workbookView xWindow="-120" yWindow="-120" windowWidth="29040" windowHeight="15840" tabRatio="859" xr2:uid="{00000000-000D-0000-FFFF-FFFF00000000}"/>
  </bookViews>
  <sheets>
    <sheet name="Page d'acceuil" sheetId="1" r:id="rId1"/>
    <sheet name="AIDE" sheetId="2" r:id="rId2"/>
    <sheet name="Tableau de bord" sheetId="4" r:id="rId3"/>
    <sheet name="JANVIER" sheetId="6" r:id="rId4"/>
    <sheet name="FEVRIER" sheetId="7" r:id="rId5"/>
    <sheet name="MARS" sheetId="8" r:id="rId6"/>
    <sheet name="AVRIL" sheetId="9" r:id="rId7"/>
    <sheet name="MAI" sheetId="10" r:id="rId8"/>
    <sheet name="JUIN" sheetId="11" r:id="rId9"/>
    <sheet name="JUILLET" sheetId="12" r:id="rId10"/>
    <sheet name="AOUT" sheetId="13" r:id="rId11"/>
    <sheet name="SEPTEMBRE" sheetId="5" r:id="rId12"/>
    <sheet name="OCTOBRE" sheetId="14" r:id="rId13"/>
    <sheet name="NOVEMBRE" sheetId="15" r:id="rId14"/>
    <sheet name="DECEMBRE" sheetId="16" r:id="rId15"/>
  </sheets>
  <definedNames>
    <definedName name="Segment_Libellé_des_opérations">#N/A</definedName>
  </definedNames>
  <calcPr calcId="191029" calcOnSave="0" concurrentCalc="0"/>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16"/>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E53" i="7" l="1"/>
  <c r="D9" i="4"/>
  <c r="E53" i="6"/>
  <c r="C9" i="4"/>
  <c r="E53" i="16"/>
  <c r="N9" i="4"/>
  <c r="C53" i="16"/>
  <c r="N8" i="4"/>
  <c r="E53" i="15"/>
  <c r="M9" i="4"/>
  <c r="C53" i="15"/>
  <c r="M8" i="4"/>
  <c r="E53" i="14"/>
  <c r="L9" i="4"/>
  <c r="C53" i="14"/>
  <c r="L8" i="4"/>
  <c r="E53" i="5"/>
  <c r="K9" i="4"/>
  <c r="C53" i="5"/>
  <c r="K8" i="4"/>
  <c r="E53" i="13"/>
  <c r="J9" i="4"/>
  <c r="C53" i="13"/>
  <c r="J8" i="4"/>
  <c r="E53" i="12"/>
  <c r="I9" i="4"/>
  <c r="C53" i="12"/>
  <c r="I8" i="4"/>
  <c r="E53" i="11"/>
  <c r="H9" i="4"/>
  <c r="C53" i="11"/>
  <c r="H8" i="4"/>
  <c r="E53" i="10"/>
  <c r="G9" i="4"/>
  <c r="C53" i="10"/>
  <c r="G8" i="4"/>
  <c r="E53" i="9"/>
  <c r="F9" i="4"/>
  <c r="C53" i="9"/>
  <c r="F8" i="4"/>
  <c r="E53" i="8"/>
  <c r="E9" i="4"/>
  <c r="C53" i="8"/>
  <c r="E8" i="4"/>
  <c r="C53" i="7"/>
  <c r="D8" i="4"/>
  <c r="N10" i="4"/>
  <c r="M10" i="4"/>
  <c r="L10" i="4"/>
  <c r="K10" i="4"/>
  <c r="J10" i="4"/>
  <c r="I10" i="4"/>
  <c r="H10" i="4"/>
  <c r="G10" i="4"/>
  <c r="F10" i="4"/>
  <c r="E10" i="4"/>
  <c r="D10" i="4"/>
  <c r="C53" i="6"/>
  <c r="C8" i="4"/>
  <c r="C11" i="4"/>
  <c r="H21" i="6"/>
  <c r="B1" i="1"/>
  <c r="D7" i="4"/>
  <c r="D11" i="4"/>
  <c r="E7" i="4"/>
  <c r="E11" i="4"/>
  <c r="F7" i="4"/>
  <c r="F11" i="4"/>
  <c r="G7" i="4"/>
  <c r="G11" i="4"/>
  <c r="H7" i="4"/>
  <c r="H11" i="4"/>
  <c r="I7" i="4"/>
  <c r="I11" i="4"/>
  <c r="J7" i="4"/>
  <c r="J11" i="4"/>
  <c r="K7" i="4"/>
  <c r="K11" i="4"/>
  <c r="L7" i="4"/>
  <c r="L11" i="4"/>
  <c r="M7" i="4"/>
  <c r="M11" i="4"/>
  <c r="N7" i="4"/>
  <c r="N11" i="4"/>
  <c r="C10" i="4"/>
  <c r="H21" i="8"/>
  <c r="H21" i="7"/>
  <c r="H21" i="9"/>
  <c r="H21" i="11"/>
  <c r="H21" i="12"/>
  <c r="H21" i="10"/>
  <c r="H21" i="13"/>
  <c r="H21" i="5"/>
  <c r="H21" i="14"/>
  <c r="H21" i="15"/>
  <c r="H21" i="16"/>
</calcChain>
</file>

<file path=xl/sharedStrings.xml><?xml version="1.0" encoding="utf-8"?>
<sst xmlns="http://schemas.openxmlformats.org/spreadsheetml/2006/main" count="221" uniqueCount="83">
  <si>
    <t>Comptabilité SCI</t>
  </si>
  <si>
    <t xml:space="preserve"> </t>
  </si>
  <si>
    <t xml:space="preserve">Libellé des opérations </t>
  </si>
  <si>
    <t>janvier</t>
  </si>
  <si>
    <t>février</t>
  </si>
  <si>
    <t>mars</t>
  </si>
  <si>
    <t>avril</t>
  </si>
  <si>
    <t>mai</t>
  </si>
  <si>
    <t>juin</t>
  </si>
  <si>
    <t>juillet</t>
  </si>
  <si>
    <t>août</t>
  </si>
  <si>
    <t>septembre</t>
  </si>
  <si>
    <t>octobre</t>
  </si>
  <si>
    <t>novembre</t>
  </si>
  <si>
    <t>décembre</t>
  </si>
  <si>
    <t>SOLDE DÉBUT DU MOIS (1)</t>
  </si>
  <si>
    <t>TOTAL ENCAISSEMENTS (2)</t>
  </si>
  <si>
    <t>TOTAL DÉCAISSEMENTS (3)</t>
  </si>
  <si>
    <t>VARIATION (4) = (2) - (3)</t>
  </si>
  <si>
    <t>SOLDE DE TRÉSORERIE (Fin du mois) = (5) = (1)+(2)-(3)</t>
  </si>
  <si>
    <t xml:space="preserve">Les résultats s'affichent dans les zones : </t>
  </si>
  <si>
    <t xml:space="preserve">Date de l'opération </t>
  </si>
  <si>
    <t xml:space="preserve">Montant </t>
  </si>
  <si>
    <t>Entrées (encaissements) :</t>
  </si>
  <si>
    <t>Sorties (décaissements) :</t>
  </si>
  <si>
    <t xml:space="preserve">JANVIER </t>
  </si>
  <si>
    <t xml:space="preserve">FEVRIER </t>
  </si>
  <si>
    <t xml:space="preserve">MARS </t>
  </si>
  <si>
    <t xml:space="preserve">AVRIL </t>
  </si>
  <si>
    <t xml:space="preserve">MAI </t>
  </si>
  <si>
    <t xml:space="preserve">JUIN </t>
  </si>
  <si>
    <t xml:space="preserve">JUILLET </t>
  </si>
  <si>
    <t xml:space="preserve">AOUT </t>
  </si>
  <si>
    <t xml:space="preserve">SEPTEMBRE </t>
  </si>
  <si>
    <t xml:space="preserve">OCTOBRE </t>
  </si>
  <si>
    <t xml:space="preserve">NOVEMBRE </t>
  </si>
  <si>
    <t xml:space="preserve">DECEMBRE </t>
  </si>
  <si>
    <t>Total</t>
  </si>
  <si>
    <t>Montant</t>
  </si>
  <si>
    <t xml:space="preserve">Dans le tableau de bord cliquez sur le titre du mois pour accéder à la page dédiée </t>
  </si>
  <si>
    <t xml:space="preserve">Exemple : Si vous souhaitez accéder à la saisie du mois de janvier, cliquez sur le titre du mois de janvier comme le montre l'image ci-dessous : </t>
  </si>
  <si>
    <t>Remplissez vos données dans les zones :</t>
  </si>
  <si>
    <t>Dénomination</t>
  </si>
  <si>
    <t>Adresse</t>
  </si>
  <si>
    <t>Téléphone</t>
  </si>
  <si>
    <t>SIREN</t>
  </si>
  <si>
    <t>SIRET (siege)</t>
  </si>
  <si>
    <t>N° de TVA Intracommunautaire</t>
  </si>
  <si>
    <t>Forme juridique</t>
  </si>
  <si>
    <t>Date création entreprise</t>
  </si>
  <si>
    <t xml:space="preserve">Solde de trésorerie </t>
  </si>
  <si>
    <t xml:space="preserve">Solde de trésorerie : </t>
  </si>
  <si>
    <t>SCI</t>
  </si>
  <si>
    <t>Activité</t>
  </si>
  <si>
    <t>GESTION DES ACCES PAR FEUILLE( Saisir "x" pour autoriser l'acces à une feuille pour un utilisateur)</t>
  </si>
  <si>
    <t>LOGIN</t>
  </si>
  <si>
    <t>MOT DE PASSE</t>
  </si>
  <si>
    <t>Janvier</t>
  </si>
  <si>
    <t>Février</t>
  </si>
  <si>
    <t>Mars</t>
  </si>
  <si>
    <t>Avril</t>
  </si>
  <si>
    <t>Mai</t>
  </si>
  <si>
    <t>Juin</t>
  </si>
  <si>
    <t>Juillet</t>
  </si>
  <si>
    <t>Août</t>
  </si>
  <si>
    <t>Septembre</t>
  </si>
  <si>
    <t>Octobre</t>
  </si>
  <si>
    <t>Novembre</t>
  </si>
  <si>
    <t>Décembre</t>
  </si>
  <si>
    <t>Admin</t>
  </si>
  <si>
    <t>User1</t>
  </si>
  <si>
    <t>User2</t>
  </si>
  <si>
    <t>User3</t>
  </si>
  <si>
    <t>User4</t>
  </si>
  <si>
    <t>admin</t>
  </si>
  <si>
    <t>Ansoph2</t>
  </si>
  <si>
    <t>Chokma1</t>
  </si>
  <si>
    <t>kether3</t>
  </si>
  <si>
    <t>Binah7</t>
  </si>
  <si>
    <t>GESTION DES ACCES</t>
  </si>
  <si>
    <t>X</t>
  </si>
  <si>
    <t>Tableau de Bord</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</si>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</sst>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 #,##0.00\ &quot;€&quot;_-;\-* #,##0.00\ &quot;€&quot;_-;_-* &quot;-&quot;??\ &quot;€&quot;_-;_-@_-"/>
    <numFmt numFmtId="164" formatCode="_-* #,##0\ _€_-;\-* #,##0\ _€_-;_-* &quot;-&quot;\ _€_-;_-@_-"/>
    <numFmt numFmtId="165" formatCode="_-* #,##0.00\ _€_-;\-* #,##0.00\ _€_-;_-* &quot;-&quot;??\ _€_-;_-@_-"/>
    <numFmt numFmtId="166" formatCode="#,##0.00\ &quot;€&quot;"/>
    <numFmt numFmtId="167" formatCode="#,##0\ _€"/>
  </numFmts>
  <fonts count="37" x14ac:knownFonts="1">
    <font>
      <sz val="11"/>
      <color theme="1"/>
      <name val="Calibri"/>
      <family val="2"/>
      <scheme val="minor"/>
    </font>
    <font>
      <sz val="11"/>
      <color theme="1"/>
      <name val="Calibri"/>
      <family val="2"/>
      <scheme val="minor"/>
    </font>
    <font>
      <sz val="11"/>
      <color rgb="FFFF0000"/>
      <name val="Calibri"/>
      <family val="2"/>
      <scheme val="minor"/>
    </font>
    <font>
      <sz val="11"/>
      <color theme="0"/>
      <name val="Calibri"/>
      <family val="2"/>
      <scheme val="minor"/>
    </font>
    <font>
      <b/>
      <sz val="22"/>
      <color theme="0"/>
      <name val="Arial"/>
      <family val="2"/>
    </font>
    <font>
      <b/>
      <sz val="14"/>
      <color rgb="FF990033"/>
      <name val="Arial"/>
      <family val="2"/>
    </font>
    <font>
      <b/>
      <sz val="24"/>
      <color theme="0"/>
      <name val="Arial"/>
      <family val="2"/>
    </font>
    <font>
      <b/>
      <sz val="16"/>
      <color rgb="FF215868"/>
      <name val="Arial"/>
      <family val="2"/>
    </font>
    <font>
      <sz val="10"/>
      <name val="Arial"/>
      <family val="2"/>
    </font>
    <font>
      <b/>
      <sz val="10"/>
      <color rgb="FF215868"/>
      <name val="Arial"/>
      <family val="2"/>
    </font>
    <font>
      <sz val="11"/>
      <color rgb="FF31849B"/>
      <name val="Arial"/>
      <family val="2"/>
    </font>
    <font>
      <b/>
      <sz val="12"/>
      <color indexed="52"/>
      <name val="Arial"/>
      <family val="2"/>
    </font>
    <font>
      <b/>
      <sz val="12"/>
      <color rgb="FFFF9429"/>
      <name val="Arial"/>
      <family val="2"/>
    </font>
    <font>
      <b/>
      <sz val="11"/>
      <color theme="9" tint="-0.249977111117893"/>
      <name val="Arial"/>
      <family val="2"/>
    </font>
    <font>
      <b/>
      <sz val="10"/>
      <color rgb="FF990033"/>
      <name val="Arial"/>
      <family val="2"/>
    </font>
    <font>
      <b/>
      <sz val="12"/>
      <color rgb="FF582800"/>
      <name val="Arial"/>
      <family val="2"/>
    </font>
    <font>
      <b/>
      <sz val="12"/>
      <color theme="7" tint="0.79998168889431442"/>
      <name val="Arial"/>
      <family val="2"/>
    </font>
    <font>
      <b/>
      <sz val="10"/>
      <color indexed="21"/>
      <name val="Arial"/>
      <family val="2"/>
    </font>
    <font>
      <sz val="10"/>
      <color indexed="21"/>
      <name val="Arial"/>
      <family val="2"/>
    </font>
    <font>
      <b/>
      <sz val="11"/>
      <color rgb="FF990033"/>
      <name val="Arial"/>
      <family val="2"/>
    </font>
    <font>
      <b/>
      <sz val="12"/>
      <color theme="0"/>
      <name val="Arial"/>
      <family val="2"/>
    </font>
    <font>
      <b/>
      <sz val="11"/>
      <color theme="1"/>
      <name val="Arial"/>
      <family val="2"/>
    </font>
    <font>
      <sz val="10"/>
      <color theme="1"/>
      <name val="Arial"/>
      <family val="2"/>
    </font>
    <font>
      <b/>
      <sz val="12"/>
      <color theme="0" tint="-0.34998626667073579"/>
      <name val="Arial"/>
      <family val="2"/>
    </font>
    <font>
      <b/>
      <sz val="10"/>
      <color rgb="FF002060"/>
      <name val="Arial"/>
      <family val="2"/>
    </font>
    <font>
      <b/>
      <sz val="11"/>
      <color theme="0"/>
      <name val="Arial"/>
      <family val="2"/>
    </font>
    <font>
      <b/>
      <sz val="16"/>
      <color theme="0"/>
      <name val="Arial"/>
      <family val="2"/>
    </font>
    <font>
      <b/>
      <sz val="12"/>
      <color rgb="FF002060"/>
      <name val="Arial"/>
      <family val="2"/>
    </font>
    <font>
      <u/>
      <sz val="11"/>
      <color theme="10"/>
      <name val="Calibri"/>
      <family val="2"/>
      <scheme val="minor"/>
    </font>
    <font>
      <u/>
      <sz val="16"/>
      <color theme="0"/>
      <name val="Arial"/>
      <family val="2"/>
    </font>
    <font>
      <b/>
      <sz val="11"/>
      <color indexed="8"/>
      <name val="Arial"/>
      <family val="2"/>
    </font>
    <font>
      <b/>
      <sz val="20"/>
      <color theme="0"/>
      <name val="Arial"/>
      <family val="2"/>
    </font>
    <font>
      <b/>
      <sz val="20"/>
      <color rgb="FF800000"/>
      <name val="Arial"/>
      <family val="2"/>
    </font>
    <font>
      <b/>
      <sz val="36"/>
      <color rgb="FF002060"/>
      <name val="Arial"/>
      <family val="2"/>
    </font>
    <font>
      <b/>
      <sz val="48"/>
      <color rgb="FFFF0000"/>
      <name val="Arial"/>
      <family val="2"/>
    </font>
    <font>
      <b/>
      <sz val="11"/>
      <color theme="1"/>
      <name val="Calibri"/>
      <family val="2"/>
      <scheme val="minor"/>
    </font>
    <font>
      <sz val="28"/>
      <color rgb="FFFF0000"/>
      <name val="Calibri"/>
      <family val="2"/>
      <scheme val="minor"/>
    </font>
  </fonts>
  <fills count="17">
    <fill>
      <patternFill patternType="none"/>
    </fill>
    <fill>
      <patternFill patternType="gray125"/>
    </fill>
    <fill>
      <patternFill patternType="solid">
        <fgColor rgb="FF800000"/>
        <bgColor indexed="64"/>
      </patternFill>
    </fill>
    <fill>
      <patternFill patternType="solid">
        <fgColor theme="0"/>
        <bgColor indexed="64"/>
      </patternFill>
    </fill>
    <fill>
      <patternFill patternType="solid">
        <fgColor theme="9" tint="0.39997558519241921"/>
        <bgColor indexed="64"/>
      </patternFill>
    </fill>
    <fill>
      <patternFill patternType="solid">
        <fgColor rgb="FFFFD85D"/>
        <bgColor indexed="64"/>
      </patternFill>
    </fill>
    <fill>
      <patternFill patternType="solid">
        <fgColor rgb="FF00BBCC"/>
        <bgColor indexed="64"/>
      </patternFill>
    </fill>
    <fill>
      <patternFill patternType="solid">
        <fgColor theme="0" tint="-4.9989318521683403E-2"/>
        <bgColor indexed="64"/>
      </patternFill>
    </fill>
    <fill>
      <patternFill patternType="solid">
        <fgColor rgb="FF009999"/>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theme="1"/>
        <bgColor indexed="64"/>
      </patternFill>
    </fill>
    <fill>
      <patternFill patternType="solid">
        <fgColor theme="0" tint="-0.14999847407452621"/>
        <bgColor indexed="64"/>
      </patternFill>
    </fill>
    <fill>
      <patternFill patternType="solid">
        <fgColor rgb="FF002060"/>
        <bgColor indexed="64"/>
      </patternFill>
    </fill>
    <fill>
      <patternFill patternType="solid">
        <fgColor theme="4" tint="0.79998168889431442"/>
        <bgColor indexed="64"/>
      </patternFill>
    </fill>
  </fills>
  <borders count="18">
    <border>
      <left/>
      <right/>
      <top/>
      <bottom/>
      <diagonal/>
    </border>
    <border>
      <left style="hair">
        <color rgb="FF990033"/>
      </left>
      <right style="hair">
        <color rgb="FF990033"/>
      </right>
      <top style="hair">
        <color rgb="FF990033"/>
      </top>
      <bottom style="hair">
        <color rgb="FF990033"/>
      </bottom>
      <diagonal/>
    </border>
    <border>
      <left style="thin">
        <color theme="0"/>
      </left>
      <right style="thin">
        <color theme="0"/>
      </right>
      <top style="thin">
        <color theme="0"/>
      </top>
      <bottom style="thin">
        <color theme="0"/>
      </bottom>
      <diagonal/>
    </border>
    <border>
      <left/>
      <right style="thin">
        <color rgb="FF009999"/>
      </right>
      <top/>
      <bottom/>
      <diagonal/>
    </border>
    <border>
      <left style="hair">
        <color indexed="64"/>
      </left>
      <right style="hair">
        <color indexed="64"/>
      </right>
      <top style="hair">
        <color indexed="64"/>
      </top>
      <bottom style="hair">
        <color indexed="64"/>
      </bottom>
      <diagonal/>
    </border>
    <border>
      <left style="thin">
        <color rgb="FF009999"/>
      </left>
      <right style="thin">
        <color rgb="FF009999"/>
      </right>
      <top style="thin">
        <color rgb="FF009999"/>
      </top>
      <bottom/>
      <diagonal/>
    </border>
    <border>
      <left/>
      <right style="hair">
        <color indexed="64"/>
      </right>
      <top/>
      <bottom/>
      <diagonal/>
    </border>
    <border>
      <left/>
      <right style="hair">
        <color indexed="64"/>
      </right>
      <top/>
      <bottom style="hair">
        <color indexed="64"/>
      </bottom>
      <diagonal/>
    </border>
    <border>
      <left/>
      <right style="hair">
        <color indexed="64"/>
      </right>
      <top style="hair">
        <color indexed="64"/>
      </top>
      <bottom style="hair">
        <color indexed="64"/>
      </bottom>
      <diagonal/>
    </border>
    <border>
      <left style="thin">
        <color indexed="64"/>
      </left>
      <right style="thin">
        <color indexed="64"/>
      </right>
      <top/>
      <bottom style="thin">
        <color indexed="64"/>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diagonal/>
    </border>
    <border>
      <left/>
      <right style="medium">
        <color rgb="FFFF0000"/>
      </right>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s>
  <cellStyleXfs count="11">
    <xf numFmtId="0" fontId="0" fillId="0" borderId="0"/>
    <xf numFmtId="44" fontId="1" fillId="0" borderId="0" applyFont="0" applyFill="0" applyBorder="0" applyAlignment="0" applyProtection="0"/>
    <xf numFmtId="0" fontId="7" fillId="3" borderId="0"/>
    <xf numFmtId="0" fontId="8" fillId="0" borderId="0"/>
    <xf numFmtId="0" fontId="9" fillId="3" borderId="0"/>
    <xf numFmtId="0" fontId="10" fillId="3" borderId="0"/>
    <xf numFmtId="0" fontId="12" fillId="3" borderId="0">
      <alignment horizontal="left" indent="4"/>
    </xf>
    <xf numFmtId="0" fontId="15" fillId="5" borderId="2" applyNumberFormat="0" applyProtection="0"/>
    <xf numFmtId="166" fontId="20" fillId="6" borderId="2" applyNumberFormat="0" applyProtection="0"/>
    <xf numFmtId="165" fontId="1" fillId="0" borderId="0" applyFont="0" applyFill="0" applyBorder="0" applyAlignment="0" applyProtection="0"/>
    <xf numFmtId="0" fontId="28" fillId="0" borderId="0" applyNumberFormat="0" applyFill="0" applyBorder="0" applyAlignment="0" applyProtection="0"/>
  </cellStyleXfs>
  <cellXfs count="86">
    <xf numFmtId="0" fontId="0" fillId="0" borderId="0" xfId="0"/>
    <xf numFmtId="0" fontId="3" fillId="3" borderId="0" xfId="0" applyFont="1" applyFill="1"/>
    <xf numFmtId="0" fontId="1" fillId="3" borderId="0" xfId="0" applyFont="1" applyFill="1"/>
    <xf numFmtId="0" fontId="2" fillId="3" borderId="0" xfId="0" applyFont="1" applyFill="1"/>
    <xf numFmtId="0" fontId="1" fillId="3" borderId="0" xfId="0" applyFont="1" applyFill="1" applyAlignment="1"/>
    <xf numFmtId="0" fontId="5" fillId="3" borderId="0" xfId="0" applyFont="1" applyFill="1"/>
    <xf numFmtId="0" fontId="6" fillId="2" borderId="1" xfId="0" applyFont="1" applyFill="1" applyBorder="1" applyAlignment="1" applyProtection="1">
      <alignment horizontal="left"/>
      <protection hidden="1"/>
    </xf>
    <xf numFmtId="0" fontId="0" fillId="3" borderId="0" xfId="0" applyFill="1"/>
    <xf numFmtId="0" fontId="7" fillId="3" borderId="0" xfId="2" applyFill="1" applyAlignment="1" applyProtection="1">
      <alignment vertical="top"/>
      <protection hidden="1"/>
    </xf>
    <xf numFmtId="0" fontId="8" fillId="3" borderId="0" xfId="3" applyFill="1" applyAlignment="1" applyProtection="1">
      <alignment vertical="top"/>
      <protection hidden="1"/>
    </xf>
    <xf numFmtId="0" fontId="0" fillId="3" borderId="0" xfId="0" applyFill="1" applyAlignment="1" applyProtection="1">
      <alignment vertical="top"/>
      <protection hidden="1"/>
    </xf>
    <xf numFmtId="0" fontId="8" fillId="3" borderId="0" xfId="3" applyFill="1" applyProtection="1">
      <protection hidden="1"/>
    </xf>
    <xf numFmtId="0" fontId="9" fillId="3" borderId="0" xfId="4" applyFill="1" applyProtection="1">
      <protection hidden="1"/>
    </xf>
    <xf numFmtId="0" fontId="0" fillId="3" borderId="0" xfId="0" applyFill="1" applyProtection="1">
      <protection hidden="1"/>
    </xf>
    <xf numFmtId="0" fontId="10" fillId="3" borderId="0" xfId="5" applyFill="1" applyProtection="1">
      <protection hidden="1"/>
    </xf>
    <xf numFmtId="0" fontId="11" fillId="3" borderId="0" xfId="3" applyFont="1" applyFill="1" applyAlignment="1" applyProtection="1">
      <alignment horizontal="left" indent="4"/>
      <protection hidden="1"/>
    </xf>
    <xf numFmtId="0" fontId="12" fillId="3" borderId="0" xfId="6" applyFill="1" applyProtection="1">
      <alignment horizontal="left" indent="4"/>
      <protection hidden="1"/>
    </xf>
    <xf numFmtId="0" fontId="13" fillId="3" borderId="0" xfId="5" applyFont="1" applyFill="1" applyProtection="1">
      <protection hidden="1"/>
    </xf>
    <xf numFmtId="0" fontId="14" fillId="3" borderId="0" xfId="3" applyFont="1" applyFill="1" applyProtection="1">
      <protection hidden="1"/>
    </xf>
    <xf numFmtId="0" fontId="17" fillId="3" borderId="0" xfId="3" applyFont="1" applyFill="1" applyProtection="1">
      <protection hidden="1"/>
    </xf>
    <xf numFmtId="0" fontId="18" fillId="3" borderId="0" xfId="3" applyFont="1" applyFill="1" applyProtection="1">
      <protection hidden="1"/>
    </xf>
    <xf numFmtId="0" fontId="19" fillId="3" borderId="0" xfId="5" applyFont="1" applyFill="1" applyProtection="1">
      <protection hidden="1"/>
    </xf>
    <xf numFmtId="0" fontId="22" fillId="3" borderId="0" xfId="0" applyFont="1" applyFill="1"/>
    <xf numFmtId="0" fontId="23" fillId="3" borderId="0" xfId="0" applyFont="1" applyFill="1" applyBorder="1" applyAlignment="1">
      <alignment vertical="center"/>
    </xf>
    <xf numFmtId="14" fontId="23" fillId="3" borderId="0" xfId="0" applyNumberFormat="1" applyFont="1" applyFill="1"/>
    <xf numFmtId="0" fontId="23" fillId="3" borderId="0" xfId="0" applyNumberFormat="1" applyFont="1" applyFill="1"/>
    <xf numFmtId="0" fontId="22" fillId="3" borderId="0" xfId="0" applyFont="1" applyFill="1" applyBorder="1"/>
    <xf numFmtId="166" fontId="27" fillId="3" borderId="0" xfId="0" applyNumberFormat="1" applyFont="1" applyFill="1" applyBorder="1" applyAlignment="1">
      <alignment wrapText="1"/>
    </xf>
    <xf numFmtId="166" fontId="27" fillId="12" borderId="7" xfId="0" applyNumberFormat="1" applyFont="1" applyFill="1" applyBorder="1" applyAlignment="1">
      <alignment horizontal="left" vertical="center" wrapText="1"/>
    </xf>
    <xf numFmtId="166" fontId="27" fillId="11" borderId="7" xfId="0" applyNumberFormat="1" applyFont="1" applyFill="1" applyBorder="1" applyAlignment="1">
      <alignment horizontal="left" vertical="center" wrapText="1"/>
    </xf>
    <xf numFmtId="166" fontId="27" fillId="9" borderId="7" xfId="0" applyNumberFormat="1" applyFont="1" applyFill="1" applyBorder="1" applyAlignment="1">
      <alignment horizontal="left" vertical="center" wrapText="1"/>
    </xf>
    <xf numFmtId="0" fontId="0" fillId="3" borderId="0" xfId="0" applyFill="1" applyAlignment="1">
      <alignment horizontal="left"/>
    </xf>
    <xf numFmtId="0" fontId="25" fillId="8" borderId="5" xfId="0" quotePrefix="1" applyFont="1" applyFill="1" applyBorder="1" applyAlignment="1">
      <alignment horizontal="left"/>
    </xf>
    <xf numFmtId="0" fontId="25" fillId="8" borderId="3" xfId="0" quotePrefix="1" applyFont="1" applyFill="1" applyBorder="1" applyAlignment="1">
      <alignment horizontal="left"/>
    </xf>
    <xf numFmtId="166" fontId="27" fillId="12" borderId="4" xfId="0" applyNumberFormat="1" applyFont="1" applyFill="1" applyBorder="1" applyAlignment="1">
      <alignment horizontal="left" vertical="center" wrapText="1"/>
    </xf>
    <xf numFmtId="166" fontId="27" fillId="11" borderId="4" xfId="0" applyNumberFormat="1" applyFont="1" applyFill="1" applyBorder="1" applyAlignment="1">
      <alignment horizontal="left" vertical="center" wrapText="1"/>
    </xf>
    <xf numFmtId="166" fontId="27" fillId="9" borderId="4" xfId="0" applyNumberFormat="1" applyFont="1" applyFill="1" applyBorder="1" applyAlignment="1">
      <alignment horizontal="left" vertical="center" wrapText="1"/>
    </xf>
    <xf numFmtId="0" fontId="24" fillId="7" borderId="6" xfId="0" applyFont="1" applyFill="1" applyBorder="1" applyAlignment="1">
      <alignment horizontal="left"/>
    </xf>
    <xf numFmtId="0" fontId="24" fillId="3" borderId="6" xfId="0" applyFont="1" applyFill="1" applyBorder="1" applyAlignment="1">
      <alignment horizontal="left"/>
    </xf>
    <xf numFmtId="0" fontId="26" fillId="13" borderId="8" xfId="0" quotePrefix="1" applyFont="1" applyFill="1" applyBorder="1" applyAlignment="1">
      <alignment horizontal="center" vertical="center" wrapText="1"/>
    </xf>
    <xf numFmtId="0" fontId="29" fillId="13" borderId="4" xfId="10" applyFont="1" applyFill="1" applyBorder="1" applyAlignment="1" applyProtection="1">
      <alignment horizontal="center" vertical="center"/>
      <protection locked="0"/>
    </xf>
    <xf numFmtId="166" fontId="27" fillId="14" borderId="7" xfId="0" applyNumberFormat="1" applyFont="1" applyFill="1" applyBorder="1" applyAlignment="1">
      <alignment horizontal="left" vertical="center" wrapText="1"/>
    </xf>
    <xf numFmtId="166" fontId="27" fillId="14" borderId="4" xfId="0" applyNumberFormat="1" applyFont="1" applyFill="1" applyBorder="1" applyAlignment="1">
      <alignment horizontal="left" vertical="center" wrapText="1"/>
    </xf>
    <xf numFmtId="0" fontId="8" fillId="3" borderId="4" xfId="3" applyFill="1" applyBorder="1" applyProtection="1">
      <protection hidden="1"/>
    </xf>
    <xf numFmtId="0" fontId="16" fillId="4" borderId="4" xfId="7" applyFont="1" applyFill="1" applyBorder="1" applyProtection="1">
      <protection locked="0"/>
    </xf>
    <xf numFmtId="0" fontId="0" fillId="9" borderId="0" xfId="0" applyFill="1"/>
    <xf numFmtId="0" fontId="21" fillId="9" borderId="0" xfId="0" applyFont="1" applyFill="1"/>
    <xf numFmtId="0" fontId="30" fillId="9" borderId="0" xfId="0" applyFont="1" applyFill="1"/>
    <xf numFmtId="0" fontId="0" fillId="13" borderId="0" xfId="0" applyFill="1"/>
    <xf numFmtId="44" fontId="32" fillId="3" borderId="1" xfId="1" applyFont="1" applyFill="1" applyBorder="1" applyProtection="1">
      <protection locked="0"/>
    </xf>
    <xf numFmtId="14" fontId="24" fillId="7" borderId="7" xfId="0" applyNumberFormat="1" applyFont="1" applyFill="1" applyBorder="1" applyAlignment="1" applyProtection="1">
      <alignment horizontal="left"/>
      <protection locked="0"/>
    </xf>
    <xf numFmtId="166" fontId="24" fillId="3" borderId="7" xfId="0" applyNumberFormat="1" applyFont="1" applyFill="1" applyBorder="1" applyAlignment="1" applyProtection="1">
      <alignment horizontal="left"/>
      <protection locked="0"/>
    </xf>
    <xf numFmtId="44" fontId="33" fillId="3" borderId="0" xfId="1" applyFont="1" applyFill="1" applyAlignment="1">
      <alignment horizontal="center" vertical="center"/>
    </xf>
    <xf numFmtId="0" fontId="4" fillId="15" borderId="0" xfId="0" applyFont="1" applyFill="1" applyAlignment="1">
      <alignment horizontal="left" vertical="center"/>
    </xf>
    <xf numFmtId="14" fontId="4" fillId="15" borderId="0" xfId="0" applyNumberFormat="1" applyFont="1" applyFill="1" applyAlignment="1">
      <alignment horizontal="center" vertical="center"/>
    </xf>
    <xf numFmtId="0" fontId="1" fillId="15" borderId="0" xfId="0" applyFont="1" applyFill="1" applyAlignment="1"/>
    <xf numFmtId="0" fontId="31" fillId="15" borderId="1" xfId="0" applyFont="1" applyFill="1" applyBorder="1" applyAlignment="1" applyProtection="1">
      <alignment horizontal="left"/>
      <protection hidden="1"/>
    </xf>
    <xf numFmtId="167" fontId="27" fillId="4" borderId="9" xfId="0" applyNumberFormat="1" applyFont="1" applyFill="1" applyBorder="1" applyAlignment="1" applyProtection="1">
      <alignment horizontal="center" vertical="center"/>
      <protection locked="0"/>
    </xf>
    <xf numFmtId="167" fontId="27" fillId="14" borderId="9" xfId="0" applyNumberFormat="1" applyFont="1" applyFill="1" applyBorder="1" applyAlignment="1">
      <alignment horizontal="center" vertical="center"/>
    </xf>
    <xf numFmtId="167" fontId="27" fillId="12" borderId="7" xfId="0" applyNumberFormat="1" applyFont="1" applyFill="1" applyBorder="1" applyAlignment="1">
      <alignment horizontal="center" vertical="center" wrapText="1"/>
    </xf>
    <xf numFmtId="167" fontId="27" fillId="11" borderId="7" xfId="0" applyNumberFormat="1" applyFont="1" applyFill="1" applyBorder="1" applyAlignment="1">
      <alignment horizontal="center" vertical="center" wrapText="1"/>
    </xf>
    <xf numFmtId="167" fontId="27" fillId="9" borderId="7" xfId="0" applyNumberFormat="1" applyFont="1" applyFill="1" applyBorder="1" applyAlignment="1">
      <alignment horizontal="center" vertical="center" wrapText="1"/>
    </xf>
    <xf numFmtId="167" fontId="27" fillId="14" borderId="7" xfId="0" applyNumberFormat="1" applyFont="1" applyFill="1" applyBorder="1" applyAlignment="1">
      <alignment horizontal="center" vertical="center" wrapText="1"/>
    </xf>
    <xf numFmtId="167" fontId="24" fillId="10" borderId="7" xfId="0" applyNumberFormat="1" applyFont="1" applyFill="1" applyBorder="1" applyAlignment="1" applyProtection="1">
      <alignment horizontal="left"/>
      <protection locked="0"/>
    </xf>
    <xf numFmtId="167" fontId="24" fillId="10" borderId="6" xfId="0" applyNumberFormat="1" applyFont="1" applyFill="1" applyBorder="1" applyAlignment="1">
      <alignment horizontal="left"/>
    </xf>
    <xf numFmtId="0" fontId="25" fillId="8" borderId="3" xfId="0" quotePrefix="1" applyFont="1" applyFill="1" applyBorder="1" applyAlignment="1">
      <alignment horizontal="right"/>
    </xf>
    <xf numFmtId="167" fontId="24" fillId="10" borderId="7" xfId="0" applyNumberFormat="1" applyFont="1" applyFill="1" applyBorder="1" applyAlignment="1" applyProtection="1">
      <alignment horizontal="right"/>
      <protection locked="0"/>
    </xf>
    <xf numFmtId="167" fontId="24" fillId="10" borderId="6" xfId="0" applyNumberFormat="1" applyFont="1" applyFill="1" applyBorder="1" applyAlignment="1">
      <alignment horizontal="right"/>
    </xf>
    <xf numFmtId="0" fontId="0" fillId="3" borderId="0" xfId="0" applyFill="1" applyAlignment="1">
      <alignment horizontal="right"/>
    </xf>
    <xf numFmtId="164" fontId="33" fillId="3" borderId="0" xfId="1" applyNumberFormat="1" applyFont="1" applyFill="1" applyAlignment="1">
      <alignment horizontal="center" vertical="center"/>
    </xf>
    <xf numFmtId="0" fontId="0" fillId="3" borderId="0" xfId="0" applyFill="1" applyBorder="1"/>
    <xf numFmtId="0" fontId="35" fillId="3" borderId="0" xfId="0" applyFont="1" applyFill="1" applyBorder="1"/>
    <xf numFmtId="0" fontId="0" fillId="3" borderId="0" xfId="0" applyFill="1" applyBorder="1" applyAlignment="1">
      <alignment horizontal="right"/>
    </xf>
    <xf numFmtId="0" fontId="0" fillId="16" borderId="0" xfId="0" applyFill="1" applyBorder="1" applyAlignment="1">
      <alignment horizontal="right"/>
    </xf>
    <xf numFmtId="0" fontId="2" fillId="3" borderId="0" xfId="0" applyFont="1" applyFill="1" applyBorder="1" applyAlignment="1">
      <alignment horizontal="right"/>
    </xf>
    <xf numFmtId="0" fontId="36" fillId="3" borderId="0" xfId="0" applyFont="1" applyFill="1" applyAlignment="1">
      <alignment horizontal="center"/>
    </xf>
    <xf numFmtId="0" fontId="34" fillId="15" borderId="10" xfId="0" applyFont="1" applyFill="1" applyBorder="1" applyAlignment="1">
      <alignment horizontal="center" vertical="center"/>
    </xf>
    <xf numFmtId="0" fontId="34" fillId="15" borderId="11" xfId="0" applyFont="1" applyFill="1" applyBorder="1" applyAlignment="1">
      <alignment horizontal="center" vertical="center"/>
    </xf>
    <xf numFmtId="0" fontId="34" fillId="15" borderId="12" xfId="0" applyFont="1" applyFill="1" applyBorder="1" applyAlignment="1">
      <alignment horizontal="center" vertical="center"/>
    </xf>
    <xf numFmtId="0" fontId="34" fillId="15" borderId="13" xfId="0" applyFont="1" applyFill="1" applyBorder="1" applyAlignment="1">
      <alignment horizontal="center" vertical="center"/>
    </xf>
    <xf numFmtId="0" fontId="34" fillId="15" borderId="0" xfId="0" applyFont="1" applyFill="1" applyBorder="1" applyAlignment="1">
      <alignment horizontal="center" vertical="center"/>
    </xf>
    <xf numFmtId="0" fontId="34" fillId="15" borderId="14" xfId="0" applyFont="1" applyFill="1" applyBorder="1" applyAlignment="1">
      <alignment horizontal="center" vertical="center"/>
    </xf>
    <xf numFmtId="0" fontId="34" fillId="15" borderId="15" xfId="0" applyFont="1" applyFill="1" applyBorder="1" applyAlignment="1">
      <alignment horizontal="center" vertical="center"/>
    </xf>
    <xf numFmtId="0" fontId="34" fillId="15" borderId="16" xfId="0" applyFont="1" applyFill="1" applyBorder="1" applyAlignment="1">
      <alignment horizontal="center" vertical="center"/>
    </xf>
    <xf numFmtId="0" fontId="34" fillId="15" borderId="17" xfId="0" applyFont="1" applyFill="1" applyBorder="1" applyAlignment="1">
      <alignment horizontal="center" vertical="center"/>
    </xf>
    <xf numFmtId="164" fontId="33" fillId="3" borderId="0" xfId="1" applyNumberFormat="1" applyFont="1" applyFill="1" applyAlignment="1">
      <alignment horizontal="center" vertical="center"/>
    </xf>
  </cellXfs>
  <cellStyles count="11">
    <cellStyle name="Bleu Clair" xfId="8" xr:uid="{00000000-0005-0000-0000-000000000000}"/>
    <cellStyle name="Jaune" xfId="7" xr:uid="{00000000-0005-0000-0000-000001000000}"/>
    <cellStyle name="Lien hypertexte" xfId="10" builtinId="8"/>
    <cellStyle name="Milliers 2" xfId="9" xr:uid="{00000000-0005-0000-0000-000003000000}"/>
    <cellStyle name="Monétaire" xfId="1" builtinId="4"/>
    <cellStyle name="Normal" xfId="0" builtinId="0"/>
    <cellStyle name="Normal 3" xfId="3" xr:uid="{00000000-0005-0000-0000-000006000000}"/>
    <cellStyle name="Texte Aide" xfId="5" xr:uid="{00000000-0005-0000-0000-000007000000}"/>
    <cellStyle name="Texte gras Aide" xfId="4" xr:uid="{00000000-0005-0000-0000-000008000000}"/>
    <cellStyle name="Titre 2 aide" xfId="6" xr:uid="{00000000-0005-0000-0000-000009000000}"/>
    <cellStyle name="Titre Aide" xfId="2" xr:uid="{00000000-0005-0000-0000-00000A000000}"/>
  </cellStyles>
  <dxfs count="162">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style="hair">
          <color indexed="64"/>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7" formatCode="#,##0\ _€"/>
      <fill>
        <patternFill patternType="solid">
          <fgColor indexed="64"/>
          <bgColor theme="9" tint="0.79998168889431442"/>
        </patternFill>
      </fill>
      <alignment horizontal="right" vertical="bottom" textRotation="0" wrapText="0" indent="0" justifyLastLine="0" shrinkToFit="0" readingOrder="0"/>
      <border diagonalUp="0" diagonalDown="0" outline="0">
        <left/>
        <right style="hair">
          <color indexed="64"/>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66" formatCode="#,##0.00\ &quot;€&quot;"/>
      <fill>
        <patternFill patternType="solid">
          <fgColor indexed="64"/>
          <bgColor theme="0"/>
        </patternFill>
      </fill>
      <alignment horizontal="left" vertical="bottom" textRotation="0" wrapText="0" indent="0" justifyLastLine="0" shrinkToFit="0" readingOrder="0"/>
      <border diagonalUp="0" diagonalDown="0" outline="0">
        <left/>
        <right/>
        <top/>
        <bottom style="hair">
          <color indexed="64"/>
        </bottom>
      </border>
      <protection locked="0" hidden="0"/>
    </dxf>
    <dxf>
      <font>
        <b/>
        <i val="0"/>
        <strike val="0"/>
        <condense val="0"/>
        <extend val="0"/>
        <outline val="0"/>
        <shadow val="0"/>
        <u val="none"/>
        <vertAlign val="baseline"/>
        <sz val="10"/>
        <color rgb="FF002060"/>
        <name val="Arial"/>
        <scheme val="none"/>
      </font>
      <fill>
        <patternFill patternType="solid">
          <fgColor indexed="64"/>
          <bgColor theme="0" tint="-4.9989318521683403E-2"/>
        </patternFill>
      </fill>
      <alignment horizontal="left" vertical="bottom" textRotation="0" wrapText="0" indent="0" justifyLastLine="0" shrinkToFit="0" readingOrder="0"/>
      <border diagonalUp="0" diagonalDown="0" outline="0">
        <left/>
        <right style="hair">
          <color indexed="64"/>
        </right>
        <top/>
        <bottom/>
      </border>
    </dxf>
    <dxf>
      <font>
        <b/>
        <i val="0"/>
        <strike val="0"/>
        <condense val="0"/>
        <extend val="0"/>
        <outline val="0"/>
        <shadow val="0"/>
        <u val="none"/>
        <vertAlign val="baseline"/>
        <sz val="10"/>
        <color rgb="FF002060"/>
        <name val="Arial"/>
        <scheme val="none"/>
      </font>
      <numFmt numFmtId="19" formatCode="dd/mm/yyyy"/>
      <fill>
        <patternFill patternType="solid">
          <fgColor indexed="64"/>
          <bgColor theme="0" tint="-4.9989318521683403E-2"/>
        </patternFill>
      </fill>
      <alignment horizontal="left" vertical="bottom" textRotation="0" wrapText="0" indent="0" justifyLastLine="0" shrinkToFit="0" readingOrder="0"/>
      <border diagonalUp="0" diagonalDown="0">
        <left/>
        <right style="hair">
          <color indexed="64"/>
        </right>
        <top/>
        <bottom style="hair">
          <color indexed="64"/>
        </bottom>
        <vertical/>
        <horizontal/>
      </border>
      <protection locked="0" hidden="0"/>
    </dxf>
    <dxf>
      <protection locked="0" hidden="0"/>
    </dxf>
    <dxf>
      <font>
        <b/>
        <i val="0"/>
        <strike val="0"/>
        <condense val="0"/>
        <extend val="0"/>
        <outline val="0"/>
        <shadow val="0"/>
        <u val="none"/>
        <vertAlign val="baseline"/>
        <sz val="11"/>
        <color theme="0"/>
        <name val="Arial"/>
        <scheme val="none"/>
      </font>
      <fill>
        <patternFill patternType="solid">
          <fgColor indexed="64"/>
          <bgColor rgb="FF009999"/>
        </patternFill>
      </fill>
      <alignment horizontal="left" vertical="bottom" textRotation="0" wrapText="0" indent="0" justifyLastLine="0" shrinkToFit="0" readingOrder="0"/>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7" formatCode="#,##0\ _€"/>
      <fill>
        <patternFill patternType="solid">
          <fgColor indexed="64"/>
          <bgColor theme="0"/>
        </patternFill>
      </fill>
      <alignment horizontal="center" vertical="center" textRotation="0" indent="0" justifyLastLine="0" shrinkToFit="0" readingOrder="0"/>
      <border diagonalUp="0" diagonalDown="0">
        <left style="hair">
          <color indexed="64"/>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numFmt numFmtId="166" formatCode="#,##0.00\ &quot;€&quot;"/>
      <fill>
        <patternFill patternType="solid">
          <fgColor indexed="64"/>
          <bgColor theme="0"/>
        </patternFill>
      </fill>
      <alignment horizontal="left" vertical="center" textRotation="0" wrapText="1" indent="0" justifyLastLine="0" shrinkToFit="0" readingOrder="0"/>
      <border diagonalUp="0" diagonalDown="0" outline="0">
        <left/>
        <right style="thin">
          <color rgb="FF009999"/>
        </right>
        <top style="thin">
          <color rgb="FF009999"/>
        </top>
        <bottom style="thin">
          <color rgb="FF009999"/>
        </bottom>
      </border>
    </dxf>
    <dxf>
      <border>
        <top style="thin">
          <color rgb="FF009999"/>
        </top>
      </border>
    </dxf>
    <dxf>
      <border diagonalUp="0" diagonalDown="0">
        <left style="thin">
          <color rgb="FF009999"/>
        </left>
        <right style="thin">
          <color rgb="FF009999"/>
        </right>
        <top style="thin">
          <color rgb="FF009999"/>
        </top>
        <bottom style="thin">
          <color rgb="FF009999"/>
        </bottom>
      </border>
    </dxf>
    <dxf>
      <font>
        <b/>
        <i val="0"/>
        <strike val="0"/>
        <condense val="0"/>
        <extend val="0"/>
        <outline val="0"/>
        <shadow val="0"/>
        <u val="none"/>
        <vertAlign val="baseline"/>
        <sz val="12"/>
        <color rgb="FF002060"/>
        <name val="Arial"/>
        <scheme val="none"/>
      </font>
      <fill>
        <patternFill patternType="solid">
          <fgColor indexed="64"/>
          <bgColor theme="0"/>
        </patternFill>
      </fill>
    </dxf>
    <dxf>
      <border>
        <bottom style="hair">
          <color indexed="64"/>
        </bottom>
      </border>
    </dxf>
    <dxf>
      <font>
        <b/>
        <i val="0"/>
        <strike val="0"/>
        <condense val="0"/>
        <extend val="0"/>
        <outline val="0"/>
        <shadow val="0"/>
        <u val="none"/>
        <vertAlign val="baseline"/>
        <sz val="16"/>
        <color theme="0"/>
        <name val="Arial"/>
        <scheme val="none"/>
      </font>
      <fill>
        <patternFill patternType="solid">
          <fgColor indexed="64"/>
          <bgColor theme="1"/>
        </patternFill>
      </fill>
      <alignment horizontal="center" vertical="center" textRotation="0" wrapText="0" indent="0" justifyLastLine="0" shrinkToFit="0" readingOrder="0"/>
      <border diagonalUp="0" diagonalDown="0" outline="0">
        <left style="hair">
          <color indexed="64"/>
        </left>
        <right style="hair">
          <color indexed="64"/>
        </right>
        <top/>
        <bottom/>
      </border>
      <protection locked="0" hidden="0"/>
    </dxf>
  </dxfs>
  <tableStyles count="1" defaultTableStyle="TableStyleMedium2" defaultPivotStyle="PivotStyleLight16">
    <tableStyle name="Style de tableau 1" pivot="0" count="0" xr9:uid="{00000000-0011-0000-FFFF-FFFF00000000}"/>
  </tableStyles>
  <colors>
    <mruColors>
      <color rgb="FF008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microsoft.com/office/2007/relationships/slicerCache" Target="slicerCaches/slicerCache1.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strRef>
              <c:f>'Tableau de bord'!$B$7</c:f>
              <c:strCache>
                <c:ptCount val="1"/>
                <c:pt idx="0">
                  <c:v>SOLDE DÉBUT DU MOIS (1)</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'Tableau de bord'!$C$6:$N$6</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bord'!$C$7:$N$7</c:f>
            </c:numRef>
          </c:val>
          <c:extLst xmlns:c15="http://schemas.microsoft.com/office/drawing/2012/chart">
            <c:ext xmlns:c16="http://schemas.microsoft.com/office/drawing/2014/chart" uri="{C3380CC4-5D6E-409C-BE32-E72D297353CC}">
              <c16:uniqueId val="{00000000-30B1-44DB-9564-694FF93A9D8D}"/>
            </c:ext>
          </c:extLst>
        </c:ser>
        <c:ser>
          <c:idx val="1"/>
          <c:order val="1"/>
          <c:tx>
            <c:strRef>
              <c:f>'Tableau de bord'!$B$8</c:f>
              <c:strCache>
                <c:ptCount val="1"/>
                <c:pt idx="0">
                  <c:v>TOTAL ENCAISSEMENTS (2)</c:v>
                </c:pt>
              </c:strCache>
            </c:strRef>
          </c:tx>
          <c:spPr>
            <a:solidFill>
              <a:schemeClr val="accent2"/>
            </a:solidFill>
            <a:ln>
              <a:noFill/>
            </a:ln>
            <a:effectLst/>
          </c:spPr>
          <c:invertIfNegative val="0"/>
          <c:dLbls>
            <c:numFmt formatCode="#,##0\ _€" sourceLinked="0"/>
            <c:spPr>
              <a:solidFill>
                <a:schemeClr val="accent2">
                  <a:lumMod val="20000"/>
                  <a:lumOff val="80000"/>
                </a:schemeClr>
              </a:solidFill>
              <a:ln>
                <a:noFill/>
              </a:ln>
              <a:effectLst>
                <a:outerShdw blurRad="50800" dist="38100" dir="2700000" algn="tl" rotWithShape="0">
                  <a:schemeClr val="bg1">
                    <a:alpha val="40000"/>
                  </a:schemeClr>
                </a:outerShdw>
              </a:effectLst>
            </c:spPr>
            <c:txPr>
              <a:bodyPr rot="0" spcFirstLastPara="1" vertOverflow="ellipsis" vert="horz" wrap="square" lIns="38100" tIns="19050" rIns="38100" bIns="19050" anchor="ctr" anchorCtr="1">
                <a:spAutoFit/>
              </a:bodyPr>
              <a:lstStyle/>
              <a:p>
                <a:pPr>
                  <a:defRPr sz="900" b="0" i="0" u="none" strike="noStrike" kern="1200" baseline="0">
                    <a:ln>
                      <a:noFill/>
                    </a:ln>
                    <a:solidFill>
                      <a:schemeClr val="tx1">
                        <a:lumMod val="75000"/>
                        <a:lumOff val="25000"/>
                      </a:schemeClr>
                    </a:solidFill>
                    <a:latin typeface="+mn-lt"/>
                    <a:ea typeface="+mn-ea"/>
                    <a:cs typeface="+mn-cs"/>
                  </a:defRPr>
                </a:pPr>
                <a:endParaRPr lang="fr-FR"/>
              </a:p>
            </c:txPr>
            <c:dLblPos val="outEnd"/>
            <c:showLegendKey val="1"/>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'Tableau de bord'!$C$6:$N$6</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bord'!$C$8:$N$8</c:f>
            </c:numRef>
          </c:val>
          <c:extLst>
            <c:ext xmlns:c16="http://schemas.microsoft.com/office/drawing/2014/chart" uri="{C3380CC4-5D6E-409C-BE32-E72D297353CC}">
              <c16:uniqueId val="{00000001-30B1-44DB-9564-694FF93A9D8D}"/>
            </c:ext>
          </c:extLst>
        </c:ser>
        <c:ser>
          <c:idx val="2"/>
          <c:order val="2"/>
          <c:tx>
            <c:strRef>
              <c:f>'Tableau de bord'!$B$9</c:f>
              <c:strCache>
                <c:ptCount val="1"/>
                <c:pt idx="0">
                  <c:v>TOTAL DÉCAISSEMENTS (3)</c:v>
                </c:pt>
              </c:strCache>
            </c:strRef>
          </c:tx>
          <c:spPr>
            <a:solidFill>
              <a:schemeClr val="accent3"/>
            </a:solidFill>
            <a:ln>
              <a:noFill/>
            </a:ln>
            <a:effectLst/>
          </c:spPr>
          <c:invertIfNegative val="0"/>
          <c:dLbls>
            <c:spPr>
              <a:solidFill>
                <a:schemeClr val="bg1">
                  <a:lumMod val="85000"/>
                </a:schemeClr>
              </a:solid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'Tableau de bord'!$C$6:$N$6</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bord'!$C$9:$N$9</c:f>
            </c:numRef>
          </c:val>
          <c:extLst>
            <c:ext xmlns:c16="http://schemas.microsoft.com/office/drawing/2014/chart" uri="{C3380CC4-5D6E-409C-BE32-E72D297353CC}">
              <c16:uniqueId val="{00000002-30B1-44DB-9564-694FF93A9D8D}"/>
            </c:ext>
          </c:extLst>
        </c:ser>
        <c:dLbls>
          <c:showLegendKey val="0"/>
          <c:showVal val="1"/>
          <c:showCatName val="0"/>
          <c:showSerName val="0"/>
          <c:showPercent val="0"/>
          <c:showBubbleSize val="0"/>
        </c:dLbls>
        <c:gapWidth val="75"/>
        <c:axId val="299272248"/>
        <c:axId val="299276736"/>
        <c:extLst>
          <c:ext xmlns:c15="http://schemas.microsoft.com/office/drawing/2012/chart" uri="{02D57815-91ED-43cb-92C2-25804820EDAC}">
            <c15:filteredBarSeries>
              <c15:ser>
                <c:idx val="4"/>
                <c:order val="4"/>
                <c:tx>
                  <c:strRef>
                    <c:extLst>
                      <c:ext uri="{02D57815-91ED-43cb-92C2-25804820EDAC}">
                        <c15:formulaRef>
                          <c15:sqref>'Tableau de bord'!$B$11</c15:sqref>
                        </c15:formulaRef>
                      </c:ext>
                    </c:extLst>
                    <c:strCache>
                      <c:ptCount val="1"/>
                      <c:pt idx="0">
                        <c:v>SOLDE DE TRÉSORERIE (Fin du mois) = (5) = (1)+(2)-(3)</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uri="{02D57815-91ED-43cb-92C2-25804820EDAC}">
                        <c15:formulaRef>
                          <c15:sqref>'Tableau de bord'!$C$6:$N$6</c15:sqref>
                        </c15:formulaRef>
                      </c:ext>
                    </c:extLst>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extLst>
                      <c:ext uri="{02D57815-91ED-43cb-92C2-25804820EDAC}">
                        <c15:formulaRef>
                          <c15:sqref>'Tableau de bord'!$C$11:$N$11</c15:sqref>
                        </c15:formulaRef>
                      </c:ext>
                    </c:extLst>
                    <c:numCache>
                      <c:formatCode>#,##0\ _€</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4-30B1-44DB-9564-694FF93A9D8D}"/>
                  </c:ext>
                </c:extLst>
              </c15:ser>
            </c15:filteredBarSeries>
          </c:ext>
        </c:extLst>
      </c:barChart>
      <c:lineChart>
        <c:grouping val="standard"/>
        <c:varyColors val="0"/>
        <c:ser>
          <c:idx val="3"/>
          <c:order val="3"/>
          <c:tx>
            <c:strRef>
              <c:f>'Tableau de bord'!$B$10</c:f>
              <c:strCache>
                <c:ptCount val="1"/>
                <c:pt idx="0">
                  <c:v>VARIATION (4) = (2) - (3)</c:v>
                </c:pt>
              </c:strCache>
            </c:strRef>
          </c:tx>
          <c:spPr>
            <a:ln w="28575" cap="rnd">
              <a:solidFill>
                <a:schemeClr val="accent4"/>
              </a:solidFill>
              <a:round/>
            </a:ln>
            <a:effectLst/>
          </c:spPr>
          <c:marker>
            <c:symbol val="none"/>
          </c:marker>
          <c:dLbls>
            <c:spPr>
              <a:solidFill>
                <a:schemeClr val="accent4">
                  <a:lumMod val="20000"/>
                  <a:lumOff val="80000"/>
                </a:schemeClr>
              </a:solid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'Tableau de bord'!$C$6:$N$6</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bord'!$C$10:$N$10</c:f>
            </c:numRef>
          </c:val>
          <c:smooth val="0"/>
          <c:extLst>
            <c:ext xmlns:c16="http://schemas.microsoft.com/office/drawing/2014/chart" uri="{C3380CC4-5D6E-409C-BE32-E72D297353CC}">
              <c16:uniqueId val="{00000003-30B1-44DB-9564-694FF93A9D8D}"/>
            </c:ext>
          </c:extLst>
        </c:ser>
        <c:dLbls>
          <c:showLegendKey val="0"/>
          <c:showVal val="1"/>
          <c:showCatName val="0"/>
          <c:showSerName val="0"/>
          <c:showPercent val="0"/>
          <c:showBubbleSize val="0"/>
        </c:dLbls>
        <c:marker val="1"/>
        <c:smooth val="0"/>
        <c:axId val="299272248"/>
        <c:axId val="299276736"/>
      </c:lineChart>
      <c:catAx>
        <c:axId val="29927224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9276736"/>
        <c:crosses val="autoZero"/>
        <c:auto val="1"/>
        <c:lblAlgn val="ctr"/>
        <c:lblOffset val="100"/>
        <c:noMultiLvlLbl val="0"/>
      </c:catAx>
      <c:valAx>
        <c:axId val="299276736"/>
        <c:scaling>
          <c:orientation val="minMax"/>
        </c:scaling>
        <c:delete val="0"/>
        <c:axPos val="l"/>
        <c:numFmt formatCode="#\ ##0\ 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927224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Drop" dropStyle="combo" dx="22" noThreeD="1" sel="0" val="0"/>
</file>

<file path=xl/drawings/_rels/drawing1.x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1.jpeg"/><Relationship Id="rId1" Type="http://schemas.openxmlformats.org/officeDocument/2006/relationships/hyperlink" Target="#'Page d''acceuil'!A1"/></Relationships>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1.jpeg"/><Relationship Id="rId1" Type="http://schemas.openxmlformats.org/officeDocument/2006/relationships/hyperlink" Target="#'Page d''acceuil'!A1"/><Relationship Id="rId4" Type="http://schemas.openxmlformats.org/officeDocument/2006/relationships/chart" Target="../charts/chart1.xml"/></Relationships>
</file>

<file path=xl/drawings/_rels/drawing3.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4.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5.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6.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7.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8.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9.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10.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11.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12.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13.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_rels/drawing14.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Page d''acceuil'!A1"/></Relationships>
</file>

<file path=xl/drawings/drawing1.xml><?xml version="1.0" encoding="utf-8"?>
<xdr:wsDr xmlns:xdr="http://schemas.openxmlformats.org/drawingml/2006/spreadsheetDrawing" xmlns:a="http://schemas.openxmlformats.org/drawingml/2006/main">
  <xdr:twoCellAnchor editAs="oneCell">
    <xdr:from>
      <xdr:col>13</xdr:col>
      <xdr:colOff>219076</xdr:colOff>
      <xdr:row>5</xdr:row>
      <xdr:rowOff>28575</xdr:rowOff>
    </xdr:from>
    <xdr:to>
      <xdr:col>15</xdr:col>
      <xdr:colOff>66676</xdr:colOff>
      <xdr:row>12</xdr:row>
      <xdr:rowOff>38100</xdr:rowOff>
    </xdr:to>
    <xdr:pic>
      <xdr:nvPicPr>
        <xdr:cNvPr id="3" name="Image 2">
          <a:hlinkClick xmlns:r="http://schemas.openxmlformats.org/officeDocument/2006/relationships" r:id="rId1"/>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429876" y="1057275"/>
          <a:ext cx="1371600" cy="1371600"/>
        </a:xfrm>
        <a:prstGeom prst="rect">
          <a:avLst/>
        </a:prstGeom>
      </xdr:spPr>
    </xdr:pic>
    <xdr:clientData/>
  </xdr:twoCellAnchor>
  <xdr:twoCellAnchor editAs="oneCell">
    <xdr:from>
      <xdr:col>13</xdr:col>
      <xdr:colOff>219076</xdr:colOff>
      <xdr:row>5</xdr:row>
      <xdr:rowOff>28575</xdr:rowOff>
    </xdr:from>
    <xdr:to>
      <xdr:col>15</xdr:col>
      <xdr:colOff>66676</xdr:colOff>
      <xdr:row>12</xdr:row>
      <xdr:rowOff>38100</xdr:rowOff>
    </xdr:to>
    <xdr:pic>
      <xdr:nvPicPr>
        <xdr:cNvPr id="5" name="Image 4">
          <a:hlinkClick xmlns:r="http://schemas.openxmlformats.org/officeDocument/2006/relationships" r:id="rId1"/>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429876" y="1057275"/>
          <a:ext cx="1371600" cy="1371600"/>
        </a:xfrm>
        <a:prstGeom prst="rect">
          <a:avLst/>
        </a:prstGeom>
      </xdr:spPr>
    </xdr:pic>
    <xdr:clientData/>
  </xdr:twoCellAnchor>
  <xdr:twoCellAnchor editAs="oneCell">
    <xdr:from>
      <xdr:col>1</xdr:col>
      <xdr:colOff>0</xdr:colOff>
      <xdr:row>24</xdr:row>
      <xdr:rowOff>0</xdr:rowOff>
    </xdr:from>
    <xdr:to>
      <xdr:col>7</xdr:col>
      <xdr:colOff>752475</xdr:colOff>
      <xdr:row>37</xdr:row>
      <xdr:rowOff>21373</xdr:rowOff>
    </xdr:to>
    <xdr:pic>
      <xdr:nvPicPr>
        <xdr:cNvPr id="11" name="Image 10">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762000" y="4714875"/>
          <a:ext cx="5334000" cy="249787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390525</xdr:colOff>
      <xdr:row>23</xdr:row>
      <xdr:rowOff>161925</xdr:rowOff>
    </xdr:from>
    <xdr:to>
      <xdr:col>4</xdr:col>
      <xdr:colOff>723900</xdr:colOff>
      <xdr:row>25</xdr:row>
      <xdr:rowOff>171450</xdr:rowOff>
    </xdr:to>
    <xdr:cxnSp macro="">
      <xdr:nvCxnSpPr>
        <xdr:cNvPr id="13" name="Connecteur droit avec flèche 12">
          <a:extLst>
            <a:ext uri="{FF2B5EF4-FFF2-40B4-BE49-F238E27FC236}">
              <a16:creationId xmlns:a16="http://schemas.microsoft.com/office/drawing/2014/main" id="{00000000-0008-0000-0100-00000D000000}"/>
            </a:ext>
          </a:extLst>
        </xdr:cNvPr>
        <xdr:cNvCxnSpPr/>
      </xdr:nvCxnSpPr>
      <xdr:spPr>
        <a:xfrm flipH="1">
          <a:off x="3743325" y="4686300"/>
          <a:ext cx="333375" cy="390525"/>
        </a:xfrm>
        <a:prstGeom prst="straightConnector1">
          <a:avLst/>
        </a:prstGeom>
        <a:ln w="7620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5</xdr:row>
      <xdr:rowOff>285750</xdr:rowOff>
    </xdr:from>
    <xdr:to>
      <xdr:col>0</xdr:col>
      <xdr:colOff>2127250</xdr:colOff>
      <xdr:row>15</xdr:row>
      <xdr:rowOff>63500</xdr:rowOff>
    </xdr:to>
    <mc:AlternateContent xmlns:mc="http://schemas.openxmlformats.org/markup-compatibility/2006" xmlns:sle15="http://schemas.microsoft.com/office/drawing/2012/slicer">
      <mc:Choice Requires="sle15">
        <xdr:graphicFrame macro="">
          <xdr:nvGraphicFramePr>
            <xdr:cNvPr id="2" name="Libellé des opérations ">
              <a:extLst>
                <a:ext uri="{FF2B5EF4-FFF2-40B4-BE49-F238E27FC236}">
                  <a16:creationId xmlns:a16="http://schemas.microsoft.com/office/drawing/2014/main" id="{00000000-0008-0000-0200-000002000000}"/>
                </a:ext>
              </a:extLst>
            </xdr:cNvPr>
            <xdr:cNvGraphicFramePr/>
          </xdr:nvGraphicFramePr>
          <xdr:xfrm>
            <a:off x="0" y="0"/>
            <a:ext cx="0" cy="0"/>
          </xdr:xfrm>
          <a:graphic>
            <a:graphicData uri="http://schemas.microsoft.com/office/drawing/2010/slicer">
              <sle:slicer xmlns:sle="http://schemas.microsoft.com/office/drawing/2010/slicer" name="Libellé des opérations "/>
            </a:graphicData>
          </a:graphic>
        </xdr:graphicFrame>
      </mc:Choice>
      <mc:Fallback xmlns="">
        <xdr:sp macro="" textlink="">
          <xdr:nvSpPr>
            <xdr:cNvPr id="0" name=""/>
            <xdr:cNvSpPr>
              <a:spLocks noTextEdit="1"/>
            </xdr:cNvSpPr>
          </xdr:nvSpPr>
          <xdr:spPr>
            <a:xfrm>
              <a:off x="0" y="1259417"/>
              <a:ext cx="2127250" cy="1799166"/>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oneCell">
    <xdr:from>
      <xdr:col>0</xdr:col>
      <xdr:colOff>47625</xdr:colOff>
      <xdr:row>0</xdr:row>
      <xdr:rowOff>0</xdr:rowOff>
    </xdr:from>
    <xdr:to>
      <xdr:col>0</xdr:col>
      <xdr:colOff>1085850</xdr:colOff>
      <xdr:row>5</xdr:row>
      <xdr:rowOff>66675</xdr:rowOff>
    </xdr:to>
    <xdr:pic>
      <xdr:nvPicPr>
        <xdr:cNvPr id="3" name="Image 2">
          <a:hlinkClick xmlns:r="http://schemas.openxmlformats.org/officeDocument/2006/relationships" r:id="rId1"/>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47625" y="0"/>
          <a:ext cx="1038225" cy="1038225"/>
        </a:xfrm>
        <a:prstGeom prst="rect">
          <a:avLst/>
        </a:prstGeom>
      </xdr:spPr>
    </xdr:pic>
    <xdr:clientData/>
  </xdr:twoCellAnchor>
  <xdr:twoCellAnchor editAs="oneCell">
    <xdr:from>
      <xdr:col>1</xdr:col>
      <xdr:colOff>2743199</xdr:colOff>
      <xdr:row>2</xdr:row>
      <xdr:rowOff>171450</xdr:rowOff>
    </xdr:from>
    <xdr:to>
      <xdr:col>2</xdr:col>
      <xdr:colOff>219074</xdr:colOff>
      <xdr:row>4</xdr:row>
      <xdr:rowOff>104775</xdr:rowOff>
    </xdr:to>
    <xdr:pic>
      <xdr:nvPicPr>
        <xdr:cNvPr id="6" name="Image 5">
          <a:extLst>
            <a:ext uri="{FF2B5EF4-FFF2-40B4-BE49-F238E27FC236}">
              <a16:creationId xmlns:a16="http://schemas.microsoft.com/office/drawing/2014/main" id="{00000000-0008-0000-02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rot="3297447">
          <a:off x="4819649" y="552450"/>
          <a:ext cx="333375" cy="333375"/>
        </a:xfrm>
        <a:prstGeom prst="rect">
          <a:avLst/>
        </a:prstGeom>
      </xdr:spPr>
    </xdr:pic>
    <xdr:clientData/>
  </xdr:twoCellAnchor>
  <xdr:twoCellAnchor>
    <xdr:from>
      <xdr:col>0</xdr:col>
      <xdr:colOff>2066924</xdr:colOff>
      <xdr:row>11</xdr:row>
      <xdr:rowOff>166686</xdr:rowOff>
    </xdr:from>
    <xdr:to>
      <xdr:col>13</xdr:col>
      <xdr:colOff>1466849</xdr:colOff>
      <xdr:row>39</xdr:row>
      <xdr:rowOff>76199</xdr:rowOff>
    </xdr:to>
    <xdr:graphicFrame macro="">
      <xdr:nvGraphicFramePr>
        <xdr:cNvPr id="7" name="Graphique 6">
          <a:extLst>
            <a:ext uri="{FF2B5EF4-FFF2-40B4-BE49-F238E27FC236}">
              <a16:creationId xmlns:a16="http://schemas.microsoft.com/office/drawing/2014/main" id="{00000000-0008-0000-0200-00000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mc:AlternateContent xmlns:mc="http://schemas.openxmlformats.org/markup-compatibility/2006">
    <mc:Choice xmlns:a14="http://schemas.microsoft.com/office/drawing/2010/main" Requires="a14">
      <xdr:twoCellAnchor editAs="oneCell">
        <xdr:from>
          <xdr:col>14</xdr:col>
          <xdr:colOff>523875</xdr:colOff>
          <xdr:row>4</xdr:row>
          <xdr:rowOff>152400</xdr:rowOff>
        </xdr:from>
        <xdr:to>
          <xdr:col>17</xdr:col>
          <xdr:colOff>285750</xdr:colOff>
          <xdr:row>5</xdr:row>
          <xdr:rowOff>209550</xdr:rowOff>
        </xdr:to>
        <xdr:sp macro="" textlink="">
          <xdr:nvSpPr>
            <xdr:cNvPr id="4097" name="Drop Dow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9324975" y="190500"/>
          <a:ext cx="1038225" cy="1038225"/>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4" name="Image 3">
          <a:hlinkClick xmlns:r="http://schemas.openxmlformats.org/officeDocument/2006/relationships" r:id="rId1"/>
          <a:extLst>
            <a:ext uri="{FF2B5EF4-FFF2-40B4-BE49-F238E27FC236}">
              <a16:creationId xmlns:a16="http://schemas.microsoft.com/office/drawing/2014/main" id="{00000000-0008-0000-0400-000004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3" name="Image 2">
          <a:hlinkClick xmlns:r="http://schemas.openxmlformats.org/officeDocument/2006/relationships" r:id="rId1"/>
          <a:extLst>
            <a:ext uri="{FF2B5EF4-FFF2-40B4-BE49-F238E27FC236}">
              <a16:creationId xmlns:a16="http://schemas.microsoft.com/office/drawing/2014/main" id="{00000000-0008-0000-0600-000003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5" name="Image 4">
          <a:hlinkClick xmlns:r="http://schemas.openxmlformats.org/officeDocument/2006/relationships" r:id="rId1"/>
          <a:extLst>
            <a:ext uri="{FF2B5EF4-FFF2-40B4-BE49-F238E27FC236}">
              <a16:creationId xmlns:a16="http://schemas.microsoft.com/office/drawing/2014/main" id="{00000000-0008-0000-0700-000005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D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8</xdr:col>
      <xdr:colOff>438150</xdr:colOff>
      <xdr:row>1</xdr:row>
      <xdr:rowOff>0</xdr:rowOff>
    </xdr:from>
    <xdr:to>
      <xdr:col>9</xdr:col>
      <xdr:colOff>714375</xdr:colOff>
      <xdr:row>6</xdr:row>
      <xdr:rowOff>85725</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E00-000002000000}"/>
            </a:ext>
          </a:extLst>
        </xdr:cNvPr>
        <xdr:cNvPicPr>
          <a:picLocks noChangeAspect="1"/>
        </xdr:cNvPicPr>
      </xdr:nvPicPr>
      <xdr:blipFill>
        <a:blip xmlns:r="http://schemas.openxmlformats.org/officeDocument/2006/relationships" r:embed="rId2" cstate="print">
          <a:grayscl/>
          <a:extLst>
            <a:ext uri="{28A0092B-C50C-407E-A947-70E740481C1C}">
              <a14:useLocalDpi xmlns:a14="http://schemas.microsoft.com/office/drawing/2010/main" val="0"/>
            </a:ext>
          </a:extLst>
        </a:blip>
        <a:stretch>
          <a:fillRect/>
        </a:stretch>
      </xdr:blipFill>
      <xdr:spPr>
        <a:xfrm>
          <a:off x="10296525" y="190500"/>
          <a:ext cx="1038225" cy="1038225"/>
        </a:xfrm>
        <a:prstGeom prst="rect">
          <a:avLst/>
        </a:prstGeom>
      </xdr:spPr>
    </xdr:pic>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Libellé_des_opérations" xr10:uid="{00000000-0013-0000-FFFF-FFFF01000000}" sourceName="Libellé des opérations ">
  <extLst>
    <x:ext xmlns:x15="http://schemas.microsoft.com/office/spreadsheetml/2010/11/main" uri="{2F2917AC-EB37-4324-AD4E-5DD8C200BD13}">
      <x15:tableSlicerCache tableId="2"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ibellé des opérations " xr10:uid="{00000000-0014-0000-FFFF-FFFF01000000}" cache="Segment_Libellé_des_opérations" caption="Libellé des opérations "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 displayName="Tableau1" ref="B6:N11" totalsRowShown="0" headerRowDxfId="161" dataDxfId="159" headerRowBorderDxfId="160" tableBorderDxfId="158" totalsRowBorderDxfId="157">
  <autoFilter ref="B6:N11" xr:uid="{00000000-0009-0000-0100-000002000000}">
    <filterColumn colId="0">
      <filters>
        <filter val="SOLDE DE TRÉSORERIE (Fin du mois) = (5) = (1)+(2)-(3)"/>
      </filters>
    </filterColumn>
  </autoFilter>
  <tableColumns count="13">
    <tableColumn id="1" xr3:uid="{00000000-0010-0000-0000-000001000000}" name="Libellé des opérations " dataDxfId="156"/>
    <tableColumn id="2" xr3:uid="{00000000-0010-0000-0000-000002000000}" name="janvier" dataDxfId="155"/>
    <tableColumn id="3" xr3:uid="{00000000-0010-0000-0000-000003000000}" name="février" dataDxfId="154"/>
    <tableColumn id="4" xr3:uid="{00000000-0010-0000-0000-000004000000}" name="mars" dataDxfId="153"/>
    <tableColumn id="5" xr3:uid="{00000000-0010-0000-0000-000005000000}" name="avril" dataDxfId="152"/>
    <tableColumn id="6" xr3:uid="{00000000-0010-0000-0000-000006000000}" name="mai" dataDxfId="151"/>
    <tableColumn id="7" xr3:uid="{00000000-0010-0000-0000-000007000000}" name="juin" dataDxfId="150"/>
    <tableColumn id="8" xr3:uid="{00000000-0010-0000-0000-000008000000}" name="juillet" dataDxfId="149"/>
    <tableColumn id="9" xr3:uid="{00000000-0010-0000-0000-000009000000}" name="août" dataDxfId="148"/>
    <tableColumn id="10" xr3:uid="{00000000-0010-0000-0000-00000A000000}" name="septembre" dataDxfId="147"/>
    <tableColumn id="11" xr3:uid="{00000000-0010-0000-0000-00000B000000}" name="octobre" dataDxfId="146"/>
    <tableColumn id="12" xr3:uid="{00000000-0010-0000-0000-00000C000000}" name="novembre" dataDxfId="145"/>
    <tableColumn id="13" xr3:uid="{00000000-0010-0000-0000-00000D000000}" name="décembre" dataDxfId="14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2" displayName="Tableau2" ref="A1:E53" totalsRowCount="1" headerRowDxfId="143" dataDxfId="142">
  <autoFilter ref="A1:E52" xr:uid="{00000000-0009-0000-0100-000001000000}"/>
  <tableColumns count="5">
    <tableColumn id="1" xr3:uid="{00000000-0010-0000-0100-000001000000}" name="Date de l'opération " totalsRowLabel="Total" dataDxfId="141" totalsRowDxfId="140"/>
    <tableColumn id="2" xr3:uid="{00000000-0010-0000-0100-000002000000}" name="Entrées (encaissements) :" dataDxfId="139" totalsRowDxfId="138"/>
    <tableColumn id="3" xr3:uid="{00000000-0010-0000-0100-000003000000}" name="Montant " totalsRowFunction="sum" dataDxfId="137" totalsRowDxfId="136"/>
    <tableColumn id="4" xr3:uid="{00000000-0010-0000-0100-000004000000}" name="Sorties (décaissements) :" dataDxfId="135" totalsRowDxfId="134"/>
    <tableColumn id="5" xr3:uid="{00000000-0010-0000-0100-000005000000}" name="Montant" totalsRowFunction="sum" dataDxfId="133" totalsRowDxfId="132"/>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ableau25" displayName="Tableau25" ref="A1:E53" totalsRowCount="1" headerRowDxfId="131" dataDxfId="130">
  <autoFilter ref="A1:E52" xr:uid="{00000000-0009-0000-0100-000004000000}"/>
  <tableColumns count="5">
    <tableColumn id="1" xr3:uid="{00000000-0010-0000-0200-000001000000}" name="Date de l'opération " totalsRowLabel="Total" dataDxfId="129" totalsRowDxfId="128"/>
    <tableColumn id="2" xr3:uid="{00000000-0010-0000-0200-000002000000}" name="Entrées (encaissements) :" dataDxfId="127" totalsRowDxfId="126"/>
    <tableColumn id="3" xr3:uid="{00000000-0010-0000-0200-000003000000}" name="Montant " totalsRowFunction="sum" dataDxfId="125" totalsRowDxfId="124"/>
    <tableColumn id="4" xr3:uid="{00000000-0010-0000-0200-000004000000}" name="Sorties (décaissements) :" dataDxfId="123" totalsRowDxfId="122"/>
    <tableColumn id="5" xr3:uid="{00000000-0010-0000-0200-000005000000}" name="Montant" totalsRowFunction="sum" dataDxfId="121" totalsRowDxfId="120"/>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leau26" displayName="Tableau26" ref="A1:E53" totalsRowCount="1" headerRowDxfId="119" dataDxfId="118">
  <autoFilter ref="A1:E52" xr:uid="{00000000-0009-0000-0100-000005000000}"/>
  <tableColumns count="5">
    <tableColumn id="1" xr3:uid="{00000000-0010-0000-0300-000001000000}" name="Date de l'opération " totalsRowLabel="Total" dataDxfId="117" totalsRowDxfId="116"/>
    <tableColumn id="2" xr3:uid="{00000000-0010-0000-0300-000002000000}" name="Entrées (encaissements) :" dataDxfId="115" totalsRowDxfId="114"/>
    <tableColumn id="3" xr3:uid="{00000000-0010-0000-0300-000003000000}" name="Montant " totalsRowFunction="sum" dataDxfId="113" totalsRowDxfId="112"/>
    <tableColumn id="4" xr3:uid="{00000000-0010-0000-0300-000004000000}" name="Sorties (décaissements) :" dataDxfId="111" totalsRowDxfId="110"/>
    <tableColumn id="5" xr3:uid="{00000000-0010-0000-0300-000005000000}" name="Montant" totalsRowFunction="sum" dataDxfId="109" totalsRowDxfId="108"/>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27" displayName="Tableau27" ref="A1:E53" totalsRowCount="1" headerRowDxfId="107" dataDxfId="106">
  <autoFilter ref="A1:E52" xr:uid="{00000000-0009-0000-0100-000006000000}"/>
  <tableColumns count="5">
    <tableColumn id="1" xr3:uid="{00000000-0010-0000-0400-000001000000}" name="Date de l'opération " totalsRowLabel="Total" dataDxfId="105" totalsRowDxfId="104"/>
    <tableColumn id="2" xr3:uid="{00000000-0010-0000-0400-000002000000}" name="Entrées (encaissements) :" dataDxfId="103" totalsRowDxfId="102"/>
    <tableColumn id="3" xr3:uid="{00000000-0010-0000-0400-000003000000}" name="Montant " totalsRowFunction="sum" dataDxfId="101" totalsRowDxfId="100"/>
    <tableColumn id="4" xr3:uid="{00000000-0010-0000-0400-000004000000}" name="Sorties (décaissements) :" dataDxfId="99" totalsRowDxfId="98"/>
    <tableColumn id="5" xr3:uid="{00000000-0010-0000-0400-000005000000}" name="Montant" totalsRowFunction="sum" dataDxfId="97" totalsRowDxfId="96"/>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eau28" displayName="Tableau28" ref="A1:E53" totalsRowCount="1" headerRowDxfId="95" dataDxfId="94">
  <autoFilter ref="A1:E52" xr:uid="{00000000-0009-0000-0100-000007000000}"/>
  <tableColumns count="5">
    <tableColumn id="1" xr3:uid="{00000000-0010-0000-0500-000001000000}" name="Date de l'opération " totalsRowLabel="Total" dataDxfId="93" totalsRowDxfId="92"/>
    <tableColumn id="2" xr3:uid="{00000000-0010-0000-0500-000002000000}" name="Entrées (encaissements) :" dataDxfId="91" totalsRowDxfId="90"/>
    <tableColumn id="3" xr3:uid="{00000000-0010-0000-0500-000003000000}" name="Montant " totalsRowFunction="sum" dataDxfId="89" totalsRowDxfId="88"/>
    <tableColumn id="4" xr3:uid="{00000000-0010-0000-0500-000004000000}" name="Sorties (décaissements) :" dataDxfId="87" totalsRowDxfId="86"/>
    <tableColumn id="5" xr3:uid="{00000000-0010-0000-0500-000005000000}" name="Montant" totalsRowFunction="sum" dataDxfId="85" totalsRowDxfId="84"/>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eau29" displayName="Tableau29" ref="A1:E53" totalsRowCount="1" headerRowDxfId="83" dataDxfId="82">
  <autoFilter ref="A1:E52" xr:uid="{00000000-0009-0000-0100-000008000000}"/>
  <tableColumns count="5">
    <tableColumn id="1" xr3:uid="{00000000-0010-0000-0600-000001000000}" name="Date de l'opération " totalsRowLabel="Total" dataDxfId="81" totalsRowDxfId="80"/>
    <tableColumn id="2" xr3:uid="{00000000-0010-0000-0600-000002000000}" name="Entrées (encaissements) :" dataDxfId="79" totalsRowDxfId="78"/>
    <tableColumn id="3" xr3:uid="{00000000-0010-0000-0600-000003000000}" name="Montant " totalsRowFunction="sum" dataDxfId="77" totalsRowDxfId="76"/>
    <tableColumn id="4" xr3:uid="{00000000-0010-0000-0600-000004000000}" name="Sorties (décaissements) :" dataDxfId="75" totalsRowDxfId="74"/>
    <tableColumn id="5" xr3:uid="{00000000-0010-0000-0600-000005000000}" name="Montant" totalsRowFunction="sum" dataDxfId="73" totalsRowDxfId="72"/>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7000000}" name="Tableau210" displayName="Tableau210" ref="A1:E53" totalsRowCount="1" headerRowDxfId="71" dataDxfId="70">
  <autoFilter ref="A1:E52" xr:uid="{00000000-0009-0000-0100-000009000000}"/>
  <tableColumns count="5">
    <tableColumn id="1" xr3:uid="{00000000-0010-0000-0700-000001000000}" name="Date de l'opération " totalsRowLabel="Total" dataDxfId="69" totalsRowDxfId="68"/>
    <tableColumn id="2" xr3:uid="{00000000-0010-0000-0700-000002000000}" name="Entrées (encaissements) :" dataDxfId="67" totalsRowDxfId="66"/>
    <tableColumn id="3" xr3:uid="{00000000-0010-0000-0700-000003000000}" name="Montant " totalsRowFunction="sum" dataDxfId="65" totalsRowDxfId="64"/>
    <tableColumn id="4" xr3:uid="{00000000-0010-0000-0700-000004000000}" name="Sorties (décaissements) :" dataDxfId="63" totalsRowDxfId="62"/>
    <tableColumn id="5" xr3:uid="{00000000-0010-0000-0700-000005000000}" name="Montant" totalsRowFunction="sum" dataDxfId="61" totalsRowDxfId="60"/>
  </tableColumns>
  <tableStyleInfo name="TableStyleLight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8000000}" name="Tableau211" displayName="Tableau211" ref="A1:E53" totalsRowCount="1" headerRowDxfId="59" dataDxfId="58">
  <autoFilter ref="A1:E52" xr:uid="{00000000-0009-0000-0100-00000A000000}"/>
  <tableColumns count="5">
    <tableColumn id="1" xr3:uid="{00000000-0010-0000-0800-000001000000}" name="Date de l'opération " totalsRowLabel="Total" dataDxfId="57" totalsRowDxfId="56"/>
    <tableColumn id="2" xr3:uid="{00000000-0010-0000-0800-000002000000}" name="Entrées (encaissements) :" dataDxfId="55" totalsRowDxfId="54"/>
    <tableColumn id="3" xr3:uid="{00000000-0010-0000-0800-000003000000}" name="Montant " totalsRowFunction="sum" dataDxfId="53" totalsRowDxfId="52"/>
    <tableColumn id="4" xr3:uid="{00000000-0010-0000-0800-000004000000}" name="Sorties (décaissements) :" dataDxfId="51" totalsRowDxfId="50"/>
    <tableColumn id="5" xr3:uid="{00000000-0010-0000-0800-000005000000}" name="Montant" totalsRowFunction="sum" dataDxfId="49" totalsRowDxfId="48"/>
  </tableColumns>
  <tableStyleInfo name="TableStyleLight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9000000}" name="Tableau212" displayName="Tableau212" ref="A1:E53" totalsRowCount="1" headerRowDxfId="47" dataDxfId="46">
  <autoFilter ref="A1:E52" xr:uid="{00000000-0009-0000-0100-00000B000000}"/>
  <tableColumns count="5">
    <tableColumn id="1" xr3:uid="{00000000-0010-0000-0900-000001000000}" name="Date de l'opération " totalsRowLabel="Total" dataDxfId="45" totalsRowDxfId="44"/>
    <tableColumn id="2" xr3:uid="{00000000-0010-0000-0900-000002000000}" name="Entrées (encaissements) :" dataDxfId="43" totalsRowDxfId="42"/>
    <tableColumn id="3" xr3:uid="{00000000-0010-0000-0900-000003000000}" name="Montant " totalsRowFunction="sum" dataDxfId="41" totalsRowDxfId="40"/>
    <tableColumn id="4" xr3:uid="{00000000-0010-0000-0900-000004000000}" name="Sorties (décaissements) :" dataDxfId="39" totalsRowDxfId="38"/>
    <tableColumn id="5" xr3:uid="{00000000-0010-0000-0900-000005000000}" name="Montant" totalsRowFunction="sum" dataDxfId="37" totalsRowDxfId="36"/>
  </tableColumns>
  <tableStyleInfo name="TableStyleLight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A000000}" name="Tableau213" displayName="Tableau213" ref="A1:E53" totalsRowCount="1" headerRowDxfId="35" dataDxfId="34">
  <autoFilter ref="A1:E52" xr:uid="{00000000-0009-0000-0100-00000C000000}"/>
  <tableColumns count="5">
    <tableColumn id="1" xr3:uid="{00000000-0010-0000-0A00-000001000000}" name="Date de l'opération " totalsRowLabel="Total" dataDxfId="33" totalsRowDxfId="32"/>
    <tableColumn id="2" xr3:uid="{00000000-0010-0000-0A00-000002000000}" name="Entrées (encaissements) :" dataDxfId="31" totalsRowDxfId="30"/>
    <tableColumn id="3" xr3:uid="{00000000-0010-0000-0A00-000003000000}" name="Montant " totalsRowFunction="sum" dataDxfId="29" totalsRowDxfId="28"/>
    <tableColumn id="4" xr3:uid="{00000000-0010-0000-0A00-000004000000}" name="Sorties (décaissements) :" dataDxfId="27" totalsRowDxfId="26"/>
    <tableColumn id="5" xr3:uid="{00000000-0010-0000-0A00-000005000000}" name="Montant" totalsRowFunction="sum" dataDxfId="25" totalsRowDxfId="24"/>
  </tableColumns>
  <tableStyleInfo name="TableStyleLight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B000000}" name="Tableau214" displayName="Tableau214" ref="A1:E53" totalsRowCount="1" headerRowDxfId="23" dataDxfId="22">
  <autoFilter ref="A1:E52" xr:uid="{00000000-0009-0000-0100-00000D000000}"/>
  <tableColumns count="5">
    <tableColumn id="1" xr3:uid="{00000000-0010-0000-0B00-000001000000}" name="Date de l'opération " totalsRowLabel="Total" dataDxfId="21" totalsRowDxfId="20"/>
    <tableColumn id="2" xr3:uid="{00000000-0010-0000-0B00-000002000000}" name="Entrées (encaissements) :" dataDxfId="19" totalsRowDxfId="18"/>
    <tableColumn id="3" xr3:uid="{00000000-0010-0000-0B00-000003000000}" name="Montant " totalsRowFunction="sum" dataDxfId="17" totalsRowDxfId="16"/>
    <tableColumn id="4" xr3:uid="{00000000-0010-0000-0B00-000004000000}" name="Sorties (décaissements) :" dataDxfId="15" totalsRowDxfId="14"/>
    <tableColumn id="5" xr3:uid="{00000000-0010-0000-0B00-000005000000}" name="Montant" totalsRowFunction="sum" dataDxfId="13" totalsRowDxfId="12"/>
  </tableColumns>
  <tableStyleInfo name="TableStyleLight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C000000}" name="Tableau215" displayName="Tableau215" ref="A1:E53" totalsRowCount="1" headerRowDxfId="11" dataDxfId="10">
  <autoFilter ref="A1:E52" xr:uid="{00000000-0009-0000-0100-00000E000000}"/>
  <tableColumns count="5">
    <tableColumn id="1" xr3:uid="{00000000-0010-0000-0C00-000001000000}" name="Date de l'opération " totalsRowLabel="Total" dataDxfId="9" totalsRowDxfId="8"/>
    <tableColumn id="2" xr3:uid="{00000000-0010-0000-0C00-000002000000}" name="Entrées (encaissements) :" dataDxfId="7" totalsRowDxfId="6"/>
    <tableColumn id="3" xr3:uid="{00000000-0010-0000-0C00-000003000000}" name="Montant " totalsRowFunction="sum" dataDxfId="5" totalsRowDxfId="4"/>
    <tableColumn id="4" xr3:uid="{00000000-0010-0000-0C00-000004000000}" name="Sorties (décaissements) :" dataDxfId="3" totalsRowDxfId="2"/>
    <tableColumn id="5" xr3:uid="{00000000-0010-0000-0C00-000005000000}" name="Montant" totalsRowFunction="sum" dataDxfId="1" totalsRowDxfId="0"/>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086DDD3A-5B30-42A0-A549-384D0E350297}">
  <we:reference id="wa104379638" version="1.0.0.0" store="fr-FR" storeType="OMEX"/>
  <we:alternateReferences>
    <we:reference id="WA104379638" version="1.0.0.0" store="WA104379638" storeType="OMEX"/>
  </we:alternateReferences>
  <we:properties/>
  <we:bindings/>
  <we:snapshot xmlns:r="http://schemas.openxmlformats.org/officeDocument/2006/relationships"/>
</we:webextension>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microsoft.com/office/2007/relationships/slicer" Target="../slicers/slicer1.xml"/><Relationship Id="rId5" Type="http://schemas.openxmlformats.org/officeDocument/2006/relationships/table" Target="../tables/table1.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drawing" Target="../drawings/drawing11.xml"/></Relationships>
</file>

<file path=xl/worksheets/_rels/sheet13.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drawing" Target="../drawings/drawing12.xml"/></Relationships>
</file>

<file path=xl/worksheets/_rels/sheet14.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drawing" Target="../drawings/drawing13.xml"/></Relationships>
</file>

<file path=xl/worksheets/_rels/sheet15.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drawing" Target="../drawings/drawing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18"/>
  <sheetViews>
    <sheetView tabSelected="1" zoomScale="80" zoomScaleNormal="80" workbookViewId="0"/>
  </sheetViews>
  <sheetFormatPr baseColWidth="10" defaultColWidth="11.42578125" defaultRowHeight="15" x14ac:dyDescent="0.25"/>
  <cols>
    <col min="1" max="1" width="112.42578125" style="4" customWidth="1"/>
    <col min="2" max="2" width="61.7109375" style="2" customWidth="1"/>
    <col min="3" max="3" width="68.85546875" style="2" customWidth="1"/>
    <col min="4" max="16384" width="11.42578125" style="2"/>
  </cols>
  <sheetData>
    <row r="1" spans="1:3" s="55" customFormat="1" ht="27.75" x14ac:dyDescent="0.25">
      <c r="A1" s="53" t="s">
        <v>0</v>
      </c>
      <c r="B1" s="54">
        <f ca="1">TODAY()</f>
        <v>44721</v>
      </c>
    </row>
    <row r="2" spans="1:3" x14ac:dyDescent="0.25">
      <c r="A2" s="1"/>
    </row>
    <row r="3" spans="1:3" x14ac:dyDescent="0.25">
      <c r="A3" s="3"/>
    </row>
    <row r="4" spans="1:3" x14ac:dyDescent="0.25">
      <c r="A4" s="2"/>
    </row>
    <row r="5" spans="1:3" x14ac:dyDescent="0.25">
      <c r="A5" s="2"/>
    </row>
    <row r="6" spans="1:3" ht="18" x14ac:dyDescent="0.25">
      <c r="B6" s="5"/>
    </row>
    <row r="7" spans="1:3" ht="26.25" x14ac:dyDescent="0.4">
      <c r="B7" s="56" t="s">
        <v>42</v>
      </c>
      <c r="C7" s="49"/>
    </row>
    <row r="8" spans="1:3" ht="26.25" x14ac:dyDescent="0.4">
      <c r="B8" s="56" t="s">
        <v>43</v>
      </c>
      <c r="C8" s="49"/>
    </row>
    <row r="9" spans="1:3" ht="26.25" x14ac:dyDescent="0.4">
      <c r="B9" s="56" t="s">
        <v>44</v>
      </c>
      <c r="C9" s="49"/>
    </row>
    <row r="10" spans="1:3" ht="26.25" x14ac:dyDescent="0.4">
      <c r="B10" s="56" t="s">
        <v>45</v>
      </c>
      <c r="C10" s="49"/>
    </row>
    <row r="11" spans="1:3" ht="26.25" x14ac:dyDescent="0.4">
      <c r="B11" s="56" t="s">
        <v>46</v>
      </c>
      <c r="C11" s="49"/>
    </row>
    <row r="12" spans="1:3" ht="26.25" x14ac:dyDescent="0.4">
      <c r="B12" s="56" t="s">
        <v>47</v>
      </c>
      <c r="C12" s="49"/>
    </row>
    <row r="13" spans="1:3" ht="26.25" x14ac:dyDescent="0.4">
      <c r="B13" s="56" t="s">
        <v>53</v>
      </c>
      <c r="C13" s="49"/>
    </row>
    <row r="14" spans="1:3" ht="26.25" x14ac:dyDescent="0.4">
      <c r="B14" s="56" t="s">
        <v>48</v>
      </c>
      <c r="C14" s="49" t="s">
        <v>52</v>
      </c>
    </row>
    <row r="15" spans="1:3" ht="26.25" x14ac:dyDescent="0.4">
      <c r="B15" s="56" t="s">
        <v>49</v>
      </c>
      <c r="C15" s="49"/>
    </row>
    <row r="16" spans="1:3" ht="26.25" x14ac:dyDescent="0.4">
      <c r="B16" s="56"/>
      <c r="C16" s="49"/>
    </row>
    <row r="17" spans="2:3" ht="26.25" x14ac:dyDescent="0.4">
      <c r="B17" s="56"/>
      <c r="C17" s="49"/>
    </row>
    <row r="18" spans="2:3" ht="26.25" x14ac:dyDescent="0.4">
      <c r="B18" s="56"/>
      <c r="C18" s="49"/>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E41"/>
  <sheetViews>
    <sheetView topLeftCell="J1" workbookViewId="0">
      <selection activeCell="Z25" sqref="Z25"/>
    </sheetView>
  </sheetViews>
  <sheetFormatPr baseColWidth="10" defaultColWidth="11.42578125" defaultRowHeight="15" x14ac:dyDescent="0.25"/>
  <cols>
    <col min="1" max="3" width="11.42578125" style="7"/>
    <col min="4" max="4" width="11.5703125" style="7" customWidth="1"/>
    <col min="5" max="17" width="11.42578125" style="7"/>
    <col min="18" max="18" width="13.7109375" style="7" bestFit="1" customWidth="1"/>
    <col min="19" max="30" width="11.42578125" style="7"/>
    <col min="31" max="31" width="15.28515625" style="7" bestFit="1" customWidth="1"/>
    <col min="32" max="16384" width="11.42578125" style="7"/>
  </cols>
  <sheetData>
    <row r="1" spans="1:31" ht="20.25" x14ac:dyDescent="0.25">
      <c r="A1" s="8" t="s">
        <v>0</v>
      </c>
      <c r="B1" s="8"/>
      <c r="C1" s="9"/>
      <c r="D1" s="9"/>
      <c r="E1" s="9"/>
      <c r="F1" s="10"/>
      <c r="G1" s="10"/>
      <c r="H1" s="10"/>
      <c r="I1" s="10"/>
      <c r="J1" s="10"/>
      <c r="K1" s="10"/>
      <c r="T1" s="75" t="s">
        <v>79</v>
      </c>
      <c r="U1" s="75"/>
      <c r="V1" s="75"/>
      <c r="W1" s="75"/>
      <c r="X1" s="75"/>
      <c r="Y1" s="75"/>
      <c r="Z1" s="75"/>
    </row>
    <row r="2" spans="1:31" x14ac:dyDescent="0.25">
      <c r="A2" s="11"/>
      <c r="B2" s="12"/>
      <c r="C2" s="11"/>
      <c r="D2" s="11"/>
      <c r="E2" s="11"/>
      <c r="F2" s="13"/>
      <c r="G2" s="13"/>
      <c r="H2" s="13"/>
      <c r="I2" s="13"/>
      <c r="J2" s="13"/>
      <c r="K2" s="13"/>
      <c r="T2" s="75"/>
      <c r="U2" s="75"/>
      <c r="V2" s="75"/>
      <c r="W2" s="75"/>
      <c r="X2" s="75"/>
      <c r="Y2" s="75"/>
      <c r="Z2" s="75"/>
    </row>
    <row r="3" spans="1:31" x14ac:dyDescent="0.25">
      <c r="A3" s="11"/>
      <c r="B3" s="13"/>
      <c r="C3" s="11"/>
      <c r="D3" s="11"/>
      <c r="E3" s="11"/>
      <c r="F3" s="13"/>
      <c r="G3" s="13"/>
      <c r="H3" s="13"/>
      <c r="I3" s="13"/>
      <c r="J3" s="13"/>
      <c r="K3" s="13"/>
    </row>
    <row r="4" spans="1:31" x14ac:dyDescent="0.25">
      <c r="A4" s="11"/>
      <c r="B4" s="14"/>
      <c r="C4" s="11"/>
      <c r="D4" s="11"/>
      <c r="E4" s="11"/>
      <c r="F4" s="13"/>
      <c r="G4" s="13"/>
      <c r="H4" s="13"/>
      <c r="I4" s="13"/>
      <c r="J4" s="13"/>
      <c r="K4" s="13"/>
      <c r="Q4" s="70" t="s">
        <v>54</v>
      </c>
      <c r="R4" s="70"/>
      <c r="S4" s="70"/>
      <c r="T4" s="70"/>
      <c r="U4" s="70"/>
      <c r="V4" s="70"/>
      <c r="W4" s="70"/>
      <c r="X4" s="70"/>
      <c r="Y4" s="70"/>
      <c r="Z4" s="70"/>
      <c r="AA4" s="70"/>
      <c r="AB4" s="70"/>
      <c r="AC4" s="70"/>
      <c r="AD4" s="70"/>
    </row>
    <row r="5" spans="1:31" ht="15.75" x14ac:dyDescent="0.25">
      <c r="A5" s="15"/>
      <c r="B5" s="11"/>
      <c r="C5" s="11"/>
      <c r="D5" s="11"/>
      <c r="E5" s="11"/>
      <c r="F5" s="13"/>
      <c r="G5" s="13"/>
      <c r="H5" s="13"/>
      <c r="I5" s="13"/>
      <c r="J5" s="13"/>
      <c r="K5" s="13"/>
      <c r="Q5" s="70"/>
      <c r="R5" s="70"/>
      <c r="S5" s="70"/>
      <c r="T5" s="70"/>
      <c r="U5" s="70"/>
      <c r="V5" s="70"/>
      <c r="W5" s="70"/>
      <c r="X5" s="70"/>
      <c r="Y5" s="70"/>
      <c r="Z5" s="70"/>
      <c r="AA5" s="70"/>
      <c r="AB5" s="70"/>
      <c r="AC5" s="70"/>
      <c r="AD5" s="70"/>
    </row>
    <row r="6" spans="1:31" x14ac:dyDescent="0.25">
      <c r="A6" s="12"/>
      <c r="B6" s="11"/>
      <c r="C6" s="11"/>
      <c r="D6" s="11"/>
      <c r="E6" s="11"/>
      <c r="F6" s="13"/>
      <c r="G6" s="13"/>
      <c r="H6" s="13"/>
      <c r="I6" s="13"/>
      <c r="J6" s="13"/>
      <c r="K6" s="13"/>
      <c r="Q6" s="71" t="s">
        <v>55</v>
      </c>
      <c r="R6" s="71" t="s">
        <v>56</v>
      </c>
      <c r="S6" s="70" t="s">
        <v>57</v>
      </c>
      <c r="T6" s="70" t="s">
        <v>58</v>
      </c>
      <c r="U6" s="70" t="s">
        <v>59</v>
      </c>
      <c r="V6" s="70" t="s">
        <v>60</v>
      </c>
      <c r="W6" s="70" t="s">
        <v>61</v>
      </c>
      <c r="X6" s="70" t="s">
        <v>62</v>
      </c>
      <c r="Y6" s="70" t="s">
        <v>63</v>
      </c>
      <c r="Z6" s="70" t="s">
        <v>64</v>
      </c>
      <c r="AA6" s="70" t="s">
        <v>65</v>
      </c>
      <c r="AB6" s="70" t="s">
        <v>66</v>
      </c>
      <c r="AC6" s="70" t="s">
        <v>67</v>
      </c>
      <c r="AD6" s="70" t="s">
        <v>68</v>
      </c>
      <c r="AE6" s="7" t="s">
        <v>81</v>
      </c>
    </row>
    <row r="7" spans="1:31" x14ac:dyDescent="0.25">
      <c r="A7" s="12" t="s">
        <v>1</v>
      </c>
      <c r="B7" s="11"/>
      <c r="C7" s="11"/>
      <c r="D7" s="11"/>
      <c r="E7" s="11"/>
      <c r="F7" s="13"/>
      <c r="G7" s="13"/>
      <c r="H7" s="13"/>
      <c r="I7" s="13"/>
      <c r="J7" s="13"/>
      <c r="K7" s="13"/>
      <c r="Q7" s="70"/>
      <c r="R7" s="70"/>
      <c r="S7" s="70"/>
      <c r="T7" s="70"/>
      <c r="U7" s="70"/>
      <c r="V7" s="70"/>
      <c r="W7" s="70"/>
      <c r="X7" s="70"/>
      <c r="Y7" s="70"/>
      <c r="Z7" s="70"/>
      <c r="AA7" s="70"/>
      <c r="AB7" s="70"/>
      <c r="AC7" s="70"/>
      <c r="AD7" s="70"/>
    </row>
    <row r="8" spans="1:31" ht="15.75" x14ac:dyDescent="0.25">
      <c r="A8" s="16"/>
      <c r="B8" s="11"/>
      <c r="C8" s="11"/>
      <c r="D8" s="11"/>
      <c r="E8" s="11"/>
      <c r="F8" s="13"/>
      <c r="G8" s="13"/>
      <c r="H8" s="13"/>
      <c r="I8" s="13"/>
      <c r="J8" s="13"/>
      <c r="K8" s="13"/>
      <c r="Q8" s="70" t="s">
        <v>69</v>
      </c>
      <c r="R8" s="72" t="s">
        <v>74</v>
      </c>
      <c r="S8" s="73" t="s">
        <v>80</v>
      </c>
      <c r="T8" s="73" t="s">
        <v>80</v>
      </c>
      <c r="U8" s="73" t="s">
        <v>80</v>
      </c>
      <c r="V8" s="73" t="s">
        <v>80</v>
      </c>
      <c r="W8" s="73" t="s">
        <v>80</v>
      </c>
      <c r="X8" s="73" t="s">
        <v>80</v>
      </c>
      <c r="Y8" s="73" t="s">
        <v>80</v>
      </c>
      <c r="Z8" s="73" t="s">
        <v>80</v>
      </c>
      <c r="AA8" s="73" t="s">
        <v>80</v>
      </c>
      <c r="AB8" s="73" t="s">
        <v>80</v>
      </c>
      <c r="AC8" s="73" t="s">
        <v>80</v>
      </c>
      <c r="AD8" s="73" t="s">
        <v>80</v>
      </c>
      <c r="AE8" s="73" t="s">
        <v>80</v>
      </c>
    </row>
    <row r="9" spans="1:31" ht="15.75" x14ac:dyDescent="0.25">
      <c r="A9" s="17" t="s">
        <v>41</v>
      </c>
      <c r="B9" s="18"/>
      <c r="C9" s="18"/>
      <c r="D9" s="18"/>
      <c r="E9" s="44"/>
      <c r="F9" s="19"/>
      <c r="G9" s="19"/>
      <c r="H9" s="13"/>
      <c r="I9" s="20"/>
      <c r="J9" s="13"/>
      <c r="K9" s="13"/>
      <c r="Q9" s="70" t="s">
        <v>70</v>
      </c>
      <c r="R9" s="72" t="s">
        <v>75</v>
      </c>
      <c r="S9" s="74" t="s">
        <v>80</v>
      </c>
      <c r="T9" s="74" t="s">
        <v>80</v>
      </c>
      <c r="U9" s="74" t="s">
        <v>80</v>
      </c>
      <c r="V9" s="74" t="s">
        <v>80</v>
      </c>
      <c r="W9" s="74" t="s">
        <v>80</v>
      </c>
      <c r="X9" s="74" t="s">
        <v>80</v>
      </c>
      <c r="Y9" s="74" t="s">
        <v>80</v>
      </c>
      <c r="Z9" s="74" t="s">
        <v>80</v>
      </c>
      <c r="AA9" s="74" t="s">
        <v>80</v>
      </c>
      <c r="AB9" s="74" t="s">
        <v>80</v>
      </c>
      <c r="AC9" s="74" t="s">
        <v>80</v>
      </c>
      <c r="AD9" s="74" t="s">
        <v>80</v>
      </c>
      <c r="AE9" s="7" t="s">
        <v>82</v>
      </c>
    </row>
    <row r="10" spans="1:31" x14ac:dyDescent="0.25">
      <c r="A10" s="21"/>
      <c r="B10" s="18"/>
      <c r="C10" s="18"/>
      <c r="D10" s="18"/>
      <c r="E10" s="43"/>
      <c r="F10" s="20"/>
      <c r="G10" s="20"/>
      <c r="H10" s="13"/>
      <c r="I10" s="11"/>
      <c r="J10" s="13"/>
      <c r="K10" s="13"/>
      <c r="Q10" s="70" t="s">
        <v>71</v>
      </c>
      <c r="R10" s="72" t="s">
        <v>77</v>
      </c>
      <c r="S10" s="74" t="s">
        <v>80</v>
      </c>
      <c r="T10" s="74" t="s">
        <v>80</v>
      </c>
      <c r="U10" s="74" t="s">
        <v>80</v>
      </c>
      <c r="V10" s="74" t="s">
        <v>80</v>
      </c>
      <c r="W10" s="74" t="s">
        <v>80</v>
      </c>
      <c r="X10" s="74" t="s">
        <v>80</v>
      </c>
      <c r="Y10" s="74" t="s">
        <v>80</v>
      </c>
      <c r="Z10" s="74" t="s">
        <v>80</v>
      </c>
      <c r="AA10" s="74" t="s">
        <v>80</v>
      </c>
      <c r="AB10" s="74" t="s">
        <v>80</v>
      </c>
      <c r="AC10" s="74" t="s">
        <v>80</v>
      </c>
      <c r="AD10" s="74" t="s">
        <v>80</v>
      </c>
    </row>
    <row r="11" spans="1:31" x14ac:dyDescent="0.25">
      <c r="A11" s="21"/>
      <c r="B11" s="18"/>
      <c r="C11" s="18"/>
      <c r="D11" s="18"/>
      <c r="E11" s="11"/>
      <c r="F11" s="20"/>
      <c r="G11" s="20"/>
      <c r="H11" s="13"/>
      <c r="I11" s="11"/>
      <c r="J11" s="13"/>
      <c r="K11" s="13"/>
      <c r="Q11" s="70" t="s">
        <v>72</v>
      </c>
      <c r="R11" s="72" t="s">
        <v>78</v>
      </c>
      <c r="S11" s="74" t="s">
        <v>80</v>
      </c>
      <c r="T11" s="74" t="s">
        <v>80</v>
      </c>
      <c r="U11" s="74" t="s">
        <v>80</v>
      </c>
      <c r="V11" s="74" t="s">
        <v>80</v>
      </c>
      <c r="W11" s="74" t="s">
        <v>80</v>
      </c>
      <c r="X11" s="74" t="s">
        <v>80</v>
      </c>
      <c r="Y11" s="74" t="s">
        <v>80</v>
      </c>
      <c r="Z11" s="74" t="s">
        <v>80</v>
      </c>
      <c r="AA11" s="74" t="s">
        <v>80</v>
      </c>
      <c r="AB11" s="74" t="s">
        <v>80</v>
      </c>
      <c r="AC11" s="74" t="s">
        <v>80</v>
      </c>
      <c r="AD11" s="74" t="s">
        <v>80</v>
      </c>
    </row>
    <row r="12" spans="1:31" ht="15.75" x14ac:dyDescent="0.25">
      <c r="A12" s="21" t="s">
        <v>20</v>
      </c>
      <c r="B12" s="18"/>
      <c r="C12" s="18"/>
      <c r="D12" s="18"/>
      <c r="E12" s="42"/>
      <c r="F12" s="20"/>
      <c r="G12" s="13"/>
      <c r="H12" s="13"/>
      <c r="I12" s="13"/>
      <c r="J12" s="13"/>
      <c r="Q12" s="70" t="s">
        <v>73</v>
      </c>
      <c r="R12" s="72" t="s">
        <v>76</v>
      </c>
      <c r="S12" s="74" t="s">
        <v>80</v>
      </c>
      <c r="T12" s="74" t="s">
        <v>80</v>
      </c>
      <c r="U12" s="74" t="s">
        <v>80</v>
      </c>
      <c r="V12" s="74" t="s">
        <v>80</v>
      </c>
      <c r="W12" s="74" t="s">
        <v>80</v>
      </c>
      <c r="X12" s="74" t="s">
        <v>80</v>
      </c>
      <c r="Y12" s="74" t="s">
        <v>80</v>
      </c>
      <c r="Z12" s="74" t="s">
        <v>80</v>
      </c>
      <c r="AA12" s="74" t="s">
        <v>80</v>
      </c>
      <c r="AB12" s="74" t="s">
        <v>80</v>
      </c>
      <c r="AC12" s="74" t="s">
        <v>80</v>
      </c>
      <c r="AD12" s="74" t="s">
        <v>80</v>
      </c>
    </row>
    <row r="13" spans="1:31" ht="15.75" x14ac:dyDescent="0.25">
      <c r="A13" s="14"/>
      <c r="B13" s="11"/>
      <c r="C13" s="11"/>
      <c r="D13" s="11"/>
      <c r="E13" s="34"/>
      <c r="F13" s="13"/>
      <c r="G13" s="13"/>
      <c r="H13" s="13"/>
      <c r="I13" s="13"/>
      <c r="J13" s="13"/>
      <c r="S13" s="68"/>
      <c r="T13" s="68"/>
      <c r="U13" s="68"/>
      <c r="V13" s="68"/>
      <c r="W13" s="68"/>
      <c r="X13" s="68"/>
      <c r="Y13" s="68"/>
      <c r="Z13" s="68"/>
      <c r="AA13" s="68"/>
      <c r="AB13" s="68"/>
      <c r="AC13" s="68"/>
      <c r="AD13" s="68"/>
    </row>
    <row r="14" spans="1:31" ht="15.75" x14ac:dyDescent="0.25">
      <c r="E14" s="35"/>
    </row>
    <row r="15" spans="1:31" ht="15.75" x14ac:dyDescent="0.25">
      <c r="E15" s="36"/>
    </row>
    <row r="16" spans="1:31" x14ac:dyDescent="0.25">
      <c r="E16" s="48"/>
    </row>
    <row r="17" spans="1:26" ht="13.5" customHeight="1" x14ac:dyDescent="0.4">
      <c r="E17" s="6"/>
    </row>
    <row r="20" spans="1:26" x14ac:dyDescent="0.25">
      <c r="A20" s="14" t="s">
        <v>39</v>
      </c>
    </row>
    <row r="22" spans="1:26" x14ac:dyDescent="0.25">
      <c r="A22" s="14" t="s">
        <v>40</v>
      </c>
      <c r="B22" s="14"/>
      <c r="C22" s="14"/>
      <c r="D22" s="14"/>
      <c r="E22" s="14"/>
      <c r="F22" s="14"/>
      <c r="G22" s="14"/>
      <c r="H22" s="14"/>
      <c r="I22" s="14"/>
      <c r="J22" s="14"/>
      <c r="K22" s="14"/>
    </row>
    <row r="24" spans="1:26" x14ac:dyDescent="0.25">
      <c r="A24" s="14"/>
    </row>
    <row r="25" spans="1:26" x14ac:dyDescent="0.25">
      <c r="A25" s="14"/>
      <c r="Z25" s="7" t="s">
        <v>1</v>
      </c>
    </row>
    <row r="41" spans="1:1" x14ac:dyDescent="0.25">
      <c r="A41" s="14"/>
    </row>
  </sheetData>
  <mergeCells count="1">
    <mergeCell ref="T1:Z2"/>
  </mergeCells>
  <pageMargins left="0.7" right="0.7" top="0.75" bottom="0.75" header="0.3" footer="0.3"/>
  <pageSetup paperSize="9" orientation="portrait" horizontalDpi="300" verticalDpi="0"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3:N16"/>
  <sheetViews>
    <sheetView zoomScale="90" zoomScaleNormal="90" workbookViewId="0">
      <pane xSplit="1" topLeftCell="B1" activePane="topRight" state="frozen"/>
      <selection pane="topRight" activeCell="D4" sqref="D4"/>
    </sheetView>
  </sheetViews>
  <sheetFormatPr baseColWidth="10" defaultColWidth="11.42578125" defaultRowHeight="15" x14ac:dyDescent="0.25"/>
  <cols>
    <col min="1" max="1" width="48.42578125" style="7" customWidth="1"/>
    <col min="2" max="2" width="42.85546875" style="7" customWidth="1"/>
    <col min="3" max="3" width="14.7109375" style="7" customWidth="1"/>
    <col min="4" max="5" width="17.28515625" style="7" bestFit="1" customWidth="1"/>
    <col min="6" max="9" width="15.42578125" style="7" customWidth="1"/>
    <col min="10" max="10" width="14.5703125" style="7" bestFit="1" customWidth="1"/>
    <col min="11" max="11" width="20" style="7" customWidth="1"/>
    <col min="12" max="12" width="16.85546875" style="7" customWidth="1"/>
    <col min="13" max="13" width="17.85546875" style="7" customWidth="1"/>
    <col min="14" max="14" width="18.42578125" style="7" customWidth="1"/>
    <col min="15" max="16384" width="11.42578125" style="7"/>
  </cols>
  <sheetData>
    <row r="3" spans="1:14" ht="15.75" x14ac:dyDescent="0.25">
      <c r="A3" s="22"/>
      <c r="B3" s="23"/>
      <c r="C3" s="24"/>
      <c r="D3" s="24"/>
      <c r="E3" s="24"/>
      <c r="F3" s="24"/>
      <c r="G3" s="24"/>
      <c r="H3" s="24"/>
      <c r="I3" s="24"/>
      <c r="J3" s="24"/>
      <c r="K3" s="24"/>
      <c r="L3" s="24"/>
      <c r="M3" s="24"/>
      <c r="N3" s="24"/>
    </row>
    <row r="4" spans="1:14" ht="15.75" x14ac:dyDescent="0.25">
      <c r="A4" s="22"/>
      <c r="B4" s="23"/>
      <c r="C4" s="24"/>
      <c r="D4" s="24"/>
      <c r="E4" s="24"/>
      <c r="F4" s="24"/>
      <c r="G4" s="24"/>
      <c r="H4" s="24"/>
      <c r="I4" s="24"/>
      <c r="J4" s="24"/>
      <c r="K4" s="24"/>
      <c r="L4" s="24"/>
      <c r="M4" s="24"/>
      <c r="N4" s="24"/>
    </row>
    <row r="5" spans="1:14" ht="15" customHeight="1" x14ac:dyDescent="0.25">
      <c r="A5" s="22"/>
      <c r="B5" s="23"/>
      <c r="C5" s="25"/>
      <c r="D5" s="25"/>
      <c r="E5" s="25"/>
      <c r="F5" s="25"/>
      <c r="G5" s="25"/>
      <c r="H5" s="25"/>
      <c r="I5" s="25"/>
      <c r="J5" s="25"/>
      <c r="K5" s="25"/>
      <c r="L5" s="25"/>
      <c r="M5" s="25"/>
      <c r="N5" s="25"/>
    </row>
    <row r="6" spans="1:14" ht="46.5" customHeight="1" x14ac:dyDescent="0.25">
      <c r="A6" s="26"/>
      <c r="B6" s="39" t="s">
        <v>2</v>
      </c>
      <c r="C6" s="40" t="s">
        <v>3</v>
      </c>
      <c r="D6" s="40" t="s">
        <v>4</v>
      </c>
      <c r="E6" s="40" t="s">
        <v>5</v>
      </c>
      <c r="F6" s="40" t="s">
        <v>6</v>
      </c>
      <c r="G6" s="40" t="s">
        <v>7</v>
      </c>
      <c r="H6" s="40" t="s">
        <v>8</v>
      </c>
      <c r="I6" s="40" t="s">
        <v>9</v>
      </c>
      <c r="J6" s="40" t="s">
        <v>10</v>
      </c>
      <c r="K6" s="40" t="s">
        <v>11</v>
      </c>
      <c r="L6" s="40" t="s">
        <v>12</v>
      </c>
      <c r="M6" s="40" t="s">
        <v>13</v>
      </c>
      <c r="N6" s="40" t="s">
        <v>14</v>
      </c>
    </row>
    <row r="7" spans="1:14" ht="52.5" hidden="1" customHeight="1" x14ac:dyDescent="0.25">
      <c r="A7" s="27"/>
      <c r="B7" s="41" t="s">
        <v>15</v>
      </c>
      <c r="C7" s="57">
        <v>0</v>
      </c>
      <c r="D7" s="58">
        <f>C11</f>
        <v>0</v>
      </c>
      <c r="E7" s="58">
        <f>D11</f>
        <v>0</v>
      </c>
      <c r="F7" s="58">
        <f t="shared" ref="F7:N7" si="0">E11</f>
        <v>0</v>
      </c>
      <c r="G7" s="58">
        <f t="shared" si="0"/>
        <v>0</v>
      </c>
      <c r="H7" s="58">
        <f t="shared" si="0"/>
        <v>0</v>
      </c>
      <c r="I7" s="58">
        <f t="shared" si="0"/>
        <v>0</v>
      </c>
      <c r="J7" s="58">
        <f t="shared" si="0"/>
        <v>0</v>
      </c>
      <c r="K7" s="58">
        <f t="shared" si="0"/>
        <v>0</v>
      </c>
      <c r="L7" s="58">
        <f t="shared" si="0"/>
        <v>0</v>
      </c>
      <c r="M7" s="58">
        <f t="shared" si="0"/>
        <v>0</v>
      </c>
      <c r="N7" s="58">
        <f t="shared" si="0"/>
        <v>0</v>
      </c>
    </row>
    <row r="8" spans="1:14" ht="52.5" hidden="1" customHeight="1" x14ac:dyDescent="0.25">
      <c r="A8" s="27"/>
      <c r="B8" s="28" t="s">
        <v>16</v>
      </c>
      <c r="C8" s="59">
        <f>Tableau2[[#Totals],[Montant ]]</f>
        <v>0</v>
      </c>
      <c r="D8" s="59">
        <f>Tableau25[[#Totals],[Montant ]]</f>
        <v>0</v>
      </c>
      <c r="E8" s="59">
        <f>Tableau26[[#Totals],[Montant ]]</f>
        <v>0</v>
      </c>
      <c r="F8" s="59">
        <f>Tableau27[[#Totals],[Montant ]]</f>
        <v>0</v>
      </c>
      <c r="G8" s="59">
        <f>Tableau28[[#Totals],[Montant ]]</f>
        <v>0</v>
      </c>
      <c r="H8" s="59">
        <f>Tableau29[[#Totals],[Montant ]]</f>
        <v>0</v>
      </c>
      <c r="I8" s="59">
        <f>Tableau210[[#Totals],[Montant ]]</f>
        <v>0</v>
      </c>
      <c r="J8" s="59">
        <f>Tableau211[[#Totals],[Montant ]]</f>
        <v>0</v>
      </c>
      <c r="K8" s="59">
        <f>Tableau212[[#Totals],[Montant ]]</f>
        <v>0</v>
      </c>
      <c r="L8" s="59">
        <f>Tableau213[[#Totals],[Montant ]]</f>
        <v>0</v>
      </c>
      <c r="M8" s="59">
        <f>Tableau214[[#Totals],[Montant ]]</f>
        <v>0</v>
      </c>
      <c r="N8" s="59">
        <f>Tableau215[[#Totals],[Montant ]]</f>
        <v>0</v>
      </c>
    </row>
    <row r="9" spans="1:14" ht="52.5" hidden="1" customHeight="1" x14ac:dyDescent="0.25">
      <c r="A9" s="27"/>
      <c r="B9" s="29" t="s">
        <v>17</v>
      </c>
      <c r="C9" s="60">
        <f>Tableau2[[#Totals],[Montant]]</f>
        <v>0</v>
      </c>
      <c r="D9" s="60">
        <f>Tableau25[[#Totals],[Montant]]</f>
        <v>0</v>
      </c>
      <c r="E9" s="60">
        <f>Tableau26[[#Totals],[Montant]]</f>
        <v>0</v>
      </c>
      <c r="F9" s="60">
        <f>Tableau27[[#Totals],[Montant]]</f>
        <v>0</v>
      </c>
      <c r="G9" s="60">
        <f>Tableau28[[#Totals],[Montant]]</f>
        <v>0</v>
      </c>
      <c r="H9" s="60">
        <f>Tableau29[[#Totals],[Montant]]</f>
        <v>0</v>
      </c>
      <c r="I9" s="60">
        <f>Tableau210[[#Totals],[Montant]]</f>
        <v>0</v>
      </c>
      <c r="J9" s="60">
        <f>Tableau211[[#Totals],[Montant]]</f>
        <v>0</v>
      </c>
      <c r="K9" s="60">
        <f>Tableau212[[#Totals],[Montant]]</f>
        <v>0</v>
      </c>
      <c r="L9" s="60">
        <f>Tableau213[[#Totals],[Montant]]</f>
        <v>0</v>
      </c>
      <c r="M9" s="60">
        <f>Tableau214[[#Totals],[Montant]]</f>
        <v>0</v>
      </c>
      <c r="N9" s="60">
        <f>Tableau215[[#Totals],[Montant]]</f>
        <v>0</v>
      </c>
    </row>
    <row r="10" spans="1:14" ht="52.5" hidden="1" customHeight="1" x14ac:dyDescent="0.25">
      <c r="A10" s="27"/>
      <c r="B10" s="30" t="s">
        <v>18</v>
      </c>
      <c r="C10" s="61">
        <f t="shared" ref="C10:N10" si="1">C8-C9</f>
        <v>0</v>
      </c>
      <c r="D10" s="61">
        <f>D8-D9</f>
        <v>0</v>
      </c>
      <c r="E10" s="61">
        <f t="shared" si="1"/>
        <v>0</v>
      </c>
      <c r="F10" s="61">
        <f t="shared" si="1"/>
        <v>0</v>
      </c>
      <c r="G10" s="61">
        <f t="shared" si="1"/>
        <v>0</v>
      </c>
      <c r="H10" s="61">
        <f t="shared" si="1"/>
        <v>0</v>
      </c>
      <c r="I10" s="61">
        <f t="shared" si="1"/>
        <v>0</v>
      </c>
      <c r="J10" s="61">
        <f t="shared" si="1"/>
        <v>0</v>
      </c>
      <c r="K10" s="61">
        <f t="shared" si="1"/>
        <v>0</v>
      </c>
      <c r="L10" s="61">
        <f t="shared" si="1"/>
        <v>0</v>
      </c>
      <c r="M10" s="61">
        <f t="shared" si="1"/>
        <v>0</v>
      </c>
      <c r="N10" s="61">
        <f t="shared" si="1"/>
        <v>0</v>
      </c>
    </row>
    <row r="11" spans="1:14" ht="52.5" customHeight="1" x14ac:dyDescent="0.25">
      <c r="A11" s="27"/>
      <c r="B11" s="41" t="s">
        <v>19</v>
      </c>
      <c r="C11" s="62">
        <f t="shared" ref="C11:N11" si="2">C7+C8-C9</f>
        <v>0</v>
      </c>
      <c r="D11" s="62">
        <f>D7+D8-D9</f>
        <v>0</v>
      </c>
      <c r="E11" s="62">
        <f>E7+E8-E9</f>
        <v>0</v>
      </c>
      <c r="F11" s="62">
        <f t="shared" si="2"/>
        <v>0</v>
      </c>
      <c r="G11" s="62">
        <f t="shared" si="2"/>
        <v>0</v>
      </c>
      <c r="H11" s="62">
        <f t="shared" si="2"/>
        <v>0</v>
      </c>
      <c r="I11" s="62">
        <f t="shared" si="2"/>
        <v>0</v>
      </c>
      <c r="J11" s="62">
        <f t="shared" si="2"/>
        <v>0</v>
      </c>
      <c r="K11" s="62">
        <f t="shared" si="2"/>
        <v>0</v>
      </c>
      <c r="L11" s="62">
        <f t="shared" si="2"/>
        <v>0</v>
      </c>
      <c r="M11" s="62">
        <f t="shared" si="2"/>
        <v>0</v>
      </c>
      <c r="N11" s="62">
        <f t="shared" si="2"/>
        <v>0</v>
      </c>
    </row>
    <row r="12" spans="1:14" x14ac:dyDescent="0.25">
      <c r="A12" s="26"/>
    </row>
    <row r="13" spans="1:14" x14ac:dyDescent="0.25">
      <c r="A13" s="26"/>
    </row>
    <row r="14" spans="1:14" x14ac:dyDescent="0.25">
      <c r="A14" s="22"/>
    </row>
    <row r="15" spans="1:14" x14ac:dyDescent="0.25">
      <c r="A15" s="22"/>
    </row>
    <row r="16" spans="1:14" x14ac:dyDescent="0.25">
      <c r="A16" s="22"/>
    </row>
  </sheetData>
  <pageMargins left="0.7" right="0.7" top="0.75" bottom="0.75" header="0.3" footer="0.3"/>
  <pageSetup paperSize="9" orientation="portrait" horizontalDpi="4294967293"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Drop Down 1">
              <controlPr defaultSize="0" autoLine="0" autoPict="0">
                <anchor moveWithCells="1">
                  <from>
                    <xdr:col>14</xdr:col>
                    <xdr:colOff>523875</xdr:colOff>
                    <xdr:row>4</xdr:row>
                    <xdr:rowOff>152400</xdr:rowOff>
                  </from>
                  <to>
                    <xdr:col>17</xdr:col>
                    <xdr:colOff>285750</xdr:colOff>
                    <xdr:row>5</xdr:row>
                    <xdr:rowOff>209550</xdr:rowOff>
                  </to>
                </anchor>
              </controlPr>
            </control>
          </mc:Choice>
        </mc:AlternateContent>
      </controls>
    </mc:Choice>
  </mc:AlternateContent>
  <tableParts count="1">
    <tablePart r:id="rId5"/>
  </tableParts>
  <extLst>
    <ext xmlns:x15="http://schemas.microsoft.com/office/spreadsheetml/2010/11/main" uri="{3A4CF648-6AED-40f4-86FF-DC5316D8AED3}">
      <x14:slicerList xmlns:x14="http://schemas.microsoft.com/office/spreadsheetml/2009/9/main">
        <x14:slicer r:id="rId6"/>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L53"/>
  <sheetViews>
    <sheetView workbookViewId="0">
      <selection activeCell="E2" sqref="E2"/>
    </sheetView>
  </sheetViews>
  <sheetFormatPr baseColWidth="10" defaultColWidth="11.42578125" defaultRowHeight="15" customHeight="1"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31.5703125" style="7" customWidth="1"/>
    <col min="9" max="9" width="11.42578125" style="7"/>
    <col min="10" max="10" width="22.42578125" style="7" bestFit="1" customWidth="1"/>
    <col min="11" max="16384" width="11.42578125" style="7"/>
  </cols>
  <sheetData>
    <row r="1" spans="1:12" ht="15" customHeight="1"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25</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6" t="s">
        <v>51</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69">
        <f>'Tableau de bord'!C11</f>
        <v>0</v>
      </c>
      <c r="I21" s="52"/>
      <c r="J21" s="52"/>
      <c r="K21" s="52"/>
      <c r="L21" s="52"/>
    </row>
    <row r="22" spans="1:12" ht="15" customHeight="1" x14ac:dyDescent="0.25">
      <c r="A22" s="50"/>
      <c r="B22" s="51"/>
      <c r="C22" s="66"/>
      <c r="D22" s="51"/>
      <c r="E22" s="66"/>
      <c r="H22" s="52"/>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SUBTOTAL(109,Tableau2[[Montant ]])</f>
        <v>0</v>
      </c>
      <c r="D53" s="38"/>
      <c r="E53" s="67">
        <f>SUBTOTAL(109,Tableau2[Montant])</f>
        <v>0</v>
      </c>
    </row>
  </sheetData>
  <mergeCells count="1">
    <mergeCell ref="H10:L16"/>
  </mergeCells>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L53"/>
  <sheetViews>
    <sheetView topLeftCell="C1" workbookViewId="0">
      <selection activeCell="N15" sqref="N15"/>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41.28515625"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26</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69">
        <f>'Tableau de bord'!D11</f>
        <v>0</v>
      </c>
      <c r="I21" s="52"/>
      <c r="J21" s="52"/>
      <c r="K21" s="52"/>
      <c r="L21" s="52"/>
    </row>
    <row r="22" spans="1:12" ht="15" customHeight="1" x14ac:dyDescent="0.25">
      <c r="A22" s="50"/>
      <c r="B22" s="51"/>
      <c r="C22" s="66"/>
      <c r="D22" s="51"/>
      <c r="E22" s="66"/>
      <c r="H22" s="52"/>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SUBTOTAL(109,Tableau25[[Montant ]])</f>
        <v>0</v>
      </c>
      <c r="D53" s="38"/>
      <c r="E53" s="67">
        <f>SUBTOTAL(109,Tableau25[Montant])</f>
        <v>0</v>
      </c>
    </row>
  </sheetData>
  <mergeCells count="1">
    <mergeCell ref="H10:L16"/>
  </mergeCells>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L53"/>
  <sheetViews>
    <sheetView topLeftCell="C1" workbookViewId="0">
      <selection activeCell="H4" sqref="H4"/>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40.140625"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27</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bord'!E11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SUBTOTAL(109,Tableau26[[Montant ]])</f>
        <v>0</v>
      </c>
      <c r="D53" s="38"/>
      <c r="E53" s="67">
        <f>SUBTOTAL(109,Tableau26[Montant])</f>
        <v>0</v>
      </c>
    </row>
  </sheetData>
  <mergeCells count="2">
    <mergeCell ref="H10:L16"/>
    <mergeCell ref="H21:H22"/>
  </mergeCells>
  <pageMargins left="0.7" right="0.7" top="0.75" bottom="0.75" header="0.3" footer="0.3"/>
  <drawing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L53"/>
  <sheetViews>
    <sheetView topLeftCell="D1" workbookViewId="0">
      <selection activeCell="N17" sqref="N17"/>
    </sheetView>
  </sheetViews>
  <sheetFormatPr baseColWidth="10" defaultColWidth="11.42578125" defaultRowHeight="15"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43" style="7" customWidth="1"/>
    <col min="9" max="16384" width="11.42578125" style="7"/>
  </cols>
  <sheetData>
    <row r="1" spans="1:12"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28</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bord'!F11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SUBTOTAL(109,Tableau27[[Montant ]])</f>
        <v>0</v>
      </c>
      <c r="D53" s="38"/>
      <c r="E53" s="67">
        <f>SUBTOTAL(109,Tableau27[Montant])</f>
        <v>0</v>
      </c>
    </row>
  </sheetData>
  <mergeCells count="2">
    <mergeCell ref="H21:H22"/>
    <mergeCell ref="H10:L16"/>
  </mergeCells>
  <pageMargins left="0.7" right="0.7" top="0.75" bottom="0.75" header="0.3" footer="0.3"/>
  <drawing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L53"/>
  <sheetViews>
    <sheetView topLeftCell="D1" workbookViewId="0">
      <selection activeCell="O16" sqref="O16"/>
    </sheetView>
  </sheetViews>
  <sheetFormatPr baseColWidth="10" defaultColWidth="11.42578125" defaultRowHeight="15" customHeight="1"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39.28515625" style="7" customWidth="1"/>
    <col min="9" max="16384" width="11.42578125" style="7"/>
  </cols>
  <sheetData>
    <row r="1" spans="1:12" ht="15" customHeight="1"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29</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bord'!G11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SUBTOTAL(109,Tableau28[[Montant ]])</f>
        <v>0</v>
      </c>
      <c r="D53" s="38"/>
      <c r="E53" s="67">
        <f>SUBTOTAL(109,Tableau28[Montant])</f>
        <v>0</v>
      </c>
    </row>
  </sheetData>
  <mergeCells count="2">
    <mergeCell ref="H10:L16"/>
    <mergeCell ref="H21:H22"/>
  </mergeCells>
  <pageMargins left="0.7" right="0.7" top="0.75" bottom="0.75" header="0.3" footer="0.3"/>
  <drawing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A1:L53"/>
  <sheetViews>
    <sheetView topLeftCell="C1" workbookViewId="0">
      <selection activeCell="O18" sqref="O18"/>
    </sheetView>
  </sheetViews>
  <sheetFormatPr baseColWidth="10" defaultColWidth="11.42578125" defaultRowHeight="15" customHeight="1"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34" style="7" customWidth="1"/>
    <col min="9" max="16384" width="11.42578125" style="7"/>
  </cols>
  <sheetData>
    <row r="1" spans="1:12" ht="15" customHeight="1"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30</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bord'!H11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SUBTOTAL(109,Tableau29[[Montant ]])</f>
        <v>0</v>
      </c>
      <c r="D53" s="38"/>
      <c r="E53" s="67">
        <f>SUBTOTAL(109,Tableau29[Montant])</f>
        <v>0</v>
      </c>
    </row>
  </sheetData>
  <mergeCells count="2">
    <mergeCell ref="H10:L16"/>
    <mergeCell ref="H21:H22"/>
  </mergeCells>
  <pageMargins left="0.7" right="0.7" top="0.75" bottom="0.75" header="0.3" footer="0.3"/>
  <drawing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A1:L53"/>
  <sheetViews>
    <sheetView topLeftCell="C1" workbookViewId="0">
      <selection activeCell="O19" sqref="O19"/>
    </sheetView>
  </sheetViews>
  <sheetFormatPr baseColWidth="10" defaultColWidth="11.42578125" defaultRowHeight="15" customHeight="1"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32.42578125" style="7" customWidth="1"/>
    <col min="9" max="16384" width="11.42578125" style="7"/>
  </cols>
  <sheetData>
    <row r="1" spans="1:12" ht="15" customHeight="1"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31</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bord'!I11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SUBTOTAL(109,Tableau210[[Montant ]])</f>
        <v>0</v>
      </c>
      <c r="D53" s="38"/>
      <c r="E53" s="67">
        <f>SUBTOTAL(109,Tableau210[Montant])</f>
        <v>0</v>
      </c>
    </row>
  </sheetData>
  <mergeCells count="2">
    <mergeCell ref="H10:L16"/>
    <mergeCell ref="H21:H22"/>
  </mergeCells>
  <pageMargins left="0.7" right="0.7" top="0.75" bottom="0.75" header="0.3" footer="0.3"/>
  <drawing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A1:L53"/>
  <sheetViews>
    <sheetView topLeftCell="C1" workbookViewId="0">
      <selection activeCell="N16" sqref="N16"/>
    </sheetView>
  </sheetViews>
  <sheetFormatPr baseColWidth="10" defaultColWidth="11.42578125" defaultRowHeight="15" customHeight="1" x14ac:dyDescent="0.25"/>
  <cols>
    <col min="1" max="1" width="23.28515625" style="31" bestFit="1" customWidth="1"/>
    <col min="2" max="2" width="32.7109375" style="31" customWidth="1"/>
    <col min="3" max="3" width="12.140625" style="68" bestFit="1" customWidth="1"/>
    <col min="4" max="4" width="34.140625" style="31" customWidth="1"/>
    <col min="5" max="5" width="11.5703125" style="68" bestFit="1" customWidth="1"/>
    <col min="6" max="6" width="11.42578125" style="7"/>
    <col min="7" max="7" width="1.42578125" style="7" customWidth="1"/>
    <col min="8" max="8" width="42.28515625" style="7" customWidth="1"/>
    <col min="9" max="16384" width="11.42578125" style="7"/>
  </cols>
  <sheetData>
    <row r="1" spans="1:12" ht="15" customHeight="1" x14ac:dyDescent="0.25">
      <c r="A1" s="32" t="s">
        <v>21</v>
      </c>
      <c r="B1" s="33" t="s">
        <v>23</v>
      </c>
      <c r="C1" s="65" t="s">
        <v>22</v>
      </c>
      <c r="D1" s="33" t="s">
        <v>24</v>
      </c>
      <c r="E1" s="65"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32</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bord'!J11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SUBTOTAL(109,Tableau211[[Montant ]])</f>
        <v>0</v>
      </c>
      <c r="D53" s="38"/>
      <c r="E53" s="67">
        <f>SUBTOTAL(109,Tableau211[Montant])</f>
        <v>0</v>
      </c>
    </row>
  </sheetData>
  <mergeCells count="2">
    <mergeCell ref="H10:L16"/>
    <mergeCell ref="H21:H22"/>
  </mergeCells>
  <pageMargins left="0.7" right="0.7" top="0.75" bottom="0.75" header="0.3" footer="0.3"/>
  <drawing r:id="rId1"/>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A1:L53"/>
  <sheetViews>
    <sheetView topLeftCell="D1" workbookViewId="0">
      <selection activeCell="M9" sqref="M9"/>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15"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3"/>
      <c r="D2" s="51"/>
      <c r="E2" s="63"/>
    </row>
    <row r="3" spans="1:12" ht="15" customHeight="1" x14ac:dyDescent="0.25">
      <c r="A3" s="50"/>
      <c r="B3" s="51"/>
      <c r="C3" s="63"/>
      <c r="D3" s="51"/>
      <c r="E3" s="63"/>
    </row>
    <row r="4" spans="1:12" ht="15" customHeight="1" x14ac:dyDescent="0.25">
      <c r="A4" s="50"/>
      <c r="B4" s="51"/>
      <c r="C4" s="63"/>
      <c r="D4" s="51"/>
      <c r="E4" s="63"/>
    </row>
    <row r="5" spans="1:12" ht="15" customHeight="1" x14ac:dyDescent="0.25">
      <c r="A5" s="50"/>
      <c r="B5" s="51"/>
      <c r="C5" s="63"/>
      <c r="D5" s="51"/>
      <c r="E5" s="63"/>
    </row>
    <row r="6" spans="1:12" ht="15" customHeight="1" x14ac:dyDescent="0.25">
      <c r="A6" s="50"/>
      <c r="B6" s="51"/>
      <c r="C6" s="63"/>
      <c r="D6" s="51"/>
      <c r="E6" s="63"/>
    </row>
    <row r="7" spans="1:12" ht="15" customHeight="1" x14ac:dyDescent="0.25">
      <c r="A7" s="50"/>
      <c r="B7" s="51"/>
      <c r="C7" s="63"/>
      <c r="D7" s="51"/>
      <c r="E7" s="63"/>
    </row>
    <row r="8" spans="1:12" ht="15" customHeight="1" x14ac:dyDescent="0.25">
      <c r="A8" s="50"/>
      <c r="B8" s="51"/>
      <c r="C8" s="63"/>
      <c r="D8" s="51"/>
      <c r="E8" s="63"/>
    </row>
    <row r="9" spans="1:12" ht="15" customHeight="1" thickBot="1" x14ac:dyDescent="0.3">
      <c r="A9" s="50"/>
      <c r="B9" s="51"/>
      <c r="C9" s="63"/>
      <c r="D9" s="51"/>
      <c r="E9" s="63"/>
    </row>
    <row r="10" spans="1:12" ht="15" customHeight="1" x14ac:dyDescent="0.25">
      <c r="A10" s="50"/>
      <c r="B10" s="51"/>
      <c r="C10" s="63"/>
      <c r="D10" s="51"/>
      <c r="E10" s="63"/>
      <c r="H10" s="76" t="s">
        <v>33</v>
      </c>
      <c r="I10" s="77"/>
      <c r="J10" s="77"/>
      <c r="K10" s="77"/>
      <c r="L10" s="78"/>
    </row>
    <row r="11" spans="1:12" ht="15" customHeight="1" x14ac:dyDescent="0.25">
      <c r="A11" s="50"/>
      <c r="B11" s="51"/>
      <c r="C11" s="63"/>
      <c r="D11" s="51"/>
      <c r="E11" s="63"/>
      <c r="H11" s="79"/>
      <c r="I11" s="80"/>
      <c r="J11" s="80"/>
      <c r="K11" s="80"/>
      <c r="L11" s="81"/>
    </row>
    <row r="12" spans="1:12" ht="15" customHeight="1" x14ac:dyDescent="0.25">
      <c r="A12" s="50"/>
      <c r="B12" s="51"/>
      <c r="C12" s="63"/>
      <c r="D12" s="51"/>
      <c r="E12" s="63"/>
      <c r="H12" s="79"/>
      <c r="I12" s="80"/>
      <c r="J12" s="80"/>
      <c r="K12" s="80"/>
      <c r="L12" s="81"/>
    </row>
    <row r="13" spans="1:12" ht="15" customHeight="1" x14ac:dyDescent="0.25">
      <c r="A13" s="50"/>
      <c r="B13" s="51"/>
      <c r="C13" s="63"/>
      <c r="D13" s="51"/>
      <c r="E13" s="63"/>
      <c r="H13" s="79"/>
      <c r="I13" s="80"/>
      <c r="J13" s="80"/>
      <c r="K13" s="80"/>
      <c r="L13" s="81"/>
    </row>
    <row r="14" spans="1:12" ht="15" customHeight="1" x14ac:dyDescent="0.25">
      <c r="A14" s="50"/>
      <c r="B14" s="51"/>
      <c r="C14" s="63"/>
      <c r="D14" s="51"/>
      <c r="E14" s="63"/>
      <c r="H14" s="79"/>
      <c r="I14" s="80"/>
      <c r="J14" s="80"/>
      <c r="K14" s="80"/>
      <c r="L14" s="81"/>
    </row>
    <row r="15" spans="1:12" ht="15" customHeight="1" x14ac:dyDescent="0.25">
      <c r="A15" s="50"/>
      <c r="B15" s="51"/>
      <c r="C15" s="63"/>
      <c r="D15" s="51"/>
      <c r="E15" s="63"/>
      <c r="H15" s="79"/>
      <c r="I15" s="80"/>
      <c r="J15" s="80"/>
      <c r="K15" s="80"/>
      <c r="L15" s="81"/>
    </row>
    <row r="16" spans="1:12" ht="15" customHeight="1" thickBot="1" x14ac:dyDescent="0.3">
      <c r="A16" s="50"/>
      <c r="B16" s="51"/>
      <c r="C16" s="63"/>
      <c r="D16" s="51"/>
      <c r="E16" s="63"/>
      <c r="H16" s="82"/>
      <c r="I16" s="83"/>
      <c r="J16" s="83"/>
      <c r="K16" s="83"/>
      <c r="L16" s="84"/>
    </row>
    <row r="17" spans="1:12" ht="15" customHeight="1" x14ac:dyDescent="0.25">
      <c r="A17" s="50"/>
      <c r="B17" s="51"/>
      <c r="C17" s="63"/>
      <c r="D17" s="51"/>
      <c r="E17" s="63"/>
    </row>
    <row r="18" spans="1:12" ht="15" customHeight="1" x14ac:dyDescent="0.25">
      <c r="A18" s="50"/>
      <c r="B18" s="51"/>
      <c r="C18" s="63"/>
      <c r="D18" s="51"/>
      <c r="E18" s="63"/>
      <c r="H18" s="47" t="s">
        <v>50</v>
      </c>
      <c r="I18" s="45"/>
    </row>
    <row r="19" spans="1:12" ht="15" customHeight="1" x14ac:dyDescent="0.25">
      <c r="A19" s="50"/>
      <c r="B19" s="51"/>
      <c r="C19" s="63"/>
      <c r="D19" s="51"/>
      <c r="E19" s="63"/>
    </row>
    <row r="20" spans="1:12" ht="15" customHeight="1" x14ac:dyDescent="0.25">
      <c r="A20" s="50"/>
      <c r="B20" s="51"/>
      <c r="C20" s="63"/>
      <c r="D20" s="51"/>
      <c r="E20" s="63"/>
    </row>
    <row r="21" spans="1:12" ht="15" customHeight="1" x14ac:dyDescent="0.25">
      <c r="A21" s="50"/>
      <c r="B21" s="51"/>
      <c r="C21" s="63"/>
      <c r="D21" s="51"/>
      <c r="E21" s="63"/>
      <c r="H21" s="85">
        <f>'Tableau de bord'!K11</f>
        <v>0</v>
      </c>
      <c r="I21" s="85"/>
      <c r="J21" s="85"/>
      <c r="K21" s="52"/>
      <c r="L21" s="52"/>
    </row>
    <row r="22" spans="1:12" ht="15" customHeight="1" x14ac:dyDescent="0.25">
      <c r="A22" s="50"/>
      <c r="B22" s="51"/>
      <c r="C22" s="63"/>
      <c r="D22" s="51"/>
      <c r="E22" s="63"/>
      <c r="H22" s="85"/>
      <c r="I22" s="85"/>
      <c r="J22" s="85"/>
      <c r="K22" s="52"/>
      <c r="L22" s="52"/>
    </row>
    <row r="23" spans="1:12" ht="15" customHeight="1" x14ac:dyDescent="0.25">
      <c r="A23" s="50"/>
      <c r="B23" s="51"/>
      <c r="C23" s="63"/>
      <c r="D23" s="51"/>
      <c r="E23" s="63"/>
      <c r="H23" s="52"/>
      <c r="I23" s="52"/>
      <c r="J23" s="52"/>
      <c r="K23" s="52"/>
      <c r="L23" s="52"/>
    </row>
    <row r="24" spans="1:12" ht="15" customHeight="1" x14ac:dyDescent="0.25">
      <c r="A24" s="50"/>
      <c r="B24" s="51"/>
      <c r="C24" s="63"/>
      <c r="D24" s="51"/>
      <c r="E24" s="63"/>
      <c r="H24" s="52"/>
      <c r="I24" s="52"/>
      <c r="J24" s="52"/>
      <c r="K24" s="52"/>
      <c r="L24" s="52"/>
    </row>
    <row r="25" spans="1:12" ht="15" customHeight="1" x14ac:dyDescent="0.25">
      <c r="A25" s="50"/>
      <c r="B25" s="51"/>
      <c r="C25" s="63"/>
      <c r="D25" s="51"/>
      <c r="E25" s="63"/>
      <c r="H25" s="52"/>
      <c r="I25" s="52"/>
      <c r="J25" s="52"/>
      <c r="K25" s="52"/>
      <c r="L25" s="52"/>
    </row>
    <row r="26" spans="1:12" ht="15" customHeight="1" x14ac:dyDescent="0.25">
      <c r="A26" s="50"/>
      <c r="B26" s="51"/>
      <c r="C26" s="63"/>
      <c r="D26" s="51"/>
      <c r="E26" s="63"/>
      <c r="H26" s="52"/>
      <c r="I26" s="52"/>
      <c r="J26" s="52"/>
      <c r="K26" s="52"/>
      <c r="L26" s="52"/>
    </row>
    <row r="27" spans="1:12" ht="15" customHeight="1" x14ac:dyDescent="0.25">
      <c r="A27" s="50"/>
      <c r="B27" s="51"/>
      <c r="C27" s="63"/>
      <c r="D27" s="51"/>
      <c r="E27" s="63"/>
    </row>
    <row r="28" spans="1:12" ht="15" customHeight="1" x14ac:dyDescent="0.25">
      <c r="A28" s="50"/>
      <c r="B28" s="51"/>
      <c r="C28" s="63"/>
      <c r="D28" s="51"/>
      <c r="E28" s="63"/>
    </row>
    <row r="29" spans="1:12" ht="15" customHeight="1" x14ac:dyDescent="0.25">
      <c r="A29" s="50"/>
      <c r="B29" s="51"/>
      <c r="C29" s="63"/>
      <c r="D29" s="51"/>
      <c r="E29" s="63"/>
    </row>
    <row r="30" spans="1:12" ht="15" customHeight="1" x14ac:dyDescent="0.25">
      <c r="A30" s="50"/>
      <c r="B30" s="51"/>
      <c r="C30" s="63"/>
      <c r="D30" s="51"/>
      <c r="E30" s="63"/>
    </row>
    <row r="31" spans="1:12" ht="15" customHeight="1" x14ac:dyDescent="0.25">
      <c r="A31" s="50"/>
      <c r="B31" s="51"/>
      <c r="C31" s="63"/>
      <c r="D31" s="51"/>
      <c r="E31" s="63"/>
    </row>
    <row r="32" spans="1:12" ht="15" customHeight="1" x14ac:dyDescent="0.25">
      <c r="A32" s="50"/>
      <c r="B32" s="51"/>
      <c r="C32" s="63"/>
      <c r="D32" s="51"/>
      <c r="E32" s="63"/>
    </row>
    <row r="33" spans="1:5" ht="15" customHeight="1" x14ac:dyDescent="0.25">
      <c r="A33" s="50"/>
      <c r="B33" s="51"/>
      <c r="C33" s="63"/>
      <c r="D33" s="51"/>
      <c r="E33" s="63"/>
    </row>
    <row r="34" spans="1:5" ht="15" customHeight="1" x14ac:dyDescent="0.25">
      <c r="A34" s="50"/>
      <c r="B34" s="51"/>
      <c r="C34" s="63"/>
      <c r="D34" s="51"/>
      <c r="E34" s="63"/>
    </row>
    <row r="35" spans="1:5" ht="15" customHeight="1" x14ac:dyDescent="0.25">
      <c r="A35" s="50"/>
      <c r="B35" s="51"/>
      <c r="C35" s="63"/>
      <c r="D35" s="51"/>
      <c r="E35" s="63"/>
    </row>
    <row r="36" spans="1:5" ht="15" customHeight="1" x14ac:dyDescent="0.25">
      <c r="A36" s="50"/>
      <c r="B36" s="51"/>
      <c r="C36" s="63"/>
      <c r="D36" s="51"/>
      <c r="E36" s="63"/>
    </row>
    <row r="37" spans="1:5" ht="15" customHeight="1" x14ac:dyDescent="0.25">
      <c r="A37" s="50"/>
      <c r="B37" s="51"/>
      <c r="C37" s="63"/>
      <c r="D37" s="51"/>
      <c r="E37" s="63"/>
    </row>
    <row r="38" spans="1:5" ht="15" customHeight="1" x14ac:dyDescent="0.25">
      <c r="A38" s="50"/>
      <c r="B38" s="51"/>
      <c r="C38" s="63"/>
      <c r="D38" s="51"/>
      <c r="E38" s="63"/>
    </row>
    <row r="39" spans="1:5" ht="15" customHeight="1" x14ac:dyDescent="0.25">
      <c r="A39" s="50"/>
      <c r="B39" s="51"/>
      <c r="C39" s="63"/>
      <c r="D39" s="51"/>
      <c r="E39" s="63"/>
    </row>
    <row r="40" spans="1:5" ht="15" customHeight="1" x14ac:dyDescent="0.25">
      <c r="A40" s="50"/>
      <c r="B40" s="51"/>
      <c r="C40" s="63"/>
      <c r="D40" s="51"/>
      <c r="E40" s="63"/>
    </row>
    <row r="41" spans="1:5" ht="15" customHeight="1" x14ac:dyDescent="0.25">
      <c r="A41" s="50"/>
      <c r="B41" s="51"/>
      <c r="C41" s="63"/>
      <c r="D41" s="51"/>
      <c r="E41" s="63"/>
    </row>
    <row r="42" spans="1:5" ht="15" customHeight="1" x14ac:dyDescent="0.25">
      <c r="A42" s="50"/>
      <c r="B42" s="51"/>
      <c r="C42" s="63"/>
      <c r="D42" s="51"/>
      <c r="E42" s="63"/>
    </row>
    <row r="43" spans="1:5" ht="15" customHeight="1" x14ac:dyDescent="0.25">
      <c r="A43" s="50"/>
      <c r="B43" s="51"/>
      <c r="C43" s="63"/>
      <c r="D43" s="51"/>
      <c r="E43" s="63"/>
    </row>
    <row r="44" spans="1:5" ht="15" customHeight="1" x14ac:dyDescent="0.25">
      <c r="A44" s="50"/>
      <c r="B44" s="51"/>
      <c r="C44" s="63"/>
      <c r="D44" s="51"/>
      <c r="E44" s="63"/>
    </row>
    <row r="45" spans="1:5" ht="15" customHeight="1" x14ac:dyDescent="0.25">
      <c r="A45" s="50"/>
      <c r="B45" s="51"/>
      <c r="C45" s="63"/>
      <c r="D45" s="51"/>
      <c r="E45" s="63"/>
    </row>
    <row r="46" spans="1:5" ht="15" customHeight="1" x14ac:dyDescent="0.25">
      <c r="A46" s="50"/>
      <c r="B46" s="51"/>
      <c r="C46" s="63"/>
      <c r="D46" s="51"/>
      <c r="E46" s="63"/>
    </row>
    <row r="47" spans="1:5" ht="15" customHeight="1" x14ac:dyDescent="0.25">
      <c r="A47" s="50"/>
      <c r="B47" s="51"/>
      <c r="C47" s="63"/>
      <c r="D47" s="51"/>
      <c r="E47" s="63"/>
    </row>
    <row r="48" spans="1:5" ht="15" customHeight="1" x14ac:dyDescent="0.25">
      <c r="A48" s="50"/>
      <c r="B48" s="51"/>
      <c r="C48" s="63"/>
      <c r="D48" s="51"/>
      <c r="E48" s="63"/>
    </row>
    <row r="49" spans="1:5" ht="15" customHeight="1" x14ac:dyDescent="0.25">
      <c r="A49" s="50"/>
      <c r="B49" s="51"/>
      <c r="C49" s="63"/>
      <c r="D49" s="51"/>
      <c r="E49" s="63"/>
    </row>
    <row r="50" spans="1:5" ht="15" customHeight="1" x14ac:dyDescent="0.25">
      <c r="A50" s="50"/>
      <c r="B50" s="51"/>
      <c r="C50" s="63"/>
      <c r="D50" s="51"/>
      <c r="E50" s="63"/>
    </row>
    <row r="51" spans="1:5" ht="15" customHeight="1" x14ac:dyDescent="0.25">
      <c r="A51" s="50"/>
      <c r="B51" s="51"/>
      <c r="C51" s="63"/>
      <c r="D51" s="51"/>
      <c r="E51" s="63"/>
    </row>
    <row r="52" spans="1:5" ht="15" customHeight="1" x14ac:dyDescent="0.25">
      <c r="A52" s="50"/>
      <c r="B52" s="51"/>
      <c r="C52" s="63"/>
      <c r="D52" s="51"/>
      <c r="E52" s="63"/>
    </row>
    <row r="53" spans="1:5" ht="15" customHeight="1" x14ac:dyDescent="0.25">
      <c r="A53" s="37" t="s">
        <v>37</v>
      </c>
      <c r="B53" s="38"/>
      <c r="C53" s="64">
        <f>SUBTOTAL(109,Tableau212[[Montant ]])</f>
        <v>0</v>
      </c>
      <c r="D53" s="38"/>
      <c r="E53" s="64">
        <f>SUBTOTAL(109,Tableau212[Montant])</f>
        <v>0</v>
      </c>
    </row>
  </sheetData>
  <mergeCells count="2">
    <mergeCell ref="H21:J22"/>
    <mergeCell ref="H10:L16"/>
  </mergeCells>
  <pageMargins left="0.7" right="0.7" top="0.75" bottom="0.75" header="0.3" footer="0.3"/>
  <drawing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A1:L53"/>
  <sheetViews>
    <sheetView topLeftCell="C1" workbookViewId="0">
      <selection activeCell="N11" sqref="N11"/>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29.140625"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34</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bord'!L11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SUBTOTAL(109,Tableau213[[Montant ]])</f>
        <v>0</v>
      </c>
      <c r="D53" s="38"/>
      <c r="E53" s="67">
        <f>SUBTOTAL(109,Tableau213[Montant])</f>
        <v>0</v>
      </c>
    </row>
  </sheetData>
  <mergeCells count="2">
    <mergeCell ref="H21:H22"/>
    <mergeCell ref="H10:L16"/>
  </mergeCells>
  <pageMargins left="0.7" right="0.7" top="0.75" bottom="0.75" header="0.3" footer="0.3"/>
  <drawing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A1:L53"/>
  <sheetViews>
    <sheetView workbookViewId="0">
      <selection activeCell="H10" sqref="H10:L16"/>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38.5703125"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35</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bord'!M11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SUBTOTAL(109,Tableau214[[Montant ]])</f>
        <v>0</v>
      </c>
      <c r="D53" s="38"/>
      <c r="E53" s="67">
        <f>SUBTOTAL(109,Tableau214[Montant])</f>
        <v>0</v>
      </c>
    </row>
  </sheetData>
  <mergeCells count="2">
    <mergeCell ref="H10:L16"/>
    <mergeCell ref="H21:H22"/>
  </mergeCells>
  <pageMargins left="0.7" right="0.7" top="0.75" bottom="0.75" header="0.3" footer="0.3"/>
  <drawing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5"/>
  <dimension ref="A1:L53"/>
  <sheetViews>
    <sheetView topLeftCell="C1" workbookViewId="0">
      <selection activeCell="M3" sqref="M3"/>
    </sheetView>
  </sheetViews>
  <sheetFormatPr baseColWidth="10" defaultColWidth="11.42578125" defaultRowHeight="15" customHeight="1" x14ac:dyDescent="0.25"/>
  <cols>
    <col min="1" max="1" width="23.28515625" style="31" bestFit="1" customWidth="1"/>
    <col min="2" max="2" width="32.7109375" style="31" customWidth="1"/>
    <col min="3" max="3" width="12.140625" style="31" bestFit="1" customWidth="1"/>
    <col min="4" max="4" width="34.140625" style="31" customWidth="1"/>
    <col min="5" max="5" width="11.5703125" style="31" bestFit="1" customWidth="1"/>
    <col min="6" max="6" width="11.42578125" style="7"/>
    <col min="7" max="7" width="1.42578125" style="7" customWidth="1"/>
    <col min="8" max="8" width="51" style="7" customWidth="1"/>
    <col min="9" max="16384" width="11.42578125" style="7"/>
  </cols>
  <sheetData>
    <row r="1" spans="1:12" ht="15" customHeight="1" x14ac:dyDescent="0.25">
      <c r="A1" s="32" t="s">
        <v>21</v>
      </c>
      <c r="B1" s="33" t="s">
        <v>23</v>
      </c>
      <c r="C1" s="33" t="s">
        <v>22</v>
      </c>
      <c r="D1" s="33" t="s">
        <v>24</v>
      </c>
      <c r="E1" s="33" t="s">
        <v>38</v>
      </c>
    </row>
    <row r="2" spans="1:12" ht="15" customHeight="1" x14ac:dyDescent="0.25">
      <c r="A2" s="50"/>
      <c r="B2" s="51"/>
      <c r="C2" s="66"/>
      <c r="D2" s="51"/>
      <c r="E2" s="66"/>
    </row>
    <row r="3" spans="1:12" ht="15" customHeight="1" x14ac:dyDescent="0.25">
      <c r="A3" s="50"/>
      <c r="B3" s="51"/>
      <c r="C3" s="66"/>
      <c r="D3" s="51"/>
      <c r="E3" s="66"/>
    </row>
    <row r="4" spans="1:12" ht="15" customHeight="1" x14ac:dyDescent="0.25">
      <c r="A4" s="50"/>
      <c r="B4" s="51"/>
      <c r="C4" s="66"/>
      <c r="D4" s="51"/>
      <c r="E4" s="66"/>
    </row>
    <row r="5" spans="1:12" ht="15" customHeight="1" x14ac:dyDescent="0.25">
      <c r="A5" s="50"/>
      <c r="B5" s="51"/>
      <c r="C5" s="66"/>
      <c r="D5" s="51"/>
      <c r="E5" s="66"/>
    </row>
    <row r="6" spans="1:12" ht="15" customHeight="1" x14ac:dyDescent="0.25">
      <c r="A6" s="50"/>
      <c r="B6" s="51"/>
      <c r="C6" s="66"/>
      <c r="D6" s="51"/>
      <c r="E6" s="66"/>
    </row>
    <row r="7" spans="1:12" ht="15" customHeight="1" x14ac:dyDescent="0.25">
      <c r="A7" s="50"/>
      <c r="B7" s="51"/>
      <c r="C7" s="66"/>
      <c r="D7" s="51"/>
      <c r="E7" s="66"/>
    </row>
    <row r="8" spans="1:12" ht="15" customHeight="1" x14ac:dyDescent="0.25">
      <c r="A8" s="50"/>
      <c r="B8" s="51"/>
      <c r="C8" s="66"/>
      <c r="D8" s="51"/>
      <c r="E8" s="66"/>
    </row>
    <row r="9" spans="1:12" ht="15" customHeight="1" thickBot="1" x14ac:dyDescent="0.3">
      <c r="A9" s="50"/>
      <c r="B9" s="51"/>
      <c r="C9" s="66"/>
      <c r="D9" s="51"/>
      <c r="E9" s="66"/>
    </row>
    <row r="10" spans="1:12" ht="15" customHeight="1" x14ac:dyDescent="0.25">
      <c r="A10" s="50"/>
      <c r="B10" s="51"/>
      <c r="C10" s="66"/>
      <c r="D10" s="51"/>
      <c r="E10" s="66"/>
      <c r="H10" s="76" t="s">
        <v>36</v>
      </c>
      <c r="I10" s="77"/>
      <c r="J10" s="77"/>
      <c r="K10" s="77"/>
      <c r="L10" s="78"/>
    </row>
    <row r="11" spans="1:12" ht="15" customHeight="1" x14ac:dyDescent="0.25">
      <c r="A11" s="50"/>
      <c r="B11" s="51"/>
      <c r="C11" s="66"/>
      <c r="D11" s="51"/>
      <c r="E11" s="66"/>
      <c r="H11" s="79"/>
      <c r="I11" s="80"/>
      <c r="J11" s="80"/>
      <c r="K11" s="80"/>
      <c r="L11" s="81"/>
    </row>
    <row r="12" spans="1:12" ht="15" customHeight="1" x14ac:dyDescent="0.25">
      <c r="A12" s="50"/>
      <c r="B12" s="51"/>
      <c r="C12" s="66"/>
      <c r="D12" s="51"/>
      <c r="E12" s="66"/>
      <c r="H12" s="79"/>
      <c r="I12" s="80"/>
      <c r="J12" s="80"/>
      <c r="K12" s="80"/>
      <c r="L12" s="81"/>
    </row>
    <row r="13" spans="1:12" ht="15" customHeight="1" x14ac:dyDescent="0.25">
      <c r="A13" s="50"/>
      <c r="B13" s="51"/>
      <c r="C13" s="66"/>
      <c r="D13" s="51"/>
      <c r="E13" s="66"/>
      <c r="H13" s="79"/>
      <c r="I13" s="80"/>
      <c r="J13" s="80"/>
      <c r="K13" s="80"/>
      <c r="L13" s="81"/>
    </row>
    <row r="14" spans="1:12" ht="15" customHeight="1" x14ac:dyDescent="0.25">
      <c r="A14" s="50"/>
      <c r="B14" s="51"/>
      <c r="C14" s="66"/>
      <c r="D14" s="51"/>
      <c r="E14" s="66"/>
      <c r="H14" s="79"/>
      <c r="I14" s="80"/>
      <c r="J14" s="80"/>
      <c r="K14" s="80"/>
      <c r="L14" s="81"/>
    </row>
    <row r="15" spans="1:12" ht="15" customHeight="1" x14ac:dyDescent="0.25">
      <c r="A15" s="50"/>
      <c r="B15" s="51"/>
      <c r="C15" s="66"/>
      <c r="D15" s="51"/>
      <c r="E15" s="66"/>
      <c r="H15" s="79"/>
      <c r="I15" s="80"/>
      <c r="J15" s="80"/>
      <c r="K15" s="80"/>
      <c r="L15" s="81"/>
    </row>
    <row r="16" spans="1:12" ht="15" customHeight="1" thickBot="1" x14ac:dyDescent="0.3">
      <c r="A16" s="50"/>
      <c r="B16" s="51"/>
      <c r="C16" s="66"/>
      <c r="D16" s="51"/>
      <c r="E16" s="66"/>
      <c r="H16" s="82"/>
      <c r="I16" s="83"/>
      <c r="J16" s="83"/>
      <c r="K16" s="83"/>
      <c r="L16" s="84"/>
    </row>
    <row r="17" spans="1:12" ht="15" customHeight="1" x14ac:dyDescent="0.25">
      <c r="A17" s="50"/>
      <c r="B17" s="51"/>
      <c r="C17" s="66"/>
      <c r="D17" s="51"/>
      <c r="E17" s="66"/>
    </row>
    <row r="18" spans="1:12" ht="15" customHeight="1" x14ac:dyDescent="0.25">
      <c r="A18" s="50"/>
      <c r="B18" s="51"/>
      <c r="C18" s="66"/>
      <c r="D18" s="51"/>
      <c r="E18" s="66"/>
      <c r="H18" s="47" t="s">
        <v>50</v>
      </c>
      <c r="I18" s="45"/>
    </row>
    <row r="19" spans="1:12" ht="15" customHeight="1" x14ac:dyDescent="0.25">
      <c r="A19" s="50"/>
      <c r="B19" s="51"/>
      <c r="C19" s="66"/>
      <c r="D19" s="51"/>
      <c r="E19" s="66"/>
    </row>
    <row r="20" spans="1:12" ht="15" customHeight="1" x14ac:dyDescent="0.25">
      <c r="A20" s="50"/>
      <c r="B20" s="51"/>
      <c r="C20" s="66"/>
      <c r="D20" s="51"/>
      <c r="E20" s="66"/>
    </row>
    <row r="21" spans="1:12" ht="15" customHeight="1" x14ac:dyDescent="0.25">
      <c r="A21" s="50"/>
      <c r="B21" s="51"/>
      <c r="C21" s="66"/>
      <c r="D21" s="51"/>
      <c r="E21" s="66"/>
      <c r="H21" s="85">
        <f>'Tableau de bord'!N11</f>
        <v>0</v>
      </c>
      <c r="I21" s="52"/>
      <c r="J21" s="52"/>
      <c r="K21" s="52"/>
      <c r="L21" s="52"/>
    </row>
    <row r="22" spans="1:12" ht="15" customHeight="1" x14ac:dyDescent="0.25">
      <c r="A22" s="50"/>
      <c r="B22" s="51"/>
      <c r="C22" s="66"/>
      <c r="D22" s="51"/>
      <c r="E22" s="66"/>
      <c r="H22" s="85"/>
      <c r="I22" s="52"/>
      <c r="J22" s="52"/>
      <c r="K22" s="52"/>
      <c r="L22" s="52"/>
    </row>
    <row r="23" spans="1:12" ht="15" customHeight="1" x14ac:dyDescent="0.25">
      <c r="A23" s="50"/>
      <c r="B23" s="51"/>
      <c r="C23" s="66"/>
      <c r="D23" s="51"/>
      <c r="E23" s="66"/>
      <c r="H23" s="52"/>
      <c r="I23" s="52"/>
      <c r="J23" s="52"/>
      <c r="K23" s="52"/>
      <c r="L23" s="52"/>
    </row>
    <row r="24" spans="1:12" ht="15" customHeight="1" x14ac:dyDescent="0.25">
      <c r="A24" s="50"/>
      <c r="B24" s="51"/>
      <c r="C24" s="66"/>
      <c r="D24" s="51"/>
      <c r="E24" s="66"/>
      <c r="H24" s="52"/>
      <c r="I24" s="52"/>
      <c r="J24" s="52"/>
      <c r="K24" s="52"/>
      <c r="L24" s="52"/>
    </row>
    <row r="25" spans="1:12" ht="15" customHeight="1" x14ac:dyDescent="0.25">
      <c r="A25" s="50"/>
      <c r="B25" s="51"/>
      <c r="C25" s="66"/>
      <c r="D25" s="51"/>
      <c r="E25" s="66"/>
      <c r="H25" s="52"/>
      <c r="I25" s="52"/>
      <c r="J25" s="52"/>
      <c r="K25" s="52"/>
      <c r="L25" s="52"/>
    </row>
    <row r="26" spans="1:12" ht="15" customHeight="1" x14ac:dyDescent="0.25">
      <c r="A26" s="50"/>
      <c r="B26" s="51"/>
      <c r="C26" s="66"/>
      <c r="D26" s="51"/>
      <c r="E26" s="66"/>
      <c r="H26" s="52"/>
      <c r="I26" s="52"/>
      <c r="J26" s="52"/>
      <c r="K26" s="52"/>
      <c r="L26" s="52"/>
    </row>
    <row r="27" spans="1:12" ht="15" customHeight="1" x14ac:dyDescent="0.25">
      <c r="A27" s="50"/>
      <c r="B27" s="51"/>
      <c r="C27" s="66"/>
      <c r="D27" s="51"/>
      <c r="E27" s="66"/>
    </row>
    <row r="28" spans="1:12" ht="15" customHeight="1" x14ac:dyDescent="0.25">
      <c r="A28" s="50"/>
      <c r="B28" s="51"/>
      <c r="C28" s="66"/>
      <c r="D28" s="51"/>
      <c r="E28" s="66"/>
    </row>
    <row r="29" spans="1:12" ht="15" customHeight="1" x14ac:dyDescent="0.25">
      <c r="A29" s="50"/>
      <c r="B29" s="51"/>
      <c r="C29" s="66"/>
      <c r="D29" s="51"/>
      <c r="E29" s="66"/>
    </row>
    <row r="30" spans="1:12" ht="15" customHeight="1" x14ac:dyDescent="0.25">
      <c r="A30" s="50"/>
      <c r="B30" s="51"/>
      <c r="C30" s="66"/>
      <c r="D30" s="51"/>
      <c r="E30" s="66"/>
    </row>
    <row r="31" spans="1:12" ht="15" customHeight="1" x14ac:dyDescent="0.25">
      <c r="A31" s="50"/>
      <c r="B31" s="51"/>
      <c r="C31" s="66"/>
      <c r="D31" s="51"/>
      <c r="E31" s="66"/>
    </row>
    <row r="32" spans="1:12" ht="15" customHeight="1" x14ac:dyDescent="0.25">
      <c r="A32" s="50"/>
      <c r="B32" s="51"/>
      <c r="C32" s="66"/>
      <c r="D32" s="51"/>
      <c r="E32" s="66"/>
    </row>
    <row r="33" spans="1:5" ht="15" customHeight="1" x14ac:dyDescent="0.25">
      <c r="A33" s="50"/>
      <c r="B33" s="51"/>
      <c r="C33" s="66"/>
      <c r="D33" s="51"/>
      <c r="E33" s="66"/>
    </row>
    <row r="34" spans="1:5" ht="15" customHeight="1" x14ac:dyDescent="0.25">
      <c r="A34" s="50"/>
      <c r="B34" s="51"/>
      <c r="C34" s="66"/>
      <c r="D34" s="51"/>
      <c r="E34" s="66"/>
    </row>
    <row r="35" spans="1:5" ht="15" customHeight="1" x14ac:dyDescent="0.25">
      <c r="A35" s="50"/>
      <c r="B35" s="51"/>
      <c r="C35" s="66"/>
      <c r="D35" s="51"/>
      <c r="E35" s="66"/>
    </row>
    <row r="36" spans="1:5" ht="15" customHeight="1" x14ac:dyDescent="0.25">
      <c r="A36" s="50"/>
      <c r="B36" s="51"/>
      <c r="C36" s="66"/>
      <c r="D36" s="51"/>
      <c r="E36" s="66"/>
    </row>
    <row r="37" spans="1:5" ht="15" customHeight="1" x14ac:dyDescent="0.25">
      <c r="A37" s="50"/>
      <c r="B37" s="51"/>
      <c r="C37" s="66"/>
      <c r="D37" s="51"/>
      <c r="E37" s="66"/>
    </row>
    <row r="38" spans="1:5" ht="15" customHeight="1" x14ac:dyDescent="0.25">
      <c r="A38" s="50"/>
      <c r="B38" s="51"/>
      <c r="C38" s="66"/>
      <c r="D38" s="51"/>
      <c r="E38" s="66"/>
    </row>
    <row r="39" spans="1:5" ht="15" customHeight="1" x14ac:dyDescent="0.25">
      <c r="A39" s="50"/>
      <c r="B39" s="51"/>
      <c r="C39" s="66"/>
      <c r="D39" s="51"/>
      <c r="E39" s="66"/>
    </row>
    <row r="40" spans="1:5" ht="15" customHeight="1" x14ac:dyDescent="0.25">
      <c r="A40" s="50"/>
      <c r="B40" s="51"/>
      <c r="C40" s="66"/>
      <c r="D40" s="51"/>
      <c r="E40" s="66"/>
    </row>
    <row r="41" spans="1:5" ht="15" customHeight="1" x14ac:dyDescent="0.25">
      <c r="A41" s="50"/>
      <c r="B41" s="51"/>
      <c r="C41" s="66"/>
      <c r="D41" s="51"/>
      <c r="E41" s="66"/>
    </row>
    <row r="42" spans="1:5" ht="15" customHeight="1" x14ac:dyDescent="0.25">
      <c r="A42" s="50"/>
      <c r="B42" s="51"/>
      <c r="C42" s="66"/>
      <c r="D42" s="51"/>
      <c r="E42" s="66"/>
    </row>
    <row r="43" spans="1:5" ht="15" customHeight="1" x14ac:dyDescent="0.25">
      <c r="A43" s="50"/>
      <c r="B43" s="51"/>
      <c r="C43" s="66"/>
      <c r="D43" s="51"/>
      <c r="E43" s="66"/>
    </row>
    <row r="44" spans="1:5" ht="15" customHeight="1" x14ac:dyDescent="0.25">
      <c r="A44" s="50"/>
      <c r="B44" s="51"/>
      <c r="C44" s="66"/>
      <c r="D44" s="51"/>
      <c r="E44" s="66"/>
    </row>
    <row r="45" spans="1:5" ht="15" customHeight="1" x14ac:dyDescent="0.25">
      <c r="A45" s="50"/>
      <c r="B45" s="51"/>
      <c r="C45" s="66"/>
      <c r="D45" s="51"/>
      <c r="E45" s="66"/>
    </row>
    <row r="46" spans="1:5" ht="15" customHeight="1" x14ac:dyDescent="0.25">
      <c r="A46" s="50"/>
      <c r="B46" s="51"/>
      <c r="C46" s="66"/>
      <c r="D46" s="51"/>
      <c r="E46" s="66"/>
    </row>
    <row r="47" spans="1:5" ht="15" customHeight="1" x14ac:dyDescent="0.25">
      <c r="A47" s="50"/>
      <c r="B47" s="51"/>
      <c r="C47" s="66"/>
      <c r="D47" s="51"/>
      <c r="E47" s="66"/>
    </row>
    <row r="48" spans="1:5" ht="15" customHeight="1" x14ac:dyDescent="0.25">
      <c r="A48" s="50"/>
      <c r="B48" s="51"/>
      <c r="C48" s="66"/>
      <c r="D48" s="51"/>
      <c r="E48" s="66"/>
    </row>
    <row r="49" spans="1:5" ht="15" customHeight="1" x14ac:dyDescent="0.25">
      <c r="A49" s="50"/>
      <c r="B49" s="51"/>
      <c r="C49" s="66"/>
      <c r="D49" s="51"/>
      <c r="E49" s="66"/>
    </row>
    <row r="50" spans="1:5" ht="15" customHeight="1" x14ac:dyDescent="0.25">
      <c r="A50" s="50"/>
      <c r="B50" s="51"/>
      <c r="C50" s="66"/>
      <c r="D50" s="51"/>
      <c r="E50" s="66"/>
    </row>
    <row r="51" spans="1:5" ht="15" customHeight="1" x14ac:dyDescent="0.25">
      <c r="A51" s="50"/>
      <c r="B51" s="51"/>
      <c r="C51" s="66"/>
      <c r="D51" s="51"/>
      <c r="E51" s="66"/>
    </row>
    <row r="52" spans="1:5" ht="15" customHeight="1" x14ac:dyDescent="0.25">
      <c r="A52" s="50"/>
      <c r="B52" s="51"/>
      <c r="C52" s="66"/>
      <c r="D52" s="51"/>
      <c r="E52" s="66"/>
    </row>
    <row r="53" spans="1:5" ht="15" customHeight="1" x14ac:dyDescent="0.25">
      <c r="A53" s="37" t="s">
        <v>37</v>
      </c>
      <c r="B53" s="38"/>
      <c r="C53" s="67">
        <f>SUBTOTAL(109,Tableau215[[Montant ]])</f>
        <v>0</v>
      </c>
      <c r="D53" s="38"/>
      <c r="E53" s="67">
        <f>SUBTOTAL(109,Tableau215[Montant])</f>
        <v>0</v>
      </c>
    </row>
  </sheetData>
  <mergeCells count="2">
    <mergeCell ref="H21:H22"/>
    <mergeCell ref="H10:L16"/>
  </mergeCells>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Page d'acceuil</vt:lpstr>
      <vt:lpstr>AIDE</vt:lpstr>
      <vt:lpstr>Tableau de bord</vt:lpstr>
      <vt:lpstr>JANVIER</vt:lpstr>
      <vt:lpstr>FEVRIER</vt:lpstr>
      <vt:lpstr>MARS</vt:lpstr>
      <vt:lpstr>AVRIL</vt:lpstr>
      <vt:lpstr>MAI</vt:lpstr>
      <vt:lpstr>JUIN</vt:lpstr>
      <vt:lpstr>JUILLET</vt:lpstr>
      <vt:lpstr>AOUT</vt:lpstr>
      <vt:lpstr>SEPTEMBRE</vt:lpstr>
      <vt:lpstr>OCTOBRE</vt:lpstr>
      <vt:lpstr>NOVEMBRE</vt:lpstr>
      <vt:lpstr>DECEMBRE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2022-06-09T12:05:24Z</dcterms:modified>
</cp:coreProperties>
</file>