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 codeName="{4D1C537B-E38A-612A-F078-A93A15B4B7F4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E7FC6C35-1833-4613-938C-E23A4C9EE698}" xr6:coauthVersionLast="46" xr6:coauthVersionMax="46" xr10:uidLastSave="{00000000-0000-0000-0000-000000000000}"/>
  <bookViews>
    <workbookView xWindow="11175" yWindow="3630" windowWidth="34710" windowHeight="22170" activeTab="1" xr2:uid="{00000000-000D-0000-FFFF-FFFF00000000}"/>
  </bookViews>
  <sheets>
    <sheet name="BASE_BAD" sheetId="4" r:id="rId1"/>
    <sheet name="MAI 21" sheetId="37" r:id="rId2"/>
    <sheet name="Params" sheetId="5" r:id="rId3"/>
  </sheets>
  <definedNames>
    <definedName name="JF">Params!$B$3:$B$15</definedName>
    <definedName name="Paques">Params!$A$4:$B$4</definedName>
    <definedName name="TypeAbs">Params!$D$2:$D$8</definedName>
    <definedName name="_xlnm.Print_Area" localSheetId="0">BASE_BAD!$B$3:$BR$70</definedName>
    <definedName name="_xlnm.Print_Area" localSheetId="1">'MAI 21'!$B$3:$BR$75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Z77" i="37" l="1"/>
  <c r="AO77" i="37"/>
  <c r="AD77" i="37"/>
  <c r="S77" i="37"/>
  <c r="H77" i="37"/>
  <c r="BQ74" i="37"/>
  <c r="BM74" i="37"/>
  <c r="BJ74" i="37"/>
  <c r="BF74" i="37"/>
  <c r="BB74" i="37"/>
  <c r="AY74" i="37"/>
  <c r="AU74" i="37"/>
  <c r="AQ74" i="37"/>
  <c r="AN74" i="37"/>
  <c r="AJ74" i="37"/>
  <c r="AF74" i="37"/>
  <c r="AC74" i="37"/>
  <c r="Y74" i="37"/>
  <c r="U74" i="37"/>
  <c r="R74" i="37"/>
  <c r="N74" i="37"/>
  <c r="J74" i="37"/>
  <c r="G74" i="37"/>
  <c r="BQ73" i="37"/>
  <c r="BP73" i="37"/>
  <c r="BN73" i="37"/>
  <c r="BM73" i="37"/>
  <c r="BL73" i="37"/>
  <c r="BJ73" i="37"/>
  <c r="BK73" i="37" s="1"/>
  <c r="BF73" i="37"/>
  <c r="BE73" i="37"/>
  <c r="BB73" i="37"/>
  <c r="BC73" i="37" s="1"/>
  <c r="BA73" i="37"/>
  <c r="AY73" i="37"/>
  <c r="AZ73" i="37" s="1"/>
  <c r="AU73" i="37"/>
  <c r="AT73" i="37"/>
  <c r="AQ73" i="37"/>
  <c r="AP73" i="37"/>
  <c r="AN73" i="37"/>
  <c r="AO73" i="37" s="1"/>
  <c r="AJ73" i="37"/>
  <c r="AI73" i="37"/>
  <c r="AF73" i="37"/>
  <c r="AG73" i="37" s="1"/>
  <c r="AE73" i="37"/>
  <c r="AC73" i="37"/>
  <c r="Y73" i="37"/>
  <c r="X73" i="37"/>
  <c r="U73" i="37"/>
  <c r="V73" i="37" s="1"/>
  <c r="T73" i="37"/>
  <c r="S73" i="37"/>
  <c r="R73" i="37"/>
  <c r="N73" i="37"/>
  <c r="M73" i="37"/>
  <c r="J73" i="37"/>
  <c r="K73" i="37" s="1"/>
  <c r="I73" i="37"/>
  <c r="G73" i="37"/>
  <c r="H73" i="37" s="1"/>
  <c r="BQ71" i="37"/>
  <c r="BM71" i="37"/>
  <c r="BJ71" i="37"/>
  <c r="BF71" i="37"/>
  <c r="BB71" i="37"/>
  <c r="AY71" i="37"/>
  <c r="AU71" i="37"/>
  <c r="AQ71" i="37"/>
  <c r="AN71" i="37"/>
  <c r="AO70" i="37" s="1"/>
  <c r="AJ71" i="37"/>
  <c r="AF71" i="37"/>
  <c r="AC71" i="37"/>
  <c r="Y71" i="37"/>
  <c r="U71" i="37"/>
  <c r="R71" i="37"/>
  <c r="N71" i="37"/>
  <c r="J71" i="37"/>
  <c r="G71" i="37"/>
  <c r="BQ70" i="37"/>
  <c r="BP70" i="37"/>
  <c r="BM70" i="37"/>
  <c r="BN70" i="37" s="1"/>
  <c r="BL70" i="37"/>
  <c r="BJ70" i="37"/>
  <c r="BF70" i="37"/>
  <c r="BE70" i="37"/>
  <c r="BB70" i="37"/>
  <c r="BA70" i="37"/>
  <c r="AY70" i="37"/>
  <c r="AZ70" i="37" s="1"/>
  <c r="AU70" i="37"/>
  <c r="AT70" i="37"/>
  <c r="AQ70" i="37"/>
  <c r="AR70" i="37" s="1"/>
  <c r="AP70" i="37"/>
  <c r="AN70" i="37"/>
  <c r="AJ70" i="37"/>
  <c r="AI70" i="37"/>
  <c r="AF70" i="37"/>
  <c r="AE70" i="37"/>
  <c r="AC70" i="37"/>
  <c r="AD70" i="37" s="1"/>
  <c r="Y70" i="37"/>
  <c r="X70" i="37"/>
  <c r="U70" i="37"/>
  <c r="V70" i="37" s="1"/>
  <c r="T70" i="37"/>
  <c r="S70" i="37"/>
  <c r="R70" i="37"/>
  <c r="N70" i="37"/>
  <c r="M70" i="37"/>
  <c r="J70" i="37"/>
  <c r="K70" i="37" s="1"/>
  <c r="I70" i="37"/>
  <c r="G70" i="37"/>
  <c r="H70" i="37" s="1"/>
  <c r="BQ69" i="37"/>
  <c r="BM69" i="37"/>
  <c r="BJ69" i="37"/>
  <c r="BF69" i="37"/>
  <c r="BB69" i="37"/>
  <c r="AY69" i="37"/>
  <c r="AU69" i="37"/>
  <c r="AQ69" i="37"/>
  <c r="AN69" i="37"/>
  <c r="AJ69" i="37"/>
  <c r="AF69" i="37"/>
  <c r="AC69" i="37"/>
  <c r="Y69" i="37"/>
  <c r="U69" i="37"/>
  <c r="R69" i="37"/>
  <c r="N69" i="37"/>
  <c r="J69" i="37"/>
  <c r="K68" i="37" s="1"/>
  <c r="G69" i="37"/>
  <c r="BQ68" i="37"/>
  <c r="BP68" i="37"/>
  <c r="BN68" i="37"/>
  <c r="BM68" i="37"/>
  <c r="BL68" i="37"/>
  <c r="BJ68" i="37"/>
  <c r="BK68" i="37" s="1"/>
  <c r="BF68" i="37"/>
  <c r="BE68" i="37"/>
  <c r="BB68" i="37"/>
  <c r="BC68" i="37" s="1"/>
  <c r="BA68" i="37"/>
  <c r="AY68" i="37"/>
  <c r="AZ68" i="37" s="1"/>
  <c r="AU68" i="37"/>
  <c r="AT68" i="37"/>
  <c r="AR68" i="37"/>
  <c r="AQ68" i="37"/>
  <c r="AP68" i="37"/>
  <c r="AN68" i="37"/>
  <c r="AJ68" i="37"/>
  <c r="AI68" i="37"/>
  <c r="AF68" i="37"/>
  <c r="AG68" i="37" s="1"/>
  <c r="AE68" i="37"/>
  <c r="AC68" i="37"/>
  <c r="AD68" i="37" s="1"/>
  <c r="Y68" i="37"/>
  <c r="X68" i="37"/>
  <c r="V68" i="37"/>
  <c r="U68" i="37"/>
  <c r="T68" i="37"/>
  <c r="R68" i="37"/>
  <c r="N68" i="37"/>
  <c r="M68" i="37"/>
  <c r="J68" i="37"/>
  <c r="I68" i="37"/>
  <c r="G68" i="37"/>
  <c r="BQ67" i="37"/>
  <c r="BM67" i="37"/>
  <c r="BJ67" i="37"/>
  <c r="BF67" i="37"/>
  <c r="BB67" i="37"/>
  <c r="AY67" i="37"/>
  <c r="AU67" i="37"/>
  <c r="AQ67" i="37"/>
  <c r="AN67" i="37"/>
  <c r="AJ67" i="37"/>
  <c r="AF67" i="37"/>
  <c r="AC67" i="37"/>
  <c r="Y67" i="37"/>
  <c r="U67" i="37"/>
  <c r="R67" i="37"/>
  <c r="S66" i="37" s="1"/>
  <c r="N67" i="37"/>
  <c r="J67" i="37"/>
  <c r="G67" i="37"/>
  <c r="BQ66" i="37"/>
  <c r="BP66" i="37"/>
  <c r="BM66" i="37"/>
  <c r="BN66" i="37" s="1"/>
  <c r="BL66" i="37"/>
  <c r="BK66" i="37"/>
  <c r="BJ66" i="37"/>
  <c r="BF66" i="37"/>
  <c r="BE66" i="37"/>
  <c r="BB66" i="37"/>
  <c r="BA66" i="37"/>
  <c r="AY66" i="37"/>
  <c r="AZ66" i="37" s="1"/>
  <c r="AU66" i="37"/>
  <c r="AT66" i="37"/>
  <c r="AQ66" i="37"/>
  <c r="AR66" i="37" s="1"/>
  <c r="AP66" i="37"/>
  <c r="AO66" i="37"/>
  <c r="AN66" i="37"/>
  <c r="AJ66" i="37"/>
  <c r="AI66" i="37"/>
  <c r="AF66" i="37"/>
  <c r="AG66" i="37" s="1"/>
  <c r="AE66" i="37"/>
  <c r="AD66" i="37"/>
  <c r="AC66" i="37"/>
  <c r="Y66" i="37"/>
  <c r="X66" i="37"/>
  <c r="U66" i="37"/>
  <c r="V66" i="37" s="1"/>
  <c r="T66" i="37"/>
  <c r="R66" i="37"/>
  <c r="N66" i="37"/>
  <c r="M66" i="37"/>
  <c r="J66" i="37"/>
  <c r="I66" i="37"/>
  <c r="G66" i="37"/>
  <c r="H66" i="37" s="1"/>
  <c r="BQ65" i="37"/>
  <c r="BM65" i="37"/>
  <c r="BJ65" i="37"/>
  <c r="BF65" i="37"/>
  <c r="BB65" i="37"/>
  <c r="BC64" i="37" s="1"/>
  <c r="AY65" i="37"/>
  <c r="AU65" i="37"/>
  <c r="AQ65" i="37"/>
  <c r="AN65" i="37"/>
  <c r="AJ65" i="37"/>
  <c r="AF65" i="37"/>
  <c r="AC65" i="37"/>
  <c r="Y65" i="37"/>
  <c r="U65" i="37"/>
  <c r="R65" i="37"/>
  <c r="N65" i="37"/>
  <c r="J65" i="37"/>
  <c r="G65" i="37"/>
  <c r="BQ64" i="37"/>
  <c r="BP64" i="37"/>
  <c r="BM64" i="37"/>
  <c r="BL64" i="37"/>
  <c r="BJ64" i="37"/>
  <c r="BK64" i="37" s="1"/>
  <c r="BF64" i="37"/>
  <c r="BE64" i="37"/>
  <c r="BB64" i="37"/>
  <c r="BA64" i="37"/>
  <c r="AY64" i="37"/>
  <c r="AZ64" i="37" s="1"/>
  <c r="AU64" i="37"/>
  <c r="AT64" i="37"/>
  <c r="AQ64" i="37"/>
  <c r="AR64" i="37" s="1"/>
  <c r="AP64" i="37"/>
  <c r="AN64" i="37"/>
  <c r="AJ64" i="37"/>
  <c r="AI64" i="37"/>
  <c r="AF64" i="37"/>
  <c r="AE64" i="37"/>
  <c r="AC64" i="37"/>
  <c r="Y64" i="37"/>
  <c r="X64" i="37"/>
  <c r="U64" i="37"/>
  <c r="V64" i="37" s="1"/>
  <c r="T64" i="37"/>
  <c r="R64" i="37"/>
  <c r="S64" i="37" s="1"/>
  <c r="N64" i="37"/>
  <c r="M64" i="37"/>
  <c r="K64" i="37"/>
  <c r="J64" i="37"/>
  <c r="I64" i="37"/>
  <c r="G64" i="37"/>
  <c r="H64" i="37" s="1"/>
  <c r="BQ63" i="37"/>
  <c r="BM63" i="37"/>
  <c r="BJ63" i="37"/>
  <c r="BF63" i="37"/>
  <c r="BB63" i="37"/>
  <c r="AY63" i="37"/>
  <c r="AU63" i="37"/>
  <c r="AQ63" i="37"/>
  <c r="AN63" i="37"/>
  <c r="AJ63" i="37"/>
  <c r="AF63" i="37"/>
  <c r="AC63" i="37"/>
  <c r="Y63" i="37"/>
  <c r="U63" i="37"/>
  <c r="R63" i="37"/>
  <c r="N63" i="37"/>
  <c r="J63" i="37"/>
  <c r="G63" i="37"/>
  <c r="BQ62" i="37"/>
  <c r="BP62" i="37"/>
  <c r="BM62" i="37"/>
  <c r="BN62" i="37" s="1"/>
  <c r="BL62" i="37"/>
  <c r="BK62" i="37"/>
  <c r="BJ62" i="37"/>
  <c r="BF62" i="37"/>
  <c r="BE62" i="37"/>
  <c r="BB62" i="37"/>
  <c r="BA62" i="37"/>
  <c r="AY62" i="37"/>
  <c r="AZ62" i="37" s="1"/>
  <c r="AU62" i="37"/>
  <c r="AT62" i="37"/>
  <c r="AQ62" i="37"/>
  <c r="AP62" i="37"/>
  <c r="AN62" i="37"/>
  <c r="AO62" i="37" s="1"/>
  <c r="AJ62" i="37"/>
  <c r="AI62" i="37"/>
  <c r="AF62" i="37"/>
  <c r="AG62" i="37" s="1"/>
  <c r="AE62" i="37"/>
  <c r="AC62" i="37"/>
  <c r="AD62" i="37" s="1"/>
  <c r="Y62" i="37"/>
  <c r="X62" i="37"/>
  <c r="U62" i="37"/>
  <c r="T62" i="37"/>
  <c r="R62" i="37"/>
  <c r="N62" i="37"/>
  <c r="M62" i="37"/>
  <c r="J62" i="37"/>
  <c r="I62" i="37"/>
  <c r="G62" i="37"/>
  <c r="H62" i="37" s="1"/>
  <c r="BQ61" i="37"/>
  <c r="BM61" i="37"/>
  <c r="BN60" i="37" s="1"/>
  <c r="BJ61" i="37"/>
  <c r="BF61" i="37"/>
  <c r="BB61" i="37"/>
  <c r="AY61" i="37"/>
  <c r="AU61" i="37"/>
  <c r="AQ61" i="37"/>
  <c r="AR60" i="37" s="1"/>
  <c r="AN61" i="37"/>
  <c r="AJ61" i="37"/>
  <c r="AF61" i="37"/>
  <c r="AC61" i="37"/>
  <c r="Y61" i="37"/>
  <c r="U61" i="37"/>
  <c r="R61" i="37"/>
  <c r="N61" i="37"/>
  <c r="J61" i="37"/>
  <c r="G61" i="37"/>
  <c r="BQ60" i="37"/>
  <c r="BP60" i="37"/>
  <c r="BM60" i="37"/>
  <c r="BL60" i="37"/>
  <c r="BJ60" i="37"/>
  <c r="BK60" i="37" s="1"/>
  <c r="BF60" i="37"/>
  <c r="BE60" i="37"/>
  <c r="BB60" i="37"/>
  <c r="BC60" i="37" s="1"/>
  <c r="BA60" i="37"/>
  <c r="AY60" i="37"/>
  <c r="AZ60" i="37" s="1"/>
  <c r="AU60" i="37"/>
  <c r="AT60" i="37"/>
  <c r="AQ60" i="37"/>
  <c r="AP60" i="37"/>
  <c r="AN60" i="37"/>
  <c r="AJ60" i="37"/>
  <c r="AI60" i="37"/>
  <c r="AF60" i="37"/>
  <c r="AG60" i="37" s="1"/>
  <c r="AE60" i="37"/>
  <c r="AC60" i="37"/>
  <c r="AD60" i="37" s="1"/>
  <c r="Y60" i="37"/>
  <c r="X60" i="37"/>
  <c r="U60" i="37"/>
  <c r="V60" i="37" s="1"/>
  <c r="T60" i="37"/>
  <c r="R60" i="37"/>
  <c r="S60" i="37" s="1"/>
  <c r="N60" i="37"/>
  <c r="M60" i="37"/>
  <c r="K60" i="37"/>
  <c r="J60" i="37"/>
  <c r="I60" i="37"/>
  <c r="G60" i="37"/>
  <c r="BQ59" i="37"/>
  <c r="BM59" i="37"/>
  <c r="BJ59" i="37"/>
  <c r="BF59" i="37"/>
  <c r="BB59" i="37"/>
  <c r="AY59" i="37"/>
  <c r="AU59" i="37"/>
  <c r="AQ59" i="37"/>
  <c r="AN59" i="37"/>
  <c r="AJ59" i="37"/>
  <c r="AF59" i="37"/>
  <c r="AC59" i="37"/>
  <c r="Y59" i="37"/>
  <c r="U59" i="37"/>
  <c r="R59" i="37"/>
  <c r="N59" i="37"/>
  <c r="J59" i="37"/>
  <c r="G59" i="37"/>
  <c r="BQ58" i="37"/>
  <c r="BP58" i="37"/>
  <c r="BM58" i="37"/>
  <c r="BN58" i="37" s="1"/>
  <c r="BL58" i="37"/>
  <c r="BJ58" i="37"/>
  <c r="BF58" i="37"/>
  <c r="BE58" i="37"/>
  <c r="BB58" i="37"/>
  <c r="BC58" i="37" s="1"/>
  <c r="BA58" i="37"/>
  <c r="AZ58" i="37"/>
  <c r="AY58" i="37"/>
  <c r="AU58" i="37"/>
  <c r="AT58" i="37"/>
  <c r="AQ58" i="37"/>
  <c r="AR58" i="37" s="1"/>
  <c r="AP58" i="37"/>
  <c r="AN58" i="37"/>
  <c r="AO58" i="37" s="1"/>
  <c r="AJ58" i="37"/>
  <c r="AI58" i="37"/>
  <c r="AF58" i="37"/>
  <c r="AG58" i="37" s="1"/>
  <c r="AE58" i="37"/>
  <c r="AC58" i="37"/>
  <c r="Y58" i="37"/>
  <c r="X58" i="37"/>
  <c r="U58" i="37"/>
  <c r="T58" i="37"/>
  <c r="R58" i="37"/>
  <c r="S58" i="37" s="1"/>
  <c r="N58" i="37"/>
  <c r="M58" i="37"/>
  <c r="J58" i="37"/>
  <c r="I58" i="37"/>
  <c r="G58" i="37"/>
  <c r="H58" i="37" s="1"/>
  <c r="BQ56" i="37"/>
  <c r="BM56" i="37"/>
  <c r="BJ56" i="37"/>
  <c r="BF56" i="37"/>
  <c r="BB56" i="37"/>
  <c r="AY56" i="37"/>
  <c r="AU56" i="37"/>
  <c r="AQ56" i="37"/>
  <c r="AN56" i="37"/>
  <c r="AJ56" i="37"/>
  <c r="AF56" i="37"/>
  <c r="AC56" i="37"/>
  <c r="Y56" i="37"/>
  <c r="U56" i="37"/>
  <c r="R56" i="37"/>
  <c r="N56" i="37"/>
  <c r="J56" i="37"/>
  <c r="G56" i="37"/>
  <c r="BQ55" i="37"/>
  <c r="BP55" i="37"/>
  <c r="BN55" i="37"/>
  <c r="BM55" i="37"/>
  <c r="BL55" i="37"/>
  <c r="BJ55" i="37"/>
  <c r="BF55" i="37"/>
  <c r="BE55" i="37"/>
  <c r="BB55" i="37"/>
  <c r="BC55" i="37" s="1"/>
  <c r="BA55" i="37"/>
  <c r="AY55" i="37"/>
  <c r="AU55" i="37"/>
  <c r="AT55" i="37"/>
  <c r="AQ55" i="37"/>
  <c r="AP55" i="37"/>
  <c r="AN55" i="37"/>
  <c r="AJ55" i="37"/>
  <c r="AI55" i="37"/>
  <c r="AF55" i="37"/>
  <c r="AG55" i="37" s="1"/>
  <c r="AE55" i="37"/>
  <c r="AC55" i="37"/>
  <c r="AD55" i="37" s="1"/>
  <c r="Y55" i="37"/>
  <c r="X55" i="37"/>
  <c r="V55" i="37"/>
  <c r="U55" i="37"/>
  <c r="T55" i="37"/>
  <c r="R55" i="37"/>
  <c r="N55" i="37"/>
  <c r="M55" i="37"/>
  <c r="K55" i="37"/>
  <c r="J55" i="37"/>
  <c r="I55" i="37"/>
  <c r="G55" i="37"/>
  <c r="BQ54" i="37"/>
  <c r="BM54" i="37"/>
  <c r="BJ54" i="37"/>
  <c r="BF54" i="37"/>
  <c r="BB54" i="37"/>
  <c r="AY54" i="37"/>
  <c r="AZ53" i="37" s="1"/>
  <c r="AU54" i="37"/>
  <c r="AQ54" i="37"/>
  <c r="AN54" i="37"/>
  <c r="AO53" i="37" s="1"/>
  <c r="AJ54" i="37"/>
  <c r="AF54" i="37"/>
  <c r="AC54" i="37"/>
  <c r="Y54" i="37"/>
  <c r="U54" i="37"/>
  <c r="R54" i="37"/>
  <c r="N54" i="37"/>
  <c r="J54" i="37"/>
  <c r="G54" i="37"/>
  <c r="BQ53" i="37"/>
  <c r="BP53" i="37"/>
  <c r="BM53" i="37"/>
  <c r="BL53" i="37"/>
  <c r="BJ53" i="37"/>
  <c r="BF53" i="37"/>
  <c r="BE53" i="37"/>
  <c r="BB53" i="37"/>
  <c r="BC53" i="37" s="1"/>
  <c r="BA53" i="37"/>
  <c r="AY53" i="37"/>
  <c r="AU53" i="37"/>
  <c r="AT53" i="37"/>
  <c r="AQ53" i="37"/>
  <c r="AP53" i="37"/>
  <c r="AN53" i="37"/>
  <c r="AJ53" i="37"/>
  <c r="AI53" i="37"/>
  <c r="AF53" i="37"/>
  <c r="AE53" i="37"/>
  <c r="AC53" i="37"/>
  <c r="Y53" i="37"/>
  <c r="X53" i="37"/>
  <c r="U53" i="37"/>
  <c r="V53" i="37" s="1"/>
  <c r="T53" i="37"/>
  <c r="R53" i="37"/>
  <c r="S53" i="37" s="1"/>
  <c r="N53" i="37"/>
  <c r="M53" i="37"/>
  <c r="J53" i="37"/>
  <c r="I53" i="37"/>
  <c r="H53" i="37"/>
  <c r="G53" i="37"/>
  <c r="BQ52" i="37"/>
  <c r="BM52" i="37"/>
  <c r="BJ52" i="37"/>
  <c r="BF52" i="37"/>
  <c r="BB52" i="37"/>
  <c r="AY52" i="37"/>
  <c r="AU52" i="37"/>
  <c r="AQ52" i="37"/>
  <c r="AN52" i="37"/>
  <c r="AJ52" i="37"/>
  <c r="AF52" i="37"/>
  <c r="AC52" i="37"/>
  <c r="Y52" i="37"/>
  <c r="U52" i="37"/>
  <c r="R52" i="37"/>
  <c r="N52" i="37"/>
  <c r="J52" i="37"/>
  <c r="K51" i="37" s="1"/>
  <c r="G52" i="37"/>
  <c r="BQ51" i="37"/>
  <c r="BP51" i="37"/>
  <c r="BN51" i="37"/>
  <c r="BM51" i="37"/>
  <c r="BL51" i="37"/>
  <c r="BJ51" i="37"/>
  <c r="BK51" i="37" s="1"/>
  <c r="BF51" i="37"/>
  <c r="BE51" i="37"/>
  <c r="BB51" i="37"/>
  <c r="BC51" i="37" s="1"/>
  <c r="BA51" i="37"/>
  <c r="AY51" i="37"/>
  <c r="AZ51" i="37" s="1"/>
  <c r="AU51" i="37"/>
  <c r="AT51" i="37"/>
  <c r="AQ51" i="37"/>
  <c r="AR51" i="37" s="1"/>
  <c r="AP51" i="37"/>
  <c r="AN51" i="37"/>
  <c r="AO51" i="37" s="1"/>
  <c r="AJ51" i="37"/>
  <c r="AI51" i="37"/>
  <c r="AG51" i="37"/>
  <c r="AF51" i="37"/>
  <c r="AE51" i="37"/>
  <c r="AC51" i="37"/>
  <c r="Y51" i="37"/>
  <c r="X51" i="37"/>
  <c r="V51" i="37"/>
  <c r="U51" i="37"/>
  <c r="T51" i="37"/>
  <c r="R51" i="37"/>
  <c r="S51" i="37" s="1"/>
  <c r="N51" i="37"/>
  <c r="M51" i="37"/>
  <c r="J51" i="37"/>
  <c r="I51" i="37"/>
  <c r="G51" i="37"/>
  <c r="H51" i="37" s="1"/>
  <c r="BQ50" i="37"/>
  <c r="BM50" i="37"/>
  <c r="BJ50" i="37"/>
  <c r="BF50" i="37"/>
  <c r="BB50" i="37"/>
  <c r="AY50" i="37"/>
  <c r="AU50" i="37"/>
  <c r="AQ50" i="37"/>
  <c r="AN50" i="37"/>
  <c r="AJ50" i="37"/>
  <c r="AF50" i="37"/>
  <c r="AC50" i="37"/>
  <c r="Y50" i="37"/>
  <c r="U50" i="37"/>
  <c r="R50" i="37"/>
  <c r="N50" i="37"/>
  <c r="J50" i="37"/>
  <c r="G50" i="37"/>
  <c r="BQ49" i="37"/>
  <c r="BP49" i="37"/>
  <c r="BM49" i="37"/>
  <c r="BL49" i="37"/>
  <c r="BK49" i="37"/>
  <c r="BJ49" i="37"/>
  <c r="BF49" i="37"/>
  <c r="BE49" i="37"/>
  <c r="BB49" i="37"/>
  <c r="BA49" i="37"/>
  <c r="AY49" i="37"/>
  <c r="AZ49" i="37" s="1"/>
  <c r="AU49" i="37"/>
  <c r="AT49" i="37"/>
  <c r="AQ49" i="37"/>
  <c r="AP49" i="37"/>
  <c r="AN49" i="37"/>
  <c r="AO49" i="37" s="1"/>
  <c r="AJ49" i="37"/>
  <c r="AI49" i="37"/>
  <c r="AF49" i="37"/>
  <c r="AE49" i="37"/>
  <c r="AC49" i="37"/>
  <c r="AD49" i="37" s="1"/>
  <c r="Y49" i="37"/>
  <c r="X49" i="37"/>
  <c r="U49" i="37"/>
  <c r="V49" i="37" s="1"/>
  <c r="T49" i="37"/>
  <c r="S49" i="37"/>
  <c r="R49" i="37"/>
  <c r="N49" i="37"/>
  <c r="M49" i="37"/>
  <c r="J49" i="37"/>
  <c r="K49" i="37" s="1"/>
  <c r="I49" i="37"/>
  <c r="G49" i="37"/>
  <c r="H49" i="37" s="1"/>
  <c r="BQ48" i="37"/>
  <c r="BM48" i="37"/>
  <c r="BN47" i="37" s="1"/>
  <c r="BJ48" i="37"/>
  <c r="BF48" i="37"/>
  <c r="BB48" i="37"/>
  <c r="AY48" i="37"/>
  <c r="AU48" i="37"/>
  <c r="AQ48" i="37"/>
  <c r="AN48" i="37"/>
  <c r="AJ48" i="37"/>
  <c r="AF48" i="37"/>
  <c r="AG47" i="37" s="1"/>
  <c r="AC48" i="37"/>
  <c r="Y48" i="37"/>
  <c r="U48" i="37"/>
  <c r="R48" i="37"/>
  <c r="N48" i="37"/>
  <c r="J48" i="37"/>
  <c r="K47" i="37" s="1"/>
  <c r="G48" i="37"/>
  <c r="BQ47" i="37"/>
  <c r="BP47" i="37"/>
  <c r="BM47" i="37"/>
  <c r="BL47" i="37"/>
  <c r="BJ47" i="37"/>
  <c r="BK47" i="37" s="1"/>
  <c r="BF47" i="37"/>
  <c r="BE47" i="37"/>
  <c r="BC47" i="37"/>
  <c r="BB47" i="37"/>
  <c r="BA47" i="37"/>
  <c r="AY47" i="37"/>
  <c r="AU47" i="37"/>
  <c r="AT47" i="37"/>
  <c r="AQ47" i="37"/>
  <c r="AR47" i="37" s="1"/>
  <c r="AP47" i="37"/>
  <c r="AN47" i="37"/>
  <c r="AJ47" i="37"/>
  <c r="AI47" i="37"/>
  <c r="AF47" i="37"/>
  <c r="AE47" i="37"/>
  <c r="AC47" i="37"/>
  <c r="Y47" i="37"/>
  <c r="X47" i="37"/>
  <c r="V47" i="37"/>
  <c r="U47" i="37"/>
  <c r="T47" i="37"/>
  <c r="R47" i="37"/>
  <c r="S47" i="37" s="1"/>
  <c r="N47" i="37"/>
  <c r="M47" i="37"/>
  <c r="J47" i="37"/>
  <c r="I47" i="37"/>
  <c r="G47" i="37"/>
  <c r="H47" i="37" s="1"/>
  <c r="BQ46" i="37"/>
  <c r="BM46" i="37"/>
  <c r="BJ46" i="37"/>
  <c r="BF46" i="37"/>
  <c r="BB46" i="37"/>
  <c r="AY46" i="37"/>
  <c r="AU46" i="37"/>
  <c r="AQ46" i="37"/>
  <c r="AN46" i="37"/>
  <c r="AJ46" i="37"/>
  <c r="AF46" i="37"/>
  <c r="AC46" i="37"/>
  <c r="Y46" i="37"/>
  <c r="U46" i="37"/>
  <c r="R46" i="37"/>
  <c r="N46" i="37"/>
  <c r="J46" i="37"/>
  <c r="G46" i="37"/>
  <c r="BQ45" i="37"/>
  <c r="BP45" i="37"/>
  <c r="BM45" i="37"/>
  <c r="BN45" i="37" s="1"/>
  <c r="BL45" i="37"/>
  <c r="BJ45" i="37"/>
  <c r="BK45" i="37" s="1"/>
  <c r="BF45" i="37"/>
  <c r="BE45" i="37"/>
  <c r="BB45" i="37"/>
  <c r="BA45" i="37"/>
  <c r="AY45" i="37"/>
  <c r="AZ45" i="37" s="1"/>
  <c r="AU45" i="37"/>
  <c r="AT45" i="37"/>
  <c r="AQ45" i="37"/>
  <c r="AP45" i="37"/>
  <c r="AN45" i="37"/>
  <c r="AO45" i="37" s="1"/>
  <c r="AJ45" i="37"/>
  <c r="AI45" i="37"/>
  <c r="AF45" i="37"/>
  <c r="AG45" i="37" s="1"/>
  <c r="AE45" i="37"/>
  <c r="AC45" i="37"/>
  <c r="Y45" i="37"/>
  <c r="X45" i="37"/>
  <c r="U45" i="37"/>
  <c r="T45" i="37"/>
  <c r="R45" i="37"/>
  <c r="N45" i="37"/>
  <c r="M45" i="37"/>
  <c r="J45" i="37"/>
  <c r="I45" i="37"/>
  <c r="H45" i="37"/>
  <c r="G45" i="37"/>
  <c r="BQ44" i="37"/>
  <c r="BM44" i="37"/>
  <c r="BN43" i="37" s="1"/>
  <c r="BJ44" i="37"/>
  <c r="BF44" i="37"/>
  <c r="BB44" i="37"/>
  <c r="AY44" i="37"/>
  <c r="AU44" i="37"/>
  <c r="AQ44" i="37"/>
  <c r="AR43" i="37" s="1"/>
  <c r="AN44" i="37"/>
  <c r="AJ44" i="37"/>
  <c r="AF44" i="37"/>
  <c r="AC44" i="37"/>
  <c r="Y44" i="37"/>
  <c r="U44" i="37"/>
  <c r="R44" i="37"/>
  <c r="N44" i="37"/>
  <c r="J44" i="37"/>
  <c r="G44" i="37"/>
  <c r="BQ43" i="37"/>
  <c r="BP43" i="37"/>
  <c r="BM43" i="37"/>
  <c r="BL43" i="37"/>
  <c r="BJ43" i="37"/>
  <c r="BK43" i="37" s="1"/>
  <c r="BF43" i="37"/>
  <c r="BE43" i="37"/>
  <c r="BB43" i="37"/>
  <c r="BC43" i="37" s="1"/>
  <c r="BA43" i="37"/>
  <c r="AY43" i="37"/>
  <c r="AZ43" i="37" s="1"/>
  <c r="AU43" i="37"/>
  <c r="AT43" i="37"/>
  <c r="AQ43" i="37"/>
  <c r="AP43" i="37"/>
  <c r="AN43" i="37"/>
  <c r="AJ43" i="37"/>
  <c r="AI43" i="37"/>
  <c r="AF43" i="37"/>
  <c r="AG43" i="37" s="1"/>
  <c r="AE43" i="37"/>
  <c r="AC43" i="37"/>
  <c r="Y43" i="37"/>
  <c r="X43" i="37"/>
  <c r="V43" i="37"/>
  <c r="U43" i="37"/>
  <c r="T43" i="37"/>
  <c r="R43" i="37"/>
  <c r="S43" i="37" s="1"/>
  <c r="N43" i="37"/>
  <c r="M43" i="37"/>
  <c r="J43" i="37"/>
  <c r="K43" i="37" s="1"/>
  <c r="I43" i="37"/>
  <c r="G43" i="37"/>
  <c r="BQ41" i="37"/>
  <c r="BM41" i="37"/>
  <c r="BJ41" i="37"/>
  <c r="BF41" i="37"/>
  <c r="BB41" i="37"/>
  <c r="AY41" i="37"/>
  <c r="AU41" i="37"/>
  <c r="AQ41" i="37"/>
  <c r="AN41" i="37"/>
  <c r="AJ41" i="37"/>
  <c r="AF41" i="37"/>
  <c r="AC41" i="37"/>
  <c r="Y41" i="37"/>
  <c r="U41" i="37"/>
  <c r="R41" i="37"/>
  <c r="N41" i="37"/>
  <c r="J41" i="37"/>
  <c r="G41" i="37"/>
  <c r="BQ40" i="37"/>
  <c r="BP40" i="37"/>
  <c r="BM40" i="37"/>
  <c r="BL40" i="37"/>
  <c r="BJ40" i="37"/>
  <c r="BF40" i="37"/>
  <c r="BE40" i="37"/>
  <c r="BB40" i="37"/>
  <c r="BC40" i="37" s="1"/>
  <c r="BA40" i="37"/>
  <c r="AZ40" i="37"/>
  <c r="AY40" i="37"/>
  <c r="AU40" i="37"/>
  <c r="AT40" i="37"/>
  <c r="AQ40" i="37"/>
  <c r="AP40" i="37"/>
  <c r="AO40" i="37"/>
  <c r="AN40" i="37"/>
  <c r="AJ40" i="37"/>
  <c r="AI40" i="37"/>
  <c r="AF40" i="37"/>
  <c r="AE40" i="37"/>
  <c r="AC40" i="37"/>
  <c r="AD40" i="37" s="1"/>
  <c r="Y40" i="37"/>
  <c r="X40" i="37"/>
  <c r="U40" i="37"/>
  <c r="T40" i="37"/>
  <c r="R40" i="37"/>
  <c r="N40" i="37"/>
  <c r="M40" i="37"/>
  <c r="J40" i="37"/>
  <c r="I40" i="37"/>
  <c r="H40" i="37"/>
  <c r="G40" i="37"/>
  <c r="BQ39" i="37"/>
  <c r="BM39" i="37"/>
  <c r="BJ39" i="37"/>
  <c r="BF39" i="37"/>
  <c r="BB39" i="37"/>
  <c r="BC38" i="37" s="1"/>
  <c r="AY39" i="37"/>
  <c r="AU39" i="37"/>
  <c r="AQ39" i="37"/>
  <c r="AN39" i="37"/>
  <c r="AJ39" i="37"/>
  <c r="AF39" i="37"/>
  <c r="AC39" i="37"/>
  <c r="Y39" i="37"/>
  <c r="U39" i="37"/>
  <c r="R39" i="37"/>
  <c r="N39" i="37"/>
  <c r="J39" i="37"/>
  <c r="G39" i="37"/>
  <c r="BQ38" i="37"/>
  <c r="BP38" i="37"/>
  <c r="BM38" i="37"/>
  <c r="BN38" i="37" s="1"/>
  <c r="BL38" i="37"/>
  <c r="BJ38" i="37"/>
  <c r="BK38" i="37" s="1"/>
  <c r="BF38" i="37"/>
  <c r="BE38" i="37"/>
  <c r="BB38" i="37"/>
  <c r="BA38" i="37"/>
  <c r="AY38" i="37"/>
  <c r="AZ38" i="37" s="1"/>
  <c r="AU38" i="37"/>
  <c r="AT38" i="37"/>
  <c r="AQ38" i="37"/>
  <c r="AP38" i="37"/>
  <c r="AN38" i="37"/>
  <c r="AO38" i="37" s="1"/>
  <c r="AJ38" i="37"/>
  <c r="AI38" i="37"/>
  <c r="AF38" i="37"/>
  <c r="AE38" i="37"/>
  <c r="AC38" i="37"/>
  <c r="AD38" i="37" s="1"/>
  <c r="Y38" i="37"/>
  <c r="X38" i="37"/>
  <c r="U38" i="37"/>
  <c r="V38" i="37" s="1"/>
  <c r="T38" i="37"/>
  <c r="R38" i="37"/>
  <c r="S38" i="37" s="1"/>
  <c r="N38" i="37"/>
  <c r="M38" i="37"/>
  <c r="J38" i="37"/>
  <c r="K38" i="37" s="1"/>
  <c r="I38" i="37"/>
  <c r="G38" i="37"/>
  <c r="H38" i="37" s="1"/>
  <c r="BQ37" i="37"/>
  <c r="BM37" i="37"/>
  <c r="BJ37" i="37"/>
  <c r="BF37" i="37"/>
  <c r="BB37" i="37"/>
  <c r="AY37" i="37"/>
  <c r="AU37" i="37"/>
  <c r="AQ37" i="37"/>
  <c r="AN37" i="37"/>
  <c r="AJ37" i="37"/>
  <c r="AF37" i="37"/>
  <c r="AC37" i="37"/>
  <c r="Y37" i="37"/>
  <c r="U37" i="37"/>
  <c r="R37" i="37"/>
  <c r="N37" i="37"/>
  <c r="J37" i="37"/>
  <c r="G37" i="37"/>
  <c r="BQ36" i="37"/>
  <c r="BP36" i="37"/>
  <c r="BM36" i="37"/>
  <c r="BL36" i="37"/>
  <c r="BJ36" i="37"/>
  <c r="BF36" i="37"/>
  <c r="BE36" i="37"/>
  <c r="BB36" i="37"/>
  <c r="BA36" i="37"/>
  <c r="AY36" i="37"/>
  <c r="AZ36" i="37" s="1"/>
  <c r="AU36" i="37"/>
  <c r="AT36" i="37"/>
  <c r="AQ36" i="37"/>
  <c r="AR36" i="37" s="1"/>
  <c r="AP36" i="37"/>
  <c r="AO36" i="37"/>
  <c r="AN36" i="37"/>
  <c r="AJ36" i="37"/>
  <c r="AI36" i="37"/>
  <c r="AF36" i="37"/>
  <c r="AE36" i="37"/>
  <c r="AC36" i="37"/>
  <c r="Y36" i="37"/>
  <c r="X36" i="37"/>
  <c r="U36" i="37"/>
  <c r="T36" i="37"/>
  <c r="S36" i="37"/>
  <c r="R36" i="37"/>
  <c r="N36" i="37"/>
  <c r="M36" i="37"/>
  <c r="J36" i="37"/>
  <c r="K36" i="37" s="1"/>
  <c r="I36" i="37"/>
  <c r="G36" i="37"/>
  <c r="H36" i="37" s="1"/>
  <c r="BQ35" i="37"/>
  <c r="BM35" i="37"/>
  <c r="BJ35" i="37"/>
  <c r="BF35" i="37"/>
  <c r="BB35" i="37"/>
  <c r="AY35" i="37"/>
  <c r="AU35" i="37"/>
  <c r="AQ35" i="37"/>
  <c r="AN35" i="37"/>
  <c r="AJ35" i="37"/>
  <c r="AF35" i="37"/>
  <c r="AC35" i="37"/>
  <c r="Y35" i="37"/>
  <c r="U35" i="37"/>
  <c r="R35" i="37"/>
  <c r="N35" i="37"/>
  <c r="J35" i="37"/>
  <c r="G35" i="37"/>
  <c r="BQ34" i="37"/>
  <c r="BP34" i="37"/>
  <c r="BM34" i="37"/>
  <c r="BN34" i="37" s="1"/>
  <c r="BL34" i="37"/>
  <c r="BJ34" i="37"/>
  <c r="BF34" i="37"/>
  <c r="BE34" i="37"/>
  <c r="BC34" i="37"/>
  <c r="BB34" i="37"/>
  <c r="BA34" i="37"/>
  <c r="AY34" i="37"/>
  <c r="AU34" i="37"/>
  <c r="AT34" i="37"/>
  <c r="AR34" i="37"/>
  <c r="AQ34" i="37"/>
  <c r="AP34" i="37"/>
  <c r="AN34" i="37"/>
  <c r="AJ34" i="37"/>
  <c r="AI34" i="37"/>
  <c r="AF34" i="37"/>
  <c r="AG34" i="37" s="1"/>
  <c r="AE34" i="37"/>
  <c r="AC34" i="37"/>
  <c r="AD34" i="37" s="1"/>
  <c r="Y34" i="37"/>
  <c r="X34" i="37"/>
  <c r="U34" i="37"/>
  <c r="V34" i="37" s="1"/>
  <c r="T34" i="37"/>
  <c r="R34" i="37"/>
  <c r="N34" i="37"/>
  <c r="M34" i="37"/>
  <c r="J34" i="37"/>
  <c r="K34" i="37" s="1"/>
  <c r="I34" i="37"/>
  <c r="G34" i="37"/>
  <c r="BQ33" i="37"/>
  <c r="BM33" i="37"/>
  <c r="BJ33" i="37"/>
  <c r="BF33" i="37"/>
  <c r="BB33" i="37"/>
  <c r="AY33" i="37"/>
  <c r="AZ32" i="37" s="1"/>
  <c r="AU33" i="37"/>
  <c r="AQ33" i="37"/>
  <c r="AN33" i="37"/>
  <c r="AJ33" i="37"/>
  <c r="AF33" i="37"/>
  <c r="AC33" i="37"/>
  <c r="AD32" i="37" s="1"/>
  <c r="Y33" i="37"/>
  <c r="U33" i="37"/>
  <c r="R33" i="37"/>
  <c r="N33" i="37"/>
  <c r="J33" i="37"/>
  <c r="G33" i="37"/>
  <c r="H32" i="37" s="1"/>
  <c r="BQ32" i="37"/>
  <c r="BP32" i="37"/>
  <c r="BM32" i="37"/>
  <c r="BN32" i="37" s="1"/>
  <c r="BL32" i="37"/>
  <c r="BJ32" i="37"/>
  <c r="BK32" i="37" s="1"/>
  <c r="BF32" i="37"/>
  <c r="BE32" i="37"/>
  <c r="BB32" i="37"/>
  <c r="BC32" i="37" s="1"/>
  <c r="BA32" i="37"/>
  <c r="AY32" i="37"/>
  <c r="AU32" i="37"/>
  <c r="AT32" i="37"/>
  <c r="AQ32" i="37"/>
  <c r="AP32" i="37"/>
  <c r="AN32" i="37"/>
  <c r="AO32" i="37" s="1"/>
  <c r="AJ32" i="37"/>
  <c r="AI32" i="37"/>
  <c r="AF32" i="37"/>
  <c r="AG32" i="37" s="1"/>
  <c r="AE32" i="37"/>
  <c r="AC32" i="37"/>
  <c r="Y32" i="37"/>
  <c r="X32" i="37"/>
  <c r="U32" i="37"/>
  <c r="V32" i="37" s="1"/>
  <c r="T32" i="37"/>
  <c r="R32" i="37"/>
  <c r="S32" i="37" s="1"/>
  <c r="N32" i="37"/>
  <c r="M32" i="37"/>
  <c r="J32" i="37"/>
  <c r="I32" i="37"/>
  <c r="G32" i="37"/>
  <c r="BQ31" i="37"/>
  <c r="BM31" i="37"/>
  <c r="BN30" i="37" s="1"/>
  <c r="BJ31" i="37"/>
  <c r="BF31" i="37"/>
  <c r="BB31" i="37"/>
  <c r="AY31" i="37"/>
  <c r="AU31" i="37"/>
  <c r="AQ31" i="37"/>
  <c r="AN31" i="37"/>
  <c r="AJ31" i="37"/>
  <c r="AF31" i="37"/>
  <c r="AC31" i="37"/>
  <c r="Y31" i="37"/>
  <c r="U31" i="37"/>
  <c r="V30" i="37" s="1"/>
  <c r="R31" i="37"/>
  <c r="N31" i="37"/>
  <c r="J31" i="37"/>
  <c r="G31" i="37"/>
  <c r="BQ30" i="37"/>
  <c r="BP30" i="37"/>
  <c r="BM30" i="37"/>
  <c r="BL30" i="37"/>
  <c r="BJ30" i="37"/>
  <c r="BK30" i="37" s="1"/>
  <c r="BF30" i="37"/>
  <c r="BE30" i="37"/>
  <c r="BB30" i="37"/>
  <c r="BC30" i="37" s="1"/>
  <c r="BA30" i="37"/>
  <c r="AY30" i="37"/>
  <c r="AZ30" i="37" s="1"/>
  <c r="AU30" i="37"/>
  <c r="AT30" i="37"/>
  <c r="AR30" i="37"/>
  <c r="AQ30" i="37"/>
  <c r="AP30" i="37"/>
  <c r="AN30" i="37"/>
  <c r="AJ30" i="37"/>
  <c r="AI30" i="37"/>
  <c r="AF30" i="37"/>
  <c r="AE30" i="37"/>
  <c r="AC30" i="37"/>
  <c r="Y30" i="37"/>
  <c r="X30" i="37"/>
  <c r="U30" i="37"/>
  <c r="T30" i="37"/>
  <c r="R30" i="37"/>
  <c r="N30" i="37"/>
  <c r="M30" i="37"/>
  <c r="J30" i="37"/>
  <c r="K30" i="37" s="1"/>
  <c r="I30" i="37"/>
  <c r="G30" i="37"/>
  <c r="BQ29" i="37"/>
  <c r="BM29" i="37"/>
  <c r="BJ29" i="37"/>
  <c r="BF29" i="37"/>
  <c r="BB29" i="37"/>
  <c r="AY29" i="37"/>
  <c r="AU29" i="37"/>
  <c r="AQ29" i="37"/>
  <c r="AN29" i="37"/>
  <c r="AJ29" i="37"/>
  <c r="AF29" i="37"/>
  <c r="AC29" i="37"/>
  <c r="Y29" i="37"/>
  <c r="U29" i="37"/>
  <c r="R29" i="37"/>
  <c r="N29" i="37"/>
  <c r="J29" i="37"/>
  <c r="G29" i="37"/>
  <c r="BQ28" i="37"/>
  <c r="BP28" i="37"/>
  <c r="BM28" i="37"/>
  <c r="BL28" i="37"/>
  <c r="BK28" i="37"/>
  <c r="BJ28" i="37"/>
  <c r="BF28" i="37"/>
  <c r="BE28" i="37"/>
  <c r="BB28" i="37"/>
  <c r="BC28" i="37" s="1"/>
  <c r="BA28" i="37"/>
  <c r="AY28" i="37"/>
  <c r="AZ28" i="37" s="1"/>
  <c r="AU28" i="37"/>
  <c r="AT28" i="37"/>
  <c r="AQ28" i="37"/>
  <c r="AR28" i="37" s="1"/>
  <c r="AP28" i="37"/>
  <c r="AO28" i="37"/>
  <c r="AN28" i="37"/>
  <c r="AJ28" i="37"/>
  <c r="AI28" i="37"/>
  <c r="AF28" i="37"/>
  <c r="AE28" i="37"/>
  <c r="AC28" i="37"/>
  <c r="Y28" i="37"/>
  <c r="X28" i="37"/>
  <c r="U28" i="37"/>
  <c r="V28" i="37" s="1"/>
  <c r="T28" i="37"/>
  <c r="R28" i="37"/>
  <c r="N28" i="37"/>
  <c r="M28" i="37"/>
  <c r="J28" i="37"/>
  <c r="I28" i="37"/>
  <c r="G28" i="37"/>
  <c r="H28" i="37" s="1"/>
  <c r="BQ26" i="37"/>
  <c r="BM26" i="37"/>
  <c r="BJ26" i="37"/>
  <c r="BF26" i="37"/>
  <c r="BB26" i="37"/>
  <c r="AY26" i="37"/>
  <c r="AU26" i="37"/>
  <c r="AQ26" i="37"/>
  <c r="AR25" i="37" s="1"/>
  <c r="AN26" i="37"/>
  <c r="AJ26" i="37"/>
  <c r="AF26" i="37"/>
  <c r="AC26" i="37"/>
  <c r="Y26" i="37"/>
  <c r="U26" i="37"/>
  <c r="R26" i="37"/>
  <c r="N26" i="37"/>
  <c r="J26" i="37"/>
  <c r="G26" i="37"/>
  <c r="BQ25" i="37"/>
  <c r="BP25" i="37"/>
  <c r="BM25" i="37"/>
  <c r="BL25" i="37"/>
  <c r="BJ25" i="37"/>
  <c r="BK25" i="37" s="1"/>
  <c r="BF25" i="37"/>
  <c r="BE25" i="37"/>
  <c r="BC25" i="37"/>
  <c r="BB25" i="37"/>
  <c r="BA25" i="37"/>
  <c r="AY25" i="37"/>
  <c r="AU25" i="37"/>
  <c r="AT25" i="37"/>
  <c r="AQ25" i="37"/>
  <c r="AP25" i="37"/>
  <c r="AN25" i="37"/>
  <c r="AO25" i="37" s="1"/>
  <c r="AJ25" i="37"/>
  <c r="AI25" i="37"/>
  <c r="AF25" i="37"/>
  <c r="AE25" i="37"/>
  <c r="AC25" i="37"/>
  <c r="Y25" i="37"/>
  <c r="X25" i="37"/>
  <c r="U25" i="37"/>
  <c r="V25" i="37" s="1"/>
  <c r="T25" i="37"/>
  <c r="R25" i="37"/>
  <c r="S25" i="37" s="1"/>
  <c r="N25" i="37"/>
  <c r="M25" i="37"/>
  <c r="K25" i="37"/>
  <c r="J25" i="37"/>
  <c r="I25" i="37"/>
  <c r="G25" i="37"/>
  <c r="BQ24" i="37"/>
  <c r="BM24" i="37"/>
  <c r="BJ24" i="37"/>
  <c r="BK23" i="37" s="1"/>
  <c r="BF24" i="37"/>
  <c r="BB24" i="37"/>
  <c r="AY24" i="37"/>
  <c r="AU24" i="37"/>
  <c r="AQ24" i="37"/>
  <c r="AN24" i="37"/>
  <c r="AJ24" i="37"/>
  <c r="AF24" i="37"/>
  <c r="AC24" i="37"/>
  <c r="Y24" i="37"/>
  <c r="U24" i="37"/>
  <c r="R24" i="37"/>
  <c r="S23" i="37" s="1"/>
  <c r="N24" i="37"/>
  <c r="J24" i="37"/>
  <c r="G24" i="37"/>
  <c r="BQ23" i="37"/>
  <c r="BP23" i="37"/>
  <c r="BM23" i="37"/>
  <c r="BN23" i="37" s="1"/>
  <c r="BL23" i="37"/>
  <c r="BJ23" i="37"/>
  <c r="BF23" i="37"/>
  <c r="BE23" i="37"/>
  <c r="BB23" i="37"/>
  <c r="BC23" i="37" s="1"/>
  <c r="BA23" i="37"/>
  <c r="AY23" i="37"/>
  <c r="AZ23" i="37" s="1"/>
  <c r="AU23" i="37"/>
  <c r="AT23" i="37"/>
  <c r="AQ23" i="37"/>
  <c r="AR23" i="37" s="1"/>
  <c r="AP23" i="37"/>
  <c r="AN23" i="37"/>
  <c r="AO23" i="37" s="1"/>
  <c r="AJ23" i="37"/>
  <c r="AI23" i="37"/>
  <c r="AF23" i="37"/>
  <c r="AE23" i="37"/>
  <c r="AC23" i="37"/>
  <c r="AD23" i="37" s="1"/>
  <c r="Y23" i="37"/>
  <c r="X23" i="37"/>
  <c r="U23" i="37"/>
  <c r="T23" i="37"/>
  <c r="R23" i="37"/>
  <c r="N23" i="37"/>
  <c r="M23" i="37"/>
  <c r="J23" i="37"/>
  <c r="I23" i="37"/>
  <c r="G23" i="37"/>
  <c r="H23" i="37" s="1"/>
  <c r="BQ22" i="37"/>
  <c r="BM22" i="37"/>
  <c r="BN21" i="37" s="1"/>
  <c r="BJ22" i="37"/>
  <c r="BF22" i="37"/>
  <c r="BB22" i="37"/>
  <c r="AY22" i="37"/>
  <c r="AU22" i="37"/>
  <c r="AQ22" i="37"/>
  <c r="AN22" i="37"/>
  <c r="AJ22" i="37"/>
  <c r="AF22" i="37"/>
  <c r="AC22" i="37"/>
  <c r="Y22" i="37"/>
  <c r="U22" i="37"/>
  <c r="R22" i="37"/>
  <c r="N22" i="37"/>
  <c r="J22" i="37"/>
  <c r="G22" i="37"/>
  <c r="BQ21" i="37"/>
  <c r="BP21" i="37"/>
  <c r="BM21" i="37"/>
  <c r="BL21" i="37"/>
  <c r="BG5" i="37" s="1"/>
  <c r="BJ21" i="37"/>
  <c r="BK21" i="37" s="1"/>
  <c r="BF21" i="37"/>
  <c r="BE21" i="37"/>
  <c r="BB21" i="37"/>
  <c r="BC21" i="37" s="1"/>
  <c r="BA21" i="37"/>
  <c r="AY21" i="37"/>
  <c r="AU21" i="37"/>
  <c r="AT21" i="37"/>
  <c r="AQ21" i="37"/>
  <c r="AP21" i="37"/>
  <c r="AN21" i="37"/>
  <c r="AJ21" i="37"/>
  <c r="AI21" i="37"/>
  <c r="AF21" i="37"/>
  <c r="AE21" i="37"/>
  <c r="AC21" i="37"/>
  <c r="Y21" i="37"/>
  <c r="X21" i="37"/>
  <c r="U21" i="37"/>
  <c r="V21" i="37" s="1"/>
  <c r="T21" i="37"/>
  <c r="R21" i="37"/>
  <c r="S21" i="37" s="1"/>
  <c r="N21" i="37"/>
  <c r="M21" i="37"/>
  <c r="J21" i="37"/>
  <c r="K21" i="37" s="1"/>
  <c r="I21" i="37"/>
  <c r="G21" i="37"/>
  <c r="H21" i="37" s="1"/>
  <c r="BQ20" i="37"/>
  <c r="BM20" i="37"/>
  <c r="BJ20" i="37"/>
  <c r="BF20" i="37"/>
  <c r="BB20" i="37"/>
  <c r="AY20" i="37"/>
  <c r="AU20" i="37"/>
  <c r="AQ20" i="37"/>
  <c r="AN20" i="37"/>
  <c r="AO19" i="37" s="1"/>
  <c r="AJ20" i="37"/>
  <c r="AF20" i="37"/>
  <c r="AC20" i="37"/>
  <c r="Y20" i="37"/>
  <c r="U20" i="37"/>
  <c r="R20" i="37"/>
  <c r="S19" i="37" s="1"/>
  <c r="N20" i="37"/>
  <c r="J20" i="37"/>
  <c r="G20" i="37"/>
  <c r="BQ19" i="37"/>
  <c r="BP19" i="37"/>
  <c r="BM19" i="37"/>
  <c r="BN19" i="37" s="1"/>
  <c r="BL19" i="37"/>
  <c r="BJ19" i="37"/>
  <c r="BF19" i="37"/>
  <c r="BE19" i="37"/>
  <c r="BB19" i="37"/>
  <c r="BC19" i="37" s="1"/>
  <c r="BA19" i="37"/>
  <c r="AY19" i="37"/>
  <c r="AZ19" i="37" s="1"/>
  <c r="AU19" i="37"/>
  <c r="AT19" i="37"/>
  <c r="AQ19" i="37"/>
  <c r="AR19" i="37" s="1"/>
  <c r="AP19" i="37"/>
  <c r="AN19" i="37"/>
  <c r="AJ19" i="37"/>
  <c r="AI19" i="37"/>
  <c r="AF19" i="37"/>
  <c r="AE19" i="37"/>
  <c r="AD19" i="37"/>
  <c r="AC19" i="37"/>
  <c r="Y19" i="37"/>
  <c r="X19" i="37"/>
  <c r="U19" i="37"/>
  <c r="T19" i="37"/>
  <c r="R19" i="37"/>
  <c r="N19" i="37"/>
  <c r="M19" i="37"/>
  <c r="J19" i="37"/>
  <c r="I19" i="37"/>
  <c r="G19" i="37"/>
  <c r="H19" i="37" s="1"/>
  <c r="BQ18" i="37"/>
  <c r="BM18" i="37"/>
  <c r="BJ18" i="37"/>
  <c r="BF18" i="37"/>
  <c r="BB18" i="37"/>
  <c r="AY18" i="37"/>
  <c r="AU18" i="37"/>
  <c r="AQ18" i="37"/>
  <c r="AN18" i="37"/>
  <c r="AJ18" i="37"/>
  <c r="AF18" i="37"/>
  <c r="AC18" i="37"/>
  <c r="Y18" i="37"/>
  <c r="U18" i="37"/>
  <c r="R18" i="37"/>
  <c r="N18" i="37"/>
  <c r="J18" i="37"/>
  <c r="G18" i="37"/>
  <c r="BQ17" i="37"/>
  <c r="BP17" i="37"/>
  <c r="BN17" i="37"/>
  <c r="BM17" i="37"/>
  <c r="BL17" i="37"/>
  <c r="BJ17" i="37"/>
  <c r="BF17" i="37"/>
  <c r="BE17" i="37"/>
  <c r="BC17" i="37"/>
  <c r="BB17" i="37"/>
  <c r="BA17" i="37"/>
  <c r="AY17" i="37"/>
  <c r="AZ17" i="37" s="1"/>
  <c r="AU17" i="37"/>
  <c r="AT17" i="37"/>
  <c r="AQ17" i="37"/>
  <c r="AR17" i="37" s="1"/>
  <c r="AP17" i="37"/>
  <c r="AN17" i="37"/>
  <c r="AO17" i="37" s="1"/>
  <c r="AJ17" i="37"/>
  <c r="AI17" i="37"/>
  <c r="AF17" i="37"/>
  <c r="AG17" i="37" s="1"/>
  <c r="AE17" i="37"/>
  <c r="AC17" i="37"/>
  <c r="AD17" i="37" s="1"/>
  <c r="Y17" i="37"/>
  <c r="X17" i="37"/>
  <c r="U17" i="37"/>
  <c r="V17" i="37" s="1"/>
  <c r="T17" i="37"/>
  <c r="R17" i="37"/>
  <c r="S17" i="37" s="1"/>
  <c r="N17" i="37"/>
  <c r="M17" i="37"/>
  <c r="J17" i="37"/>
  <c r="K17" i="37" s="1"/>
  <c r="I17" i="37"/>
  <c r="G17" i="37"/>
  <c r="H17" i="37" s="1"/>
  <c r="BQ16" i="37"/>
  <c r="BM16" i="37"/>
  <c r="BJ16" i="37"/>
  <c r="BK15" i="37" s="1"/>
  <c r="BF16" i="37"/>
  <c r="BB16" i="37"/>
  <c r="AY16" i="37"/>
  <c r="AU16" i="37"/>
  <c r="AQ16" i="37"/>
  <c r="AN16" i="37"/>
  <c r="AO15" i="37" s="1"/>
  <c r="AJ16" i="37"/>
  <c r="AF16" i="37"/>
  <c r="AC16" i="37"/>
  <c r="Y16" i="37"/>
  <c r="U16" i="37"/>
  <c r="R16" i="37"/>
  <c r="N16" i="37"/>
  <c r="J16" i="37"/>
  <c r="G16" i="37"/>
  <c r="H15" i="37" s="1"/>
  <c r="BQ15" i="37"/>
  <c r="BP15" i="37"/>
  <c r="BM15" i="37"/>
  <c r="BN15" i="37" s="1"/>
  <c r="BL15" i="37"/>
  <c r="BJ15" i="37"/>
  <c r="BF15" i="37"/>
  <c r="BE15" i="37"/>
  <c r="BB15" i="37"/>
  <c r="BC15" i="37" s="1"/>
  <c r="BA15" i="37"/>
  <c r="AY15" i="37"/>
  <c r="AZ15" i="37" s="1"/>
  <c r="AU15" i="37"/>
  <c r="AT15" i="37"/>
  <c r="AQ15" i="37"/>
  <c r="AP15" i="37"/>
  <c r="AK5" i="37" s="1"/>
  <c r="AN15" i="37"/>
  <c r="AJ15" i="37"/>
  <c r="AI15" i="37"/>
  <c r="AF15" i="37"/>
  <c r="AE15" i="37"/>
  <c r="AC15" i="37"/>
  <c r="AD15" i="37" s="1"/>
  <c r="Y15" i="37"/>
  <c r="X15" i="37"/>
  <c r="U15" i="37"/>
  <c r="T15" i="37"/>
  <c r="R15" i="37"/>
  <c r="S15" i="37" s="1"/>
  <c r="N15" i="37"/>
  <c r="M15" i="37"/>
  <c r="J15" i="37"/>
  <c r="K15" i="37" s="1"/>
  <c r="I15" i="37"/>
  <c r="G15" i="37"/>
  <c r="BQ14" i="37"/>
  <c r="BM14" i="37"/>
  <c r="BJ14" i="37"/>
  <c r="BF14" i="37"/>
  <c r="BB14" i="37"/>
  <c r="AY14" i="37"/>
  <c r="AU14" i="37"/>
  <c r="AQ14" i="37"/>
  <c r="AN14" i="37"/>
  <c r="AJ14" i="37"/>
  <c r="AF14" i="37"/>
  <c r="AC14" i="37"/>
  <c r="Y14" i="37"/>
  <c r="U14" i="37"/>
  <c r="R14" i="37"/>
  <c r="N14" i="37"/>
  <c r="J14" i="37"/>
  <c r="G14" i="37"/>
  <c r="BQ13" i="37"/>
  <c r="BP13" i="37"/>
  <c r="BM13" i="37"/>
  <c r="BL13" i="37"/>
  <c r="BJ13" i="37"/>
  <c r="BK13" i="37" s="1"/>
  <c r="BF13" i="37"/>
  <c r="BE13" i="37"/>
  <c r="BB13" i="37"/>
  <c r="BC13" i="37" s="1"/>
  <c r="BA13" i="37"/>
  <c r="AY13" i="37"/>
  <c r="AU13" i="37"/>
  <c r="AT13" i="37"/>
  <c r="AQ13" i="37"/>
  <c r="AR13" i="37" s="1"/>
  <c r="AP13" i="37"/>
  <c r="AN13" i="37"/>
  <c r="AO13" i="37" s="1"/>
  <c r="AJ13" i="37"/>
  <c r="AI13" i="37"/>
  <c r="AF13" i="37"/>
  <c r="AG13" i="37" s="1"/>
  <c r="AE13" i="37"/>
  <c r="Z5" i="37" s="1"/>
  <c r="AC13" i="37"/>
  <c r="Y13" i="37"/>
  <c r="X13" i="37"/>
  <c r="U13" i="37"/>
  <c r="V13" i="37" s="1"/>
  <c r="T13" i="37"/>
  <c r="R13" i="37"/>
  <c r="N13" i="37"/>
  <c r="M13" i="37"/>
  <c r="J13" i="37"/>
  <c r="K13" i="37" s="1"/>
  <c r="I13" i="37"/>
  <c r="G13" i="37"/>
  <c r="H13" i="37" s="1"/>
  <c r="BQ11" i="37"/>
  <c r="BM11" i="37"/>
  <c r="BJ11" i="37"/>
  <c r="BK10" i="37" s="1"/>
  <c r="BF11" i="37"/>
  <c r="BB11" i="37"/>
  <c r="AY11" i="37"/>
  <c r="AU11" i="37"/>
  <c r="AQ11" i="37"/>
  <c r="AN11" i="37"/>
  <c r="AJ11" i="37"/>
  <c r="AF11" i="37"/>
  <c r="AC11" i="37"/>
  <c r="Y11" i="37"/>
  <c r="U11" i="37"/>
  <c r="R11" i="37"/>
  <c r="S10" i="37" s="1"/>
  <c r="N11" i="37"/>
  <c r="J11" i="37"/>
  <c r="G11" i="37"/>
  <c r="H10" i="37" s="1"/>
  <c r="BQ10" i="37"/>
  <c r="BP10" i="37"/>
  <c r="BM10" i="37"/>
  <c r="BL10" i="37"/>
  <c r="BJ10" i="37"/>
  <c r="BF10" i="37"/>
  <c r="BE10" i="37"/>
  <c r="BB10" i="37"/>
  <c r="BC10" i="37" s="1"/>
  <c r="BA10" i="37"/>
  <c r="AV5" i="37" s="1"/>
  <c r="AZ10" i="37"/>
  <c r="AY10" i="37"/>
  <c r="AU10" i="37"/>
  <c r="AT10" i="37"/>
  <c r="AQ10" i="37"/>
  <c r="AR10" i="37" s="1"/>
  <c r="AP10" i="37"/>
  <c r="AN10" i="37"/>
  <c r="AO10" i="37" s="1"/>
  <c r="AJ10" i="37"/>
  <c r="AI10" i="37"/>
  <c r="AF10" i="37"/>
  <c r="AG10" i="37" s="1"/>
  <c r="AE10" i="37"/>
  <c r="AC10" i="37"/>
  <c r="AD10" i="37" s="1"/>
  <c r="Y10" i="37"/>
  <c r="X10" i="37"/>
  <c r="U10" i="37"/>
  <c r="V10" i="37" s="1"/>
  <c r="T10" i="37"/>
  <c r="R10" i="37"/>
  <c r="N10" i="37"/>
  <c r="M10" i="37"/>
  <c r="J10" i="37"/>
  <c r="K10" i="37" s="1"/>
  <c r="I10" i="37"/>
  <c r="G10" i="37"/>
  <c r="BQ9" i="37"/>
  <c r="BM9" i="37"/>
  <c r="BN8" i="37" s="1"/>
  <c r="BJ9" i="37"/>
  <c r="BF9" i="37"/>
  <c r="BB9" i="37"/>
  <c r="AY9" i="37"/>
  <c r="AU9" i="37"/>
  <c r="AQ9" i="37"/>
  <c r="AR8" i="37" s="1"/>
  <c r="AN9" i="37"/>
  <c r="AJ9" i="37"/>
  <c r="AF9" i="37"/>
  <c r="AC9" i="37"/>
  <c r="Y9" i="37"/>
  <c r="U9" i="37"/>
  <c r="R9" i="37"/>
  <c r="N9" i="37"/>
  <c r="J9" i="37"/>
  <c r="G9" i="37"/>
  <c r="BQ8" i="37"/>
  <c r="BP8" i="37"/>
  <c r="BM8" i="37"/>
  <c r="BJ8" i="37"/>
  <c r="BK8" i="37" s="1"/>
  <c r="BF8" i="37"/>
  <c r="BE8" i="37"/>
  <c r="BB8" i="37"/>
  <c r="AY8" i="37"/>
  <c r="AZ8" i="37" s="1"/>
  <c r="AU8" i="37"/>
  <c r="AT8" i="37"/>
  <c r="AQ8" i="37"/>
  <c r="AN8" i="37"/>
  <c r="AJ8" i="37"/>
  <c r="AI8" i="37"/>
  <c r="AF8" i="37"/>
  <c r="AC8" i="37"/>
  <c r="Y8" i="37"/>
  <c r="X8" i="37"/>
  <c r="U8" i="37"/>
  <c r="R8" i="37"/>
  <c r="N8" i="37"/>
  <c r="M8" i="37"/>
  <c r="J8" i="37"/>
  <c r="G8" i="37"/>
  <c r="H8" i="37" s="1"/>
  <c r="B8" i="37"/>
  <c r="A8" i="37"/>
  <c r="W8" i="37" s="1"/>
  <c r="AM3" i="37"/>
  <c r="D5" i="37" l="1"/>
  <c r="R72" i="37"/>
  <c r="BJ12" i="37"/>
  <c r="BE75" i="37"/>
  <c r="AZ85" i="37" s="1"/>
  <c r="BC85" i="37" s="1"/>
  <c r="U75" i="37"/>
  <c r="S81" i="37" s="1"/>
  <c r="V81" i="37" s="1"/>
  <c r="V19" i="37"/>
  <c r="AG8" i="37"/>
  <c r="BQ75" i="37"/>
  <c r="BK19" i="37"/>
  <c r="AO21" i="37"/>
  <c r="AO75" i="37" s="1"/>
  <c r="AG25" i="37"/>
  <c r="K28" i="37"/>
  <c r="BN36" i="37"/>
  <c r="AD47" i="37"/>
  <c r="AD53" i="37"/>
  <c r="H55" i="37"/>
  <c r="AD64" i="37"/>
  <c r="N75" i="37"/>
  <c r="H87" i="37" s="1"/>
  <c r="S28" i="37"/>
  <c r="R42" i="37" s="1"/>
  <c r="X75" i="37"/>
  <c r="S85" i="37" s="1"/>
  <c r="V85" i="37" s="1"/>
  <c r="BM75" i="37"/>
  <c r="S13" i="37"/>
  <c r="R27" i="37" s="1"/>
  <c r="BP75" i="37"/>
  <c r="AH8" i="37"/>
  <c r="BJ27" i="37"/>
  <c r="BJ75" i="37" s="1"/>
  <c r="AD30" i="37"/>
  <c r="S34" i="37"/>
  <c r="AD36" i="37"/>
  <c r="V40" i="37"/>
  <c r="BC45" i="37"/>
  <c r="AR49" i="37"/>
  <c r="V58" i="37"/>
  <c r="BK58" i="37"/>
  <c r="BJ72" i="37" s="1"/>
  <c r="BC62" i="37"/>
  <c r="BN13" i="37"/>
  <c r="V23" i="37"/>
  <c r="AR32" i="37"/>
  <c r="AR75" i="37" s="1"/>
  <c r="BK40" i="37"/>
  <c r="BK75" i="37" s="1"/>
  <c r="AO43" i="37"/>
  <c r="AZ55" i="37"/>
  <c r="AO60" i="37"/>
  <c r="AG64" i="37"/>
  <c r="K66" i="37"/>
  <c r="AR15" i="37"/>
  <c r="K32" i="37"/>
  <c r="BN40" i="37"/>
  <c r="V45" i="37"/>
  <c r="AR55" i="37"/>
  <c r="AD58" i="37"/>
  <c r="AC72" i="37" s="1"/>
  <c r="H60" i="37"/>
  <c r="G72" i="37" s="1"/>
  <c r="V62" i="37"/>
  <c r="AZ21" i="37"/>
  <c r="BK34" i="37"/>
  <c r="BJ42" i="37" s="1"/>
  <c r="AR38" i="37"/>
  <c r="H43" i="37"/>
  <c r="G57" i="37" s="1"/>
  <c r="AO47" i="37"/>
  <c r="AO64" i="37"/>
  <c r="AN72" i="37" s="1"/>
  <c r="AQ75" i="37"/>
  <c r="AO81" i="37" s="1"/>
  <c r="AR81" i="37" s="1"/>
  <c r="BK17" i="37"/>
  <c r="AR21" i="37"/>
  <c r="H25" i="37"/>
  <c r="AO30" i="37"/>
  <c r="AN42" i="37" s="1"/>
  <c r="AD51" i="37"/>
  <c r="S55" i="37"/>
  <c r="R57" i="37" s="1"/>
  <c r="BC66" i="37"/>
  <c r="BC49" i="37"/>
  <c r="AR73" i="37"/>
  <c r="AO8" i="37"/>
  <c r="AN12" i="37" s="1"/>
  <c r="AS8" i="37"/>
  <c r="AZ25" i="37"/>
  <c r="AZ75" i="37" s="1"/>
  <c r="BN28" i="37"/>
  <c r="AR53" i="37"/>
  <c r="BK55" i="37"/>
  <c r="BJ57" i="37" s="1"/>
  <c r="H30" i="37"/>
  <c r="G42" i="37" s="1"/>
  <c r="O5" i="37"/>
  <c r="AG28" i="37"/>
  <c r="AG30" i="37"/>
  <c r="S40" i="37"/>
  <c r="AT75" i="37"/>
  <c r="AO85" i="37" s="1"/>
  <c r="AR85" i="37" s="1"/>
  <c r="BN10" i="37"/>
  <c r="AZ47" i="37"/>
  <c r="AY57" i="37" s="1"/>
  <c r="K53" i="37"/>
  <c r="AO68" i="37"/>
  <c r="K8" i="37"/>
  <c r="K75" i="37" s="1"/>
  <c r="AY12" i="37"/>
  <c r="L8" i="37"/>
  <c r="BC8" i="37"/>
  <c r="G27" i="37"/>
  <c r="AD73" i="37"/>
  <c r="M75" i="37"/>
  <c r="H85" i="37" s="1"/>
  <c r="K85" i="37" s="1"/>
  <c r="BD8" i="37"/>
  <c r="V15" i="37"/>
  <c r="K19" i="37"/>
  <c r="AO34" i="37"/>
  <c r="AR40" i="37"/>
  <c r="S45" i="37"/>
  <c r="BN49" i="37"/>
  <c r="S62" i="37"/>
  <c r="H68" i="37"/>
  <c r="BC70" i="37"/>
  <c r="AU75" i="37"/>
  <c r="AO87" i="37" s="1"/>
  <c r="S8" i="37"/>
  <c r="R12" i="37" s="1"/>
  <c r="BF75" i="37"/>
  <c r="AZ13" i="37"/>
  <c r="BN25" i="37"/>
  <c r="BN75" i="37" s="1"/>
  <c r="S30" i="37"/>
  <c r="H34" i="37"/>
  <c r="BC36" i="37"/>
  <c r="AG38" i="37"/>
  <c r="AR45" i="37"/>
  <c r="AG49" i="37"/>
  <c r="K58" i="37"/>
  <c r="AR62" i="37"/>
  <c r="K40" i="37"/>
  <c r="AD45" i="37"/>
  <c r="AY72" i="37"/>
  <c r="BK70" i="37"/>
  <c r="AN27" i="37"/>
  <c r="AG21" i="37"/>
  <c r="K23" i="37"/>
  <c r="AD28" i="37"/>
  <c r="AC42" i="37" s="1"/>
  <c r="BK53" i="37"/>
  <c r="AO55" i="37"/>
  <c r="BN64" i="37"/>
  <c r="G12" i="37"/>
  <c r="V36" i="37"/>
  <c r="BK36" i="37"/>
  <c r="Y75" i="37"/>
  <c r="S87" i="37" s="1"/>
  <c r="A10" i="37"/>
  <c r="BO10" i="37" s="1"/>
  <c r="AZ34" i="37"/>
  <c r="AY42" i="37" s="1"/>
  <c r="K45" i="37"/>
  <c r="BN53" i="37"/>
  <c r="K62" i="37"/>
  <c r="S68" i="37"/>
  <c r="V8" i="37"/>
  <c r="AG19" i="37"/>
  <c r="AG23" i="37"/>
  <c r="AJ75" i="37"/>
  <c r="AG87" i="37" s="1"/>
  <c r="AI75" i="37"/>
  <c r="AD85" i="37" s="1"/>
  <c r="AG85" i="37" s="1"/>
  <c r="AD13" i="37"/>
  <c r="AG15" i="37"/>
  <c r="AD8" i="37"/>
  <c r="AD21" i="37"/>
  <c r="AD25" i="37"/>
  <c r="AD43" i="37"/>
  <c r="AG40" i="37"/>
  <c r="AG36" i="37"/>
  <c r="AG53" i="37"/>
  <c r="AG70" i="37"/>
  <c r="K87" i="37"/>
  <c r="AZ87" i="37"/>
  <c r="BC87" i="37"/>
  <c r="AD87" i="37"/>
  <c r="AF75" i="37"/>
  <c r="AD81" i="37" s="1"/>
  <c r="AG81" i="37" s="1"/>
  <c r="A13" i="37"/>
  <c r="BB75" i="37"/>
  <c r="AZ81" i="37" s="1"/>
  <c r="BC81" i="37" s="1"/>
  <c r="C8" i="37"/>
  <c r="BO8" i="37"/>
  <c r="J75" i="37"/>
  <c r="H81" i="37" s="1"/>
  <c r="K81" i="37" s="1"/>
  <c r="W10" i="37"/>
  <c r="AS10" i="37"/>
  <c r="I10" i="4"/>
  <c r="BM69" i="4"/>
  <c r="BM68" i="4"/>
  <c r="BM67" i="4"/>
  <c r="BM66" i="4"/>
  <c r="BM65" i="4"/>
  <c r="BM64" i="4"/>
  <c r="BM63" i="4"/>
  <c r="BM62" i="4"/>
  <c r="BM61" i="4"/>
  <c r="BM60" i="4"/>
  <c r="BM59" i="4"/>
  <c r="BM58" i="4"/>
  <c r="BM57" i="4"/>
  <c r="BM56" i="4"/>
  <c r="BM55" i="4"/>
  <c r="BM54" i="4"/>
  <c r="BM53" i="4"/>
  <c r="BM52" i="4"/>
  <c r="BM51" i="4"/>
  <c r="BM50" i="4"/>
  <c r="BM49" i="4"/>
  <c r="BM48" i="4"/>
  <c r="BM47" i="4"/>
  <c r="BM46" i="4"/>
  <c r="BM45" i="4"/>
  <c r="BM44" i="4"/>
  <c r="BM43" i="4"/>
  <c r="BM42" i="4"/>
  <c r="BM41" i="4"/>
  <c r="BM40" i="4"/>
  <c r="BM39" i="4"/>
  <c r="BM38" i="4"/>
  <c r="BM37" i="4"/>
  <c r="BM36" i="4"/>
  <c r="BM35" i="4"/>
  <c r="BM34" i="4"/>
  <c r="BM33" i="4"/>
  <c r="BM32" i="4"/>
  <c r="BM31" i="4"/>
  <c r="BM30" i="4"/>
  <c r="BM29" i="4"/>
  <c r="BM28" i="4"/>
  <c r="BM27" i="4"/>
  <c r="BM26" i="4"/>
  <c r="BM25" i="4"/>
  <c r="BM24" i="4"/>
  <c r="BM23" i="4"/>
  <c r="BM22" i="4"/>
  <c r="BM21" i="4"/>
  <c r="BM20" i="4"/>
  <c r="BM19" i="4"/>
  <c r="BM18" i="4"/>
  <c r="BM17" i="4"/>
  <c r="BM16" i="4"/>
  <c r="BM15" i="4"/>
  <c r="BM14" i="4"/>
  <c r="BM13" i="4"/>
  <c r="BM12" i="4"/>
  <c r="BM11" i="4"/>
  <c r="BM10" i="4"/>
  <c r="BM9" i="4"/>
  <c r="BM8" i="4"/>
  <c r="U8" i="4"/>
  <c r="G8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S34" i="4" s="1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S52" i="4" s="1"/>
  <c r="R54" i="4"/>
  <c r="R55" i="4"/>
  <c r="S54" i="4" s="1"/>
  <c r="R56" i="4"/>
  <c r="R57" i="4"/>
  <c r="R58" i="4"/>
  <c r="R59" i="4"/>
  <c r="R60" i="4"/>
  <c r="R61" i="4"/>
  <c r="R62" i="4"/>
  <c r="R63" i="4"/>
  <c r="R64" i="4"/>
  <c r="R65" i="4"/>
  <c r="S64" i="4" s="1"/>
  <c r="R66" i="4"/>
  <c r="R67" i="4"/>
  <c r="R68" i="4"/>
  <c r="R69" i="4"/>
  <c r="B2" i="5"/>
  <c r="B3" i="5" s="1"/>
  <c r="G75" i="37" l="1"/>
  <c r="H79" i="37" s="1"/>
  <c r="K79" i="37" s="1"/>
  <c r="S58" i="4"/>
  <c r="S38" i="4"/>
  <c r="S18" i="4"/>
  <c r="S60" i="4"/>
  <c r="S44" i="4"/>
  <c r="S40" i="4"/>
  <c r="S56" i="4"/>
  <c r="S36" i="4"/>
  <c r="S50" i="4"/>
  <c r="S30" i="4"/>
  <c r="S10" i="4"/>
  <c r="S46" i="4"/>
  <c r="R75" i="37"/>
  <c r="S79" i="37" s="1"/>
  <c r="V79" i="37" s="1"/>
  <c r="AN75" i="37"/>
  <c r="AO79" i="37" s="1"/>
  <c r="AR79" i="37" s="1"/>
  <c r="S75" i="37"/>
  <c r="AC57" i="37"/>
  <c r="AR87" i="37"/>
  <c r="BC75" i="37"/>
  <c r="AY27" i="37"/>
  <c r="AY75" i="37" s="1"/>
  <c r="AZ79" i="37" s="1"/>
  <c r="BC79" i="37" s="1"/>
  <c r="S62" i="4"/>
  <c r="S42" i="4"/>
  <c r="S22" i="4"/>
  <c r="H75" i="37"/>
  <c r="AG75" i="37"/>
  <c r="BD10" i="37"/>
  <c r="L10" i="37"/>
  <c r="AH10" i="37"/>
  <c r="B10" i="37"/>
  <c r="V75" i="37"/>
  <c r="V87" i="37"/>
  <c r="C10" i="37"/>
  <c r="AN57" i="37"/>
  <c r="S12" i="4"/>
  <c r="S48" i="4"/>
  <c r="AD75" i="37"/>
  <c r="AC12" i="37"/>
  <c r="AC27" i="37"/>
  <c r="C13" i="37"/>
  <c r="B13" i="37"/>
  <c r="A15" i="37"/>
  <c r="BO13" i="37"/>
  <c r="BD13" i="37"/>
  <c r="AS13" i="37"/>
  <c r="AH13" i="37"/>
  <c r="W13" i="37"/>
  <c r="L13" i="37"/>
  <c r="S32" i="4"/>
  <c r="S28" i="4"/>
  <c r="S24" i="4"/>
  <c r="S66" i="4"/>
  <c r="S20" i="4"/>
  <c r="S8" i="4"/>
  <c r="S68" i="4"/>
  <c r="S26" i="4"/>
  <c r="S16" i="4"/>
  <c r="S14" i="4"/>
  <c r="AC75" i="37" l="1"/>
  <c r="AD79" i="37" s="1"/>
  <c r="AG79" i="37" s="1"/>
  <c r="A17" i="37"/>
  <c r="BO15" i="37"/>
  <c r="BD15" i="37"/>
  <c r="AH15" i="37"/>
  <c r="L15" i="37"/>
  <c r="AS15" i="37"/>
  <c r="W15" i="37"/>
  <c r="B15" i="37"/>
  <c r="C15" i="37"/>
  <c r="BQ8" i="4"/>
  <c r="BQ69" i="4"/>
  <c r="BQ68" i="4"/>
  <c r="BP68" i="4"/>
  <c r="BQ67" i="4"/>
  <c r="BQ66" i="4"/>
  <c r="BP66" i="4"/>
  <c r="BQ65" i="4"/>
  <c r="BQ64" i="4"/>
  <c r="BP64" i="4"/>
  <c r="BQ63" i="4"/>
  <c r="BQ62" i="4"/>
  <c r="BP62" i="4"/>
  <c r="BQ61" i="4"/>
  <c r="BQ60" i="4"/>
  <c r="BP60" i="4"/>
  <c r="BQ59" i="4"/>
  <c r="BQ58" i="4"/>
  <c r="BP58" i="4"/>
  <c r="BQ57" i="4"/>
  <c r="BQ56" i="4"/>
  <c r="BP56" i="4"/>
  <c r="BQ55" i="4"/>
  <c r="BQ54" i="4"/>
  <c r="BP54" i="4"/>
  <c r="BQ53" i="4"/>
  <c r="BQ52" i="4"/>
  <c r="BP52" i="4"/>
  <c r="BQ51" i="4"/>
  <c r="BQ50" i="4"/>
  <c r="BP50" i="4"/>
  <c r="BQ49" i="4"/>
  <c r="BQ48" i="4"/>
  <c r="BP48" i="4"/>
  <c r="BQ47" i="4"/>
  <c r="BQ46" i="4"/>
  <c r="BP46" i="4"/>
  <c r="BQ45" i="4"/>
  <c r="BQ44" i="4"/>
  <c r="BP44" i="4"/>
  <c r="BQ43" i="4"/>
  <c r="BQ42" i="4"/>
  <c r="BP42" i="4"/>
  <c r="BQ41" i="4"/>
  <c r="BQ40" i="4"/>
  <c r="BP40" i="4"/>
  <c r="BQ39" i="4"/>
  <c r="BQ38" i="4"/>
  <c r="BP38" i="4"/>
  <c r="BQ37" i="4"/>
  <c r="BQ36" i="4"/>
  <c r="BP36" i="4"/>
  <c r="BQ35" i="4"/>
  <c r="BQ34" i="4"/>
  <c r="BP34" i="4"/>
  <c r="BQ33" i="4"/>
  <c r="BQ32" i="4"/>
  <c r="BP32" i="4"/>
  <c r="BQ31" i="4"/>
  <c r="BQ30" i="4"/>
  <c r="BP30" i="4"/>
  <c r="BQ29" i="4"/>
  <c r="BQ28" i="4"/>
  <c r="BP28" i="4"/>
  <c r="BQ27" i="4"/>
  <c r="BQ26" i="4"/>
  <c r="BP26" i="4"/>
  <c r="BQ25" i="4"/>
  <c r="BQ24" i="4"/>
  <c r="BP24" i="4"/>
  <c r="BQ23" i="4"/>
  <c r="BQ22" i="4"/>
  <c r="BP22" i="4"/>
  <c r="BQ21" i="4"/>
  <c r="BQ20" i="4"/>
  <c r="BP20" i="4"/>
  <c r="BQ19" i="4"/>
  <c r="BQ18" i="4"/>
  <c r="BP18" i="4"/>
  <c r="BQ17" i="4"/>
  <c r="BQ16" i="4"/>
  <c r="BP16" i="4"/>
  <c r="BQ15" i="4"/>
  <c r="BQ14" i="4"/>
  <c r="BP14" i="4"/>
  <c r="BQ13" i="4"/>
  <c r="BQ12" i="4"/>
  <c r="BP12" i="4"/>
  <c r="BQ11" i="4"/>
  <c r="BQ10" i="4"/>
  <c r="BP10" i="4"/>
  <c r="BQ9" i="4"/>
  <c r="BP8" i="4"/>
  <c r="BO17" i="37" l="1"/>
  <c r="BD17" i="37"/>
  <c r="AS17" i="37"/>
  <c r="AH17" i="37"/>
  <c r="W17" i="37"/>
  <c r="L17" i="37"/>
  <c r="B17" i="37"/>
  <c r="C17" i="37"/>
  <c r="A19" i="37"/>
  <c r="BP70" i="4"/>
  <c r="BQ70" i="4"/>
  <c r="J8" i="4"/>
  <c r="A21" i="37" l="1"/>
  <c r="BO19" i="37"/>
  <c r="BD19" i="37"/>
  <c r="AS19" i="37"/>
  <c r="AH19" i="37"/>
  <c r="W19" i="37"/>
  <c r="L19" i="37"/>
  <c r="C19" i="37"/>
  <c r="B19" i="37"/>
  <c r="BF69" i="4"/>
  <c r="BF68" i="4"/>
  <c r="BF67" i="4"/>
  <c r="BF66" i="4"/>
  <c r="BF65" i="4"/>
  <c r="BF64" i="4"/>
  <c r="BF63" i="4"/>
  <c r="BF62" i="4"/>
  <c r="BF61" i="4"/>
  <c r="BF60" i="4"/>
  <c r="BF59" i="4"/>
  <c r="BF58" i="4"/>
  <c r="BF57" i="4"/>
  <c r="BF56" i="4"/>
  <c r="BF55" i="4"/>
  <c r="BF54" i="4"/>
  <c r="BF53" i="4"/>
  <c r="BF52" i="4"/>
  <c r="BF51" i="4"/>
  <c r="BF50" i="4"/>
  <c r="BF49" i="4"/>
  <c r="BF48" i="4"/>
  <c r="BF47" i="4"/>
  <c r="BF46" i="4"/>
  <c r="BF45" i="4"/>
  <c r="BF44" i="4"/>
  <c r="BF43" i="4"/>
  <c r="BF42" i="4"/>
  <c r="BF41" i="4"/>
  <c r="BF40" i="4"/>
  <c r="BF39" i="4"/>
  <c r="BF38" i="4"/>
  <c r="BF37" i="4"/>
  <c r="BF36" i="4"/>
  <c r="BF35" i="4"/>
  <c r="BF34" i="4"/>
  <c r="BF33" i="4"/>
  <c r="BF32" i="4"/>
  <c r="BF31" i="4"/>
  <c r="BF30" i="4"/>
  <c r="BF29" i="4"/>
  <c r="BF28" i="4"/>
  <c r="BF27" i="4"/>
  <c r="BF26" i="4"/>
  <c r="BF25" i="4"/>
  <c r="BF24" i="4"/>
  <c r="BF23" i="4"/>
  <c r="BF22" i="4"/>
  <c r="BF21" i="4"/>
  <c r="BF20" i="4"/>
  <c r="BF19" i="4"/>
  <c r="BF18" i="4"/>
  <c r="BF17" i="4"/>
  <c r="BF16" i="4"/>
  <c r="BF15" i="4"/>
  <c r="BF14" i="4"/>
  <c r="BF13" i="4"/>
  <c r="BF12" i="4"/>
  <c r="BF11" i="4"/>
  <c r="BF10" i="4"/>
  <c r="BF9" i="4"/>
  <c r="BF8" i="4"/>
  <c r="AU69" i="4"/>
  <c r="AU68" i="4"/>
  <c r="AU67" i="4"/>
  <c r="AU66" i="4"/>
  <c r="AU65" i="4"/>
  <c r="AU64" i="4"/>
  <c r="AU63" i="4"/>
  <c r="AU62" i="4"/>
  <c r="AU61" i="4"/>
  <c r="AU60" i="4"/>
  <c r="AU59" i="4"/>
  <c r="AU58" i="4"/>
  <c r="AU57" i="4"/>
  <c r="AU56" i="4"/>
  <c r="AU55" i="4"/>
  <c r="AU54" i="4"/>
  <c r="AU53" i="4"/>
  <c r="AU52" i="4"/>
  <c r="AU51" i="4"/>
  <c r="AU50" i="4"/>
  <c r="AU49" i="4"/>
  <c r="AU48" i="4"/>
  <c r="AU47" i="4"/>
  <c r="AU46" i="4"/>
  <c r="AU45" i="4"/>
  <c r="AU44" i="4"/>
  <c r="AU43" i="4"/>
  <c r="AU42" i="4"/>
  <c r="AU41" i="4"/>
  <c r="AU40" i="4"/>
  <c r="AU39" i="4"/>
  <c r="AU38" i="4"/>
  <c r="AU37" i="4"/>
  <c r="AU36" i="4"/>
  <c r="AU35" i="4"/>
  <c r="AU34" i="4"/>
  <c r="AU33" i="4"/>
  <c r="AU32" i="4"/>
  <c r="AU31" i="4"/>
  <c r="AU30" i="4"/>
  <c r="AU29" i="4"/>
  <c r="AU28" i="4"/>
  <c r="AU27" i="4"/>
  <c r="AU26" i="4"/>
  <c r="AU25" i="4"/>
  <c r="AU24" i="4"/>
  <c r="AU23" i="4"/>
  <c r="AU22" i="4"/>
  <c r="AU21" i="4"/>
  <c r="AU20" i="4"/>
  <c r="AU19" i="4"/>
  <c r="AU18" i="4"/>
  <c r="AU17" i="4"/>
  <c r="AU16" i="4"/>
  <c r="AU15" i="4"/>
  <c r="AU14" i="4"/>
  <c r="AU13" i="4"/>
  <c r="AU12" i="4"/>
  <c r="AU11" i="4"/>
  <c r="AU10" i="4"/>
  <c r="AU9" i="4"/>
  <c r="AU8" i="4"/>
  <c r="AJ69" i="4"/>
  <c r="AJ68" i="4"/>
  <c r="AJ67" i="4"/>
  <c r="AJ66" i="4"/>
  <c r="AJ65" i="4"/>
  <c r="AJ64" i="4"/>
  <c r="AJ63" i="4"/>
  <c r="AJ62" i="4"/>
  <c r="AJ61" i="4"/>
  <c r="AJ60" i="4"/>
  <c r="AJ59" i="4"/>
  <c r="AJ58" i="4"/>
  <c r="AJ57" i="4"/>
  <c r="AJ56" i="4"/>
  <c r="AJ55" i="4"/>
  <c r="AJ54" i="4"/>
  <c r="AJ53" i="4"/>
  <c r="AJ52" i="4"/>
  <c r="AJ51" i="4"/>
  <c r="AJ50" i="4"/>
  <c r="AJ49" i="4"/>
  <c r="AJ48" i="4"/>
  <c r="AJ47" i="4"/>
  <c r="AJ46" i="4"/>
  <c r="AJ45" i="4"/>
  <c r="AJ44" i="4"/>
  <c r="AJ43" i="4"/>
  <c r="AJ42" i="4"/>
  <c r="AJ41" i="4"/>
  <c r="AJ40" i="4"/>
  <c r="AJ39" i="4"/>
  <c r="AJ38" i="4"/>
  <c r="AJ37" i="4"/>
  <c r="AJ36" i="4"/>
  <c r="AJ35" i="4"/>
  <c r="AJ34" i="4"/>
  <c r="AJ33" i="4"/>
  <c r="AJ32" i="4"/>
  <c r="AJ31" i="4"/>
  <c r="AJ30" i="4"/>
  <c r="AJ29" i="4"/>
  <c r="AJ28" i="4"/>
  <c r="AJ27" i="4"/>
  <c r="AJ26" i="4"/>
  <c r="AJ25" i="4"/>
  <c r="AJ24" i="4"/>
  <c r="AJ23" i="4"/>
  <c r="AJ22" i="4"/>
  <c r="AJ21" i="4"/>
  <c r="AJ20" i="4"/>
  <c r="AJ19" i="4"/>
  <c r="AJ18" i="4"/>
  <c r="AJ17" i="4"/>
  <c r="AJ16" i="4"/>
  <c r="AJ15" i="4"/>
  <c r="AJ14" i="4"/>
  <c r="AJ13" i="4"/>
  <c r="AJ12" i="4"/>
  <c r="AJ11" i="4"/>
  <c r="AJ10" i="4"/>
  <c r="AJ9" i="4"/>
  <c r="AJ8" i="4"/>
  <c r="BO21" i="37" l="1"/>
  <c r="BD21" i="37"/>
  <c r="AS21" i="37"/>
  <c r="AH21" i="37"/>
  <c r="W21" i="37"/>
  <c r="L21" i="37"/>
  <c r="B21" i="37"/>
  <c r="C21" i="37"/>
  <c r="A23" i="37"/>
  <c r="BB69" i="4"/>
  <c r="BB68" i="4"/>
  <c r="BB67" i="4"/>
  <c r="BB66" i="4"/>
  <c r="BB65" i="4"/>
  <c r="BB64" i="4"/>
  <c r="BB63" i="4"/>
  <c r="BB62" i="4"/>
  <c r="BB61" i="4"/>
  <c r="BB60" i="4"/>
  <c r="BB59" i="4"/>
  <c r="BB58" i="4"/>
  <c r="BB57" i="4"/>
  <c r="BB56" i="4"/>
  <c r="BB55" i="4"/>
  <c r="BB54" i="4"/>
  <c r="BB53" i="4"/>
  <c r="BB52" i="4"/>
  <c r="BB51" i="4"/>
  <c r="BB50" i="4"/>
  <c r="BB49" i="4"/>
  <c r="BB48" i="4"/>
  <c r="BB47" i="4"/>
  <c r="BB46" i="4"/>
  <c r="BB45" i="4"/>
  <c r="BB44" i="4"/>
  <c r="BB43" i="4"/>
  <c r="BB42" i="4"/>
  <c r="BB41" i="4"/>
  <c r="BB40" i="4"/>
  <c r="BB39" i="4"/>
  <c r="BB38" i="4"/>
  <c r="BB37" i="4"/>
  <c r="BB36" i="4"/>
  <c r="BB35" i="4"/>
  <c r="BB34" i="4"/>
  <c r="BB33" i="4"/>
  <c r="BB32" i="4"/>
  <c r="BB31" i="4"/>
  <c r="BB30" i="4"/>
  <c r="BB29" i="4"/>
  <c r="BB28" i="4"/>
  <c r="BB27" i="4"/>
  <c r="BB26" i="4"/>
  <c r="BB25" i="4"/>
  <c r="BB24" i="4"/>
  <c r="BB23" i="4"/>
  <c r="BB22" i="4"/>
  <c r="BB21" i="4"/>
  <c r="BB20" i="4"/>
  <c r="BB19" i="4"/>
  <c r="BB18" i="4"/>
  <c r="BB17" i="4"/>
  <c r="BB16" i="4"/>
  <c r="BB15" i="4"/>
  <c r="BB14" i="4"/>
  <c r="BB13" i="4"/>
  <c r="BB12" i="4"/>
  <c r="BB11" i="4"/>
  <c r="BB10" i="4"/>
  <c r="BB9" i="4"/>
  <c r="BB8" i="4"/>
  <c r="AQ69" i="4"/>
  <c r="AQ68" i="4"/>
  <c r="AQ67" i="4"/>
  <c r="AQ66" i="4"/>
  <c r="AQ65" i="4"/>
  <c r="AQ64" i="4"/>
  <c r="AQ63" i="4"/>
  <c r="AQ62" i="4"/>
  <c r="AQ61" i="4"/>
  <c r="AQ60" i="4"/>
  <c r="AQ59" i="4"/>
  <c r="AQ58" i="4"/>
  <c r="AQ57" i="4"/>
  <c r="AQ56" i="4"/>
  <c r="AQ55" i="4"/>
  <c r="AQ54" i="4"/>
  <c r="AQ53" i="4"/>
  <c r="AQ52" i="4"/>
  <c r="AQ51" i="4"/>
  <c r="AQ50" i="4"/>
  <c r="AQ49" i="4"/>
  <c r="AQ48" i="4"/>
  <c r="AQ47" i="4"/>
  <c r="AQ46" i="4"/>
  <c r="AQ45" i="4"/>
  <c r="AQ44" i="4"/>
  <c r="AQ43" i="4"/>
  <c r="AQ42" i="4"/>
  <c r="AQ41" i="4"/>
  <c r="AQ40" i="4"/>
  <c r="AQ39" i="4"/>
  <c r="AQ38" i="4"/>
  <c r="AQ37" i="4"/>
  <c r="AQ36" i="4"/>
  <c r="AQ35" i="4"/>
  <c r="AQ34" i="4"/>
  <c r="AQ33" i="4"/>
  <c r="AQ32" i="4"/>
  <c r="AQ31" i="4"/>
  <c r="AQ30" i="4"/>
  <c r="AQ29" i="4"/>
  <c r="AQ28" i="4"/>
  <c r="AQ27" i="4"/>
  <c r="AQ26" i="4"/>
  <c r="AQ25" i="4"/>
  <c r="AQ24" i="4"/>
  <c r="AQ23" i="4"/>
  <c r="AQ22" i="4"/>
  <c r="AQ21" i="4"/>
  <c r="AQ20" i="4"/>
  <c r="AQ19" i="4"/>
  <c r="AQ18" i="4"/>
  <c r="AQ17" i="4"/>
  <c r="AQ16" i="4"/>
  <c r="AQ15" i="4"/>
  <c r="AQ14" i="4"/>
  <c r="AQ13" i="4"/>
  <c r="AQ12" i="4"/>
  <c r="AQ11" i="4"/>
  <c r="AQ10" i="4"/>
  <c r="AQ9" i="4"/>
  <c r="AQ8" i="4"/>
  <c r="AF69" i="4"/>
  <c r="AF68" i="4"/>
  <c r="AF67" i="4"/>
  <c r="AF66" i="4"/>
  <c r="AF65" i="4"/>
  <c r="AF64" i="4"/>
  <c r="AF63" i="4"/>
  <c r="AF62" i="4"/>
  <c r="AF61" i="4"/>
  <c r="AF60" i="4"/>
  <c r="AF59" i="4"/>
  <c r="AF58" i="4"/>
  <c r="AF57" i="4"/>
  <c r="AF56" i="4"/>
  <c r="AF55" i="4"/>
  <c r="AF54" i="4"/>
  <c r="AF53" i="4"/>
  <c r="AF52" i="4"/>
  <c r="AF51" i="4"/>
  <c r="AF50" i="4"/>
  <c r="AF49" i="4"/>
  <c r="AF48" i="4"/>
  <c r="AF47" i="4"/>
  <c r="AF46" i="4"/>
  <c r="AF45" i="4"/>
  <c r="AF44" i="4"/>
  <c r="AF43" i="4"/>
  <c r="AF42" i="4"/>
  <c r="AF41" i="4"/>
  <c r="AF40" i="4"/>
  <c r="AF39" i="4"/>
  <c r="AF38" i="4"/>
  <c r="AF37" i="4"/>
  <c r="AF36" i="4"/>
  <c r="AF35" i="4"/>
  <c r="AF34" i="4"/>
  <c r="AF33" i="4"/>
  <c r="AF32" i="4"/>
  <c r="AF31" i="4"/>
  <c r="AF30" i="4"/>
  <c r="AF29" i="4"/>
  <c r="AF28" i="4"/>
  <c r="AF27" i="4"/>
  <c r="AF26" i="4"/>
  <c r="AF25" i="4"/>
  <c r="AF24" i="4"/>
  <c r="AF23" i="4"/>
  <c r="AF22" i="4"/>
  <c r="AF21" i="4"/>
  <c r="AF20" i="4"/>
  <c r="AF19" i="4"/>
  <c r="AF18" i="4"/>
  <c r="AF17" i="4"/>
  <c r="AF16" i="4"/>
  <c r="AF15" i="4"/>
  <c r="AF14" i="4"/>
  <c r="AF13" i="4"/>
  <c r="AF12" i="4"/>
  <c r="AF11" i="4"/>
  <c r="AF10" i="4"/>
  <c r="AF9" i="4"/>
  <c r="AF8" i="4"/>
  <c r="U69" i="4"/>
  <c r="U68" i="4"/>
  <c r="U67" i="4"/>
  <c r="U66" i="4"/>
  <c r="U65" i="4"/>
  <c r="U64" i="4"/>
  <c r="U63" i="4"/>
  <c r="U62" i="4"/>
  <c r="U61" i="4"/>
  <c r="U60" i="4"/>
  <c r="U59" i="4"/>
  <c r="U58" i="4"/>
  <c r="U57" i="4"/>
  <c r="U56" i="4"/>
  <c r="U55" i="4"/>
  <c r="U54" i="4"/>
  <c r="U53" i="4"/>
  <c r="U52" i="4"/>
  <c r="U51" i="4"/>
  <c r="U50" i="4"/>
  <c r="U49" i="4"/>
  <c r="U48" i="4"/>
  <c r="U47" i="4"/>
  <c r="U46" i="4"/>
  <c r="U45" i="4"/>
  <c r="U44" i="4"/>
  <c r="U43" i="4"/>
  <c r="U42" i="4"/>
  <c r="U41" i="4"/>
  <c r="U40" i="4"/>
  <c r="U39" i="4"/>
  <c r="U38" i="4"/>
  <c r="U37" i="4"/>
  <c r="U36" i="4"/>
  <c r="U35" i="4"/>
  <c r="U34" i="4"/>
  <c r="U33" i="4"/>
  <c r="U32" i="4"/>
  <c r="U31" i="4"/>
  <c r="U30" i="4"/>
  <c r="U29" i="4"/>
  <c r="U28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2" i="4"/>
  <c r="U11" i="4"/>
  <c r="U10" i="4"/>
  <c r="U9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 l="1"/>
  <c r="H76" i="4" s="1"/>
  <c r="K76" i="4" s="1"/>
  <c r="B23" i="37"/>
  <c r="AS23" i="37"/>
  <c r="C23" i="37"/>
  <c r="BO23" i="37"/>
  <c r="AH23" i="37"/>
  <c r="BD23" i="37"/>
  <c r="A25" i="37"/>
  <c r="W23" i="37"/>
  <c r="L23" i="37"/>
  <c r="H72" i="4"/>
  <c r="BL68" i="4"/>
  <c r="BL66" i="4"/>
  <c r="BL64" i="4"/>
  <c r="BL62" i="4"/>
  <c r="BL60" i="4"/>
  <c r="BL58" i="4"/>
  <c r="BL56" i="4"/>
  <c r="BL54" i="4"/>
  <c r="BL52" i="4"/>
  <c r="BL50" i="4"/>
  <c r="BL48" i="4"/>
  <c r="BL46" i="4"/>
  <c r="BL44" i="4"/>
  <c r="BL42" i="4"/>
  <c r="BL40" i="4"/>
  <c r="BL38" i="4"/>
  <c r="BL36" i="4"/>
  <c r="BL34" i="4"/>
  <c r="BL32" i="4"/>
  <c r="BL30" i="4"/>
  <c r="BL28" i="4"/>
  <c r="BL26" i="4"/>
  <c r="BL24" i="4"/>
  <c r="BL22" i="4"/>
  <c r="BL20" i="4"/>
  <c r="BL18" i="4"/>
  <c r="BL16" i="4"/>
  <c r="BL14" i="4"/>
  <c r="BL12" i="4"/>
  <c r="BL10" i="4"/>
  <c r="BA68" i="4"/>
  <c r="BA66" i="4"/>
  <c r="BA64" i="4"/>
  <c r="BA62" i="4"/>
  <c r="BA60" i="4"/>
  <c r="BA58" i="4"/>
  <c r="BA56" i="4"/>
  <c r="BA54" i="4"/>
  <c r="BA52" i="4"/>
  <c r="BA50" i="4"/>
  <c r="BA48" i="4"/>
  <c r="BA46" i="4"/>
  <c r="BA44" i="4"/>
  <c r="BA42" i="4"/>
  <c r="BA40" i="4"/>
  <c r="BA38" i="4"/>
  <c r="BA36" i="4"/>
  <c r="BA34" i="4"/>
  <c r="BA32" i="4"/>
  <c r="BA30" i="4"/>
  <c r="BA28" i="4"/>
  <c r="BA26" i="4"/>
  <c r="BA24" i="4"/>
  <c r="BA22" i="4"/>
  <c r="BA20" i="4"/>
  <c r="BA18" i="4"/>
  <c r="BA16" i="4"/>
  <c r="BA14" i="4"/>
  <c r="BA12" i="4"/>
  <c r="BA10" i="4"/>
  <c r="AP68" i="4"/>
  <c r="AP66" i="4"/>
  <c r="AP64" i="4"/>
  <c r="AP62" i="4"/>
  <c r="AP60" i="4"/>
  <c r="AP58" i="4"/>
  <c r="AP56" i="4"/>
  <c r="AP54" i="4"/>
  <c r="AP52" i="4"/>
  <c r="AP50" i="4"/>
  <c r="AP48" i="4"/>
  <c r="AP46" i="4"/>
  <c r="AP44" i="4"/>
  <c r="AP42" i="4"/>
  <c r="AP40" i="4"/>
  <c r="AP38" i="4"/>
  <c r="AP36" i="4"/>
  <c r="AP34" i="4"/>
  <c r="AP32" i="4"/>
  <c r="AP30" i="4"/>
  <c r="AP28" i="4"/>
  <c r="AP26" i="4"/>
  <c r="AP24" i="4"/>
  <c r="AP22" i="4"/>
  <c r="AP20" i="4"/>
  <c r="AP18" i="4"/>
  <c r="AP16" i="4"/>
  <c r="AP14" i="4"/>
  <c r="AP12" i="4"/>
  <c r="AP10" i="4"/>
  <c r="AE68" i="4"/>
  <c r="AE66" i="4"/>
  <c r="AE64" i="4"/>
  <c r="AE62" i="4"/>
  <c r="AE60" i="4"/>
  <c r="AE58" i="4"/>
  <c r="AE56" i="4"/>
  <c r="AE54" i="4"/>
  <c r="AE52" i="4"/>
  <c r="AE50" i="4"/>
  <c r="AE48" i="4"/>
  <c r="AE46" i="4"/>
  <c r="AE44" i="4"/>
  <c r="AE42" i="4"/>
  <c r="AE40" i="4"/>
  <c r="AE38" i="4"/>
  <c r="AE36" i="4"/>
  <c r="AE34" i="4"/>
  <c r="AE32" i="4"/>
  <c r="AE30" i="4"/>
  <c r="AE28" i="4"/>
  <c r="AE26" i="4"/>
  <c r="AE24" i="4"/>
  <c r="AE22" i="4"/>
  <c r="AE20" i="4"/>
  <c r="AE18" i="4"/>
  <c r="AE16" i="4"/>
  <c r="AE14" i="4"/>
  <c r="AE12" i="4"/>
  <c r="AE10" i="4"/>
  <c r="T68" i="4"/>
  <c r="T66" i="4"/>
  <c r="T64" i="4"/>
  <c r="T62" i="4"/>
  <c r="T60" i="4"/>
  <c r="T58" i="4"/>
  <c r="T56" i="4"/>
  <c r="T54" i="4"/>
  <c r="T52" i="4"/>
  <c r="T50" i="4"/>
  <c r="T48" i="4"/>
  <c r="T46" i="4"/>
  <c r="T44" i="4"/>
  <c r="T42" i="4"/>
  <c r="T40" i="4"/>
  <c r="T38" i="4"/>
  <c r="T36" i="4"/>
  <c r="T34" i="4"/>
  <c r="T32" i="4"/>
  <c r="T30" i="4"/>
  <c r="T28" i="4"/>
  <c r="T26" i="4"/>
  <c r="T24" i="4"/>
  <c r="T22" i="4"/>
  <c r="T20" i="4"/>
  <c r="T18" i="4"/>
  <c r="T16" i="4"/>
  <c r="T14" i="4"/>
  <c r="T12" i="4"/>
  <c r="T10" i="4"/>
  <c r="I68" i="4"/>
  <c r="I66" i="4"/>
  <c r="I64" i="4"/>
  <c r="I62" i="4"/>
  <c r="I60" i="4"/>
  <c r="I58" i="4"/>
  <c r="I56" i="4"/>
  <c r="I54" i="4"/>
  <c r="I52" i="4"/>
  <c r="I50" i="4"/>
  <c r="I48" i="4"/>
  <c r="I46" i="4"/>
  <c r="I44" i="4"/>
  <c r="I42" i="4"/>
  <c r="I40" i="4"/>
  <c r="I38" i="4"/>
  <c r="I36" i="4"/>
  <c r="I34" i="4"/>
  <c r="I32" i="4"/>
  <c r="I30" i="4"/>
  <c r="I28" i="4"/>
  <c r="I26" i="4"/>
  <c r="I24" i="4"/>
  <c r="I22" i="4"/>
  <c r="I20" i="4"/>
  <c r="I18" i="4"/>
  <c r="I16" i="4"/>
  <c r="I14" i="4"/>
  <c r="I12" i="4"/>
  <c r="N8" i="4"/>
  <c r="A28" i="37" l="1"/>
  <c r="BO25" i="37"/>
  <c r="BD25" i="37"/>
  <c r="AS25" i="37"/>
  <c r="AH25" i="37"/>
  <c r="W25" i="37"/>
  <c r="L25" i="37"/>
  <c r="B25" i="37"/>
  <c r="C25" i="37"/>
  <c r="AJ70" i="4"/>
  <c r="BF70" i="4"/>
  <c r="AU70" i="4"/>
  <c r="AR82" i="4" l="1"/>
  <c r="AO82" i="4"/>
  <c r="BC82" i="4"/>
  <c r="AZ82" i="4"/>
  <c r="AG82" i="4"/>
  <c r="AD82" i="4"/>
  <c r="BO28" i="37"/>
  <c r="AS28" i="37"/>
  <c r="AH28" i="37"/>
  <c r="L28" i="37"/>
  <c r="BD28" i="37"/>
  <c r="W28" i="37"/>
  <c r="B28" i="37"/>
  <c r="C28" i="37"/>
  <c r="A30" i="37"/>
  <c r="S72" i="4"/>
  <c r="Y69" i="4"/>
  <c r="Y68" i="4"/>
  <c r="X68" i="4"/>
  <c r="Y67" i="4"/>
  <c r="Y66" i="4"/>
  <c r="X66" i="4"/>
  <c r="V66" i="4"/>
  <c r="Y65" i="4"/>
  <c r="Y64" i="4"/>
  <c r="X64" i="4"/>
  <c r="V64" i="4"/>
  <c r="Y63" i="4"/>
  <c r="Y62" i="4"/>
  <c r="X62" i="4"/>
  <c r="Y61" i="4"/>
  <c r="Y60" i="4"/>
  <c r="X60" i="4"/>
  <c r="V60" i="4"/>
  <c r="Y59" i="4"/>
  <c r="Y58" i="4"/>
  <c r="X58" i="4"/>
  <c r="Y57" i="4"/>
  <c r="Y56" i="4"/>
  <c r="X56" i="4"/>
  <c r="Y55" i="4"/>
  <c r="Y54" i="4"/>
  <c r="X54" i="4"/>
  <c r="Y53" i="4"/>
  <c r="Y52" i="4"/>
  <c r="X52" i="4"/>
  <c r="Y51" i="4"/>
  <c r="Y50" i="4"/>
  <c r="X50" i="4"/>
  <c r="Y49" i="4"/>
  <c r="Y48" i="4"/>
  <c r="X48" i="4"/>
  <c r="V48" i="4"/>
  <c r="Y47" i="4"/>
  <c r="Y46" i="4"/>
  <c r="X46" i="4"/>
  <c r="V46" i="4"/>
  <c r="Y45" i="4"/>
  <c r="Y44" i="4"/>
  <c r="X44" i="4"/>
  <c r="V44" i="4"/>
  <c r="Y43" i="4"/>
  <c r="Y42" i="4"/>
  <c r="X42" i="4"/>
  <c r="V42" i="4"/>
  <c r="Y41" i="4"/>
  <c r="Y40" i="4"/>
  <c r="X40" i="4"/>
  <c r="Y39" i="4"/>
  <c r="Y38" i="4"/>
  <c r="X38" i="4"/>
  <c r="Y37" i="4"/>
  <c r="Y36" i="4"/>
  <c r="X36" i="4"/>
  <c r="Y35" i="4"/>
  <c r="Y34" i="4"/>
  <c r="X34" i="4"/>
  <c r="V34" i="4"/>
  <c r="Y33" i="4"/>
  <c r="Y32" i="4"/>
  <c r="X32" i="4"/>
  <c r="V32" i="4"/>
  <c r="Y31" i="4"/>
  <c r="Y30" i="4"/>
  <c r="X30" i="4"/>
  <c r="Y29" i="4"/>
  <c r="Y28" i="4"/>
  <c r="X28" i="4"/>
  <c r="V28" i="4"/>
  <c r="Y27" i="4"/>
  <c r="Y26" i="4"/>
  <c r="X26" i="4"/>
  <c r="Y25" i="4"/>
  <c r="Y24" i="4"/>
  <c r="X24" i="4"/>
  <c r="Y23" i="4"/>
  <c r="Y22" i="4"/>
  <c r="X22" i="4"/>
  <c r="Y21" i="4"/>
  <c r="Y20" i="4"/>
  <c r="X20" i="4"/>
  <c r="Y19" i="4"/>
  <c r="Y18" i="4"/>
  <c r="X18" i="4"/>
  <c r="Y17" i="4"/>
  <c r="Y16" i="4"/>
  <c r="X16" i="4"/>
  <c r="Y15" i="4"/>
  <c r="Y14" i="4"/>
  <c r="X14" i="4"/>
  <c r="Y13" i="4"/>
  <c r="Y12" i="4"/>
  <c r="X12" i="4"/>
  <c r="Y11" i="4"/>
  <c r="Y10" i="4"/>
  <c r="X10" i="4"/>
  <c r="Y9" i="4"/>
  <c r="Y8" i="4"/>
  <c r="X8" i="4"/>
  <c r="AZ72" i="4"/>
  <c r="AO72" i="4"/>
  <c r="AD72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B4" i="5"/>
  <c r="BG5" i="4"/>
  <c r="AV5" i="4"/>
  <c r="AK5" i="4"/>
  <c r="Z5" i="4"/>
  <c r="N70" i="4" l="1"/>
  <c r="H82" i="4" s="1"/>
  <c r="C30" i="37"/>
  <c r="B30" i="37"/>
  <c r="A32" i="37"/>
  <c r="BO30" i="37"/>
  <c r="BD30" i="37"/>
  <c r="AS30" i="37"/>
  <c r="AH30" i="37"/>
  <c r="W30" i="37"/>
  <c r="L30" i="37"/>
  <c r="V54" i="4"/>
  <c r="V36" i="4"/>
  <c r="Y70" i="4"/>
  <c r="V12" i="4"/>
  <c r="V16" i="4"/>
  <c r="V24" i="4"/>
  <c r="V18" i="4"/>
  <c r="V30" i="4"/>
  <c r="V40" i="4"/>
  <c r="V68" i="4"/>
  <c r="V14" i="4"/>
  <c r="V20" i="4"/>
  <c r="V38" i="4"/>
  <c r="V50" i="4"/>
  <c r="V62" i="4"/>
  <c r="O5" i="4"/>
  <c r="V10" i="4"/>
  <c r="V52" i="4"/>
  <c r="V56" i="4"/>
  <c r="V22" i="4"/>
  <c r="V58" i="4"/>
  <c r="V26" i="4"/>
  <c r="U70" i="4"/>
  <c r="S76" i="4" s="1"/>
  <c r="V76" i="4" s="1"/>
  <c r="R70" i="4"/>
  <c r="X70" i="4"/>
  <c r="S80" i="4" s="1"/>
  <c r="V80" i="4" s="1"/>
  <c r="V8" i="4"/>
  <c r="B11" i="5"/>
  <c r="V82" i="4" l="1"/>
  <c r="S82" i="4"/>
  <c r="K82" i="4"/>
  <c r="A34" i="37"/>
  <c r="BO32" i="37"/>
  <c r="BD32" i="37"/>
  <c r="AS32" i="37"/>
  <c r="AH32" i="37"/>
  <c r="W32" i="37"/>
  <c r="L32" i="37"/>
  <c r="B32" i="37"/>
  <c r="C32" i="37"/>
  <c r="S70" i="4"/>
  <c r="S74" i="4" s="1"/>
  <c r="V74" i="4" s="1"/>
  <c r="V70" i="4"/>
  <c r="B10" i="5"/>
  <c r="B12" i="5"/>
  <c r="B17" i="5"/>
  <c r="B7" i="5"/>
  <c r="B15" i="5"/>
  <c r="B6" i="5"/>
  <c r="B14" i="5"/>
  <c r="B13" i="5"/>
  <c r="BO34" i="37" l="1"/>
  <c r="BD34" i="37"/>
  <c r="AS34" i="37"/>
  <c r="AH34" i="37"/>
  <c r="W34" i="37"/>
  <c r="L34" i="37"/>
  <c r="B34" i="37"/>
  <c r="C34" i="37"/>
  <c r="A36" i="37"/>
  <c r="B8" i="5"/>
  <c r="B5" i="5"/>
  <c r="B9" i="5"/>
  <c r="BJ9" i="4"/>
  <c r="BJ10" i="4"/>
  <c r="BJ11" i="4"/>
  <c r="BJ12" i="4"/>
  <c r="BJ13" i="4"/>
  <c r="BJ14" i="4"/>
  <c r="BJ15" i="4"/>
  <c r="BJ16" i="4"/>
  <c r="BJ17" i="4"/>
  <c r="BJ18" i="4"/>
  <c r="BJ19" i="4"/>
  <c r="BJ20" i="4"/>
  <c r="BJ21" i="4"/>
  <c r="BJ22" i="4"/>
  <c r="BJ23" i="4"/>
  <c r="BJ24" i="4"/>
  <c r="BJ25" i="4"/>
  <c r="BJ26" i="4"/>
  <c r="BJ27" i="4"/>
  <c r="BJ28" i="4"/>
  <c r="BJ29" i="4"/>
  <c r="BJ30" i="4"/>
  <c r="BJ31" i="4"/>
  <c r="BJ32" i="4"/>
  <c r="BJ33" i="4"/>
  <c r="BJ34" i="4"/>
  <c r="BJ35" i="4"/>
  <c r="BJ36" i="4"/>
  <c r="BJ37" i="4"/>
  <c r="BJ38" i="4"/>
  <c r="BJ39" i="4"/>
  <c r="BJ40" i="4"/>
  <c r="BJ41" i="4"/>
  <c r="BJ42" i="4"/>
  <c r="BJ43" i="4"/>
  <c r="BJ44" i="4"/>
  <c r="BJ45" i="4"/>
  <c r="BJ46" i="4"/>
  <c r="BJ47" i="4"/>
  <c r="BJ48" i="4"/>
  <c r="BJ49" i="4"/>
  <c r="BJ50" i="4"/>
  <c r="BJ51" i="4"/>
  <c r="BJ52" i="4"/>
  <c r="BJ53" i="4"/>
  <c r="BJ54" i="4"/>
  <c r="BJ55" i="4"/>
  <c r="BJ56" i="4"/>
  <c r="BJ57" i="4"/>
  <c r="BJ58" i="4"/>
  <c r="BJ59" i="4"/>
  <c r="BJ60" i="4"/>
  <c r="BJ61" i="4"/>
  <c r="BJ62" i="4"/>
  <c r="BJ63" i="4"/>
  <c r="BJ64" i="4"/>
  <c r="BJ65" i="4"/>
  <c r="BJ66" i="4"/>
  <c r="BJ67" i="4"/>
  <c r="BJ68" i="4"/>
  <c r="BJ69" i="4"/>
  <c r="AY9" i="4"/>
  <c r="AY10" i="4"/>
  <c r="AY11" i="4"/>
  <c r="AY12" i="4"/>
  <c r="AY13" i="4"/>
  <c r="AY14" i="4"/>
  <c r="AY15" i="4"/>
  <c r="AY16" i="4"/>
  <c r="AY17" i="4"/>
  <c r="AY18" i="4"/>
  <c r="AY19" i="4"/>
  <c r="AY20" i="4"/>
  <c r="AY21" i="4"/>
  <c r="AY22" i="4"/>
  <c r="AY23" i="4"/>
  <c r="AY24" i="4"/>
  <c r="AY25" i="4"/>
  <c r="AY26" i="4"/>
  <c r="AY27" i="4"/>
  <c r="AY28" i="4"/>
  <c r="AY29" i="4"/>
  <c r="AY30" i="4"/>
  <c r="AY31" i="4"/>
  <c r="AY32" i="4"/>
  <c r="AY33" i="4"/>
  <c r="AY34" i="4"/>
  <c r="AY35" i="4"/>
  <c r="AY36" i="4"/>
  <c r="AY37" i="4"/>
  <c r="AY38" i="4"/>
  <c r="AY39" i="4"/>
  <c r="AY40" i="4"/>
  <c r="AY41" i="4"/>
  <c r="AY42" i="4"/>
  <c r="AY43" i="4"/>
  <c r="AY44" i="4"/>
  <c r="AY45" i="4"/>
  <c r="AY46" i="4"/>
  <c r="AY47" i="4"/>
  <c r="AY48" i="4"/>
  <c r="AY49" i="4"/>
  <c r="AY50" i="4"/>
  <c r="AY51" i="4"/>
  <c r="AY52" i="4"/>
  <c r="AY53" i="4"/>
  <c r="AY54" i="4"/>
  <c r="AY55" i="4"/>
  <c r="AY56" i="4"/>
  <c r="AY57" i="4"/>
  <c r="AY58" i="4"/>
  <c r="AY59" i="4"/>
  <c r="AY60" i="4"/>
  <c r="AY61" i="4"/>
  <c r="AY62" i="4"/>
  <c r="AY63" i="4"/>
  <c r="AY64" i="4"/>
  <c r="AY65" i="4"/>
  <c r="AY66" i="4"/>
  <c r="AY67" i="4"/>
  <c r="AY68" i="4"/>
  <c r="AY69" i="4"/>
  <c r="AN9" i="4"/>
  <c r="AN10" i="4"/>
  <c r="AN11" i="4"/>
  <c r="AN12" i="4"/>
  <c r="AN13" i="4"/>
  <c r="AN14" i="4"/>
  <c r="AN15" i="4"/>
  <c r="AN16" i="4"/>
  <c r="AN17" i="4"/>
  <c r="AN18" i="4"/>
  <c r="AN19" i="4"/>
  <c r="AN20" i="4"/>
  <c r="AN21" i="4"/>
  <c r="AN22" i="4"/>
  <c r="AN23" i="4"/>
  <c r="AN24" i="4"/>
  <c r="AN25" i="4"/>
  <c r="AN26" i="4"/>
  <c r="AN27" i="4"/>
  <c r="AN28" i="4"/>
  <c r="AN29" i="4"/>
  <c r="AN30" i="4"/>
  <c r="AN31" i="4"/>
  <c r="AN32" i="4"/>
  <c r="AN33" i="4"/>
  <c r="AN34" i="4"/>
  <c r="AN35" i="4"/>
  <c r="AN36" i="4"/>
  <c r="AN37" i="4"/>
  <c r="AN38" i="4"/>
  <c r="AN39" i="4"/>
  <c r="AN40" i="4"/>
  <c r="AN41" i="4"/>
  <c r="AN42" i="4"/>
  <c r="AN43" i="4"/>
  <c r="AN44" i="4"/>
  <c r="AN45" i="4"/>
  <c r="AN46" i="4"/>
  <c r="AN47" i="4"/>
  <c r="AN48" i="4"/>
  <c r="AN49" i="4"/>
  <c r="AN50" i="4"/>
  <c r="AN51" i="4"/>
  <c r="AN52" i="4"/>
  <c r="AN53" i="4"/>
  <c r="AN54" i="4"/>
  <c r="AN55" i="4"/>
  <c r="AN56" i="4"/>
  <c r="AN57" i="4"/>
  <c r="AN58" i="4"/>
  <c r="AN59" i="4"/>
  <c r="AN60" i="4"/>
  <c r="AN61" i="4"/>
  <c r="AN62" i="4"/>
  <c r="AN63" i="4"/>
  <c r="AN64" i="4"/>
  <c r="AN65" i="4"/>
  <c r="AN66" i="4"/>
  <c r="AN67" i="4"/>
  <c r="AN68" i="4"/>
  <c r="AN69" i="4"/>
  <c r="BJ8" i="4"/>
  <c r="AY8" i="4"/>
  <c r="AN8" i="4"/>
  <c r="AC8" i="4"/>
  <c r="AC69" i="4"/>
  <c r="AC9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C30" i="4"/>
  <c r="AC31" i="4"/>
  <c r="AC32" i="4"/>
  <c r="AC33" i="4"/>
  <c r="AC34" i="4"/>
  <c r="AC35" i="4"/>
  <c r="AC36" i="4"/>
  <c r="AC37" i="4"/>
  <c r="AC38" i="4"/>
  <c r="AC39" i="4"/>
  <c r="AC40" i="4"/>
  <c r="AC41" i="4"/>
  <c r="AC42" i="4"/>
  <c r="AC43" i="4"/>
  <c r="AC44" i="4"/>
  <c r="AC45" i="4"/>
  <c r="AC46" i="4"/>
  <c r="AC47" i="4"/>
  <c r="AC48" i="4"/>
  <c r="AC49" i="4"/>
  <c r="AC50" i="4"/>
  <c r="AC51" i="4"/>
  <c r="AC52" i="4"/>
  <c r="AC53" i="4"/>
  <c r="AC54" i="4"/>
  <c r="AC55" i="4"/>
  <c r="AC56" i="4"/>
  <c r="AC57" i="4"/>
  <c r="AC58" i="4"/>
  <c r="AC59" i="4"/>
  <c r="AC60" i="4"/>
  <c r="AC61" i="4"/>
  <c r="AC62" i="4"/>
  <c r="AC63" i="4"/>
  <c r="AC64" i="4"/>
  <c r="AC65" i="4"/>
  <c r="AC66" i="4"/>
  <c r="AC67" i="4"/>
  <c r="AC6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AM3" i="4"/>
  <c r="M14" i="4"/>
  <c r="G70" i="4" l="1"/>
  <c r="A38" i="37"/>
  <c r="BO36" i="37"/>
  <c r="BD36" i="37"/>
  <c r="AS36" i="37"/>
  <c r="AH36" i="37"/>
  <c r="W36" i="37"/>
  <c r="L36" i="37"/>
  <c r="B36" i="37"/>
  <c r="C36" i="37"/>
  <c r="D5" i="4"/>
  <c r="H8" i="4"/>
  <c r="AD22" i="4"/>
  <c r="AD34" i="4"/>
  <c r="AG46" i="4"/>
  <c r="AD50" i="4"/>
  <c r="AR46" i="4"/>
  <c r="AR68" i="4"/>
  <c r="AZ20" i="4"/>
  <c r="AZ30" i="4"/>
  <c r="AZ40" i="4"/>
  <c r="AZ60" i="4"/>
  <c r="BK10" i="4"/>
  <c r="BK22" i="4"/>
  <c r="BK40" i="4"/>
  <c r="BK48" i="4"/>
  <c r="BK56" i="4"/>
  <c r="A8" i="4"/>
  <c r="BO8" i="4" s="1"/>
  <c r="BE68" i="4"/>
  <c r="AT68" i="4"/>
  <c r="AI68" i="4"/>
  <c r="M68" i="4"/>
  <c r="BE66" i="4"/>
  <c r="AT66" i="4"/>
  <c r="AI66" i="4"/>
  <c r="M66" i="4"/>
  <c r="BE64" i="4"/>
  <c r="AT64" i="4"/>
  <c r="AI64" i="4"/>
  <c r="M64" i="4"/>
  <c r="BE62" i="4"/>
  <c r="AT62" i="4"/>
  <c r="AI62" i="4"/>
  <c r="M62" i="4"/>
  <c r="BE60" i="4"/>
  <c r="AT60" i="4"/>
  <c r="AI60" i="4"/>
  <c r="M60" i="4"/>
  <c r="BE58" i="4"/>
  <c r="AT58" i="4"/>
  <c r="AI58" i="4"/>
  <c r="M58" i="4"/>
  <c r="BE56" i="4"/>
  <c r="AT56" i="4"/>
  <c r="AI56" i="4"/>
  <c r="M56" i="4"/>
  <c r="BE54" i="4"/>
  <c r="AT54" i="4"/>
  <c r="AI54" i="4"/>
  <c r="M54" i="4"/>
  <c r="BE52" i="4"/>
  <c r="AT52" i="4"/>
  <c r="AI52" i="4"/>
  <c r="M52" i="4"/>
  <c r="BE50" i="4"/>
  <c r="AT50" i="4"/>
  <c r="AI50" i="4"/>
  <c r="M50" i="4"/>
  <c r="BE48" i="4"/>
  <c r="AT48" i="4"/>
  <c r="AI48" i="4"/>
  <c r="M48" i="4"/>
  <c r="BE46" i="4"/>
  <c r="AT46" i="4"/>
  <c r="AI46" i="4"/>
  <c r="M46" i="4"/>
  <c r="BE44" i="4"/>
  <c r="AT44" i="4"/>
  <c r="AI44" i="4"/>
  <c r="M44" i="4"/>
  <c r="BE42" i="4"/>
  <c r="AT42" i="4"/>
  <c r="AI42" i="4"/>
  <c r="M42" i="4"/>
  <c r="BE40" i="4"/>
  <c r="AT40" i="4"/>
  <c r="AI40" i="4"/>
  <c r="M40" i="4"/>
  <c r="H40" i="4"/>
  <c r="BE38" i="4"/>
  <c r="AT38" i="4"/>
  <c r="AI38" i="4"/>
  <c r="M38" i="4"/>
  <c r="BE36" i="4"/>
  <c r="AT36" i="4"/>
  <c r="AI36" i="4"/>
  <c r="M36" i="4"/>
  <c r="BE34" i="4"/>
  <c r="AT34" i="4"/>
  <c r="AI34" i="4"/>
  <c r="M34" i="4"/>
  <c r="BE32" i="4"/>
  <c r="AT32" i="4"/>
  <c r="AI32" i="4"/>
  <c r="M32" i="4"/>
  <c r="BE30" i="4"/>
  <c r="AT30" i="4"/>
  <c r="AI30" i="4"/>
  <c r="M30" i="4"/>
  <c r="BE28" i="4"/>
  <c r="AT28" i="4"/>
  <c r="AI28" i="4"/>
  <c r="M28" i="4"/>
  <c r="BE26" i="4"/>
  <c r="AT26" i="4"/>
  <c r="AI26" i="4"/>
  <c r="M26" i="4"/>
  <c r="BE24" i="4"/>
  <c r="AT24" i="4"/>
  <c r="AI24" i="4"/>
  <c r="M24" i="4"/>
  <c r="BE22" i="4"/>
  <c r="AT22" i="4"/>
  <c r="AI22" i="4"/>
  <c r="M22" i="4"/>
  <c r="BE20" i="4"/>
  <c r="AT20" i="4"/>
  <c r="AI20" i="4"/>
  <c r="M20" i="4"/>
  <c r="BE18" i="4"/>
  <c r="AT18" i="4"/>
  <c r="AI18" i="4"/>
  <c r="M18" i="4"/>
  <c r="BE16" i="4"/>
  <c r="AT16" i="4"/>
  <c r="AI16" i="4"/>
  <c r="M16" i="4"/>
  <c r="BE14" i="4"/>
  <c r="AT14" i="4"/>
  <c r="AI14" i="4"/>
  <c r="BE12" i="4"/>
  <c r="AT12" i="4"/>
  <c r="AI12" i="4"/>
  <c r="M12" i="4"/>
  <c r="BE10" i="4"/>
  <c r="AT10" i="4"/>
  <c r="AI10" i="4"/>
  <c r="M10" i="4"/>
  <c r="BE8" i="4"/>
  <c r="AT8" i="4"/>
  <c r="AI8" i="4"/>
  <c r="M8" i="4"/>
  <c r="M70" i="4" l="1"/>
  <c r="H80" i="4" s="1"/>
  <c r="K80" i="4" s="1"/>
  <c r="BO38" i="37"/>
  <c r="BD38" i="37"/>
  <c r="AS38" i="37"/>
  <c r="AH38" i="37"/>
  <c r="W38" i="37"/>
  <c r="L38" i="37"/>
  <c r="B38" i="37"/>
  <c r="C38" i="37"/>
  <c r="A40" i="37"/>
  <c r="A10" i="4"/>
  <c r="BO10" i="4" s="1"/>
  <c r="AS8" i="4"/>
  <c r="BD8" i="4"/>
  <c r="L8" i="4"/>
  <c r="W8" i="4"/>
  <c r="AH8" i="4"/>
  <c r="AR60" i="4"/>
  <c r="BC56" i="4"/>
  <c r="AR66" i="4"/>
  <c r="AZ44" i="4"/>
  <c r="AO50" i="4"/>
  <c r="BK58" i="4"/>
  <c r="BK42" i="4"/>
  <c r="BK26" i="4"/>
  <c r="AZ58" i="4"/>
  <c r="BC44" i="4"/>
  <c r="AR12" i="4"/>
  <c r="AZ22" i="4"/>
  <c r="AZ42" i="4"/>
  <c r="BC28" i="4"/>
  <c r="BC22" i="4"/>
  <c r="H54" i="4"/>
  <c r="H68" i="4"/>
  <c r="K60" i="4"/>
  <c r="H60" i="4"/>
  <c r="H52" i="4"/>
  <c r="H66" i="4"/>
  <c r="H58" i="4"/>
  <c r="K46" i="4"/>
  <c r="H46" i="4"/>
  <c r="K50" i="4"/>
  <c r="H50" i="4"/>
  <c r="K56" i="4"/>
  <c r="H56" i="4"/>
  <c r="H64" i="4"/>
  <c r="K42" i="4"/>
  <c r="H42" i="4"/>
  <c r="K44" i="4"/>
  <c r="H44" i="4"/>
  <c r="K48" i="4"/>
  <c r="H48" i="4"/>
  <c r="H62" i="4"/>
  <c r="K54" i="4"/>
  <c r="K68" i="4"/>
  <c r="K8" i="4"/>
  <c r="BN56" i="4"/>
  <c r="BN40" i="4"/>
  <c r="BN54" i="4"/>
  <c r="BK24" i="4"/>
  <c r="BK8" i="4"/>
  <c r="AZ52" i="4"/>
  <c r="AZ46" i="4"/>
  <c r="AZ36" i="4"/>
  <c r="AZ14" i="4"/>
  <c r="BC60" i="4"/>
  <c r="AZ54" i="4"/>
  <c r="AZ48" i="4"/>
  <c r="AZ26" i="4"/>
  <c r="BC68" i="4"/>
  <c r="BC54" i="4"/>
  <c r="BC48" i="4"/>
  <c r="AZ38" i="4"/>
  <c r="AZ10" i="4"/>
  <c r="AO14" i="4"/>
  <c r="AO30" i="4"/>
  <c r="AR30" i="4"/>
  <c r="AO10" i="4"/>
  <c r="AO62" i="4"/>
  <c r="AG44" i="4"/>
  <c r="AD54" i="4"/>
  <c r="AD38" i="4"/>
  <c r="AD66" i="4"/>
  <c r="AG38" i="4"/>
  <c r="AG54" i="4"/>
  <c r="AG22" i="4"/>
  <c r="BC8" i="4"/>
  <c r="AR48" i="4"/>
  <c r="AG48" i="4"/>
  <c r="AR22" i="4"/>
  <c r="BC34" i="4"/>
  <c r="AG64" i="4"/>
  <c r="AG30" i="4"/>
  <c r="AG16" i="4"/>
  <c r="H32" i="4"/>
  <c r="AR34" i="4"/>
  <c r="AR14" i="4"/>
  <c r="BC42" i="4"/>
  <c r="AR56" i="4"/>
  <c r="AR42" i="4"/>
  <c r="AG62" i="4"/>
  <c r="AG28" i="4"/>
  <c r="AG14" i="4"/>
  <c r="K38" i="4"/>
  <c r="K40" i="4"/>
  <c r="BN64" i="4"/>
  <c r="AR40" i="4"/>
  <c r="AG60" i="4"/>
  <c r="BC66" i="4"/>
  <c r="K66" i="4"/>
  <c r="H22" i="4"/>
  <c r="BC50" i="4"/>
  <c r="BC18" i="4"/>
  <c r="H14" i="4"/>
  <c r="AG32" i="4"/>
  <c r="BN68" i="4"/>
  <c r="BN48" i="4"/>
  <c r="BN62" i="4"/>
  <c r="BN46" i="4"/>
  <c r="BN30" i="4"/>
  <c r="BN24" i="4"/>
  <c r="BN14" i="4"/>
  <c r="BN8" i="4"/>
  <c r="BN36" i="4"/>
  <c r="BK64" i="4"/>
  <c r="BK16" i="4"/>
  <c r="BN60" i="4"/>
  <c r="BN44" i="4"/>
  <c r="BN28" i="4"/>
  <c r="BN12" i="4"/>
  <c r="BN58" i="4"/>
  <c r="BN42" i="4"/>
  <c r="BK32" i="4"/>
  <c r="BN26" i="4"/>
  <c r="BN10" i="4"/>
  <c r="BK66" i="4"/>
  <c r="BK50" i="4"/>
  <c r="BK34" i="4"/>
  <c r="BK18" i="4"/>
  <c r="BN52" i="4"/>
  <c r="BN20" i="4"/>
  <c r="BN66" i="4"/>
  <c r="BN50" i="4"/>
  <c r="BN34" i="4"/>
  <c r="BN18" i="4"/>
  <c r="BC24" i="4"/>
  <c r="BC62" i="4"/>
  <c r="BC64" i="4"/>
  <c r="BC12" i="4"/>
  <c r="AZ66" i="4"/>
  <c r="BC38" i="4"/>
  <c r="AZ32" i="4"/>
  <c r="AZ16" i="4"/>
  <c r="BC32" i="4"/>
  <c r="BC16" i="4"/>
  <c r="BC36" i="4"/>
  <c r="AZ8" i="4"/>
  <c r="BC58" i="4"/>
  <c r="BC30" i="4"/>
  <c r="AZ24" i="4"/>
  <c r="BC52" i="4"/>
  <c r="BC46" i="4"/>
  <c r="BC40" i="4"/>
  <c r="AZ34" i="4"/>
  <c r="AZ18" i="4"/>
  <c r="BC26" i="4"/>
  <c r="BC10" i="4"/>
  <c r="AZ64" i="4"/>
  <c r="BC14" i="4"/>
  <c r="AZ68" i="4"/>
  <c r="AZ62" i="4"/>
  <c r="AZ56" i="4"/>
  <c r="AZ50" i="4"/>
  <c r="AZ28" i="4"/>
  <c r="AZ12" i="4"/>
  <c r="BC20" i="4"/>
  <c r="AR54" i="4"/>
  <c r="AR38" i="4"/>
  <c r="AR50" i="4"/>
  <c r="AO22" i="4"/>
  <c r="AR62" i="4"/>
  <c r="AO42" i="4"/>
  <c r="AO38" i="4"/>
  <c r="AR28" i="4"/>
  <c r="AR8" i="4"/>
  <c r="AO46" i="4"/>
  <c r="AR10" i="4"/>
  <c r="AO18" i="4"/>
  <c r="AO26" i="4"/>
  <c r="AR26" i="4"/>
  <c r="AO58" i="4"/>
  <c r="AO54" i="4"/>
  <c r="AR18" i="4"/>
  <c r="AO66" i="4"/>
  <c r="AR58" i="4"/>
  <c r="AO34" i="4"/>
  <c r="AG50" i="4"/>
  <c r="AD62" i="4"/>
  <c r="AD46" i="4"/>
  <c r="AD30" i="4"/>
  <c r="AG68" i="4"/>
  <c r="AD58" i="4"/>
  <c r="AG52" i="4"/>
  <c r="AD42" i="4"/>
  <c r="AG36" i="4"/>
  <c r="AD26" i="4"/>
  <c r="AG20" i="4"/>
  <c r="AG12" i="4"/>
  <c r="AG58" i="4"/>
  <c r="AG42" i="4"/>
  <c r="AG26" i="4"/>
  <c r="AG66" i="4"/>
  <c r="AG34" i="4"/>
  <c r="AG56" i="4"/>
  <c r="AG40" i="4"/>
  <c r="AG24" i="4"/>
  <c r="AD18" i="4"/>
  <c r="BN38" i="4"/>
  <c r="BN32" i="4"/>
  <c r="BN16" i="4"/>
  <c r="AG8" i="4"/>
  <c r="K34" i="4"/>
  <c r="AR64" i="4"/>
  <c r="AR20" i="4"/>
  <c r="K12" i="4"/>
  <c r="H24" i="4"/>
  <c r="K52" i="4"/>
  <c r="H20" i="4"/>
  <c r="AR36" i="4"/>
  <c r="AR16" i="4"/>
  <c r="AD14" i="4"/>
  <c r="AG18" i="4"/>
  <c r="AD10" i="4"/>
  <c r="AG10" i="4"/>
  <c r="AD64" i="4"/>
  <c r="AD56" i="4"/>
  <c r="AD48" i="4"/>
  <c r="AD40" i="4"/>
  <c r="AD32" i="4"/>
  <c r="AD24" i="4"/>
  <c r="AD16" i="4"/>
  <c r="AD8" i="4"/>
  <c r="AD68" i="4"/>
  <c r="AD60" i="4"/>
  <c r="AD52" i="4"/>
  <c r="AD44" i="4"/>
  <c r="AD36" i="4"/>
  <c r="AD28" i="4"/>
  <c r="AD20" i="4"/>
  <c r="AD12" i="4"/>
  <c r="AR44" i="4"/>
  <c r="AR24" i="4"/>
  <c r="AR52" i="4"/>
  <c r="AR32" i="4"/>
  <c r="AO64" i="4"/>
  <c r="AO56" i="4"/>
  <c r="AO48" i="4"/>
  <c r="AO40" i="4"/>
  <c r="AO32" i="4"/>
  <c r="AO24" i="4"/>
  <c r="AO16" i="4"/>
  <c r="AO8" i="4"/>
  <c r="AO68" i="4"/>
  <c r="AO60" i="4"/>
  <c r="AO52" i="4"/>
  <c r="AO44" i="4"/>
  <c r="AO36" i="4"/>
  <c r="AO28" i="4"/>
  <c r="AO20" i="4"/>
  <c r="AO12" i="4"/>
  <c r="BK14" i="4"/>
  <c r="BK54" i="4"/>
  <c r="BK46" i="4"/>
  <c r="BK30" i="4"/>
  <c r="BN22" i="4"/>
  <c r="BK68" i="4"/>
  <c r="BK60" i="4"/>
  <c r="BK52" i="4"/>
  <c r="BK44" i="4"/>
  <c r="BK36" i="4"/>
  <c r="BK28" i="4"/>
  <c r="BK20" i="4"/>
  <c r="BK12" i="4"/>
  <c r="BK62" i="4"/>
  <c r="BK38" i="4"/>
  <c r="K36" i="4"/>
  <c r="K24" i="4"/>
  <c r="K28" i="4"/>
  <c r="K58" i="4"/>
  <c r="H26" i="4"/>
  <c r="K62" i="4"/>
  <c r="K10" i="4"/>
  <c r="H34" i="4"/>
  <c r="K14" i="4"/>
  <c r="H30" i="4"/>
  <c r="H10" i="4"/>
  <c r="K26" i="4"/>
  <c r="H16" i="4"/>
  <c r="K20" i="4"/>
  <c r="K22" i="4"/>
  <c r="K30" i="4"/>
  <c r="H36" i="4"/>
  <c r="H38" i="4"/>
  <c r="AT70" i="4"/>
  <c r="AO80" i="4" s="1"/>
  <c r="AR80" i="4" s="1"/>
  <c r="B8" i="4"/>
  <c r="BJ70" i="4"/>
  <c r="BE70" i="4"/>
  <c r="AZ80" i="4" s="1"/>
  <c r="BC80" i="4" s="1"/>
  <c r="AY70" i="4"/>
  <c r="AN70" i="4"/>
  <c r="AI70" i="4"/>
  <c r="AD80" i="4" s="1"/>
  <c r="AG80" i="4" s="1"/>
  <c r="AC70" i="4"/>
  <c r="K18" i="4"/>
  <c r="H18" i="4"/>
  <c r="C8" i="4"/>
  <c r="H12" i="4"/>
  <c r="K16" i="4"/>
  <c r="H28" i="4"/>
  <c r="K32" i="4"/>
  <c r="K64" i="4"/>
  <c r="H70" i="4" l="1"/>
  <c r="H74" i="4" s="1"/>
  <c r="K74" i="4" s="1"/>
  <c r="K70" i="4"/>
  <c r="B40" i="37"/>
  <c r="AH40" i="37"/>
  <c r="C40" i="37"/>
  <c r="BO40" i="37"/>
  <c r="L40" i="37"/>
  <c r="A43" i="37"/>
  <c r="AS40" i="37"/>
  <c r="W40" i="37"/>
  <c r="BD40" i="37"/>
  <c r="B10" i="4"/>
  <c r="C10" i="4"/>
  <c r="A12" i="4"/>
  <c r="B12" i="4" s="1"/>
  <c r="BD10" i="4"/>
  <c r="W10" i="4"/>
  <c r="AH10" i="4"/>
  <c r="AS10" i="4"/>
  <c r="L10" i="4"/>
  <c r="AD70" i="4"/>
  <c r="AD74" i="4" s="1"/>
  <c r="AG74" i="4" s="1"/>
  <c r="BB70" i="4"/>
  <c r="AZ76" i="4" s="1"/>
  <c r="BC76" i="4" s="1"/>
  <c r="BK70" i="4"/>
  <c r="BM70" i="4"/>
  <c r="AZ70" i="4"/>
  <c r="AZ74" i="4" s="1"/>
  <c r="BC74" i="4" s="1"/>
  <c r="AO70" i="4"/>
  <c r="AO74" i="4" s="1"/>
  <c r="AR74" i="4" s="1"/>
  <c r="AF70" i="4"/>
  <c r="AD76" i="4" s="1"/>
  <c r="AG76" i="4" s="1"/>
  <c r="AQ70" i="4"/>
  <c r="AO76" i="4" s="1"/>
  <c r="AR76" i="4" s="1"/>
  <c r="A45" i="37" l="1"/>
  <c r="BO43" i="37"/>
  <c r="BD43" i="37"/>
  <c r="AS43" i="37"/>
  <c r="AH43" i="37"/>
  <c r="W43" i="37"/>
  <c r="L43" i="37"/>
  <c r="B43" i="37"/>
  <c r="C43" i="37"/>
  <c r="C12" i="4"/>
  <c r="BO12" i="4"/>
  <c r="A14" i="4"/>
  <c r="W12" i="4"/>
  <c r="L12" i="4"/>
  <c r="AH12" i="4"/>
  <c r="AS12" i="4"/>
  <c r="BD12" i="4"/>
  <c r="BN70" i="4"/>
  <c r="BC70" i="4"/>
  <c r="AR70" i="4"/>
  <c r="AG70" i="4"/>
  <c r="BO45" i="37" l="1"/>
  <c r="BD45" i="37"/>
  <c r="AS45" i="37"/>
  <c r="AH45" i="37"/>
  <c r="W45" i="37"/>
  <c r="L45" i="37"/>
  <c r="B45" i="37"/>
  <c r="C45" i="37"/>
  <c r="A47" i="37"/>
  <c r="C14" i="4"/>
  <c r="BO14" i="4"/>
  <c r="B14" i="4"/>
  <c r="A16" i="4"/>
  <c r="BO16" i="4" s="1"/>
  <c r="AH14" i="4"/>
  <c r="AS14" i="4"/>
  <c r="L14" i="4"/>
  <c r="BD14" i="4"/>
  <c r="W14" i="4"/>
  <c r="C47" i="37" l="1"/>
  <c r="B47" i="37"/>
  <c r="A49" i="37"/>
  <c r="BO47" i="37"/>
  <c r="BD47" i="37"/>
  <c r="AS47" i="37"/>
  <c r="AH47" i="37"/>
  <c r="W47" i="37"/>
  <c r="L47" i="37"/>
  <c r="B16" i="4"/>
  <c r="A18" i="4"/>
  <c r="AS16" i="4"/>
  <c r="BD16" i="4"/>
  <c r="W16" i="4"/>
  <c r="L16" i="4"/>
  <c r="AH16" i="4"/>
  <c r="C16" i="4"/>
  <c r="A51" i="37" l="1"/>
  <c r="BO49" i="37"/>
  <c r="BD49" i="37"/>
  <c r="AS49" i="37"/>
  <c r="AH49" i="37"/>
  <c r="W49" i="37"/>
  <c r="L49" i="37"/>
  <c r="B49" i="37"/>
  <c r="C49" i="37"/>
  <c r="C18" i="4"/>
  <c r="BO18" i="4"/>
  <c r="B18" i="4"/>
  <c r="A20" i="4"/>
  <c r="B20" i="4" s="1"/>
  <c r="BD18" i="4"/>
  <c r="W18" i="4"/>
  <c r="AH18" i="4"/>
  <c r="L18" i="4"/>
  <c r="AS18" i="4"/>
  <c r="BO51" i="37" l="1"/>
  <c r="BD51" i="37"/>
  <c r="AS51" i="37"/>
  <c r="AH51" i="37"/>
  <c r="W51" i="37"/>
  <c r="L51" i="37"/>
  <c r="B51" i="37"/>
  <c r="C51" i="37"/>
  <c r="A53" i="37"/>
  <c r="L20" i="4"/>
  <c r="BO20" i="4"/>
  <c r="C20" i="4"/>
  <c r="A22" i="4"/>
  <c r="BO22" i="4" s="1"/>
  <c r="W20" i="4"/>
  <c r="AH20" i="4"/>
  <c r="AS20" i="4"/>
  <c r="BD20" i="4"/>
  <c r="C53" i="37" l="1"/>
  <c r="A55" i="37"/>
  <c r="BO53" i="37"/>
  <c r="BD53" i="37"/>
  <c r="AS53" i="37"/>
  <c r="AH53" i="37"/>
  <c r="W53" i="37"/>
  <c r="L53" i="37"/>
  <c r="B53" i="37"/>
  <c r="B22" i="4"/>
  <c r="A24" i="4"/>
  <c r="AH22" i="4"/>
  <c r="AS22" i="4"/>
  <c r="L22" i="4"/>
  <c r="BD22" i="4"/>
  <c r="W22" i="4"/>
  <c r="C22" i="4"/>
  <c r="A58" i="37" l="1"/>
  <c r="BO55" i="37"/>
  <c r="BD55" i="37"/>
  <c r="AS55" i="37"/>
  <c r="AH55" i="37"/>
  <c r="W55" i="37"/>
  <c r="L55" i="37"/>
  <c r="B55" i="37"/>
  <c r="C55" i="37"/>
  <c r="C24" i="4"/>
  <c r="BO24" i="4"/>
  <c r="B24" i="4"/>
  <c r="A26" i="4"/>
  <c r="AS24" i="4"/>
  <c r="BD24" i="4"/>
  <c r="W24" i="4"/>
  <c r="L24" i="4"/>
  <c r="AH24" i="4"/>
  <c r="B58" i="37" l="1"/>
  <c r="AS58" i="37"/>
  <c r="C58" i="37"/>
  <c r="W58" i="37"/>
  <c r="AH58" i="37"/>
  <c r="A60" i="37"/>
  <c r="BO58" i="37"/>
  <c r="BD58" i="37"/>
  <c r="L58" i="37"/>
  <c r="B26" i="4"/>
  <c r="BO26" i="4"/>
  <c r="C26" i="4"/>
  <c r="A28" i="4"/>
  <c r="BD26" i="4"/>
  <c r="W26" i="4"/>
  <c r="AH26" i="4"/>
  <c r="AS26" i="4"/>
  <c r="L26" i="4"/>
  <c r="A62" i="37" l="1"/>
  <c r="BO60" i="37"/>
  <c r="BD60" i="37"/>
  <c r="AS60" i="37"/>
  <c r="AH60" i="37"/>
  <c r="W60" i="37"/>
  <c r="L60" i="37"/>
  <c r="B60" i="37"/>
  <c r="C60" i="37"/>
  <c r="B28" i="4"/>
  <c r="BO28" i="4"/>
  <c r="C28" i="4"/>
  <c r="A30" i="4"/>
  <c r="W28" i="4"/>
  <c r="L28" i="4"/>
  <c r="AH28" i="4"/>
  <c r="AS28" i="4"/>
  <c r="BD28" i="4"/>
  <c r="BO62" i="37" l="1"/>
  <c r="BD62" i="37"/>
  <c r="AS62" i="37"/>
  <c r="AH62" i="37"/>
  <c r="W62" i="37"/>
  <c r="L62" i="37"/>
  <c r="B62" i="37"/>
  <c r="C62" i="37"/>
  <c r="A64" i="37"/>
  <c r="B30" i="4"/>
  <c r="BO30" i="4"/>
  <c r="A32" i="4"/>
  <c r="BO32" i="4" s="1"/>
  <c r="AH30" i="4"/>
  <c r="AS30" i="4"/>
  <c r="L30" i="4"/>
  <c r="BD30" i="4"/>
  <c r="W30" i="4"/>
  <c r="C30" i="4"/>
  <c r="C64" i="37" l="1"/>
  <c r="A66" i="37"/>
  <c r="BO64" i="37"/>
  <c r="BD64" i="37"/>
  <c r="AS64" i="37"/>
  <c r="AH64" i="37"/>
  <c r="W64" i="37"/>
  <c r="L64" i="37"/>
  <c r="B64" i="37"/>
  <c r="B32" i="4"/>
  <c r="C32" i="4"/>
  <c r="A34" i="4"/>
  <c r="B34" i="4" s="1"/>
  <c r="AS32" i="4"/>
  <c r="BD32" i="4"/>
  <c r="W32" i="4"/>
  <c r="L32" i="4"/>
  <c r="AH32" i="4"/>
  <c r="A68" i="37" l="1"/>
  <c r="BO66" i="37"/>
  <c r="BD66" i="37"/>
  <c r="AS66" i="37"/>
  <c r="AH66" i="37"/>
  <c r="W66" i="37"/>
  <c r="L66" i="37"/>
  <c r="B66" i="37"/>
  <c r="C66" i="37"/>
  <c r="C34" i="4"/>
  <c r="BO34" i="4"/>
  <c r="A36" i="4"/>
  <c r="BO36" i="4" s="1"/>
  <c r="BD34" i="4"/>
  <c r="W34" i="4"/>
  <c r="AH34" i="4"/>
  <c r="AS34" i="4"/>
  <c r="L34" i="4"/>
  <c r="BO68" i="37" l="1"/>
  <c r="BD68" i="37"/>
  <c r="AS68" i="37"/>
  <c r="AH68" i="37"/>
  <c r="W68" i="37"/>
  <c r="L68" i="37"/>
  <c r="B68" i="37"/>
  <c r="C68" i="37"/>
  <c r="A70" i="37"/>
  <c r="C36" i="4"/>
  <c r="B36" i="4"/>
  <c r="A38" i="4"/>
  <c r="BO38" i="4" s="1"/>
  <c r="W36" i="4"/>
  <c r="L36" i="4"/>
  <c r="AH36" i="4"/>
  <c r="AS36" i="4"/>
  <c r="BD36" i="4"/>
  <c r="A73" i="37" l="1"/>
  <c r="BO70" i="37"/>
  <c r="BD70" i="37"/>
  <c r="AS70" i="37"/>
  <c r="AH70" i="37"/>
  <c r="W70" i="37"/>
  <c r="L70" i="37"/>
  <c r="B70" i="37"/>
  <c r="C70" i="37"/>
  <c r="B38" i="4"/>
  <c r="C38" i="4"/>
  <c r="A40" i="4"/>
  <c r="BO40" i="4" s="1"/>
  <c r="AH38" i="4"/>
  <c r="AS38" i="4"/>
  <c r="L38" i="4"/>
  <c r="BD38" i="4"/>
  <c r="W38" i="4"/>
  <c r="BO73" i="37" l="1"/>
  <c r="BO75" i="37" s="1"/>
  <c r="BD73" i="37"/>
  <c r="BD75" i="37" s="1"/>
  <c r="AZ83" i="37" s="1"/>
  <c r="BC83" i="37" s="1"/>
  <c r="AS73" i="37"/>
  <c r="AS75" i="37" s="1"/>
  <c r="AO83" i="37" s="1"/>
  <c r="AR83" i="37" s="1"/>
  <c r="AH73" i="37"/>
  <c r="AH75" i="37" s="1"/>
  <c r="AD83" i="37" s="1"/>
  <c r="AG83" i="37" s="1"/>
  <c r="W73" i="37"/>
  <c r="W75" i="37" s="1"/>
  <c r="S83" i="37" s="1"/>
  <c r="V83" i="37" s="1"/>
  <c r="L73" i="37"/>
  <c r="L75" i="37" s="1"/>
  <c r="H83" i="37" s="1"/>
  <c r="K83" i="37" s="1"/>
  <c r="B73" i="37"/>
  <c r="C73" i="37"/>
  <c r="C40" i="4"/>
  <c r="B40" i="4"/>
  <c r="A42" i="4"/>
  <c r="BO42" i="4" s="1"/>
  <c r="AS40" i="4"/>
  <c r="BD40" i="4"/>
  <c r="W40" i="4"/>
  <c r="L40" i="4"/>
  <c r="AH40" i="4"/>
  <c r="A44" i="4" l="1"/>
  <c r="BO44" i="4" s="1"/>
  <c r="BD42" i="4"/>
  <c r="W42" i="4"/>
  <c r="AH42" i="4"/>
  <c r="AS42" i="4"/>
  <c r="L42" i="4"/>
  <c r="B42" i="4"/>
  <c r="C42" i="4"/>
  <c r="C44" i="4" l="1"/>
  <c r="B44" i="4"/>
  <c r="A46" i="4"/>
  <c r="BO46" i="4" s="1"/>
  <c r="W44" i="4"/>
  <c r="L44" i="4"/>
  <c r="AH44" i="4"/>
  <c r="AS44" i="4"/>
  <c r="BD44" i="4"/>
  <c r="B46" i="4" l="1"/>
  <c r="C46" i="4"/>
  <c r="A48" i="4"/>
  <c r="BO48" i="4" s="1"/>
  <c r="AH46" i="4"/>
  <c r="AS46" i="4"/>
  <c r="L46" i="4"/>
  <c r="BD46" i="4"/>
  <c r="W46" i="4"/>
  <c r="A50" i="4" l="1"/>
  <c r="BO50" i="4" s="1"/>
  <c r="AS48" i="4"/>
  <c r="BD48" i="4"/>
  <c r="W48" i="4"/>
  <c r="L48" i="4"/>
  <c r="AH48" i="4"/>
  <c r="B48" i="4"/>
  <c r="C48" i="4"/>
  <c r="B50" i="4"/>
  <c r="C50" i="4" l="1"/>
  <c r="A52" i="4"/>
  <c r="BO52" i="4" s="1"/>
  <c r="BD50" i="4"/>
  <c r="W50" i="4"/>
  <c r="AH50" i="4"/>
  <c r="L50" i="4"/>
  <c r="AS50" i="4"/>
  <c r="B52" i="4" l="1"/>
  <c r="C52" i="4"/>
  <c r="A54" i="4"/>
  <c r="BO54" i="4" s="1"/>
  <c r="W52" i="4"/>
  <c r="L52" i="4"/>
  <c r="AH52" i="4"/>
  <c r="AS52" i="4"/>
  <c r="BD52" i="4"/>
  <c r="C54" i="4" l="1"/>
  <c r="B54" i="4"/>
  <c r="A56" i="4"/>
  <c r="AH54" i="4"/>
  <c r="AS54" i="4"/>
  <c r="L54" i="4"/>
  <c r="BD54" i="4"/>
  <c r="W54" i="4"/>
  <c r="B56" i="4" l="1"/>
  <c r="BO56" i="4"/>
  <c r="C56" i="4"/>
  <c r="A58" i="4"/>
  <c r="BO58" i="4" s="1"/>
  <c r="AS56" i="4"/>
  <c r="BD56" i="4"/>
  <c r="W56" i="4"/>
  <c r="L56" i="4"/>
  <c r="AH56" i="4"/>
  <c r="B58" i="4" l="1"/>
  <c r="C58" i="4"/>
  <c r="A60" i="4"/>
  <c r="BD58" i="4"/>
  <c r="W58" i="4"/>
  <c r="AH58" i="4"/>
  <c r="AS58" i="4"/>
  <c r="L58" i="4"/>
  <c r="B60" i="4" l="1"/>
  <c r="BO60" i="4"/>
  <c r="C60" i="4"/>
  <c r="A62" i="4"/>
  <c r="BO62" i="4" s="1"/>
  <c r="W60" i="4"/>
  <c r="L60" i="4"/>
  <c r="AH60" i="4"/>
  <c r="AS60" i="4"/>
  <c r="BD60" i="4"/>
  <c r="B62" i="4" l="1"/>
  <c r="C62" i="4"/>
  <c r="A64" i="4"/>
  <c r="AH62" i="4"/>
  <c r="AS62" i="4"/>
  <c r="L62" i="4"/>
  <c r="BD62" i="4"/>
  <c r="W62" i="4"/>
  <c r="B64" i="4" l="1"/>
  <c r="BO64" i="4"/>
  <c r="C64" i="4"/>
  <c r="A66" i="4"/>
  <c r="BO66" i="4" s="1"/>
  <c r="AS64" i="4"/>
  <c r="BD64" i="4"/>
  <c r="W64" i="4"/>
  <c r="L64" i="4"/>
  <c r="AH64" i="4"/>
  <c r="C66" i="4" l="1"/>
  <c r="B66" i="4"/>
  <c r="A68" i="4"/>
  <c r="BD66" i="4"/>
  <c r="W66" i="4"/>
  <c r="AH66" i="4"/>
  <c r="AS66" i="4"/>
  <c r="L66" i="4"/>
  <c r="B68" i="4" l="1"/>
  <c r="BO68" i="4"/>
  <c r="BO70" i="4" s="1"/>
  <c r="C68" i="4"/>
  <c r="W68" i="4"/>
  <c r="W70" i="4" s="1"/>
  <c r="S78" i="4" s="1"/>
  <c r="V78" i="4" s="1"/>
  <c r="L68" i="4"/>
  <c r="L70" i="4" s="1"/>
  <c r="H78" i="4" s="1"/>
  <c r="K78" i="4" s="1"/>
  <c r="AH68" i="4"/>
  <c r="AH70" i="4" s="1"/>
  <c r="AD78" i="4" s="1"/>
  <c r="AG78" i="4" s="1"/>
  <c r="AS68" i="4"/>
  <c r="AS70" i="4" s="1"/>
  <c r="AO78" i="4" s="1"/>
  <c r="AR78" i="4" s="1"/>
  <c r="BD68" i="4"/>
  <c r="BD70" i="4" s="1"/>
  <c r="AZ78" i="4" s="1"/>
  <c r="BC78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</author>
  </authors>
  <commentList>
    <comment ref="A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Début Horaire de nuit 
</t>
        </r>
      </text>
    </comment>
    <comment ref="A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Pénibilité 1h à partir de 24h et jusqu'à 5h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</author>
  </authors>
  <commentList>
    <comment ref="A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Début Horaire de nuit 
</t>
        </r>
      </text>
    </comment>
    <comment ref="A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Pénibilité 1h à partir de 24h et jusqu'à 5h
</t>
        </r>
      </text>
    </comment>
  </commentList>
</comments>
</file>

<file path=xl/sharedStrings.xml><?xml version="1.0" encoding="utf-8"?>
<sst xmlns="http://schemas.openxmlformats.org/spreadsheetml/2006/main" count="377" uniqueCount="49">
  <si>
    <t>CP</t>
  </si>
  <si>
    <t>CV</t>
  </si>
  <si>
    <t>Nuits</t>
  </si>
  <si>
    <t>H</t>
  </si>
  <si>
    <t>HDN</t>
  </si>
  <si>
    <t>Fin de service</t>
  </si>
  <si>
    <t>Prise de service</t>
  </si>
  <si>
    <t>"susceptible de changement pour cas de force majeur et besoin  au bon fonctionnement de la société"</t>
  </si>
  <si>
    <t>Infos service</t>
  </si>
  <si>
    <t>CUMUL MOIS</t>
  </si>
  <si>
    <t>HEURES</t>
  </si>
  <si>
    <t xml:space="preserve">Mois </t>
  </si>
  <si>
    <t>Année</t>
  </si>
  <si>
    <t>NB DE NUIT</t>
  </si>
  <si>
    <t>HEURES DE NUIT</t>
  </si>
  <si>
    <t>PLANNING SERVICE</t>
  </si>
  <si>
    <t>-</t>
  </si>
  <si>
    <t>REPOS</t>
  </si>
  <si>
    <t>Entrer l'année ==&gt;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</si>
  <si>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</si>
  <si>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</si>
  <si>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</si>
  <si>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</si>
  <si>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</si>
  <si>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</si>
  <si>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</si>
  <si>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</si>
  <si>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</si>
  <si>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</si>
  <si>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</si>
  <si>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1914</t>
  </si>
  <si>
    <t>Noël</t>
  </si>
  <si>
    <t>Année bisextile</t>
  </si>
  <si>
    <t xml:space="preserve">CUMUL </t>
  </si>
  <si>
    <t>EMPLOYE 1</t>
  </si>
  <si>
    <t>EMPLOYE 2</t>
  </si>
  <si>
    <t>EMPLOYE 3</t>
  </si>
  <si>
    <t>EMPLOYE 4</t>
  </si>
  <si>
    <t>EMPLOYE 5</t>
  </si>
  <si>
    <t>EMPLOYE 6</t>
  </si>
  <si>
    <t>TOTAL HEURES SEMAINE</t>
  </si>
  <si>
    <t>R</t>
  </si>
  <si>
    <t>ABS</t>
  </si>
  <si>
    <t>AM</t>
  </si>
  <si>
    <t>FORM</t>
  </si>
  <si>
    <t>HS</t>
  </si>
  <si>
    <t>Type Abs</t>
  </si>
  <si>
    <t>Abs</t>
  </si>
  <si>
    <t>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</si>
</sst>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hh]:mm"/>
    <numFmt numFmtId="166" formatCode="dddd\ dd\ mmmm\ yyyy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rgb="FF44444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Arial Black"/>
      <family val="2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BDBDB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FFDEA"/>
        <bgColor indexed="64"/>
      </patternFill>
    </fill>
    <fill>
      <patternFill patternType="solid">
        <fgColor rgb="FFFF5757"/>
        <bgColor indexed="64"/>
      </patternFill>
    </fill>
    <fill>
      <patternFill patternType="solid">
        <fgColor rgb="FFFF8669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79646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6">
    <xf numFmtId="0" fontId="0" fillId="0" borderId="0" xfId="0"/>
    <xf numFmtId="14" fontId="0" fillId="0" borderId="0" xfId="0" applyNumberFormat="1" applyAlignment="1">
      <alignment horizontal="center"/>
    </xf>
    <xf numFmtId="20" fontId="0" fillId="0" borderId="0" xfId="0" applyNumberFormat="1"/>
    <xf numFmtId="0" fontId="0" fillId="0" borderId="0" xfId="0" applyAlignment="1"/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165" fontId="5" fillId="0" borderId="0" xfId="0" applyNumberFormat="1" applyFont="1" applyAlignment="1"/>
    <xf numFmtId="20" fontId="5" fillId="0" borderId="0" xfId="0" applyNumberFormat="1" applyFont="1"/>
    <xf numFmtId="1" fontId="12" fillId="0" borderId="8" xfId="0" applyNumberFormat="1" applyFont="1" applyFill="1" applyBorder="1" applyAlignment="1">
      <alignment horizontal="center"/>
    </xf>
    <xf numFmtId="20" fontId="12" fillId="0" borderId="18" xfId="0" applyNumberFormat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 vertical="center"/>
    </xf>
    <xf numFmtId="20" fontId="12" fillId="0" borderId="2" xfId="0" applyNumberFormat="1" applyFont="1" applyFill="1" applyBorder="1" applyAlignment="1">
      <alignment horizontal="center"/>
    </xf>
    <xf numFmtId="20" fontId="12" fillId="0" borderId="21" xfId="0" applyNumberFormat="1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 vertical="center"/>
    </xf>
    <xf numFmtId="20" fontId="12" fillId="0" borderId="23" xfId="0" applyNumberFormat="1" applyFont="1" applyFill="1" applyBorder="1" applyAlignment="1">
      <alignment horizontal="center"/>
    </xf>
    <xf numFmtId="1" fontId="12" fillId="0" borderId="6" xfId="0" applyNumberFormat="1" applyFont="1" applyFill="1" applyBorder="1" applyAlignment="1">
      <alignment horizontal="center"/>
    </xf>
    <xf numFmtId="20" fontId="12" fillId="0" borderId="9" xfId="0" applyNumberFormat="1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0" fontId="12" fillId="0" borderId="10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center"/>
    </xf>
    <xf numFmtId="20" fontId="12" fillId="0" borderId="20" xfId="0" applyNumberFormat="1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 vertical="center"/>
    </xf>
    <xf numFmtId="20" fontId="12" fillId="0" borderId="3" xfId="0" applyNumberFormat="1" applyFont="1" applyFill="1" applyBorder="1" applyAlignment="1">
      <alignment horizontal="center"/>
    </xf>
    <xf numFmtId="1" fontId="12" fillId="0" borderId="0" xfId="0" applyNumberFormat="1" applyFont="1" applyAlignment="1">
      <alignment horizontal="center"/>
    </xf>
    <xf numFmtId="0" fontId="0" fillId="0" borderId="25" xfId="0" applyBorder="1" applyAlignment="1"/>
    <xf numFmtId="0" fontId="0" fillId="0" borderId="26" xfId="0" applyBorder="1" applyAlignment="1"/>
    <xf numFmtId="165" fontId="12" fillId="2" borderId="0" xfId="0" applyNumberFormat="1" applyFont="1" applyFill="1" applyAlignment="1">
      <alignment horizontal="center"/>
    </xf>
    <xf numFmtId="1" fontId="12" fillId="2" borderId="0" xfId="0" applyNumberFormat="1" applyFont="1" applyFill="1" applyAlignment="1">
      <alignment horizontal="center"/>
    </xf>
    <xf numFmtId="165" fontId="9" fillId="2" borderId="0" xfId="0" applyNumberFormat="1" applyFont="1" applyFill="1" applyAlignment="1">
      <alignment horizontal="center" vertical="center"/>
    </xf>
    <xf numFmtId="20" fontId="12" fillId="0" borderId="9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14" fontId="14" fillId="3" borderId="0" xfId="0" applyNumberFormat="1" applyFont="1" applyFill="1" applyAlignment="1">
      <alignment horizontal="center"/>
    </xf>
    <xf numFmtId="0" fontId="18" fillId="0" borderId="40" xfId="0" applyFont="1" applyBorder="1" applyProtection="1">
      <protection hidden="1"/>
    </xf>
    <xf numFmtId="0" fontId="17" fillId="4" borderId="41" xfId="0" applyFont="1" applyFill="1" applyBorder="1" applyAlignment="1">
      <alignment horizontal="left"/>
    </xf>
    <xf numFmtId="0" fontId="0" fillId="0" borderId="42" xfId="0" applyBorder="1" applyProtection="1">
      <protection hidden="1"/>
    </xf>
    <xf numFmtId="166" fontId="0" fillId="4" borderId="43" xfId="0" applyNumberFormat="1" applyFill="1" applyBorder="1" applyAlignment="1">
      <alignment horizontal="left"/>
    </xf>
    <xf numFmtId="0" fontId="0" fillId="0" borderId="44" xfId="0" applyBorder="1" applyProtection="1">
      <protection hidden="1"/>
    </xf>
    <xf numFmtId="166" fontId="0" fillId="4" borderId="45" xfId="0" applyNumberFormat="1" applyFill="1" applyBorder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left"/>
    </xf>
    <xf numFmtId="0" fontId="17" fillId="4" borderId="46" xfId="0" applyFont="1" applyFill="1" applyBorder="1"/>
    <xf numFmtId="0" fontId="0" fillId="4" borderId="47" xfId="0" applyFill="1" applyBorder="1" applyAlignment="1">
      <alignment horizontal="left"/>
    </xf>
    <xf numFmtId="0" fontId="0" fillId="4" borderId="0" xfId="0" applyNumberFormat="1" applyFill="1"/>
    <xf numFmtId="49" fontId="12" fillId="0" borderId="23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7" fillId="5" borderId="4" xfId="0" applyFont="1" applyFill="1" applyBorder="1" applyAlignment="1"/>
    <xf numFmtId="0" fontId="7" fillId="5" borderId="5" xfId="0" applyFont="1" applyFill="1" applyBorder="1" applyAlignment="1"/>
    <xf numFmtId="0" fontId="7" fillId="5" borderId="6" xfId="0" applyFont="1" applyFill="1" applyBorder="1" applyAlignment="1"/>
    <xf numFmtId="0" fontId="6" fillId="5" borderId="7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20" fontId="6" fillId="5" borderId="0" xfId="0" applyNumberFormat="1" applyFont="1" applyFill="1" applyBorder="1"/>
    <xf numFmtId="0" fontId="6" fillId="5" borderId="0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0" xfId="0" applyFont="1" applyFill="1" applyBorder="1"/>
    <xf numFmtId="0" fontId="8" fillId="5" borderId="8" xfId="0" applyFont="1" applyFill="1" applyBorder="1" applyAlignment="1">
      <alignment horizontal="center"/>
    </xf>
    <xf numFmtId="0" fontId="6" fillId="5" borderId="0" xfId="0" applyFont="1" applyFill="1" applyBorder="1"/>
    <xf numFmtId="0" fontId="6" fillId="5" borderId="8" xfId="0" applyFont="1" applyFill="1" applyBorder="1" applyAlignment="1">
      <alignment horizontal="center"/>
    </xf>
    <xf numFmtId="165" fontId="12" fillId="5" borderId="23" xfId="0" applyNumberFormat="1" applyFont="1" applyFill="1" applyBorder="1" applyAlignment="1">
      <alignment horizontal="center"/>
    </xf>
    <xf numFmtId="165" fontId="12" fillId="5" borderId="10" xfId="0" applyNumberFormat="1" applyFont="1" applyFill="1" applyBorder="1" applyAlignment="1">
      <alignment horizontal="center"/>
    </xf>
    <xf numFmtId="165" fontId="12" fillId="5" borderId="3" xfId="0" applyNumberFormat="1" applyFont="1" applyFill="1" applyBorder="1" applyAlignment="1">
      <alignment horizontal="center"/>
    </xf>
    <xf numFmtId="165" fontId="12" fillId="5" borderId="2" xfId="0" applyNumberFormat="1" applyFont="1" applyFill="1" applyBorder="1" applyAlignment="1">
      <alignment horizontal="center"/>
    </xf>
    <xf numFmtId="0" fontId="0" fillId="0" borderId="49" xfId="0" applyBorder="1" applyAlignment="1"/>
    <xf numFmtId="1" fontId="12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12" fillId="0" borderId="23" xfId="0" applyNumberFormat="1" applyFont="1" applyFill="1" applyBorder="1" applyAlignment="1">
      <alignment horizontal="center" vertical="center"/>
    </xf>
    <xf numFmtId="165" fontId="12" fillId="0" borderId="10" xfId="0" applyNumberFormat="1" applyFont="1" applyFill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1" fontId="12" fillId="0" borderId="7" xfId="0" applyNumberFormat="1" applyFont="1" applyFill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20" fontId="5" fillId="0" borderId="15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20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" fontId="5" fillId="0" borderId="16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16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 vertical="center"/>
    </xf>
    <xf numFmtId="0" fontId="7" fillId="5" borderId="4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165" fontId="12" fillId="0" borderId="27" xfId="0" applyNumberFormat="1" applyFont="1" applyFill="1" applyBorder="1" applyAlignment="1">
      <alignment horizontal="center" vertical="center"/>
    </xf>
    <xf numFmtId="165" fontId="12" fillId="0" borderId="28" xfId="0" applyNumberFormat="1" applyFont="1" applyFill="1" applyBorder="1" applyAlignment="1">
      <alignment horizontal="center" vertical="center"/>
    </xf>
    <xf numFmtId="165" fontId="12" fillId="0" borderId="29" xfId="0" applyNumberFormat="1" applyFont="1" applyFill="1" applyBorder="1" applyAlignment="1">
      <alignment horizontal="center" vertical="center"/>
    </xf>
    <xf numFmtId="165" fontId="12" fillId="0" borderId="30" xfId="0" applyNumberFormat="1" applyFont="1" applyFill="1" applyBorder="1" applyAlignment="1">
      <alignment horizontal="center" vertical="center"/>
    </xf>
    <xf numFmtId="1" fontId="12" fillId="0" borderId="4" xfId="0" applyNumberFormat="1" applyFont="1" applyFill="1" applyBorder="1" applyAlignment="1">
      <alignment horizontal="center" vertical="center"/>
    </xf>
    <xf numFmtId="1" fontId="12" fillId="0" borderId="14" xfId="0" applyNumberFormat="1" applyFont="1" applyFill="1" applyBorder="1" applyAlignment="1">
      <alignment horizontal="center" vertical="center"/>
    </xf>
    <xf numFmtId="165" fontId="12" fillId="0" borderId="24" xfId="0" applyNumberFormat="1" applyFont="1" applyFill="1" applyBorder="1" applyAlignment="1">
      <alignment horizontal="center" vertical="center"/>
    </xf>
    <xf numFmtId="165" fontId="12" fillId="0" borderId="16" xfId="0" applyNumberFormat="1" applyFont="1" applyFill="1" applyBorder="1" applyAlignment="1">
      <alignment horizontal="center" vertical="center"/>
    </xf>
    <xf numFmtId="1" fontId="12" fillId="0" borderId="5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65" fontId="12" fillId="0" borderId="23" xfId="0" applyNumberFormat="1" applyFont="1" applyFill="1" applyBorder="1" applyAlignment="1">
      <alignment horizontal="center" vertical="center"/>
    </xf>
    <xf numFmtId="165" fontId="12" fillId="0" borderId="10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5" fontId="12" fillId="0" borderId="22" xfId="0" applyNumberFormat="1" applyFont="1" applyFill="1" applyBorder="1" applyAlignment="1">
      <alignment horizontal="center" vertical="center"/>
    </xf>
    <xf numFmtId="165" fontId="12" fillId="0" borderId="13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5" fontId="12" fillId="0" borderId="19" xfId="0" applyNumberFormat="1" applyFont="1" applyFill="1" applyBorder="1" applyAlignment="1">
      <alignment horizontal="center" vertical="center"/>
    </xf>
    <xf numFmtId="165" fontId="12" fillId="0" borderId="17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0" fillId="5" borderId="25" xfId="0" applyFill="1" applyBorder="1" applyAlignment="1">
      <alignment horizontal="center" wrapText="1"/>
    </xf>
    <xf numFmtId="0" fontId="0" fillId="5" borderId="26" xfId="0" applyFill="1" applyBorder="1" applyAlignment="1">
      <alignment horizontal="center" wrapText="1"/>
    </xf>
    <xf numFmtId="0" fontId="15" fillId="2" borderId="5" xfId="0" applyFont="1" applyFill="1" applyBorder="1" applyAlignment="1">
      <alignment horizontal="right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3" fillId="0" borderId="48" xfId="0" applyFont="1" applyBorder="1" applyAlignment="1">
      <alignment horizontal="left"/>
    </xf>
    <xf numFmtId="0" fontId="13" fillId="0" borderId="38" xfId="0" applyFont="1" applyBorder="1" applyAlignment="1">
      <alignment horizontal="left"/>
    </xf>
    <xf numFmtId="0" fontId="13" fillId="0" borderId="40" xfId="0" applyFont="1" applyBorder="1" applyAlignment="1">
      <alignment horizontal="right"/>
    </xf>
    <xf numFmtId="0" fontId="13" fillId="0" borderId="48" xfId="0" applyFont="1" applyBorder="1" applyAlignment="1">
      <alignment horizontal="right"/>
    </xf>
    <xf numFmtId="165" fontId="12" fillId="5" borderId="54" xfId="0" applyNumberFormat="1" applyFont="1" applyFill="1" applyBorder="1" applyAlignment="1">
      <alignment horizontal="center"/>
    </xf>
    <xf numFmtId="165" fontId="12" fillId="5" borderId="52" xfId="0" applyNumberFormat="1" applyFont="1" applyFill="1" applyBorder="1" applyAlignment="1">
      <alignment horizontal="center"/>
    </xf>
    <xf numFmtId="165" fontId="12" fillId="5" borderId="51" xfId="0" applyNumberFormat="1" applyFont="1" applyFill="1" applyBorder="1" applyAlignment="1">
      <alignment horizontal="center"/>
    </xf>
    <xf numFmtId="20" fontId="12" fillId="0" borderId="50" xfId="0" applyNumberFormat="1" applyFont="1" applyFill="1" applyBorder="1" applyAlignment="1">
      <alignment horizontal="center"/>
    </xf>
    <xf numFmtId="20" fontId="12" fillId="0" borderId="52" xfId="0" applyNumberFormat="1" applyFont="1" applyFill="1" applyBorder="1" applyAlignment="1">
      <alignment horizontal="center"/>
    </xf>
    <xf numFmtId="20" fontId="12" fillId="0" borderId="53" xfId="0" applyNumberFormat="1" applyFont="1" applyFill="1" applyBorder="1" applyAlignment="1">
      <alignment horizont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" fillId="8" borderId="0" xfId="0" applyFont="1" applyFill="1"/>
    <xf numFmtId="0" fontId="1" fillId="12" borderId="0" xfId="0" applyFont="1" applyFill="1"/>
    <xf numFmtId="0" fontId="1" fillId="9" borderId="0" xfId="0" applyFont="1" applyFill="1"/>
    <xf numFmtId="0" fontId="17" fillId="10" borderId="0" xfId="0" applyFont="1" applyFill="1"/>
    <xf numFmtId="0" fontId="1" fillId="11" borderId="0" xfId="0" applyFont="1" applyFill="1"/>
    <xf numFmtId="0" fontId="17" fillId="7" borderId="0" xfId="0" applyFont="1" applyFill="1"/>
    <xf numFmtId="0" fontId="17" fillId="6" borderId="0" xfId="0" applyFont="1" applyFill="1"/>
    <xf numFmtId="0" fontId="17" fillId="0" borderId="1" xfId="0" applyFont="1" applyBorder="1"/>
    <xf numFmtId="20" fontId="19" fillId="6" borderId="21" xfId="0" applyNumberFormat="1" applyFont="1" applyFill="1" applyBorder="1" applyAlignment="1">
      <alignment horizontal="center"/>
    </xf>
    <xf numFmtId="49" fontId="19" fillId="6" borderId="23" xfId="0" applyNumberFormat="1" applyFont="1" applyFill="1" applyBorder="1" applyAlignment="1">
      <alignment horizontal="center" vertical="center"/>
    </xf>
    <xf numFmtId="20" fontId="19" fillId="6" borderId="23" xfId="0" applyNumberFormat="1" applyFont="1" applyFill="1" applyBorder="1" applyAlignment="1">
      <alignment horizontal="center"/>
    </xf>
    <xf numFmtId="20" fontId="20" fillId="0" borderId="21" xfId="0" applyNumberFormat="1" applyFont="1" applyFill="1" applyBorder="1" applyAlignment="1">
      <alignment horizontal="center"/>
    </xf>
    <xf numFmtId="49" fontId="20" fillId="0" borderId="23" xfId="0" applyNumberFormat="1" applyFont="1" applyFill="1" applyBorder="1" applyAlignment="1">
      <alignment horizontal="center" vertical="center"/>
    </xf>
    <xf numFmtId="20" fontId="20" fillId="0" borderId="23" xfId="0" applyNumberFormat="1" applyFont="1" applyFill="1" applyBorder="1" applyAlignment="1">
      <alignment horizontal="center"/>
    </xf>
    <xf numFmtId="0" fontId="7" fillId="5" borderId="4" xfId="0" applyFont="1" applyFill="1" applyBorder="1"/>
    <xf numFmtId="0" fontId="7" fillId="5" borderId="5" xfId="0" applyFont="1" applyFill="1" applyBorder="1"/>
    <xf numFmtId="0" fontId="7" fillId="5" borderId="6" xfId="0" applyFont="1" applyFill="1" applyBorder="1"/>
    <xf numFmtId="0" fontId="5" fillId="5" borderId="0" xfId="0" applyFont="1" applyFill="1" applyAlignment="1">
      <alignment horizontal="center"/>
    </xf>
    <xf numFmtId="20" fontId="6" fillId="5" borderId="0" xfId="0" applyNumberFormat="1" applyFont="1" applyFill="1"/>
    <xf numFmtId="0" fontId="6" fillId="5" borderId="0" xfId="0" applyFont="1" applyFill="1" applyAlignment="1">
      <alignment horizontal="center"/>
    </xf>
    <xf numFmtId="0" fontId="8" fillId="5" borderId="0" xfId="0" applyFont="1" applyFill="1"/>
    <xf numFmtId="0" fontId="6" fillId="5" borderId="0" xfId="0" applyFont="1" applyFill="1"/>
    <xf numFmtId="20" fontId="12" fillId="0" borderId="21" xfId="0" applyNumberFormat="1" applyFont="1" applyBorder="1" applyAlignment="1">
      <alignment horizontal="center"/>
    </xf>
    <xf numFmtId="49" fontId="12" fillId="0" borderId="23" xfId="0" applyNumberFormat="1" applyFont="1" applyBorder="1" applyAlignment="1">
      <alignment horizontal="center" vertical="center"/>
    </xf>
    <xf numFmtId="20" fontId="12" fillId="0" borderId="23" xfId="0" applyNumberFormat="1" applyFont="1" applyBorder="1" applyAlignment="1">
      <alignment horizontal="center"/>
    </xf>
    <xf numFmtId="165" fontId="12" fillId="0" borderId="23" xfId="0" applyNumberFormat="1" applyFont="1" applyBorder="1" applyAlignment="1">
      <alignment horizontal="center" vertical="center"/>
    </xf>
    <xf numFmtId="165" fontId="12" fillId="0" borderId="23" xfId="0" applyNumberFormat="1" applyFont="1" applyBorder="1" applyAlignment="1">
      <alignment horizontal="center" vertical="center"/>
    </xf>
    <xf numFmtId="165" fontId="12" fillId="0" borderId="24" xfId="0" applyNumberFormat="1" applyFont="1" applyBorder="1" applyAlignment="1">
      <alignment horizontal="center" vertical="center"/>
    </xf>
    <xf numFmtId="1" fontId="12" fillId="0" borderId="4" xfId="0" applyNumberFormat="1" applyFont="1" applyBorder="1" applyAlignment="1">
      <alignment horizontal="center" vertical="center"/>
    </xf>
    <xf numFmtId="1" fontId="12" fillId="0" borderId="5" xfId="0" applyNumberFormat="1" applyFont="1" applyBorder="1" applyAlignment="1">
      <alignment horizontal="center" vertical="center"/>
    </xf>
    <xf numFmtId="1" fontId="12" fillId="0" borderId="6" xfId="0" applyNumberFormat="1" applyFont="1" applyBorder="1" applyAlignment="1">
      <alignment horizontal="center"/>
    </xf>
    <xf numFmtId="0" fontId="12" fillId="0" borderId="23" xfId="0" applyFont="1" applyBorder="1" applyAlignment="1">
      <alignment horizontal="center" vertical="center"/>
    </xf>
    <xf numFmtId="165" fontId="12" fillId="0" borderId="27" xfId="0" applyNumberFormat="1" applyFont="1" applyBorder="1" applyAlignment="1">
      <alignment horizontal="center" vertical="center"/>
    </xf>
    <xf numFmtId="165" fontId="12" fillId="0" borderId="29" xfId="0" applyNumberFormat="1" applyFont="1" applyBorder="1" applyAlignment="1">
      <alignment horizontal="center" vertical="center"/>
    </xf>
    <xf numFmtId="0" fontId="0" fillId="0" borderId="25" xfId="0" applyBorder="1"/>
    <xf numFmtId="20" fontId="12" fillId="0" borderId="9" xfId="0" applyNumberFormat="1" applyFont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/>
    </xf>
    <xf numFmtId="20" fontId="12" fillId="0" borderId="10" xfId="0" applyNumberFormat="1" applyFont="1" applyBorder="1" applyAlignment="1">
      <alignment horizontal="center"/>
    </xf>
    <xf numFmtId="165" fontId="12" fillId="0" borderId="10" xfId="0" applyNumberFormat="1" applyFont="1" applyBorder="1" applyAlignment="1">
      <alignment horizontal="center" vertical="center"/>
    </xf>
    <xf numFmtId="165" fontId="12" fillId="0" borderId="10" xfId="0" applyNumberFormat="1" applyFont="1" applyBorder="1" applyAlignment="1">
      <alignment horizontal="center" vertical="center"/>
    </xf>
    <xf numFmtId="165" fontId="12" fillId="0" borderId="16" xfId="0" applyNumberFormat="1" applyFont="1" applyBorder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/>
    </xf>
    <xf numFmtId="1" fontId="12" fillId="0" borderId="11" xfId="0" applyNumberFormat="1" applyFont="1" applyBorder="1" applyAlignment="1">
      <alignment horizontal="center" vertical="center"/>
    </xf>
    <xf numFmtId="1" fontId="12" fillId="0" borderId="12" xfId="0" applyNumberFormat="1" applyFont="1" applyBorder="1" applyAlignment="1">
      <alignment horizontal="center"/>
    </xf>
    <xf numFmtId="0" fontId="12" fillId="0" borderId="10" xfId="0" applyFont="1" applyBorder="1" applyAlignment="1">
      <alignment horizontal="center" vertical="center"/>
    </xf>
    <xf numFmtId="165" fontId="12" fillId="0" borderId="28" xfId="0" applyNumberFormat="1" applyFont="1" applyBorder="1" applyAlignment="1">
      <alignment horizontal="center" vertical="center"/>
    </xf>
    <xf numFmtId="165" fontId="12" fillId="0" borderId="30" xfId="0" applyNumberFormat="1" applyFont="1" applyBorder="1" applyAlignment="1">
      <alignment horizontal="center" vertical="center"/>
    </xf>
    <xf numFmtId="0" fontId="0" fillId="0" borderId="26" xfId="0" applyBorder="1"/>
    <xf numFmtId="165" fontId="12" fillId="0" borderId="22" xfId="0" applyNumberFormat="1" applyFont="1" applyBorder="1" applyAlignment="1">
      <alignment horizontal="center" vertical="center"/>
    </xf>
    <xf numFmtId="20" fontId="12" fillId="0" borderId="9" xfId="0" applyNumberFormat="1" applyFont="1" applyBorder="1" applyAlignment="1">
      <alignment horizontal="center"/>
    </xf>
    <xf numFmtId="165" fontId="12" fillId="0" borderId="13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20" fontId="12" fillId="0" borderId="20" xfId="0" applyNumberFormat="1" applyFont="1" applyBorder="1" applyAlignment="1">
      <alignment horizontal="center"/>
    </xf>
    <xf numFmtId="49" fontId="12" fillId="0" borderId="3" xfId="0" applyNumberFormat="1" applyFont="1" applyBorder="1" applyAlignment="1">
      <alignment horizontal="center" vertical="center"/>
    </xf>
    <xf numFmtId="20" fontId="12" fillId="0" borderId="3" xfId="0" applyNumberFormat="1" applyFont="1" applyBorder="1" applyAlignment="1">
      <alignment horizontal="center"/>
    </xf>
    <xf numFmtId="165" fontId="12" fillId="0" borderId="19" xfId="0" applyNumberFormat="1" applyFont="1" applyBorder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1" fontId="12" fillId="0" borderId="8" xfId="0" applyNumberFormat="1" applyFont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20" fontId="12" fillId="0" borderId="18" xfId="0" applyNumberFormat="1" applyFont="1" applyBorder="1" applyAlignment="1">
      <alignment horizontal="center"/>
    </xf>
    <xf numFmtId="49" fontId="12" fillId="0" borderId="2" xfId="0" applyNumberFormat="1" applyFont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/>
    </xf>
    <xf numFmtId="165" fontId="12" fillId="0" borderId="17" xfId="0" applyNumberFormat="1" applyFont="1" applyBorder="1" applyAlignment="1">
      <alignment horizontal="center" vertical="center"/>
    </xf>
    <xf numFmtId="165" fontId="5" fillId="0" borderId="0" xfId="0" applyNumberFormat="1" applyFont="1"/>
    <xf numFmtId="20" fontId="21" fillId="13" borderId="9" xfId="0" applyNumberFormat="1" applyFont="1" applyFill="1" applyBorder="1" applyAlignment="1">
      <alignment horizontal="center"/>
    </xf>
    <xf numFmtId="49" fontId="21" fillId="13" borderId="10" xfId="0" applyNumberFormat="1" applyFont="1" applyFill="1" applyBorder="1" applyAlignment="1">
      <alignment horizontal="center" vertical="center"/>
    </xf>
    <xf numFmtId="20" fontId="21" fillId="13" borderId="10" xfId="0" applyNumberFormat="1" applyFont="1" applyFill="1" applyBorder="1" applyAlignment="1">
      <alignment horizontal="center"/>
    </xf>
    <xf numFmtId="20" fontId="21" fillId="14" borderId="21" xfId="0" applyNumberFormat="1" applyFont="1" applyFill="1" applyBorder="1" applyAlignment="1">
      <alignment horizontal="center"/>
    </xf>
    <xf numFmtId="49" fontId="21" fillId="14" borderId="23" xfId="0" applyNumberFormat="1" applyFont="1" applyFill="1" applyBorder="1" applyAlignment="1">
      <alignment horizontal="center" vertical="center"/>
    </xf>
    <xf numFmtId="20" fontId="21" fillId="14" borderId="23" xfId="0" applyNumberFormat="1" applyFont="1" applyFill="1" applyBorder="1" applyAlignment="1">
      <alignment horizontal="center"/>
    </xf>
    <xf numFmtId="20" fontId="19" fillId="7" borderId="9" xfId="0" applyNumberFormat="1" applyFont="1" applyFill="1" applyBorder="1" applyAlignment="1">
      <alignment horizontal="center"/>
    </xf>
    <xf numFmtId="49" fontId="19" fillId="7" borderId="10" xfId="0" applyNumberFormat="1" applyFont="1" applyFill="1" applyBorder="1" applyAlignment="1">
      <alignment horizontal="center" vertical="center"/>
    </xf>
    <xf numFmtId="20" fontId="19" fillId="7" borderId="10" xfId="0" applyNumberFormat="1" applyFont="1" applyFill="1" applyBorder="1" applyAlignment="1">
      <alignment horizontal="center"/>
    </xf>
  </cellXfs>
  <cellStyles count="1">
    <cellStyle name="Normal" xfId="0" builtinId="0"/>
  </cellStyles>
  <dxfs count="676"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59996337778862885"/>
        </patternFill>
      </fill>
    </dxf>
    <dxf>
      <font>
        <b/>
        <i val="0"/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FF5757"/>
      <color rgb="FFFF8669"/>
      <color rgb="FFFF9999"/>
      <color rgb="FFCFFDEA"/>
      <color rgb="FFFF8585"/>
      <color rgb="FFFC8E8E"/>
      <color rgb="FFFFAD5B"/>
      <color rgb="FFFF962D"/>
      <color rgb="FF080808"/>
      <color rgb="FFFC74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BR82"/>
  <sheetViews>
    <sheetView zoomScale="90" zoomScaleNormal="90" workbookViewId="0">
      <pane xSplit="3" ySplit="7" topLeftCell="D8" activePane="bottomRight" state="frozen"/>
      <selection activeCell="B1" sqref="B1"/>
      <selection pane="topRight" activeCell="D1" sqref="D1"/>
      <selection pane="bottomLeft" activeCell="B6" sqref="B6"/>
      <selection pane="bottomRight" activeCell="B8" sqref="B8:B9"/>
    </sheetView>
  </sheetViews>
  <sheetFormatPr baseColWidth="10" defaultRowHeight="15" x14ac:dyDescent="0.25"/>
  <cols>
    <col min="1" max="1" width="20.5703125" customWidth="1"/>
    <col min="2" max="2" width="4.7109375" style="83" bestFit="1" customWidth="1"/>
    <col min="3" max="3" width="10.7109375" style="83" bestFit="1" customWidth="1"/>
    <col min="4" max="4" width="9" style="4" bestFit="1" customWidth="1"/>
    <col min="5" max="5" width="6" style="4" bestFit="1" customWidth="1"/>
    <col min="6" max="6" width="8" style="7" bestFit="1" customWidth="1"/>
    <col min="7" max="7" width="5.42578125" style="4" customWidth="1"/>
    <col min="8" max="8" width="6.140625" style="4" bestFit="1" customWidth="1"/>
    <col min="9" max="9" width="5.42578125" style="4" customWidth="1"/>
    <col min="10" max="10" width="6.140625" style="4" customWidth="1"/>
    <col min="11" max="11" width="6.140625" style="4" bestFit="1" customWidth="1"/>
    <col min="12" max="12" width="3" style="83" customWidth="1"/>
    <col min="13" max="13" width="3" customWidth="1"/>
    <col min="14" max="14" width="4.140625" style="83" customWidth="1"/>
    <col min="15" max="15" width="9" style="4" bestFit="1" customWidth="1"/>
    <col min="16" max="16" width="6" style="4" bestFit="1" customWidth="1"/>
    <col min="17" max="17" width="8" style="7" bestFit="1" customWidth="1"/>
    <col min="18" max="18" width="5.42578125" style="4" customWidth="1"/>
    <col min="19" max="19" width="6.140625" style="4" bestFit="1" customWidth="1"/>
    <col min="20" max="20" width="5.42578125" style="4" customWidth="1"/>
    <col min="21" max="21" width="6.140625" style="4" customWidth="1"/>
    <col min="22" max="22" width="6.140625" style="4" bestFit="1" customWidth="1"/>
    <col min="23" max="23" width="3" style="83" customWidth="1"/>
    <col min="24" max="24" width="3" customWidth="1"/>
    <col min="25" max="25" width="4.140625" style="83" customWidth="1"/>
    <col min="26" max="26" width="9" bestFit="1" customWidth="1"/>
    <col min="27" max="27" width="6" bestFit="1" customWidth="1"/>
    <col min="28" max="28" width="8" bestFit="1" customWidth="1"/>
    <col min="29" max="29" width="5.42578125" customWidth="1"/>
    <col min="30" max="30" width="6.140625" bestFit="1" customWidth="1"/>
    <col min="31" max="31" width="5.42578125" customWidth="1"/>
    <col min="32" max="32" width="6.140625" customWidth="1"/>
    <col min="33" max="33" width="6.140625" bestFit="1" customWidth="1"/>
    <col min="34" max="34" width="2.5703125" customWidth="1"/>
    <col min="35" max="35" width="2.7109375" customWidth="1"/>
    <col min="36" max="36" width="3.7109375" customWidth="1"/>
    <col min="37" max="37" width="9" bestFit="1" customWidth="1"/>
    <col min="38" max="38" width="6" bestFit="1" customWidth="1"/>
    <col min="39" max="39" width="8" bestFit="1" customWidth="1"/>
    <col min="40" max="40" width="5.42578125" customWidth="1"/>
    <col min="41" max="41" width="6.140625" customWidth="1"/>
    <col min="42" max="42" width="5.42578125" customWidth="1"/>
    <col min="43" max="43" width="6.140625" customWidth="1"/>
    <col min="44" max="44" width="6.140625" bestFit="1" customWidth="1"/>
    <col min="45" max="45" width="2.5703125" customWidth="1"/>
    <col min="46" max="46" width="2.7109375" customWidth="1"/>
    <col min="47" max="47" width="3.7109375" customWidth="1"/>
    <col min="48" max="48" width="9" bestFit="1" customWidth="1"/>
    <col min="49" max="49" width="6" bestFit="1" customWidth="1"/>
    <col min="50" max="50" width="8" bestFit="1" customWidth="1"/>
    <col min="51" max="51" width="5.42578125" customWidth="1"/>
    <col min="52" max="52" width="6.140625" bestFit="1" customWidth="1"/>
    <col min="53" max="53" width="5.42578125" customWidth="1"/>
    <col min="54" max="54" width="6.140625" customWidth="1"/>
    <col min="55" max="55" width="6.140625" bestFit="1" customWidth="1"/>
    <col min="56" max="56" width="2.5703125" customWidth="1"/>
    <col min="57" max="57" width="2.7109375" customWidth="1"/>
    <col min="58" max="58" width="3.7109375" customWidth="1"/>
    <col min="59" max="59" width="9" bestFit="1" customWidth="1"/>
    <col min="60" max="60" width="6" bestFit="1" customWidth="1"/>
    <col min="61" max="61" width="8" bestFit="1" customWidth="1"/>
    <col min="62" max="62" width="5.42578125" customWidth="1"/>
    <col min="63" max="63" width="6.140625" bestFit="1" customWidth="1"/>
    <col min="64" max="64" width="5.42578125" customWidth="1"/>
    <col min="65" max="65" width="6.140625" customWidth="1"/>
    <col min="66" max="66" width="6.140625" bestFit="1" customWidth="1"/>
    <col min="67" max="67" width="2.5703125" customWidth="1"/>
    <col min="68" max="68" width="2.7109375" customWidth="1"/>
    <col min="69" max="69" width="3.7109375" customWidth="1"/>
    <col min="70" max="70" width="20.7109375" customWidth="1"/>
    <col min="71" max="71" width="11.42578125" customWidth="1"/>
  </cols>
  <sheetData>
    <row r="1" spans="1:70" x14ac:dyDescent="0.25">
      <c r="C1" s="35">
        <v>2021</v>
      </c>
    </row>
    <row r="2" spans="1:70" x14ac:dyDescent="0.25">
      <c r="A2" s="2">
        <v>0.20833333333333334</v>
      </c>
      <c r="C2" s="36">
        <v>42735</v>
      </c>
    </row>
    <row r="3" spans="1:70" ht="23.25" x14ac:dyDescent="0.35">
      <c r="A3" s="2">
        <v>0.875</v>
      </c>
      <c r="B3" s="1"/>
      <c r="C3" s="5"/>
      <c r="D3" s="128" t="s">
        <v>15</v>
      </c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34" t="s">
        <v>16</v>
      </c>
      <c r="AM3" s="129" t="str">
        <f>UPPER(TEXT(C2,"mmmm aaaa"))</f>
        <v>JANVIER 2021</v>
      </c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29"/>
      <c r="BC3" s="129"/>
      <c r="BD3" s="129"/>
      <c r="BE3" s="129"/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</row>
    <row r="4" spans="1:70" x14ac:dyDescent="0.25">
      <c r="A4" s="2">
        <v>0</v>
      </c>
      <c r="D4" s="130" t="s">
        <v>7</v>
      </c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  <c r="BJ4" s="130"/>
      <c r="BK4" s="130"/>
      <c r="BL4" s="130"/>
      <c r="BM4" s="130"/>
      <c r="BN4" s="130"/>
      <c r="BO4" s="83"/>
      <c r="BP4" s="83"/>
      <c r="BQ4" s="83"/>
    </row>
    <row r="5" spans="1:70" ht="15.75" thickBot="1" x14ac:dyDescent="0.3">
      <c r="D5" s="84" t="str">
        <f>IF(COUNTIFS($I$8:$I$69,"&lt;"&amp;11/24,$I$8:$I$69,"&lt;&gt;0"),"ATTENTION REPOS QUOTIDIEN","")</f>
        <v/>
      </c>
      <c r="E5" s="84"/>
      <c r="F5" s="84"/>
      <c r="G5" s="84"/>
      <c r="H5" s="84"/>
      <c r="I5" s="84"/>
      <c r="J5" s="84"/>
      <c r="K5" s="84"/>
      <c r="O5" s="84" t="str">
        <f>IF(COUNTIFS($T$8:$T$69,"&lt;"&amp;11/24,$T$8:$T$69,"&lt;&gt;0"),"ATTENTION REPOS QUOTIDIEN","")</f>
        <v/>
      </c>
      <c r="P5" s="84"/>
      <c r="Q5" s="84"/>
      <c r="R5" s="84"/>
      <c r="S5" s="84"/>
      <c r="T5" s="84"/>
      <c r="U5" s="84"/>
      <c r="V5" s="84"/>
      <c r="Z5" s="84" t="str">
        <f>IF(COUNTIFS($AE$8:$AE$69,"&lt;"&amp;11/24,$AE$8:$AE$69,"&lt;&gt;0"),"ATTENTION REPOS QUOTIDIEN","")</f>
        <v/>
      </c>
      <c r="AA5" s="84"/>
      <c r="AB5" s="84"/>
      <c r="AC5" s="84"/>
      <c r="AD5" s="84"/>
      <c r="AE5" s="84"/>
      <c r="AF5" s="84"/>
      <c r="AG5" s="84"/>
      <c r="AK5" s="84" t="str">
        <f>IF(COUNTIFS($AP$8:$AP$69,"&lt;"&amp;11/24,$AP$8:$AP$69,"&lt;&gt;0"),"ATTENTION REPOS QUOTIDIEN","")</f>
        <v/>
      </c>
      <c r="AL5" s="84"/>
      <c r="AM5" s="84"/>
      <c r="AN5" s="84"/>
      <c r="AO5" s="84"/>
      <c r="AP5" s="84"/>
      <c r="AQ5" s="84"/>
      <c r="AR5" s="84"/>
      <c r="AV5" s="84" t="str">
        <f>IF(COUNTIFS($BA$8:$BA$69,"&lt;"&amp;11/24,$BA$8:$BA$69,"&lt;&gt;0"),"ATTENTION REPOS QUOTIDIEN","")</f>
        <v/>
      </c>
      <c r="AW5" s="84"/>
      <c r="AX5" s="84"/>
      <c r="AY5" s="84"/>
      <c r="AZ5" s="84"/>
      <c r="BA5" s="84"/>
      <c r="BB5" s="84"/>
      <c r="BC5" s="84"/>
      <c r="BG5" s="84" t="str">
        <f>IF(COUNTIFS($BL$8:$BL$69,"&lt;"&amp;11/24,$BL$8:$BL$69,"&lt;&gt;0"),"ATTENTION REPOS QUOTIDIEN","")</f>
        <v/>
      </c>
      <c r="BH5" s="84"/>
      <c r="BI5" s="84"/>
      <c r="BJ5" s="84"/>
      <c r="BK5" s="84"/>
      <c r="BL5" s="84"/>
      <c r="BM5" s="84"/>
      <c r="BN5" s="84"/>
    </row>
    <row r="6" spans="1:70" ht="21" x14ac:dyDescent="0.35">
      <c r="B6"/>
      <c r="C6"/>
      <c r="D6" s="86" t="s">
        <v>34</v>
      </c>
      <c r="E6" s="87"/>
      <c r="F6" s="87"/>
      <c r="G6" s="87"/>
      <c r="H6" s="87"/>
      <c r="I6" s="87"/>
      <c r="J6" s="87"/>
      <c r="K6" s="87"/>
      <c r="L6" s="157"/>
      <c r="M6" s="158"/>
      <c r="N6" s="159"/>
      <c r="O6" s="86" t="s">
        <v>35</v>
      </c>
      <c r="P6" s="87"/>
      <c r="Q6" s="87"/>
      <c r="R6" s="87"/>
      <c r="S6" s="87"/>
      <c r="T6" s="87"/>
      <c r="U6" s="87"/>
      <c r="V6" s="87"/>
      <c r="W6" s="157"/>
      <c r="X6" s="158"/>
      <c r="Y6" s="159"/>
      <c r="Z6" s="86" t="s">
        <v>36</v>
      </c>
      <c r="AA6" s="87"/>
      <c r="AB6" s="87"/>
      <c r="AC6" s="87"/>
      <c r="AD6" s="87"/>
      <c r="AE6" s="87"/>
      <c r="AF6" s="87"/>
      <c r="AG6" s="88"/>
      <c r="AH6" s="157"/>
      <c r="AI6" s="158"/>
      <c r="AJ6" s="159"/>
      <c r="AK6" s="86" t="s">
        <v>37</v>
      </c>
      <c r="AL6" s="87"/>
      <c r="AM6" s="87"/>
      <c r="AN6" s="87"/>
      <c r="AO6" s="87"/>
      <c r="AP6" s="87"/>
      <c r="AQ6" s="87"/>
      <c r="AR6" s="87"/>
      <c r="AS6" s="157"/>
      <c r="AT6" s="158"/>
      <c r="AU6" s="159"/>
      <c r="AV6" s="86" t="s">
        <v>38</v>
      </c>
      <c r="AW6" s="87"/>
      <c r="AX6" s="87"/>
      <c r="AY6" s="87"/>
      <c r="AZ6" s="87"/>
      <c r="BA6" s="87"/>
      <c r="BB6" s="87"/>
      <c r="BC6" s="87"/>
      <c r="BD6" s="157"/>
      <c r="BE6" s="158"/>
      <c r="BF6" s="159"/>
      <c r="BG6" s="86" t="s">
        <v>39</v>
      </c>
      <c r="BH6" s="87"/>
      <c r="BI6" s="87"/>
      <c r="BJ6" s="87"/>
      <c r="BK6" s="87"/>
      <c r="BL6" s="87"/>
      <c r="BM6" s="87"/>
      <c r="BN6" s="88"/>
      <c r="BO6" s="157"/>
      <c r="BP6" s="158"/>
      <c r="BQ6" s="159"/>
      <c r="BR6" s="125" t="s">
        <v>8</v>
      </c>
    </row>
    <row r="7" spans="1:70" ht="10.5" customHeight="1" thickBot="1" x14ac:dyDescent="0.3">
      <c r="D7" s="55" t="s">
        <v>6</v>
      </c>
      <c r="E7" s="160"/>
      <c r="F7" s="161" t="s">
        <v>5</v>
      </c>
      <c r="G7" s="162" t="s">
        <v>3</v>
      </c>
      <c r="H7" s="162" t="s">
        <v>3</v>
      </c>
      <c r="I7" s="162" t="s">
        <v>17</v>
      </c>
      <c r="J7" s="162" t="s">
        <v>4</v>
      </c>
      <c r="K7" s="162" t="s">
        <v>4</v>
      </c>
      <c r="L7" s="59" t="s">
        <v>0</v>
      </c>
      <c r="M7" s="163" t="s">
        <v>1</v>
      </c>
      <c r="N7" s="61" t="s">
        <v>2</v>
      </c>
      <c r="O7" s="55" t="s">
        <v>6</v>
      </c>
      <c r="P7" s="160"/>
      <c r="Q7" s="161" t="s">
        <v>5</v>
      </c>
      <c r="R7" s="162" t="s">
        <v>3</v>
      </c>
      <c r="S7" s="162" t="s">
        <v>3</v>
      </c>
      <c r="T7" s="162" t="s">
        <v>17</v>
      </c>
      <c r="U7" s="162" t="s">
        <v>4</v>
      </c>
      <c r="V7" s="162" t="s">
        <v>4</v>
      </c>
      <c r="W7" s="59" t="s">
        <v>0</v>
      </c>
      <c r="X7" s="163" t="s">
        <v>1</v>
      </c>
      <c r="Y7" s="61" t="s">
        <v>2</v>
      </c>
      <c r="Z7" s="55" t="s">
        <v>6</v>
      </c>
      <c r="AA7" s="162"/>
      <c r="AB7" s="161" t="s">
        <v>5</v>
      </c>
      <c r="AC7" s="162" t="s">
        <v>3</v>
      </c>
      <c r="AD7" s="162" t="s">
        <v>3</v>
      </c>
      <c r="AE7" s="162" t="s">
        <v>17</v>
      </c>
      <c r="AF7" s="162" t="s">
        <v>4</v>
      </c>
      <c r="AG7" s="162" t="s">
        <v>4</v>
      </c>
      <c r="AH7" s="55" t="s">
        <v>0</v>
      </c>
      <c r="AI7" s="164" t="s">
        <v>1</v>
      </c>
      <c r="AJ7" s="63" t="s">
        <v>2</v>
      </c>
      <c r="AK7" s="55" t="s">
        <v>6</v>
      </c>
      <c r="AL7" s="162"/>
      <c r="AM7" s="161" t="s">
        <v>5</v>
      </c>
      <c r="AN7" s="162" t="s">
        <v>3</v>
      </c>
      <c r="AO7" s="162" t="s">
        <v>3</v>
      </c>
      <c r="AP7" s="162" t="s">
        <v>17</v>
      </c>
      <c r="AQ7" s="162" t="s">
        <v>4</v>
      </c>
      <c r="AR7" s="162" t="s">
        <v>4</v>
      </c>
      <c r="AS7" s="55" t="s">
        <v>0</v>
      </c>
      <c r="AT7" s="164" t="s">
        <v>1</v>
      </c>
      <c r="AU7" s="63" t="s">
        <v>2</v>
      </c>
      <c r="AV7" s="55" t="s">
        <v>6</v>
      </c>
      <c r="AW7" s="162"/>
      <c r="AX7" s="161" t="s">
        <v>5</v>
      </c>
      <c r="AY7" s="162" t="s">
        <v>3</v>
      </c>
      <c r="AZ7" s="162" t="s">
        <v>3</v>
      </c>
      <c r="BA7" s="162" t="s">
        <v>17</v>
      </c>
      <c r="BB7" s="162" t="s">
        <v>4</v>
      </c>
      <c r="BC7" s="162" t="s">
        <v>4</v>
      </c>
      <c r="BD7" s="55" t="s">
        <v>0</v>
      </c>
      <c r="BE7" s="164" t="s">
        <v>1</v>
      </c>
      <c r="BF7" s="63" t="s">
        <v>2</v>
      </c>
      <c r="BG7" s="55" t="s">
        <v>6</v>
      </c>
      <c r="BH7" s="162"/>
      <c r="BI7" s="161" t="s">
        <v>5</v>
      </c>
      <c r="BJ7" s="162" t="s">
        <v>3</v>
      </c>
      <c r="BK7" s="162" t="s">
        <v>3</v>
      </c>
      <c r="BL7" s="162" t="s">
        <v>17</v>
      </c>
      <c r="BM7" s="162" t="s">
        <v>4</v>
      </c>
      <c r="BN7" s="63" t="s">
        <v>4</v>
      </c>
      <c r="BO7" s="55" t="s">
        <v>0</v>
      </c>
      <c r="BP7" s="164" t="s">
        <v>1</v>
      </c>
      <c r="BQ7" s="63" t="s">
        <v>2</v>
      </c>
      <c r="BR7" s="126"/>
    </row>
    <row r="8" spans="1:70" ht="15.75" thickBot="1" x14ac:dyDescent="0.3">
      <c r="A8" s="85">
        <f>C2</f>
        <v>42735</v>
      </c>
      <c r="B8" s="99" t="str">
        <f>UPPER(TEXT(A8,"jjj"))</f>
        <v>VEN</v>
      </c>
      <c r="C8" s="101" t="str">
        <f>UPPER(TEXT(A8,"jj mmm"))</f>
        <v>01 JANV</v>
      </c>
      <c r="D8" s="165"/>
      <c r="E8" s="166" t="s">
        <v>0</v>
      </c>
      <c r="F8" s="167"/>
      <c r="G8" s="64">
        <f>MOD(F8-D8,1)</f>
        <v>0</v>
      </c>
      <c r="H8" s="168">
        <f>G8+G9</f>
        <v>0</v>
      </c>
      <c r="I8" s="169"/>
      <c r="J8" s="64" t="str">
        <f>IF(D8="","00:00",IF(D8&gt;F8,1-MAX(D8,$A$3)+MIN(F8,$A$2),MAX(0,$A$2-D8)+MAX(0,F8-$A$3)))</f>
        <v>00:00</v>
      </c>
      <c r="K8" s="170">
        <f>J8+J9</f>
        <v>0</v>
      </c>
      <c r="L8" s="171">
        <f>IF(AND(WEEKDAY($A8,2)&lt;7,E8="CP"),1,0)</f>
        <v>1</v>
      </c>
      <c r="M8" s="172">
        <f>IF(E8="CV",1,0)</f>
        <v>0</v>
      </c>
      <c r="N8" s="173">
        <f>IF(AND(F8&gt;$A$4,F8&lt;$A$2),1,0)</f>
        <v>0</v>
      </c>
      <c r="O8" s="165"/>
      <c r="P8" s="174"/>
      <c r="Q8" s="167"/>
      <c r="R8" s="64">
        <f>MOD(Q8-O8,1)</f>
        <v>0</v>
      </c>
      <c r="S8" s="175">
        <f>R8+R9</f>
        <v>0</v>
      </c>
      <c r="T8" s="169"/>
      <c r="U8" s="64" t="str">
        <f>IF(O8="","00:00",IF(O8&gt;Q8,1-MAX(O8,$A$3)+MIN(Q8,$A$2),MAX(0,$A$2-O8)+MAX(0,Q8-$A$3)))</f>
        <v>00:00</v>
      </c>
      <c r="V8" s="170">
        <f>U8+U9</f>
        <v>0</v>
      </c>
      <c r="W8" s="171">
        <f>IF(AND(WEEKDAY($A8,2)&lt;7,P8="CP"),1,0)</f>
        <v>0</v>
      </c>
      <c r="X8" s="172">
        <f>IF(P8="CV",1,0)</f>
        <v>0</v>
      </c>
      <c r="Y8" s="173">
        <f>IF(AND(Q8&gt;$A$4,Q8&lt;$A$2),1,0)</f>
        <v>0</v>
      </c>
      <c r="Z8" s="165"/>
      <c r="AA8" s="174"/>
      <c r="AB8" s="167"/>
      <c r="AC8" s="64">
        <f>MOD(AB8-Z8,1)</f>
        <v>0</v>
      </c>
      <c r="AD8" s="175">
        <f>AC8+AC9</f>
        <v>0</v>
      </c>
      <c r="AE8" s="169"/>
      <c r="AF8" s="64" t="str">
        <f>IF(Z8="","00:00",IF(Z8&gt;AB8,1-MAX(Z8,$A$3)+MIN(AB8,$A$2),MAX(0,$A$2-Z8)+MAX(0,AB8-$A$3)))</f>
        <v>00:00</v>
      </c>
      <c r="AG8" s="176">
        <f>AF8+AF9</f>
        <v>0</v>
      </c>
      <c r="AH8" s="171">
        <f>IF(AND(WEEKDAY($A8,2)&lt;7,AA8="CP"),1,0)</f>
        <v>0</v>
      </c>
      <c r="AI8" s="172">
        <f>IF(AA8="CV",1,0)</f>
        <v>0</v>
      </c>
      <c r="AJ8" s="173">
        <f>IF(AND(AB8&gt;$A$4,AB8&lt;$A$2),1,0)</f>
        <v>0</v>
      </c>
      <c r="AK8" s="165"/>
      <c r="AL8" s="174"/>
      <c r="AM8" s="167"/>
      <c r="AN8" s="64">
        <f>MOD(AM8-AK8,1)</f>
        <v>0</v>
      </c>
      <c r="AO8" s="175">
        <f>AN8+AN9</f>
        <v>0</v>
      </c>
      <c r="AP8" s="169"/>
      <c r="AQ8" s="64" t="str">
        <f>IF(AK8="","00:00",IF(AK8&gt;AM8,1-MAX(AK8,$A$3)+MIN(AM8,$A$2),MAX(0,$A$2-AK8)+MAX(0,AM8-$A$3)))</f>
        <v>00:00</v>
      </c>
      <c r="AR8" s="176">
        <f>AQ8+AQ9</f>
        <v>0</v>
      </c>
      <c r="AS8" s="171">
        <f>IF(AND(WEEKDAY($A8,2)&lt;7,AL8="CP"),1,0)</f>
        <v>0</v>
      </c>
      <c r="AT8" s="172">
        <f>IF(AL8="CV",1,0)</f>
        <v>0</v>
      </c>
      <c r="AU8" s="173">
        <f>IF(AND(AM8&gt;$A$4,AM8&lt;$A$2),1,0)</f>
        <v>0</v>
      </c>
      <c r="AV8" s="165"/>
      <c r="AW8" s="174"/>
      <c r="AX8" s="167"/>
      <c r="AY8" s="64">
        <f>MOD(AX8-AV8,1)</f>
        <v>0</v>
      </c>
      <c r="AZ8" s="175">
        <f>AY8+AY9</f>
        <v>0</v>
      </c>
      <c r="BA8" s="169"/>
      <c r="BB8" s="64" t="str">
        <f>IF(AV8="","00:00",IF(AV8&gt;AX8,1-MAX(AV8,$A$3)+MIN(AX8,$A$2),MAX(0,$A$2-AV8)+MAX(0,AX8-$A$3)))</f>
        <v>00:00</v>
      </c>
      <c r="BC8" s="176">
        <f>BB8+BB9</f>
        <v>0</v>
      </c>
      <c r="BD8" s="171">
        <f>IF(AND(WEEKDAY($A8,2)&lt;7,AW8="CP"),1,0)</f>
        <v>0</v>
      </c>
      <c r="BE8" s="172">
        <f>IF(AW8="CV",1,0)</f>
        <v>0</v>
      </c>
      <c r="BF8" s="173">
        <f>IF(AND(AX8&gt;$A$4,AX8&lt;$A$2),1,0)</f>
        <v>0</v>
      </c>
      <c r="BG8" s="165"/>
      <c r="BH8" s="174"/>
      <c r="BI8" s="167"/>
      <c r="BJ8" s="64">
        <f>MOD(BI8-BG8,1)</f>
        <v>0</v>
      </c>
      <c r="BK8" s="175">
        <f>BJ8+BJ9</f>
        <v>0</v>
      </c>
      <c r="BL8" s="169"/>
      <c r="BM8" s="64" t="str">
        <f>IF(BG8="","00:00",IF(BG8&gt;BI8,1-MAX(BG8,$A$3)+MIN(BI8,$A$2),MAX(0,$A$2-BG8)+MAX(0,BI8-$A$3)))</f>
        <v>00:00</v>
      </c>
      <c r="BN8" s="176">
        <f>BM8+BM9</f>
        <v>0</v>
      </c>
      <c r="BO8" s="171">
        <f>IF(AND(WEEKDAY($A8,2)&lt;7,BH8="CP"),1,0)</f>
        <v>0</v>
      </c>
      <c r="BP8" s="172">
        <f>IF(BH8="CV",1,0)</f>
        <v>0</v>
      </c>
      <c r="BQ8" s="173">
        <f>IF(AND(BI8&gt;$A$4,BI8&lt;$A$2),1,0)</f>
        <v>0</v>
      </c>
      <c r="BR8" s="177"/>
    </row>
    <row r="9" spans="1:70" ht="15.75" thickBot="1" x14ac:dyDescent="0.3">
      <c r="A9" s="85"/>
      <c r="B9" s="100"/>
      <c r="C9" s="102"/>
      <c r="D9" s="178"/>
      <c r="E9" s="179" t="s">
        <v>45</v>
      </c>
      <c r="F9" s="180"/>
      <c r="G9" s="65">
        <f t="shared" ref="G9:G69" si="0">MOD(F9-D9,1)</f>
        <v>0</v>
      </c>
      <c r="H9" s="181"/>
      <c r="I9" s="182"/>
      <c r="J9" s="64" t="str">
        <f t="shared" ref="J9:J69" si="1">IF(D9="","00:00",IF(D9&gt;F9,1-MAX(D9,$A$3)+MIN(F9,$A$2),MAX(0,$A$2-D9)+MAX(0,F9-$A$3)))</f>
        <v>00:00</v>
      </c>
      <c r="K9" s="183"/>
      <c r="L9" s="184"/>
      <c r="M9" s="185"/>
      <c r="N9" s="186">
        <f t="shared" ref="N9:N69" si="2">IF(AND(F9&gt;$A$4,F9&lt;$A$2),1,0)</f>
        <v>0</v>
      </c>
      <c r="O9" s="178"/>
      <c r="P9" s="187"/>
      <c r="Q9" s="180"/>
      <c r="R9" s="65">
        <f t="shared" ref="R9:R69" si="3">MOD(Q9-O9,1)</f>
        <v>0</v>
      </c>
      <c r="S9" s="188"/>
      <c r="T9" s="182"/>
      <c r="U9" s="64" t="str">
        <f t="shared" ref="U9:U69" si="4">IF(O9="","00:00",IF(O9&gt;Q9,1-MAX(O9,$A$3)+MIN(Q9,$A$2),MAX(0,$A$2-O9)+MAX(0,Q9-$A$3)))</f>
        <v>00:00</v>
      </c>
      <c r="V9" s="183"/>
      <c r="W9" s="184"/>
      <c r="X9" s="185"/>
      <c r="Y9" s="186">
        <f t="shared" ref="Y9:Y69" si="5">IF(AND(Q9&gt;$A$4,Q9&lt;$A$2),1,0)</f>
        <v>0</v>
      </c>
      <c r="Z9" s="178"/>
      <c r="AA9" s="187"/>
      <c r="AB9" s="180"/>
      <c r="AC9" s="64">
        <f t="shared" ref="AC9:AC68" si="6">MOD(AB9-Z9,1)</f>
        <v>0</v>
      </c>
      <c r="AD9" s="188"/>
      <c r="AE9" s="182"/>
      <c r="AF9" s="64" t="str">
        <f t="shared" ref="AF9:AF69" si="7">IF(Z9="","00:00",IF(Z9&gt;AB9,1-MAX(Z9,$A$3)+MIN(AB9,$A$2),MAX(0,$A$2-Z9)+MAX(0,AB9-$A$3)))</f>
        <v>00:00</v>
      </c>
      <c r="AG9" s="189"/>
      <c r="AH9" s="184"/>
      <c r="AI9" s="185"/>
      <c r="AJ9" s="186">
        <f t="shared" ref="AJ9:AJ69" si="8">IF(AND(AB9&gt;$A$4,AB9&lt;$A$2),1,0)</f>
        <v>0</v>
      </c>
      <c r="AK9" s="178"/>
      <c r="AL9" s="187"/>
      <c r="AM9" s="180"/>
      <c r="AN9" s="64">
        <f t="shared" ref="AN9:AN69" si="9">MOD(AM9-AK9,1)</f>
        <v>0</v>
      </c>
      <c r="AO9" s="188"/>
      <c r="AP9" s="182"/>
      <c r="AQ9" s="64" t="str">
        <f t="shared" ref="AQ9:AQ69" si="10">IF(AK9="","00:00",IF(AK9&gt;AM9,1-MAX(AK9,$A$3)+MIN(AM9,$A$2),MAX(0,$A$2-AK9)+MAX(0,AM9-$A$3)))</f>
        <v>00:00</v>
      </c>
      <c r="AR9" s="189"/>
      <c r="AS9" s="184"/>
      <c r="AT9" s="185"/>
      <c r="AU9" s="186">
        <f t="shared" ref="AU9:AU69" si="11">IF(AND(AM9&gt;$A$4,AM9&lt;$A$2),1,0)</f>
        <v>0</v>
      </c>
      <c r="AV9" s="178"/>
      <c r="AW9" s="187"/>
      <c r="AX9" s="180"/>
      <c r="AY9" s="64">
        <f t="shared" ref="AY9:AY69" si="12">MOD(AX9-AV9,1)</f>
        <v>0</v>
      </c>
      <c r="AZ9" s="188"/>
      <c r="BA9" s="182"/>
      <c r="BB9" s="64" t="str">
        <f t="shared" ref="BB9:BB69" si="13">IF(AV9="","00:00",IF(AV9&gt;AX9,1-MAX(AV9,$A$3)+MIN(AX9,$A$2),MAX(0,$A$2-AV9)+MAX(0,AX9-$A$3)))</f>
        <v>00:00</v>
      </c>
      <c r="BC9" s="189"/>
      <c r="BD9" s="184"/>
      <c r="BE9" s="185"/>
      <c r="BF9" s="186">
        <f t="shared" ref="BF9:BF69" si="14">IF(AND(AX9&gt;$A$4,AX9&lt;$A$2),1,0)</f>
        <v>0</v>
      </c>
      <c r="BG9" s="178"/>
      <c r="BH9" s="187"/>
      <c r="BI9" s="180"/>
      <c r="BJ9" s="64">
        <f t="shared" ref="BJ9:BJ69" si="15">MOD(BI9-BG9,1)</f>
        <v>0</v>
      </c>
      <c r="BK9" s="188"/>
      <c r="BL9" s="182"/>
      <c r="BM9" s="64" t="str">
        <f t="shared" ref="BM9:BM69" si="16">IF(BG9="","00:00",IF(BG9&gt;BI9,1-MAX(BG9,$A$3)+MIN(BI9,$A$2),MAX(0,$A$2-BG9)+MAX(0,BI9-$A$3)))</f>
        <v>00:00</v>
      </c>
      <c r="BN9" s="189"/>
      <c r="BO9" s="184"/>
      <c r="BP9" s="185"/>
      <c r="BQ9" s="186">
        <f t="shared" ref="BQ9:BQ69" si="17">IF(AND(BI9&gt;$A$4,BI9&lt;$A$2),1,0)</f>
        <v>0</v>
      </c>
      <c r="BR9" s="190"/>
    </row>
    <row r="10" spans="1:70" ht="15.75" thickBot="1" x14ac:dyDescent="0.3">
      <c r="A10" s="85">
        <f>A8+1</f>
        <v>42736</v>
      </c>
      <c r="B10" s="99" t="str">
        <f>UPPER(TEXT(A10,"jjj"))</f>
        <v>SAM</v>
      </c>
      <c r="C10" s="105" t="str">
        <f>UPPER(TEXT(A10,"jj mmm"))</f>
        <v>02 JANV</v>
      </c>
      <c r="D10" s="165"/>
      <c r="E10" s="166" t="s">
        <v>41</v>
      </c>
      <c r="F10" s="167"/>
      <c r="G10" s="64">
        <f t="shared" si="0"/>
        <v>0</v>
      </c>
      <c r="H10" s="168">
        <f>G10+G11</f>
        <v>0</v>
      </c>
      <c r="I10" s="175">
        <f>IF(OR(F9="",D10=""),0,MOD(D10-F9,1))</f>
        <v>0</v>
      </c>
      <c r="J10" s="64" t="str">
        <f t="shared" si="1"/>
        <v>00:00</v>
      </c>
      <c r="K10" s="191">
        <f>J10+J11</f>
        <v>0</v>
      </c>
      <c r="L10" s="171">
        <f>IF(AND(WEEKDAY($A10,2)&lt;7,E10="CP"),1,0)</f>
        <v>0</v>
      </c>
      <c r="M10" s="172">
        <f>IF(E10="CV",1,0)</f>
        <v>0</v>
      </c>
      <c r="N10" s="173">
        <f t="shared" si="2"/>
        <v>0</v>
      </c>
      <c r="O10" s="165"/>
      <c r="P10" s="174"/>
      <c r="Q10" s="167"/>
      <c r="R10" s="64">
        <f t="shared" si="3"/>
        <v>0</v>
      </c>
      <c r="S10" s="175">
        <f>R10+R11</f>
        <v>0</v>
      </c>
      <c r="T10" s="175">
        <f>IF(OR(Q9="",O10=""),0,MOD(O10-Q9,1))</f>
        <v>0</v>
      </c>
      <c r="U10" s="64" t="str">
        <f t="shared" si="4"/>
        <v>00:00</v>
      </c>
      <c r="V10" s="191">
        <f>U10+U11</f>
        <v>0</v>
      </c>
      <c r="W10" s="171">
        <f>IF(AND(WEEKDAY($A10,2)&lt;7,P10="CP"),1,0)</f>
        <v>0</v>
      </c>
      <c r="X10" s="172">
        <f>IF(P10="CV",1,0)</f>
        <v>0</v>
      </c>
      <c r="Y10" s="173">
        <f t="shared" si="5"/>
        <v>0</v>
      </c>
      <c r="Z10" s="165"/>
      <c r="AA10" s="174"/>
      <c r="AB10" s="167"/>
      <c r="AC10" s="64">
        <f t="shared" si="6"/>
        <v>0</v>
      </c>
      <c r="AD10" s="175">
        <f>AC10+AC11</f>
        <v>0</v>
      </c>
      <c r="AE10" s="175">
        <f>IF(OR(AB9="",Z10=""),0,MOD(Z10-AB9,1))</f>
        <v>0</v>
      </c>
      <c r="AF10" s="64" t="str">
        <f t="shared" si="7"/>
        <v>00:00</v>
      </c>
      <c r="AG10" s="176">
        <f>AF10+AF11</f>
        <v>0</v>
      </c>
      <c r="AH10" s="171">
        <f>IF(AND(WEEKDAY($A10,2)&lt;7,AA10="CP"),1,0)</f>
        <v>0</v>
      </c>
      <c r="AI10" s="172">
        <f>IF(AA10="CV",1,0)</f>
        <v>0</v>
      </c>
      <c r="AJ10" s="173">
        <f t="shared" si="8"/>
        <v>0</v>
      </c>
      <c r="AK10" s="165"/>
      <c r="AL10" s="174"/>
      <c r="AM10" s="167"/>
      <c r="AN10" s="64">
        <f t="shared" si="9"/>
        <v>0</v>
      </c>
      <c r="AO10" s="175">
        <f>AN10+AN11</f>
        <v>0</v>
      </c>
      <c r="AP10" s="175">
        <f>IF(OR(AM9="",AK10=""),0,MOD(AK10-AM9,1))</f>
        <v>0</v>
      </c>
      <c r="AQ10" s="64" t="str">
        <f t="shared" si="10"/>
        <v>00:00</v>
      </c>
      <c r="AR10" s="176">
        <f>AQ10+AQ11</f>
        <v>0</v>
      </c>
      <c r="AS10" s="171">
        <f>IF(AND(WEEKDAY($A10,2)&lt;7,AL10="CP"),1,0)</f>
        <v>0</v>
      </c>
      <c r="AT10" s="172">
        <f>IF(AL10="CV",1,0)</f>
        <v>0</v>
      </c>
      <c r="AU10" s="173">
        <f t="shared" si="11"/>
        <v>0</v>
      </c>
      <c r="AV10" s="165"/>
      <c r="AW10" s="174"/>
      <c r="AX10" s="167"/>
      <c r="AY10" s="64">
        <f t="shared" si="12"/>
        <v>0</v>
      </c>
      <c r="AZ10" s="175">
        <f>AY10+AY11</f>
        <v>0</v>
      </c>
      <c r="BA10" s="175">
        <f>IF(OR(AX9="",AV10=""),0,MOD(AV10-AX9,1))</f>
        <v>0</v>
      </c>
      <c r="BB10" s="64" t="str">
        <f t="shared" si="13"/>
        <v>00:00</v>
      </c>
      <c r="BC10" s="176">
        <f>BB10+BB11</f>
        <v>0</v>
      </c>
      <c r="BD10" s="171">
        <f>IF(AND(WEEKDAY($A10,2)&lt;7,AW10="CP"),1,0)</f>
        <v>0</v>
      </c>
      <c r="BE10" s="172">
        <f>IF(AW10="CV",1,0)</f>
        <v>0</v>
      </c>
      <c r="BF10" s="173">
        <f t="shared" si="14"/>
        <v>0</v>
      </c>
      <c r="BG10" s="165"/>
      <c r="BH10" s="174"/>
      <c r="BI10" s="167"/>
      <c r="BJ10" s="64">
        <f t="shared" si="15"/>
        <v>0</v>
      </c>
      <c r="BK10" s="175">
        <f>BJ10+BJ11</f>
        <v>0</v>
      </c>
      <c r="BL10" s="175">
        <f>IF(OR(BI9="",BG10=""),0,MOD(BG10-BI9,1))</f>
        <v>0</v>
      </c>
      <c r="BM10" s="64" t="str">
        <f t="shared" si="16"/>
        <v>00:00</v>
      </c>
      <c r="BN10" s="176">
        <f>BM10+BM11</f>
        <v>0</v>
      </c>
      <c r="BO10" s="171">
        <f>IF(AND(WEEKDAY($A10,2)&lt;7,BH10="CP"),1,0)</f>
        <v>0</v>
      </c>
      <c r="BP10" s="172">
        <f>IF(BH10="CV",1,0)</f>
        <v>0</v>
      </c>
      <c r="BQ10" s="173">
        <f t="shared" si="17"/>
        <v>0</v>
      </c>
      <c r="BR10" s="177"/>
    </row>
    <row r="11" spans="1:70" ht="15.75" thickBot="1" x14ac:dyDescent="0.3">
      <c r="A11" s="85"/>
      <c r="B11" s="100"/>
      <c r="C11" s="106"/>
      <c r="D11" s="192"/>
      <c r="E11" s="179" t="s">
        <v>42</v>
      </c>
      <c r="F11" s="180"/>
      <c r="G11" s="65">
        <f t="shared" si="0"/>
        <v>0</v>
      </c>
      <c r="H11" s="181"/>
      <c r="I11" s="188"/>
      <c r="J11" s="64" t="str">
        <f t="shared" si="1"/>
        <v>00:00</v>
      </c>
      <c r="K11" s="193"/>
      <c r="L11" s="184"/>
      <c r="M11" s="185"/>
      <c r="N11" s="186">
        <f t="shared" si="2"/>
        <v>0</v>
      </c>
      <c r="O11" s="192"/>
      <c r="P11" s="187"/>
      <c r="Q11" s="180"/>
      <c r="R11" s="65">
        <f t="shared" si="3"/>
        <v>0</v>
      </c>
      <c r="S11" s="188"/>
      <c r="T11" s="188"/>
      <c r="U11" s="64" t="str">
        <f t="shared" si="4"/>
        <v>00:00</v>
      </c>
      <c r="V11" s="193"/>
      <c r="W11" s="184"/>
      <c r="X11" s="185"/>
      <c r="Y11" s="186">
        <f t="shared" si="5"/>
        <v>0</v>
      </c>
      <c r="Z11" s="192"/>
      <c r="AA11" s="187"/>
      <c r="AB11" s="180"/>
      <c r="AC11" s="64">
        <f t="shared" si="6"/>
        <v>0</v>
      </c>
      <c r="AD11" s="188"/>
      <c r="AE11" s="188"/>
      <c r="AF11" s="64" t="str">
        <f t="shared" si="7"/>
        <v>00:00</v>
      </c>
      <c r="AG11" s="189"/>
      <c r="AH11" s="184"/>
      <c r="AI11" s="185"/>
      <c r="AJ11" s="186">
        <f t="shared" si="8"/>
        <v>0</v>
      </c>
      <c r="AK11" s="192"/>
      <c r="AL11" s="187"/>
      <c r="AM11" s="180"/>
      <c r="AN11" s="64">
        <f t="shared" si="9"/>
        <v>0</v>
      </c>
      <c r="AO11" s="188"/>
      <c r="AP11" s="188"/>
      <c r="AQ11" s="64" t="str">
        <f t="shared" si="10"/>
        <v>00:00</v>
      </c>
      <c r="AR11" s="189"/>
      <c r="AS11" s="184"/>
      <c r="AT11" s="185"/>
      <c r="AU11" s="186">
        <f t="shared" si="11"/>
        <v>0</v>
      </c>
      <c r="AV11" s="192"/>
      <c r="AW11" s="187"/>
      <c r="AX11" s="180"/>
      <c r="AY11" s="64">
        <f t="shared" si="12"/>
        <v>0</v>
      </c>
      <c r="AZ11" s="188"/>
      <c r="BA11" s="188"/>
      <c r="BB11" s="64" t="str">
        <f t="shared" si="13"/>
        <v>00:00</v>
      </c>
      <c r="BC11" s="189"/>
      <c r="BD11" s="184"/>
      <c r="BE11" s="185"/>
      <c r="BF11" s="186">
        <f t="shared" si="14"/>
        <v>0</v>
      </c>
      <c r="BG11" s="192"/>
      <c r="BH11" s="187"/>
      <c r="BI11" s="180"/>
      <c r="BJ11" s="64">
        <f t="shared" si="15"/>
        <v>0</v>
      </c>
      <c r="BK11" s="188"/>
      <c r="BL11" s="188"/>
      <c r="BM11" s="64" t="str">
        <f t="shared" si="16"/>
        <v>00:00</v>
      </c>
      <c r="BN11" s="189"/>
      <c r="BO11" s="184"/>
      <c r="BP11" s="185"/>
      <c r="BQ11" s="186">
        <f t="shared" si="17"/>
        <v>0</v>
      </c>
      <c r="BR11" s="190"/>
    </row>
    <row r="12" spans="1:70" ht="15.75" thickBot="1" x14ac:dyDescent="0.3">
      <c r="A12" s="85">
        <f>A10+1</f>
        <v>42737</v>
      </c>
      <c r="B12" s="99" t="str">
        <f>UPPER(TEXT(A12,"jjj"))</f>
        <v>DIM</v>
      </c>
      <c r="C12" s="105" t="str">
        <f>UPPER(TEXT(A12,"jj mmm"))</f>
        <v>03 JANV</v>
      </c>
      <c r="D12" s="165"/>
      <c r="E12" s="166" t="s">
        <v>43</v>
      </c>
      <c r="F12" s="167"/>
      <c r="G12" s="64">
        <f t="shared" si="0"/>
        <v>0</v>
      </c>
      <c r="H12" s="168">
        <f>G12+G13</f>
        <v>0</v>
      </c>
      <c r="I12" s="175">
        <f>IF(OR(F11="",D12=""),0,MOD(D12-F11,1))</f>
        <v>0</v>
      </c>
      <c r="J12" s="64" t="str">
        <f t="shared" si="1"/>
        <v>00:00</v>
      </c>
      <c r="K12" s="191">
        <f>J12+J13</f>
        <v>0</v>
      </c>
      <c r="L12" s="171">
        <f>IF(AND(WEEKDAY($A12,2)&lt;7,E12="CP"),1,0)</f>
        <v>0</v>
      </c>
      <c r="M12" s="172">
        <f>IF(E12="CV",1,0)</f>
        <v>0</v>
      </c>
      <c r="N12" s="173">
        <f t="shared" si="2"/>
        <v>0</v>
      </c>
      <c r="O12" s="165"/>
      <c r="P12" s="174"/>
      <c r="Q12" s="167"/>
      <c r="R12" s="64">
        <f t="shared" si="3"/>
        <v>0</v>
      </c>
      <c r="S12" s="175">
        <f>R12+R13</f>
        <v>0</v>
      </c>
      <c r="T12" s="175">
        <f>IF(OR(Q11="",O12=""),0,MOD(O12-Q11,1))</f>
        <v>0</v>
      </c>
      <c r="U12" s="64" t="str">
        <f t="shared" si="4"/>
        <v>00:00</v>
      </c>
      <c r="V12" s="191">
        <f>U12+U13</f>
        <v>0</v>
      </c>
      <c r="W12" s="171">
        <f>IF(AND(WEEKDAY($A12,2)&lt;7,P12="CP"),1,0)</f>
        <v>0</v>
      </c>
      <c r="X12" s="172">
        <f>IF(P12="CV",1,0)</f>
        <v>0</v>
      </c>
      <c r="Y12" s="173">
        <f t="shared" si="5"/>
        <v>0</v>
      </c>
      <c r="Z12" s="165"/>
      <c r="AA12" s="174"/>
      <c r="AB12" s="167"/>
      <c r="AC12" s="64">
        <f t="shared" si="6"/>
        <v>0</v>
      </c>
      <c r="AD12" s="175">
        <f>AC12+AC13</f>
        <v>0</v>
      </c>
      <c r="AE12" s="175">
        <f>IF(OR(AB11="",Z12=""),0,MOD(Z12-AB11,1))</f>
        <v>0</v>
      </c>
      <c r="AF12" s="64" t="str">
        <f t="shared" si="7"/>
        <v>00:00</v>
      </c>
      <c r="AG12" s="176">
        <f>AF12+AF13</f>
        <v>0</v>
      </c>
      <c r="AH12" s="171">
        <f>IF(AND(WEEKDAY($A12,2)&lt;7,AA12="CP"),1,0)</f>
        <v>0</v>
      </c>
      <c r="AI12" s="172">
        <f>IF(AA12="CV",1,0)</f>
        <v>0</v>
      </c>
      <c r="AJ12" s="173">
        <f t="shared" si="8"/>
        <v>0</v>
      </c>
      <c r="AK12" s="165"/>
      <c r="AL12" s="174"/>
      <c r="AM12" s="167"/>
      <c r="AN12" s="64">
        <f t="shared" si="9"/>
        <v>0</v>
      </c>
      <c r="AO12" s="175">
        <f>AN12+AN13</f>
        <v>0</v>
      </c>
      <c r="AP12" s="175">
        <f>IF(OR(AM11="",AK12=""),0,MOD(AK12-AM11,1))</f>
        <v>0</v>
      </c>
      <c r="AQ12" s="64" t="str">
        <f t="shared" si="10"/>
        <v>00:00</v>
      </c>
      <c r="AR12" s="176">
        <f>AQ12+AQ13</f>
        <v>0</v>
      </c>
      <c r="AS12" s="171">
        <f>IF(AND(WEEKDAY($A12,2)&lt;7,AL12="CP"),1,0)</f>
        <v>0</v>
      </c>
      <c r="AT12" s="172">
        <f>IF(AL12="CV",1,0)</f>
        <v>0</v>
      </c>
      <c r="AU12" s="173">
        <f t="shared" si="11"/>
        <v>0</v>
      </c>
      <c r="AV12" s="165"/>
      <c r="AW12" s="174"/>
      <c r="AX12" s="167"/>
      <c r="AY12" s="64">
        <f t="shared" si="12"/>
        <v>0</v>
      </c>
      <c r="AZ12" s="175">
        <f>AY12+AY13</f>
        <v>0</v>
      </c>
      <c r="BA12" s="175">
        <f>IF(OR(AX11="",AV12=""),0,MOD(AV12-AX11,1))</f>
        <v>0</v>
      </c>
      <c r="BB12" s="64" t="str">
        <f t="shared" si="13"/>
        <v>00:00</v>
      </c>
      <c r="BC12" s="176">
        <f>BB12+BB13</f>
        <v>0</v>
      </c>
      <c r="BD12" s="171">
        <f>IF(AND(WEEKDAY($A12,2)&lt;7,AW12="CP"),1,0)</f>
        <v>0</v>
      </c>
      <c r="BE12" s="172">
        <f>IF(AW12="CV",1,0)</f>
        <v>0</v>
      </c>
      <c r="BF12" s="173">
        <f t="shared" si="14"/>
        <v>0</v>
      </c>
      <c r="BG12" s="165"/>
      <c r="BH12" s="174"/>
      <c r="BI12" s="167"/>
      <c r="BJ12" s="64">
        <f t="shared" si="15"/>
        <v>0</v>
      </c>
      <c r="BK12" s="175">
        <f>BJ12+BJ13</f>
        <v>0</v>
      </c>
      <c r="BL12" s="175">
        <f>IF(OR(BI11="",BG12=""),0,MOD(BG12-BI11,1))</f>
        <v>0</v>
      </c>
      <c r="BM12" s="64" t="str">
        <f t="shared" si="16"/>
        <v>00:00</v>
      </c>
      <c r="BN12" s="176">
        <f>BM12+BM13</f>
        <v>0</v>
      </c>
      <c r="BO12" s="171">
        <f>IF(AND(WEEKDAY($A12,2)&lt;7,BH12="CP"),1,0)</f>
        <v>0</v>
      </c>
      <c r="BP12" s="172">
        <f>IF(BH12="CV",1,0)</f>
        <v>0</v>
      </c>
      <c r="BQ12" s="173">
        <f t="shared" si="17"/>
        <v>0</v>
      </c>
      <c r="BR12" s="177"/>
    </row>
    <row r="13" spans="1:70" ht="15.75" thickBot="1" x14ac:dyDescent="0.3">
      <c r="A13" s="85"/>
      <c r="B13" s="100"/>
      <c r="C13" s="106"/>
      <c r="D13" s="192"/>
      <c r="E13" s="179" t="s">
        <v>44</v>
      </c>
      <c r="F13" s="180"/>
      <c r="G13" s="65">
        <f t="shared" si="0"/>
        <v>0</v>
      </c>
      <c r="H13" s="181"/>
      <c r="I13" s="188"/>
      <c r="J13" s="64" t="str">
        <f t="shared" si="1"/>
        <v>00:00</v>
      </c>
      <c r="K13" s="193"/>
      <c r="L13" s="184"/>
      <c r="M13" s="185"/>
      <c r="N13" s="186">
        <f t="shared" si="2"/>
        <v>0</v>
      </c>
      <c r="O13" s="192"/>
      <c r="P13" s="187"/>
      <c r="Q13" s="180"/>
      <c r="R13" s="65">
        <f t="shared" si="3"/>
        <v>0</v>
      </c>
      <c r="S13" s="188"/>
      <c r="T13" s="188"/>
      <c r="U13" s="64" t="str">
        <f t="shared" si="4"/>
        <v>00:00</v>
      </c>
      <c r="V13" s="193"/>
      <c r="W13" s="184"/>
      <c r="X13" s="185"/>
      <c r="Y13" s="186">
        <f t="shared" si="5"/>
        <v>0</v>
      </c>
      <c r="Z13" s="192"/>
      <c r="AA13" s="187"/>
      <c r="AB13" s="180"/>
      <c r="AC13" s="64">
        <f t="shared" si="6"/>
        <v>0</v>
      </c>
      <c r="AD13" s="188"/>
      <c r="AE13" s="188"/>
      <c r="AF13" s="64" t="str">
        <f t="shared" si="7"/>
        <v>00:00</v>
      </c>
      <c r="AG13" s="189"/>
      <c r="AH13" s="184"/>
      <c r="AI13" s="185"/>
      <c r="AJ13" s="186">
        <f t="shared" si="8"/>
        <v>0</v>
      </c>
      <c r="AK13" s="192"/>
      <c r="AL13" s="187"/>
      <c r="AM13" s="180"/>
      <c r="AN13" s="64">
        <f t="shared" si="9"/>
        <v>0</v>
      </c>
      <c r="AO13" s="188"/>
      <c r="AP13" s="188"/>
      <c r="AQ13" s="64" t="str">
        <f t="shared" si="10"/>
        <v>00:00</v>
      </c>
      <c r="AR13" s="189"/>
      <c r="AS13" s="184"/>
      <c r="AT13" s="185"/>
      <c r="AU13" s="186">
        <f t="shared" si="11"/>
        <v>0</v>
      </c>
      <c r="AV13" s="192"/>
      <c r="AW13" s="187"/>
      <c r="AX13" s="180"/>
      <c r="AY13" s="64">
        <f t="shared" si="12"/>
        <v>0</v>
      </c>
      <c r="AZ13" s="188"/>
      <c r="BA13" s="188"/>
      <c r="BB13" s="64" t="str">
        <f t="shared" si="13"/>
        <v>00:00</v>
      </c>
      <c r="BC13" s="189"/>
      <c r="BD13" s="184"/>
      <c r="BE13" s="185"/>
      <c r="BF13" s="186">
        <f t="shared" si="14"/>
        <v>0</v>
      </c>
      <c r="BG13" s="192"/>
      <c r="BH13" s="187"/>
      <c r="BI13" s="180"/>
      <c r="BJ13" s="64">
        <f t="shared" si="15"/>
        <v>0</v>
      </c>
      <c r="BK13" s="188"/>
      <c r="BL13" s="188"/>
      <c r="BM13" s="64" t="str">
        <f t="shared" si="16"/>
        <v>00:00</v>
      </c>
      <c r="BN13" s="189"/>
      <c r="BO13" s="184"/>
      <c r="BP13" s="185"/>
      <c r="BQ13" s="186">
        <f t="shared" si="17"/>
        <v>0</v>
      </c>
      <c r="BR13" s="190"/>
    </row>
    <row r="14" spans="1:70" ht="15.75" thickBot="1" x14ac:dyDescent="0.3">
      <c r="A14" s="85">
        <f>A12+1</f>
        <v>42738</v>
      </c>
      <c r="B14" s="99" t="str">
        <f>UPPER(TEXT(A14,"jjj"))</f>
        <v>LUN</v>
      </c>
      <c r="C14" s="105" t="str">
        <f>UPPER(TEXT(A14,"jj mmm"))</f>
        <v>04 JANV</v>
      </c>
      <c r="D14" s="165"/>
      <c r="E14" s="166" t="s">
        <v>1</v>
      </c>
      <c r="F14" s="167"/>
      <c r="G14" s="64">
        <f t="shared" si="0"/>
        <v>0</v>
      </c>
      <c r="H14" s="168">
        <f>G14+G15</f>
        <v>0</v>
      </c>
      <c r="I14" s="175">
        <f>IF(OR(F13="",D14=""),0,MOD(D14-F13,1))</f>
        <v>0</v>
      </c>
      <c r="J14" s="64" t="str">
        <f t="shared" si="1"/>
        <v>00:00</v>
      </c>
      <c r="K14" s="191">
        <f>J14+J15</f>
        <v>0</v>
      </c>
      <c r="L14" s="171">
        <f>IF(AND(WEEKDAY($A14,2)&lt;7,E14="CP"),1,0)</f>
        <v>0</v>
      </c>
      <c r="M14" s="172">
        <f>IF(E14="CV",1,0)</f>
        <v>1</v>
      </c>
      <c r="N14" s="173">
        <f t="shared" si="2"/>
        <v>0</v>
      </c>
      <c r="O14" s="165"/>
      <c r="P14" s="174"/>
      <c r="Q14" s="167"/>
      <c r="R14" s="64">
        <f t="shared" si="3"/>
        <v>0</v>
      </c>
      <c r="S14" s="175">
        <f>R14+R15</f>
        <v>0</v>
      </c>
      <c r="T14" s="175">
        <f>IF(OR(Q13="",O14=""),0,MOD(O14-Q13,1))</f>
        <v>0</v>
      </c>
      <c r="U14" s="64" t="str">
        <f t="shared" si="4"/>
        <v>00:00</v>
      </c>
      <c r="V14" s="191">
        <f>U14+U15</f>
        <v>0</v>
      </c>
      <c r="W14" s="171">
        <f>IF(AND(WEEKDAY($A14,2)&lt;7,P14="CP"),1,0)</f>
        <v>0</v>
      </c>
      <c r="X14" s="172">
        <f>IF(P14="CV",1,0)</f>
        <v>0</v>
      </c>
      <c r="Y14" s="173">
        <f t="shared" si="5"/>
        <v>0</v>
      </c>
      <c r="Z14" s="165"/>
      <c r="AA14" s="174"/>
      <c r="AB14" s="167"/>
      <c r="AC14" s="64">
        <f t="shared" si="6"/>
        <v>0</v>
      </c>
      <c r="AD14" s="175">
        <f>AC14+AC15</f>
        <v>0</v>
      </c>
      <c r="AE14" s="175">
        <f>IF(OR(AB13="",Z14=""),0,MOD(Z14-AB13,1))</f>
        <v>0</v>
      </c>
      <c r="AF14" s="64" t="str">
        <f t="shared" si="7"/>
        <v>00:00</v>
      </c>
      <c r="AG14" s="176">
        <f>AF14+AF15</f>
        <v>0</v>
      </c>
      <c r="AH14" s="171">
        <f>IF(AND(WEEKDAY($A14,2)&lt;7,AA14="CP"),1,0)</f>
        <v>0</v>
      </c>
      <c r="AI14" s="172">
        <f>IF(AA14="CV",1,0)</f>
        <v>0</v>
      </c>
      <c r="AJ14" s="173">
        <f t="shared" si="8"/>
        <v>0</v>
      </c>
      <c r="AK14" s="165"/>
      <c r="AL14" s="174"/>
      <c r="AM14" s="167"/>
      <c r="AN14" s="64">
        <f t="shared" si="9"/>
        <v>0</v>
      </c>
      <c r="AO14" s="175">
        <f>AN14+AN15</f>
        <v>0</v>
      </c>
      <c r="AP14" s="175">
        <f>IF(OR(AM13="",AK14=""),0,MOD(AK14-AM13,1))</f>
        <v>0</v>
      </c>
      <c r="AQ14" s="64" t="str">
        <f t="shared" si="10"/>
        <v>00:00</v>
      </c>
      <c r="AR14" s="176">
        <f>AQ14+AQ15</f>
        <v>0</v>
      </c>
      <c r="AS14" s="171">
        <f>IF(AND(WEEKDAY($A14,2)&lt;7,AL14="CP"),1,0)</f>
        <v>0</v>
      </c>
      <c r="AT14" s="172">
        <f>IF(AL14="CV",1,0)</f>
        <v>0</v>
      </c>
      <c r="AU14" s="173">
        <f t="shared" si="11"/>
        <v>0</v>
      </c>
      <c r="AV14" s="165"/>
      <c r="AW14" s="174"/>
      <c r="AX14" s="167"/>
      <c r="AY14" s="64">
        <f t="shared" si="12"/>
        <v>0</v>
      </c>
      <c r="AZ14" s="175">
        <f>AY14+AY15</f>
        <v>0</v>
      </c>
      <c r="BA14" s="175">
        <f>IF(OR(AX13="",AV14=""),0,MOD(AV14-AX13,1))</f>
        <v>0</v>
      </c>
      <c r="BB14" s="64" t="str">
        <f t="shared" si="13"/>
        <v>00:00</v>
      </c>
      <c r="BC14" s="176">
        <f>BB14+BB15</f>
        <v>0</v>
      </c>
      <c r="BD14" s="171">
        <f>IF(AND(WEEKDAY($A14,2)&lt;7,AW14="CP"),1,0)</f>
        <v>0</v>
      </c>
      <c r="BE14" s="172">
        <f>IF(AW14="CV",1,0)</f>
        <v>0</v>
      </c>
      <c r="BF14" s="173">
        <f t="shared" si="14"/>
        <v>0</v>
      </c>
      <c r="BG14" s="165"/>
      <c r="BH14" s="174"/>
      <c r="BI14" s="167"/>
      <c r="BJ14" s="64">
        <f t="shared" si="15"/>
        <v>0</v>
      </c>
      <c r="BK14" s="175">
        <f>BJ14+BJ15</f>
        <v>0</v>
      </c>
      <c r="BL14" s="175">
        <f>IF(OR(BI13="",BG14=""),0,MOD(BG14-BI13,1))</f>
        <v>0</v>
      </c>
      <c r="BM14" s="64" t="str">
        <f t="shared" si="16"/>
        <v>00:00</v>
      </c>
      <c r="BN14" s="176">
        <f>BM14+BM15</f>
        <v>0</v>
      </c>
      <c r="BO14" s="171">
        <f>IF(AND(WEEKDAY($A14,2)&lt;7,BH14="CP"),1,0)</f>
        <v>0</v>
      </c>
      <c r="BP14" s="172">
        <f>IF(BH14="CV",1,0)</f>
        <v>0</v>
      </c>
      <c r="BQ14" s="173">
        <f t="shared" si="17"/>
        <v>0</v>
      </c>
      <c r="BR14" s="177"/>
    </row>
    <row r="15" spans="1:70" ht="15.75" thickBot="1" x14ac:dyDescent="0.3">
      <c r="A15" s="85"/>
      <c r="B15" s="100"/>
      <c r="C15" s="106"/>
      <c r="D15" s="192"/>
      <c r="E15" s="179"/>
      <c r="F15" s="180"/>
      <c r="G15" s="65">
        <f t="shared" si="0"/>
        <v>0</v>
      </c>
      <c r="H15" s="181"/>
      <c r="I15" s="188"/>
      <c r="J15" s="64" t="str">
        <f t="shared" si="1"/>
        <v>00:00</v>
      </c>
      <c r="K15" s="193"/>
      <c r="L15" s="184"/>
      <c r="M15" s="185"/>
      <c r="N15" s="186">
        <f t="shared" si="2"/>
        <v>0</v>
      </c>
      <c r="O15" s="192"/>
      <c r="P15" s="187"/>
      <c r="Q15" s="180"/>
      <c r="R15" s="65">
        <f t="shared" si="3"/>
        <v>0</v>
      </c>
      <c r="S15" s="188"/>
      <c r="T15" s="188"/>
      <c r="U15" s="64" t="str">
        <f t="shared" si="4"/>
        <v>00:00</v>
      </c>
      <c r="V15" s="193"/>
      <c r="W15" s="184"/>
      <c r="X15" s="185"/>
      <c r="Y15" s="186">
        <f t="shared" si="5"/>
        <v>0</v>
      </c>
      <c r="Z15" s="192"/>
      <c r="AA15" s="194"/>
      <c r="AB15" s="180"/>
      <c r="AC15" s="64">
        <f t="shared" si="6"/>
        <v>0</v>
      </c>
      <c r="AD15" s="188"/>
      <c r="AE15" s="188"/>
      <c r="AF15" s="64" t="str">
        <f t="shared" si="7"/>
        <v>00:00</v>
      </c>
      <c r="AG15" s="189"/>
      <c r="AH15" s="184"/>
      <c r="AI15" s="185"/>
      <c r="AJ15" s="186">
        <f t="shared" si="8"/>
        <v>0</v>
      </c>
      <c r="AK15" s="192"/>
      <c r="AL15" s="187"/>
      <c r="AM15" s="180"/>
      <c r="AN15" s="64">
        <f t="shared" si="9"/>
        <v>0</v>
      </c>
      <c r="AO15" s="188"/>
      <c r="AP15" s="188"/>
      <c r="AQ15" s="64" t="str">
        <f t="shared" si="10"/>
        <v>00:00</v>
      </c>
      <c r="AR15" s="189"/>
      <c r="AS15" s="184"/>
      <c r="AT15" s="185"/>
      <c r="AU15" s="186">
        <f t="shared" si="11"/>
        <v>0</v>
      </c>
      <c r="AV15" s="192"/>
      <c r="AW15" s="187"/>
      <c r="AX15" s="180"/>
      <c r="AY15" s="64">
        <f t="shared" si="12"/>
        <v>0</v>
      </c>
      <c r="AZ15" s="188"/>
      <c r="BA15" s="188"/>
      <c r="BB15" s="64" t="str">
        <f t="shared" si="13"/>
        <v>00:00</v>
      </c>
      <c r="BC15" s="189"/>
      <c r="BD15" s="184"/>
      <c r="BE15" s="185"/>
      <c r="BF15" s="186">
        <f t="shared" si="14"/>
        <v>0</v>
      </c>
      <c r="BG15" s="192"/>
      <c r="BH15" s="187"/>
      <c r="BI15" s="180"/>
      <c r="BJ15" s="64">
        <f t="shared" si="15"/>
        <v>0</v>
      </c>
      <c r="BK15" s="188"/>
      <c r="BL15" s="188"/>
      <c r="BM15" s="64" t="str">
        <f t="shared" si="16"/>
        <v>00:00</v>
      </c>
      <c r="BN15" s="189"/>
      <c r="BO15" s="184"/>
      <c r="BP15" s="185"/>
      <c r="BQ15" s="186">
        <f t="shared" si="17"/>
        <v>0</v>
      </c>
      <c r="BR15" s="190"/>
    </row>
    <row r="16" spans="1:70" ht="15.75" thickBot="1" x14ac:dyDescent="0.3">
      <c r="A16" s="85">
        <f>A14+1</f>
        <v>42739</v>
      </c>
      <c r="B16" s="99" t="str">
        <f>UPPER(TEXT(A16,"jjj"))</f>
        <v>MAR</v>
      </c>
      <c r="C16" s="105" t="str">
        <f>UPPER(TEXT(A16,"jj mmm"))</f>
        <v>05 JANV</v>
      </c>
      <c r="D16" s="165"/>
      <c r="E16" s="166"/>
      <c r="F16" s="167"/>
      <c r="G16" s="64">
        <f t="shared" si="0"/>
        <v>0</v>
      </c>
      <c r="H16" s="168">
        <f>G16+G17</f>
        <v>0</v>
      </c>
      <c r="I16" s="175">
        <f>IF(OR(F15="",D16=""),0,MOD(D16-F15,1))</f>
        <v>0</v>
      </c>
      <c r="J16" s="64" t="str">
        <f t="shared" si="1"/>
        <v>00:00</v>
      </c>
      <c r="K16" s="191">
        <f>J16+J17</f>
        <v>0</v>
      </c>
      <c r="L16" s="171">
        <f>IF(AND(WEEKDAY($A16,2)&lt;7,E16="CP"),1,0)</f>
        <v>0</v>
      </c>
      <c r="M16" s="172">
        <f>IF(E16="CV",1,0)</f>
        <v>0</v>
      </c>
      <c r="N16" s="173">
        <f t="shared" si="2"/>
        <v>0</v>
      </c>
      <c r="O16" s="165"/>
      <c r="P16" s="174"/>
      <c r="Q16" s="167"/>
      <c r="R16" s="64">
        <f t="shared" si="3"/>
        <v>0</v>
      </c>
      <c r="S16" s="175">
        <f>R16+R17</f>
        <v>0</v>
      </c>
      <c r="T16" s="175">
        <f>IF(OR(Q15="",O16=""),0,MOD(O16-Q15,1))</f>
        <v>0</v>
      </c>
      <c r="U16" s="64" t="str">
        <f t="shared" si="4"/>
        <v>00:00</v>
      </c>
      <c r="V16" s="191">
        <f>U16+U17</f>
        <v>0</v>
      </c>
      <c r="W16" s="171">
        <f>IF(AND(WEEKDAY($A16,2)&lt;7,P16="CP"),1,0)</f>
        <v>0</v>
      </c>
      <c r="X16" s="172">
        <f>IF(P16="CV",1,0)</f>
        <v>0</v>
      </c>
      <c r="Y16" s="173">
        <f t="shared" si="5"/>
        <v>0</v>
      </c>
      <c r="Z16" s="165"/>
      <c r="AA16" s="174"/>
      <c r="AB16" s="167"/>
      <c r="AC16" s="64">
        <f t="shared" si="6"/>
        <v>0</v>
      </c>
      <c r="AD16" s="175">
        <f>AC16+AC17</f>
        <v>0</v>
      </c>
      <c r="AE16" s="175">
        <f>IF(OR(AB15="",Z16=""),0,MOD(Z16-AB15,1))</f>
        <v>0</v>
      </c>
      <c r="AF16" s="64" t="str">
        <f t="shared" si="7"/>
        <v>00:00</v>
      </c>
      <c r="AG16" s="176">
        <f>AF16+AF17</f>
        <v>0</v>
      </c>
      <c r="AH16" s="171">
        <f>IF(AND(WEEKDAY($A16,2)&lt;7,AA16="CP"),1,0)</f>
        <v>0</v>
      </c>
      <c r="AI16" s="172">
        <f>IF(AA16="CV",1,0)</f>
        <v>0</v>
      </c>
      <c r="AJ16" s="173">
        <f t="shared" si="8"/>
        <v>0</v>
      </c>
      <c r="AK16" s="165"/>
      <c r="AL16" s="174"/>
      <c r="AM16" s="167"/>
      <c r="AN16" s="64">
        <f t="shared" si="9"/>
        <v>0</v>
      </c>
      <c r="AO16" s="175">
        <f>AN16+AN17</f>
        <v>0</v>
      </c>
      <c r="AP16" s="175">
        <f>IF(OR(AM15="",AK16=""),0,MOD(AK16-AM15,1))</f>
        <v>0</v>
      </c>
      <c r="AQ16" s="64" t="str">
        <f t="shared" si="10"/>
        <v>00:00</v>
      </c>
      <c r="AR16" s="176">
        <f>AQ16+AQ17</f>
        <v>0</v>
      </c>
      <c r="AS16" s="171">
        <f>IF(AND(WEEKDAY($A16,2)&lt;7,AL16="CP"),1,0)</f>
        <v>0</v>
      </c>
      <c r="AT16" s="172">
        <f>IF(AL16="CV",1,0)</f>
        <v>0</v>
      </c>
      <c r="AU16" s="173">
        <f t="shared" si="11"/>
        <v>0</v>
      </c>
      <c r="AV16" s="165"/>
      <c r="AW16" s="174"/>
      <c r="AX16" s="167"/>
      <c r="AY16" s="64">
        <f t="shared" si="12"/>
        <v>0</v>
      </c>
      <c r="AZ16" s="175">
        <f>AY16+AY17</f>
        <v>0</v>
      </c>
      <c r="BA16" s="175">
        <f>IF(OR(AX15="",AV16=""),0,MOD(AV16-AX15,1))</f>
        <v>0</v>
      </c>
      <c r="BB16" s="64" t="str">
        <f t="shared" si="13"/>
        <v>00:00</v>
      </c>
      <c r="BC16" s="176">
        <f>BB16+BB17</f>
        <v>0</v>
      </c>
      <c r="BD16" s="171">
        <f>IF(AND(WEEKDAY($A16,2)&lt;7,AW16="CP"),1,0)</f>
        <v>0</v>
      </c>
      <c r="BE16" s="172">
        <f>IF(AW16="CV",1,0)</f>
        <v>0</v>
      </c>
      <c r="BF16" s="173">
        <f t="shared" si="14"/>
        <v>0</v>
      </c>
      <c r="BG16" s="165"/>
      <c r="BH16" s="174"/>
      <c r="BI16" s="167"/>
      <c r="BJ16" s="64">
        <f t="shared" si="15"/>
        <v>0</v>
      </c>
      <c r="BK16" s="175">
        <f>BJ16+BJ17</f>
        <v>0</v>
      </c>
      <c r="BL16" s="175">
        <f>IF(OR(BI15="",BG16=""),0,MOD(BG16-BI15,1))</f>
        <v>0</v>
      </c>
      <c r="BM16" s="64" t="str">
        <f t="shared" si="16"/>
        <v>00:00</v>
      </c>
      <c r="BN16" s="176">
        <f>BM16+BM17</f>
        <v>0</v>
      </c>
      <c r="BO16" s="171">
        <f>IF(AND(WEEKDAY($A16,2)&lt;7,BH16="CP"),1,0)</f>
        <v>0</v>
      </c>
      <c r="BP16" s="172">
        <f>IF(BH16="CV",1,0)</f>
        <v>0</v>
      </c>
      <c r="BQ16" s="173">
        <f t="shared" si="17"/>
        <v>0</v>
      </c>
      <c r="BR16" s="177"/>
    </row>
    <row r="17" spans="1:70" ht="15.75" thickBot="1" x14ac:dyDescent="0.3">
      <c r="A17" s="85"/>
      <c r="B17" s="100"/>
      <c r="C17" s="106"/>
      <c r="D17" s="192"/>
      <c r="E17" s="179" t="s">
        <v>0</v>
      </c>
      <c r="F17" s="180"/>
      <c r="G17" s="65">
        <f t="shared" si="0"/>
        <v>0</v>
      </c>
      <c r="H17" s="181"/>
      <c r="I17" s="188"/>
      <c r="J17" s="64" t="str">
        <f t="shared" si="1"/>
        <v>00:00</v>
      </c>
      <c r="K17" s="193"/>
      <c r="L17" s="184"/>
      <c r="M17" s="185"/>
      <c r="N17" s="186">
        <f t="shared" si="2"/>
        <v>0</v>
      </c>
      <c r="O17" s="192"/>
      <c r="P17" s="187"/>
      <c r="Q17" s="180"/>
      <c r="R17" s="65">
        <f t="shared" si="3"/>
        <v>0</v>
      </c>
      <c r="S17" s="188"/>
      <c r="T17" s="188"/>
      <c r="U17" s="64" t="str">
        <f t="shared" si="4"/>
        <v>00:00</v>
      </c>
      <c r="V17" s="193"/>
      <c r="W17" s="184"/>
      <c r="X17" s="185"/>
      <c r="Y17" s="186">
        <f t="shared" si="5"/>
        <v>0</v>
      </c>
      <c r="Z17" s="192"/>
      <c r="AA17" s="187"/>
      <c r="AB17" s="180"/>
      <c r="AC17" s="64">
        <f t="shared" si="6"/>
        <v>0</v>
      </c>
      <c r="AD17" s="188"/>
      <c r="AE17" s="188"/>
      <c r="AF17" s="64" t="str">
        <f t="shared" si="7"/>
        <v>00:00</v>
      </c>
      <c r="AG17" s="189"/>
      <c r="AH17" s="184"/>
      <c r="AI17" s="185"/>
      <c r="AJ17" s="186">
        <f t="shared" si="8"/>
        <v>0</v>
      </c>
      <c r="AK17" s="192"/>
      <c r="AL17" s="187"/>
      <c r="AM17" s="180"/>
      <c r="AN17" s="64">
        <f t="shared" si="9"/>
        <v>0</v>
      </c>
      <c r="AO17" s="188"/>
      <c r="AP17" s="188"/>
      <c r="AQ17" s="64" t="str">
        <f t="shared" si="10"/>
        <v>00:00</v>
      </c>
      <c r="AR17" s="189"/>
      <c r="AS17" s="184"/>
      <c r="AT17" s="185"/>
      <c r="AU17" s="186">
        <f t="shared" si="11"/>
        <v>0</v>
      </c>
      <c r="AV17" s="192"/>
      <c r="AW17" s="187"/>
      <c r="AX17" s="180"/>
      <c r="AY17" s="64">
        <f t="shared" si="12"/>
        <v>0</v>
      </c>
      <c r="AZ17" s="188"/>
      <c r="BA17" s="188"/>
      <c r="BB17" s="64" t="str">
        <f t="shared" si="13"/>
        <v>00:00</v>
      </c>
      <c r="BC17" s="189"/>
      <c r="BD17" s="184"/>
      <c r="BE17" s="185"/>
      <c r="BF17" s="186">
        <f t="shared" si="14"/>
        <v>0</v>
      </c>
      <c r="BG17" s="192"/>
      <c r="BH17" s="187"/>
      <c r="BI17" s="180"/>
      <c r="BJ17" s="64">
        <f t="shared" si="15"/>
        <v>0</v>
      </c>
      <c r="BK17" s="188"/>
      <c r="BL17" s="188"/>
      <c r="BM17" s="64" t="str">
        <f t="shared" si="16"/>
        <v>00:00</v>
      </c>
      <c r="BN17" s="189"/>
      <c r="BO17" s="184"/>
      <c r="BP17" s="185"/>
      <c r="BQ17" s="186">
        <f t="shared" si="17"/>
        <v>0</v>
      </c>
      <c r="BR17" s="190"/>
    </row>
    <row r="18" spans="1:70" ht="15.75" thickBot="1" x14ac:dyDescent="0.3">
      <c r="A18" s="85">
        <f>A16+1</f>
        <v>42740</v>
      </c>
      <c r="B18" s="99" t="str">
        <f>UPPER(TEXT(A18,"jjj"))</f>
        <v>MER</v>
      </c>
      <c r="C18" s="105" t="str">
        <f>UPPER(TEXT(A18,"jj mmm"))</f>
        <v>06 JANV</v>
      </c>
      <c r="D18" s="165"/>
      <c r="E18" s="166"/>
      <c r="F18" s="167"/>
      <c r="G18" s="64">
        <f t="shared" si="0"/>
        <v>0</v>
      </c>
      <c r="H18" s="168">
        <f>G18+G19</f>
        <v>0</v>
      </c>
      <c r="I18" s="175">
        <f>IF(OR(F17="",D18=""),0,MOD(D18-F17,1))</f>
        <v>0</v>
      </c>
      <c r="J18" s="64" t="str">
        <f t="shared" si="1"/>
        <v>00:00</v>
      </c>
      <c r="K18" s="191">
        <f>J18+J19</f>
        <v>0</v>
      </c>
      <c r="L18" s="171">
        <f>IF(AND(WEEKDAY($A18,2)&lt;7,E18="CP"),1,0)</f>
        <v>0</v>
      </c>
      <c r="M18" s="172">
        <f>IF(E18="CV",1,0)</f>
        <v>0</v>
      </c>
      <c r="N18" s="173">
        <f t="shared" si="2"/>
        <v>0</v>
      </c>
      <c r="O18" s="165"/>
      <c r="P18" s="174"/>
      <c r="Q18" s="167"/>
      <c r="R18" s="64">
        <f t="shared" si="3"/>
        <v>0</v>
      </c>
      <c r="S18" s="175">
        <f>R18+R19</f>
        <v>0</v>
      </c>
      <c r="T18" s="175">
        <f>IF(OR(Q17="",O18=""),0,MOD(O18-Q17,1))</f>
        <v>0</v>
      </c>
      <c r="U18" s="64" t="str">
        <f t="shared" si="4"/>
        <v>00:00</v>
      </c>
      <c r="V18" s="191">
        <f>U18+U19</f>
        <v>0</v>
      </c>
      <c r="W18" s="171">
        <f>IF(AND(WEEKDAY($A18,2)&lt;7,P18="CP"),1,0)</f>
        <v>0</v>
      </c>
      <c r="X18" s="172">
        <f>IF(P18="CV",1,0)</f>
        <v>0</v>
      </c>
      <c r="Y18" s="173">
        <f t="shared" si="5"/>
        <v>0</v>
      </c>
      <c r="Z18" s="165"/>
      <c r="AA18" s="174"/>
      <c r="AB18" s="167"/>
      <c r="AC18" s="64">
        <f t="shared" si="6"/>
        <v>0</v>
      </c>
      <c r="AD18" s="175">
        <f>AC18+AC19</f>
        <v>0</v>
      </c>
      <c r="AE18" s="175">
        <f>IF(OR(AB17="",Z18=""),0,MOD(Z18-AB17,1))</f>
        <v>0</v>
      </c>
      <c r="AF18" s="64" t="str">
        <f t="shared" si="7"/>
        <v>00:00</v>
      </c>
      <c r="AG18" s="176">
        <f>AF18+AF19</f>
        <v>0</v>
      </c>
      <c r="AH18" s="171">
        <f>IF(AND(WEEKDAY($A18,2)&lt;7,AA18="CP"),1,0)</f>
        <v>0</v>
      </c>
      <c r="AI18" s="172">
        <f>IF(AA18="CV",1,0)</f>
        <v>0</v>
      </c>
      <c r="AJ18" s="173">
        <f t="shared" si="8"/>
        <v>0</v>
      </c>
      <c r="AK18" s="165"/>
      <c r="AL18" s="174"/>
      <c r="AM18" s="167"/>
      <c r="AN18" s="64">
        <f t="shared" si="9"/>
        <v>0</v>
      </c>
      <c r="AO18" s="175">
        <f>AN18+AN19</f>
        <v>0</v>
      </c>
      <c r="AP18" s="175">
        <f>IF(OR(AM17="",AK18=""),0,MOD(AK18-AM17,1))</f>
        <v>0</v>
      </c>
      <c r="AQ18" s="64" t="str">
        <f t="shared" si="10"/>
        <v>00:00</v>
      </c>
      <c r="AR18" s="176">
        <f>AQ18+AQ19</f>
        <v>0</v>
      </c>
      <c r="AS18" s="171">
        <f>IF(AND(WEEKDAY($A18,2)&lt;7,AL18="CP"),1,0)</f>
        <v>0</v>
      </c>
      <c r="AT18" s="172">
        <f>IF(AL18="CV",1,0)</f>
        <v>0</v>
      </c>
      <c r="AU18" s="173">
        <f t="shared" si="11"/>
        <v>0</v>
      </c>
      <c r="AV18" s="165"/>
      <c r="AW18" s="174"/>
      <c r="AX18" s="167"/>
      <c r="AY18" s="64">
        <f t="shared" si="12"/>
        <v>0</v>
      </c>
      <c r="AZ18" s="175">
        <f>AY18+AY19</f>
        <v>0</v>
      </c>
      <c r="BA18" s="175">
        <f>IF(OR(AX17="",AV18=""),0,MOD(AV18-AX17,1))</f>
        <v>0</v>
      </c>
      <c r="BB18" s="64" t="str">
        <f t="shared" si="13"/>
        <v>00:00</v>
      </c>
      <c r="BC18" s="176">
        <f>BB18+BB19</f>
        <v>0</v>
      </c>
      <c r="BD18" s="171">
        <f>IF(AND(WEEKDAY($A18,2)&lt;7,AW18="CP"),1,0)</f>
        <v>0</v>
      </c>
      <c r="BE18" s="172">
        <f>IF(AW18="CV",1,0)</f>
        <v>0</v>
      </c>
      <c r="BF18" s="173">
        <f t="shared" si="14"/>
        <v>0</v>
      </c>
      <c r="BG18" s="165"/>
      <c r="BH18" s="174"/>
      <c r="BI18" s="167"/>
      <c r="BJ18" s="64">
        <f t="shared" si="15"/>
        <v>0</v>
      </c>
      <c r="BK18" s="175">
        <f>BJ18+BJ19</f>
        <v>0</v>
      </c>
      <c r="BL18" s="175">
        <f>IF(OR(BI17="",BG18=""),0,MOD(BG18-BI17,1))</f>
        <v>0</v>
      </c>
      <c r="BM18" s="64" t="str">
        <f t="shared" si="16"/>
        <v>00:00</v>
      </c>
      <c r="BN18" s="176">
        <f>BM18+BM19</f>
        <v>0</v>
      </c>
      <c r="BO18" s="171">
        <f>IF(AND(WEEKDAY($A18,2)&lt;7,BH18="CP"),1,0)</f>
        <v>0</v>
      </c>
      <c r="BP18" s="172">
        <f>IF(BH18="CV",1,0)</f>
        <v>0</v>
      </c>
      <c r="BQ18" s="173">
        <f t="shared" si="17"/>
        <v>0</v>
      </c>
      <c r="BR18" s="177"/>
    </row>
    <row r="19" spans="1:70" ht="15.75" thickBot="1" x14ac:dyDescent="0.3">
      <c r="A19" s="85"/>
      <c r="B19" s="100"/>
      <c r="C19" s="106"/>
      <c r="D19" s="192"/>
      <c r="E19" s="179"/>
      <c r="F19" s="180"/>
      <c r="G19" s="65">
        <f t="shared" si="0"/>
        <v>0</v>
      </c>
      <c r="H19" s="181"/>
      <c r="I19" s="188"/>
      <c r="J19" s="64" t="str">
        <f t="shared" si="1"/>
        <v>00:00</v>
      </c>
      <c r="K19" s="193"/>
      <c r="L19" s="184"/>
      <c r="M19" s="185"/>
      <c r="N19" s="186">
        <f t="shared" si="2"/>
        <v>0</v>
      </c>
      <c r="O19" s="192"/>
      <c r="P19" s="187"/>
      <c r="Q19" s="180"/>
      <c r="R19" s="65">
        <f t="shared" si="3"/>
        <v>0</v>
      </c>
      <c r="S19" s="188"/>
      <c r="T19" s="188"/>
      <c r="U19" s="64" t="str">
        <f t="shared" si="4"/>
        <v>00:00</v>
      </c>
      <c r="V19" s="193"/>
      <c r="W19" s="184"/>
      <c r="X19" s="185"/>
      <c r="Y19" s="186">
        <f t="shared" si="5"/>
        <v>0</v>
      </c>
      <c r="Z19" s="192"/>
      <c r="AA19" s="187"/>
      <c r="AB19" s="180"/>
      <c r="AC19" s="64">
        <f t="shared" si="6"/>
        <v>0</v>
      </c>
      <c r="AD19" s="188"/>
      <c r="AE19" s="188"/>
      <c r="AF19" s="64" t="str">
        <f t="shared" si="7"/>
        <v>00:00</v>
      </c>
      <c r="AG19" s="189"/>
      <c r="AH19" s="184"/>
      <c r="AI19" s="185"/>
      <c r="AJ19" s="186">
        <f t="shared" si="8"/>
        <v>0</v>
      </c>
      <c r="AK19" s="192"/>
      <c r="AL19" s="187"/>
      <c r="AM19" s="180"/>
      <c r="AN19" s="64">
        <f t="shared" si="9"/>
        <v>0</v>
      </c>
      <c r="AO19" s="188"/>
      <c r="AP19" s="188"/>
      <c r="AQ19" s="64" t="str">
        <f t="shared" si="10"/>
        <v>00:00</v>
      </c>
      <c r="AR19" s="189"/>
      <c r="AS19" s="184"/>
      <c r="AT19" s="185"/>
      <c r="AU19" s="186">
        <f t="shared" si="11"/>
        <v>0</v>
      </c>
      <c r="AV19" s="192"/>
      <c r="AW19" s="187"/>
      <c r="AX19" s="180"/>
      <c r="AY19" s="64">
        <f t="shared" si="12"/>
        <v>0</v>
      </c>
      <c r="AZ19" s="188"/>
      <c r="BA19" s="188"/>
      <c r="BB19" s="64" t="str">
        <f t="shared" si="13"/>
        <v>00:00</v>
      </c>
      <c r="BC19" s="189"/>
      <c r="BD19" s="184"/>
      <c r="BE19" s="185"/>
      <c r="BF19" s="186">
        <f t="shared" si="14"/>
        <v>0</v>
      </c>
      <c r="BG19" s="192"/>
      <c r="BH19" s="187"/>
      <c r="BI19" s="180"/>
      <c r="BJ19" s="64">
        <f t="shared" si="15"/>
        <v>0</v>
      </c>
      <c r="BK19" s="188"/>
      <c r="BL19" s="188"/>
      <c r="BM19" s="64" t="str">
        <f t="shared" si="16"/>
        <v>00:00</v>
      </c>
      <c r="BN19" s="189"/>
      <c r="BO19" s="184"/>
      <c r="BP19" s="185"/>
      <c r="BQ19" s="186">
        <f t="shared" si="17"/>
        <v>0</v>
      </c>
      <c r="BR19" s="190"/>
    </row>
    <row r="20" spans="1:70" ht="15.75" thickBot="1" x14ac:dyDescent="0.3">
      <c r="A20" s="85">
        <f>A18+1</f>
        <v>42741</v>
      </c>
      <c r="B20" s="99" t="str">
        <f>UPPER(TEXT(A20,"jjj"))</f>
        <v>JEU</v>
      </c>
      <c r="C20" s="105" t="str">
        <f>UPPER(TEXT(A20,"jj mmm"))</f>
        <v>07 JANV</v>
      </c>
      <c r="D20" s="165"/>
      <c r="E20" s="166"/>
      <c r="F20" s="167"/>
      <c r="G20" s="64">
        <f t="shared" si="0"/>
        <v>0</v>
      </c>
      <c r="H20" s="168">
        <f>G20+G21</f>
        <v>0</v>
      </c>
      <c r="I20" s="175">
        <f>IF(OR(F19="",D20=""),0,MOD(D20-F19,1))</f>
        <v>0</v>
      </c>
      <c r="J20" s="64" t="str">
        <f t="shared" si="1"/>
        <v>00:00</v>
      </c>
      <c r="K20" s="191">
        <f>J20+J21</f>
        <v>0</v>
      </c>
      <c r="L20" s="171">
        <f>IF(AND(WEEKDAY($A20,2)&lt;7,E20="CP"),1,0)</f>
        <v>0</v>
      </c>
      <c r="M20" s="172">
        <f>IF(E20="CV",1,0)</f>
        <v>0</v>
      </c>
      <c r="N20" s="173">
        <f t="shared" si="2"/>
        <v>0</v>
      </c>
      <c r="O20" s="165"/>
      <c r="P20" s="174"/>
      <c r="Q20" s="167"/>
      <c r="R20" s="64">
        <f t="shared" si="3"/>
        <v>0</v>
      </c>
      <c r="S20" s="175">
        <f>R20+R21</f>
        <v>0</v>
      </c>
      <c r="T20" s="175">
        <f>IF(OR(Q19="",O20=""),0,MOD(O20-Q19,1))</f>
        <v>0</v>
      </c>
      <c r="U20" s="64" t="str">
        <f t="shared" si="4"/>
        <v>00:00</v>
      </c>
      <c r="V20" s="191">
        <f>U20+U21</f>
        <v>0</v>
      </c>
      <c r="W20" s="171">
        <f>IF(AND(WEEKDAY($A20,2)&lt;7,P20="CP"),1,0)</f>
        <v>0</v>
      </c>
      <c r="X20" s="172">
        <f>IF(P20="CV",1,0)</f>
        <v>0</v>
      </c>
      <c r="Y20" s="173">
        <f t="shared" si="5"/>
        <v>0</v>
      </c>
      <c r="Z20" s="165"/>
      <c r="AA20" s="174"/>
      <c r="AB20" s="167"/>
      <c r="AC20" s="64">
        <f t="shared" si="6"/>
        <v>0</v>
      </c>
      <c r="AD20" s="175">
        <f>AC20+AC21</f>
        <v>0</v>
      </c>
      <c r="AE20" s="175">
        <f>IF(OR(AB19="",Z20=""),0,MOD(Z20-AB19,1))</f>
        <v>0</v>
      </c>
      <c r="AF20" s="64" t="str">
        <f t="shared" si="7"/>
        <v>00:00</v>
      </c>
      <c r="AG20" s="176">
        <f>AF20+AF21</f>
        <v>0</v>
      </c>
      <c r="AH20" s="171">
        <f>IF(AND(WEEKDAY($A20,2)&lt;7,AA20="CP"),1,0)</f>
        <v>0</v>
      </c>
      <c r="AI20" s="172">
        <f>IF(AA20="CV",1,0)</f>
        <v>0</v>
      </c>
      <c r="AJ20" s="173">
        <f t="shared" si="8"/>
        <v>0</v>
      </c>
      <c r="AK20" s="165"/>
      <c r="AL20" s="174"/>
      <c r="AM20" s="167"/>
      <c r="AN20" s="64">
        <f t="shared" si="9"/>
        <v>0</v>
      </c>
      <c r="AO20" s="175">
        <f>AN20+AN21</f>
        <v>0</v>
      </c>
      <c r="AP20" s="175">
        <f>IF(OR(AM19="",AK20=""),0,MOD(AK20-AM19,1))</f>
        <v>0</v>
      </c>
      <c r="AQ20" s="64" t="str">
        <f t="shared" si="10"/>
        <v>00:00</v>
      </c>
      <c r="AR20" s="176">
        <f>AQ20+AQ21</f>
        <v>0</v>
      </c>
      <c r="AS20" s="171">
        <f>IF(AND(WEEKDAY($A20,2)&lt;7,AL20="CP"),1,0)</f>
        <v>0</v>
      </c>
      <c r="AT20" s="172">
        <f>IF(AL20="CV",1,0)</f>
        <v>0</v>
      </c>
      <c r="AU20" s="173">
        <f t="shared" si="11"/>
        <v>0</v>
      </c>
      <c r="AV20" s="165"/>
      <c r="AW20" s="174"/>
      <c r="AX20" s="167"/>
      <c r="AY20" s="64">
        <f t="shared" si="12"/>
        <v>0</v>
      </c>
      <c r="AZ20" s="175">
        <f>AY20+AY21</f>
        <v>0</v>
      </c>
      <c r="BA20" s="175">
        <f>IF(OR(AX19="",AV20=""),0,MOD(AV20-AX19,1))</f>
        <v>0</v>
      </c>
      <c r="BB20" s="64" t="str">
        <f t="shared" si="13"/>
        <v>00:00</v>
      </c>
      <c r="BC20" s="176">
        <f>BB20+BB21</f>
        <v>0</v>
      </c>
      <c r="BD20" s="171">
        <f>IF(AND(WEEKDAY($A20,2)&lt;7,AW20="CP"),1,0)</f>
        <v>0</v>
      </c>
      <c r="BE20" s="172">
        <f>IF(AW20="CV",1,0)</f>
        <v>0</v>
      </c>
      <c r="BF20" s="173">
        <f t="shared" si="14"/>
        <v>0</v>
      </c>
      <c r="BG20" s="165"/>
      <c r="BH20" s="174"/>
      <c r="BI20" s="167"/>
      <c r="BJ20" s="64">
        <f t="shared" si="15"/>
        <v>0</v>
      </c>
      <c r="BK20" s="175">
        <f>BJ20+BJ21</f>
        <v>0</v>
      </c>
      <c r="BL20" s="175">
        <f>IF(OR(BI19="",BG20=""),0,MOD(BG20-BI19,1))</f>
        <v>0</v>
      </c>
      <c r="BM20" s="64" t="str">
        <f t="shared" si="16"/>
        <v>00:00</v>
      </c>
      <c r="BN20" s="176">
        <f>BM20+BM21</f>
        <v>0</v>
      </c>
      <c r="BO20" s="171">
        <f>IF(AND(WEEKDAY($A20,2)&lt;7,BH20="CP"),1,0)</f>
        <v>0</v>
      </c>
      <c r="BP20" s="172">
        <f>IF(BH20="CV",1,0)</f>
        <v>0</v>
      </c>
      <c r="BQ20" s="173">
        <f t="shared" si="17"/>
        <v>0</v>
      </c>
      <c r="BR20" s="177"/>
    </row>
    <row r="21" spans="1:70" ht="15.75" thickBot="1" x14ac:dyDescent="0.3">
      <c r="A21" s="85"/>
      <c r="B21" s="100"/>
      <c r="C21" s="106"/>
      <c r="D21" s="192"/>
      <c r="E21" s="179"/>
      <c r="F21" s="180"/>
      <c r="G21" s="65">
        <f t="shared" si="0"/>
        <v>0</v>
      </c>
      <c r="H21" s="181"/>
      <c r="I21" s="188"/>
      <c r="J21" s="64" t="str">
        <f t="shared" si="1"/>
        <v>00:00</v>
      </c>
      <c r="K21" s="193"/>
      <c r="L21" s="184"/>
      <c r="M21" s="185"/>
      <c r="N21" s="186">
        <f t="shared" si="2"/>
        <v>0</v>
      </c>
      <c r="O21" s="192"/>
      <c r="P21" s="187"/>
      <c r="Q21" s="180"/>
      <c r="R21" s="65">
        <f t="shared" si="3"/>
        <v>0</v>
      </c>
      <c r="S21" s="188"/>
      <c r="T21" s="188"/>
      <c r="U21" s="64" t="str">
        <f t="shared" si="4"/>
        <v>00:00</v>
      </c>
      <c r="V21" s="193"/>
      <c r="W21" s="184"/>
      <c r="X21" s="185"/>
      <c r="Y21" s="186">
        <f t="shared" si="5"/>
        <v>0</v>
      </c>
      <c r="Z21" s="192"/>
      <c r="AA21" s="187"/>
      <c r="AB21" s="180"/>
      <c r="AC21" s="64">
        <f t="shared" si="6"/>
        <v>0</v>
      </c>
      <c r="AD21" s="188"/>
      <c r="AE21" s="188"/>
      <c r="AF21" s="64" t="str">
        <f t="shared" si="7"/>
        <v>00:00</v>
      </c>
      <c r="AG21" s="189"/>
      <c r="AH21" s="184"/>
      <c r="AI21" s="185"/>
      <c r="AJ21" s="186">
        <f t="shared" si="8"/>
        <v>0</v>
      </c>
      <c r="AK21" s="192"/>
      <c r="AL21" s="187"/>
      <c r="AM21" s="180"/>
      <c r="AN21" s="64">
        <f t="shared" si="9"/>
        <v>0</v>
      </c>
      <c r="AO21" s="188"/>
      <c r="AP21" s="188"/>
      <c r="AQ21" s="64" t="str">
        <f t="shared" si="10"/>
        <v>00:00</v>
      </c>
      <c r="AR21" s="189"/>
      <c r="AS21" s="184"/>
      <c r="AT21" s="185"/>
      <c r="AU21" s="186">
        <f t="shared" si="11"/>
        <v>0</v>
      </c>
      <c r="AV21" s="192"/>
      <c r="AW21" s="187"/>
      <c r="AX21" s="180"/>
      <c r="AY21" s="64">
        <f t="shared" si="12"/>
        <v>0</v>
      </c>
      <c r="AZ21" s="188"/>
      <c r="BA21" s="188"/>
      <c r="BB21" s="64" t="str">
        <f t="shared" si="13"/>
        <v>00:00</v>
      </c>
      <c r="BC21" s="189"/>
      <c r="BD21" s="184"/>
      <c r="BE21" s="185"/>
      <c r="BF21" s="186">
        <f t="shared" si="14"/>
        <v>0</v>
      </c>
      <c r="BG21" s="192"/>
      <c r="BH21" s="187"/>
      <c r="BI21" s="180"/>
      <c r="BJ21" s="64">
        <f t="shared" si="15"/>
        <v>0</v>
      </c>
      <c r="BK21" s="188"/>
      <c r="BL21" s="188"/>
      <c r="BM21" s="64" t="str">
        <f t="shared" si="16"/>
        <v>00:00</v>
      </c>
      <c r="BN21" s="189"/>
      <c r="BO21" s="184"/>
      <c r="BP21" s="185"/>
      <c r="BQ21" s="186">
        <f t="shared" si="17"/>
        <v>0</v>
      </c>
      <c r="BR21" s="190"/>
    </row>
    <row r="22" spans="1:70" ht="15.75" thickBot="1" x14ac:dyDescent="0.3">
      <c r="A22" s="85">
        <f>A20+1</f>
        <v>42742</v>
      </c>
      <c r="B22" s="99" t="str">
        <f>UPPER(TEXT(A22,"jjj"))</f>
        <v>VEN</v>
      </c>
      <c r="C22" s="105" t="str">
        <f>UPPER(TEXT(A22,"jj mmm"))</f>
        <v>08 JANV</v>
      </c>
      <c r="D22" s="165"/>
      <c r="E22" s="166"/>
      <c r="F22" s="167"/>
      <c r="G22" s="64">
        <f t="shared" si="0"/>
        <v>0</v>
      </c>
      <c r="H22" s="168">
        <f>G22+G23</f>
        <v>0</v>
      </c>
      <c r="I22" s="175">
        <f>IF(OR(F21="",D22=""),0,MOD(D22-F21,1))</f>
        <v>0</v>
      </c>
      <c r="J22" s="64" t="str">
        <f t="shared" si="1"/>
        <v>00:00</v>
      </c>
      <c r="K22" s="191">
        <f>J22+J23</f>
        <v>0</v>
      </c>
      <c r="L22" s="171">
        <f>IF(AND(WEEKDAY($A22,2)&lt;7,E22="CP"),1,0)</f>
        <v>0</v>
      </c>
      <c r="M22" s="172">
        <f>IF(E22="CV",1,0)</f>
        <v>0</v>
      </c>
      <c r="N22" s="173">
        <f t="shared" si="2"/>
        <v>0</v>
      </c>
      <c r="O22" s="165"/>
      <c r="P22" s="174"/>
      <c r="Q22" s="167"/>
      <c r="R22" s="64">
        <f t="shared" si="3"/>
        <v>0</v>
      </c>
      <c r="S22" s="175">
        <f>R22+R23</f>
        <v>0</v>
      </c>
      <c r="T22" s="175">
        <f>IF(OR(Q21="",O22=""),0,MOD(O22-Q21,1))</f>
        <v>0</v>
      </c>
      <c r="U22" s="64" t="str">
        <f t="shared" si="4"/>
        <v>00:00</v>
      </c>
      <c r="V22" s="191">
        <f>U22+U23</f>
        <v>0</v>
      </c>
      <c r="W22" s="171">
        <f>IF(AND(WEEKDAY($A22,2)&lt;7,P22="CP"),1,0)</f>
        <v>0</v>
      </c>
      <c r="X22" s="172">
        <f>IF(P22="CV",1,0)</f>
        <v>0</v>
      </c>
      <c r="Y22" s="173">
        <f t="shared" si="5"/>
        <v>0</v>
      </c>
      <c r="Z22" s="165"/>
      <c r="AA22" s="174"/>
      <c r="AB22" s="167"/>
      <c r="AC22" s="64">
        <f t="shared" si="6"/>
        <v>0</v>
      </c>
      <c r="AD22" s="175">
        <f>AC22+AC23</f>
        <v>0</v>
      </c>
      <c r="AE22" s="175">
        <f>IF(OR(AB21="",Z22=""),0,MOD(Z22-AB21,1))</f>
        <v>0</v>
      </c>
      <c r="AF22" s="64" t="str">
        <f t="shared" si="7"/>
        <v>00:00</v>
      </c>
      <c r="AG22" s="176">
        <f>AF22+AF23</f>
        <v>0</v>
      </c>
      <c r="AH22" s="171">
        <f>IF(AND(WEEKDAY($A22,2)&lt;7,AA22="CP"),1,0)</f>
        <v>0</v>
      </c>
      <c r="AI22" s="172">
        <f>IF(AA22="CV",1,0)</f>
        <v>0</v>
      </c>
      <c r="AJ22" s="173">
        <f t="shared" si="8"/>
        <v>0</v>
      </c>
      <c r="AK22" s="165"/>
      <c r="AL22" s="174"/>
      <c r="AM22" s="167"/>
      <c r="AN22" s="64">
        <f t="shared" si="9"/>
        <v>0</v>
      </c>
      <c r="AO22" s="175">
        <f>AN22+AN23</f>
        <v>0</v>
      </c>
      <c r="AP22" s="175">
        <f>IF(OR(AM21="",AK22=""),0,MOD(AK22-AM21,1))</f>
        <v>0</v>
      </c>
      <c r="AQ22" s="64" t="str">
        <f t="shared" si="10"/>
        <v>00:00</v>
      </c>
      <c r="AR22" s="176">
        <f>AQ22+AQ23</f>
        <v>0</v>
      </c>
      <c r="AS22" s="171">
        <f>IF(AND(WEEKDAY($A22,2)&lt;7,AL22="CP"),1,0)</f>
        <v>0</v>
      </c>
      <c r="AT22" s="172">
        <f>IF(AL22="CV",1,0)</f>
        <v>0</v>
      </c>
      <c r="AU22" s="173">
        <f t="shared" si="11"/>
        <v>0</v>
      </c>
      <c r="AV22" s="165"/>
      <c r="AW22" s="174"/>
      <c r="AX22" s="167"/>
      <c r="AY22" s="64">
        <f t="shared" si="12"/>
        <v>0</v>
      </c>
      <c r="AZ22" s="175">
        <f>AY22+AY23</f>
        <v>0</v>
      </c>
      <c r="BA22" s="175">
        <f>IF(OR(AX21="",AV22=""),0,MOD(AV22-AX21,1))</f>
        <v>0</v>
      </c>
      <c r="BB22" s="64" t="str">
        <f t="shared" si="13"/>
        <v>00:00</v>
      </c>
      <c r="BC22" s="176">
        <f>BB22+BB23</f>
        <v>0</v>
      </c>
      <c r="BD22" s="171">
        <f>IF(AND(WEEKDAY($A22,2)&lt;7,AW22="CP"),1,0)</f>
        <v>0</v>
      </c>
      <c r="BE22" s="172">
        <f>IF(AW22="CV",1,0)</f>
        <v>0</v>
      </c>
      <c r="BF22" s="173">
        <f t="shared" si="14"/>
        <v>0</v>
      </c>
      <c r="BG22" s="165"/>
      <c r="BH22" s="174"/>
      <c r="BI22" s="167"/>
      <c r="BJ22" s="64">
        <f t="shared" si="15"/>
        <v>0</v>
      </c>
      <c r="BK22" s="175">
        <f>BJ22+BJ23</f>
        <v>0</v>
      </c>
      <c r="BL22" s="175">
        <f>IF(OR(BI21="",BG22=""),0,MOD(BG22-BI21,1))</f>
        <v>0</v>
      </c>
      <c r="BM22" s="64" t="str">
        <f t="shared" si="16"/>
        <v>00:00</v>
      </c>
      <c r="BN22" s="176">
        <f>BM22+BM23</f>
        <v>0</v>
      </c>
      <c r="BO22" s="171">
        <f>IF(AND(WEEKDAY($A22,2)&lt;7,BH22="CP"),1,0)</f>
        <v>0</v>
      </c>
      <c r="BP22" s="172">
        <f>IF(BH22="CV",1,0)</f>
        <v>0</v>
      </c>
      <c r="BQ22" s="173">
        <f t="shared" si="17"/>
        <v>0</v>
      </c>
      <c r="BR22" s="177"/>
    </row>
    <row r="23" spans="1:70" ht="15.75" thickBot="1" x14ac:dyDescent="0.3">
      <c r="A23" s="85"/>
      <c r="B23" s="100"/>
      <c r="C23" s="106"/>
      <c r="D23" s="192"/>
      <c r="E23" s="179"/>
      <c r="F23" s="180"/>
      <c r="G23" s="65">
        <f t="shared" si="0"/>
        <v>0</v>
      </c>
      <c r="H23" s="181"/>
      <c r="I23" s="188"/>
      <c r="J23" s="64" t="str">
        <f t="shared" si="1"/>
        <v>00:00</v>
      </c>
      <c r="K23" s="193"/>
      <c r="L23" s="184"/>
      <c r="M23" s="185"/>
      <c r="N23" s="186">
        <f t="shared" si="2"/>
        <v>0</v>
      </c>
      <c r="O23" s="192"/>
      <c r="P23" s="187"/>
      <c r="Q23" s="180"/>
      <c r="R23" s="65">
        <f t="shared" si="3"/>
        <v>0</v>
      </c>
      <c r="S23" s="188"/>
      <c r="T23" s="188"/>
      <c r="U23" s="64" t="str">
        <f t="shared" si="4"/>
        <v>00:00</v>
      </c>
      <c r="V23" s="193"/>
      <c r="W23" s="184"/>
      <c r="X23" s="185"/>
      <c r="Y23" s="186">
        <f t="shared" si="5"/>
        <v>0</v>
      </c>
      <c r="Z23" s="192"/>
      <c r="AA23" s="187"/>
      <c r="AB23" s="180"/>
      <c r="AC23" s="64">
        <f t="shared" si="6"/>
        <v>0</v>
      </c>
      <c r="AD23" s="188"/>
      <c r="AE23" s="188"/>
      <c r="AF23" s="64" t="str">
        <f t="shared" si="7"/>
        <v>00:00</v>
      </c>
      <c r="AG23" s="189"/>
      <c r="AH23" s="184"/>
      <c r="AI23" s="185"/>
      <c r="AJ23" s="186">
        <f t="shared" si="8"/>
        <v>0</v>
      </c>
      <c r="AK23" s="192"/>
      <c r="AL23" s="187"/>
      <c r="AM23" s="180"/>
      <c r="AN23" s="64">
        <f t="shared" si="9"/>
        <v>0</v>
      </c>
      <c r="AO23" s="188"/>
      <c r="AP23" s="188"/>
      <c r="AQ23" s="64" t="str">
        <f t="shared" si="10"/>
        <v>00:00</v>
      </c>
      <c r="AR23" s="189"/>
      <c r="AS23" s="184"/>
      <c r="AT23" s="185"/>
      <c r="AU23" s="186">
        <f t="shared" si="11"/>
        <v>0</v>
      </c>
      <c r="AV23" s="192"/>
      <c r="AW23" s="187"/>
      <c r="AX23" s="180"/>
      <c r="AY23" s="64">
        <f t="shared" si="12"/>
        <v>0</v>
      </c>
      <c r="AZ23" s="188"/>
      <c r="BA23" s="188"/>
      <c r="BB23" s="64" t="str">
        <f t="shared" si="13"/>
        <v>00:00</v>
      </c>
      <c r="BC23" s="189"/>
      <c r="BD23" s="184"/>
      <c r="BE23" s="185"/>
      <c r="BF23" s="186">
        <f t="shared" si="14"/>
        <v>0</v>
      </c>
      <c r="BG23" s="192"/>
      <c r="BH23" s="187"/>
      <c r="BI23" s="180"/>
      <c r="BJ23" s="64">
        <f t="shared" si="15"/>
        <v>0</v>
      </c>
      <c r="BK23" s="188"/>
      <c r="BL23" s="188"/>
      <c r="BM23" s="64" t="str">
        <f t="shared" si="16"/>
        <v>00:00</v>
      </c>
      <c r="BN23" s="189"/>
      <c r="BO23" s="184"/>
      <c r="BP23" s="185"/>
      <c r="BQ23" s="186">
        <f t="shared" si="17"/>
        <v>0</v>
      </c>
      <c r="BR23" s="190"/>
    </row>
    <row r="24" spans="1:70" ht="15.75" thickBot="1" x14ac:dyDescent="0.3">
      <c r="A24" s="85">
        <f>A22+1</f>
        <v>42743</v>
      </c>
      <c r="B24" s="99" t="str">
        <f>UPPER(TEXT(A24,"jjj"))</f>
        <v>SAM</v>
      </c>
      <c r="C24" s="105" t="str">
        <f>UPPER(TEXT(A24,"jj mmm"))</f>
        <v>09 JANV</v>
      </c>
      <c r="D24" s="165"/>
      <c r="E24" s="166"/>
      <c r="F24" s="167"/>
      <c r="G24" s="64">
        <f t="shared" si="0"/>
        <v>0</v>
      </c>
      <c r="H24" s="168">
        <f>G24+G25</f>
        <v>0</v>
      </c>
      <c r="I24" s="175">
        <f>IF(OR(F23="",D24=""),0,MOD(D24-F23,1))</f>
        <v>0</v>
      </c>
      <c r="J24" s="64" t="str">
        <f t="shared" si="1"/>
        <v>00:00</v>
      </c>
      <c r="K24" s="191">
        <f>J24+J25</f>
        <v>0</v>
      </c>
      <c r="L24" s="171">
        <f>IF(AND(WEEKDAY($A24,2)&lt;7,E24="CP"),1,0)</f>
        <v>0</v>
      </c>
      <c r="M24" s="172">
        <f>IF(E24="CV",1,0)</f>
        <v>0</v>
      </c>
      <c r="N24" s="173">
        <f t="shared" si="2"/>
        <v>0</v>
      </c>
      <c r="O24" s="165"/>
      <c r="P24" s="174"/>
      <c r="Q24" s="167"/>
      <c r="R24" s="64">
        <f t="shared" si="3"/>
        <v>0</v>
      </c>
      <c r="S24" s="175">
        <f>R24+R25</f>
        <v>0</v>
      </c>
      <c r="T24" s="175">
        <f>IF(OR(Q23="",O24=""),0,MOD(O24-Q23,1))</f>
        <v>0</v>
      </c>
      <c r="U24" s="64" t="str">
        <f t="shared" si="4"/>
        <v>00:00</v>
      </c>
      <c r="V24" s="191">
        <f>U24+U25</f>
        <v>0</v>
      </c>
      <c r="W24" s="171">
        <f>IF(AND(WEEKDAY($A24,2)&lt;7,P24="CP"),1,0)</f>
        <v>0</v>
      </c>
      <c r="X24" s="172">
        <f>IF(P24="CV",1,0)</f>
        <v>0</v>
      </c>
      <c r="Y24" s="173">
        <f t="shared" si="5"/>
        <v>0</v>
      </c>
      <c r="Z24" s="165"/>
      <c r="AA24" s="174"/>
      <c r="AB24" s="167"/>
      <c r="AC24" s="64">
        <f t="shared" si="6"/>
        <v>0</v>
      </c>
      <c r="AD24" s="175">
        <f>AC24+AC25</f>
        <v>0</v>
      </c>
      <c r="AE24" s="175">
        <f>IF(OR(AB23="",Z24=""),0,MOD(Z24-AB23,1))</f>
        <v>0</v>
      </c>
      <c r="AF24" s="64" t="str">
        <f t="shared" si="7"/>
        <v>00:00</v>
      </c>
      <c r="AG24" s="176">
        <f>AF24+AF25</f>
        <v>0</v>
      </c>
      <c r="AH24" s="171">
        <f>IF(AND(WEEKDAY($A24,2)&lt;7,AA24="CP"),1,0)</f>
        <v>0</v>
      </c>
      <c r="AI24" s="172">
        <f>IF(AA24="CV",1,0)</f>
        <v>0</v>
      </c>
      <c r="AJ24" s="173">
        <f t="shared" si="8"/>
        <v>0</v>
      </c>
      <c r="AK24" s="165"/>
      <c r="AL24" s="174"/>
      <c r="AM24" s="167"/>
      <c r="AN24" s="64">
        <f t="shared" si="9"/>
        <v>0</v>
      </c>
      <c r="AO24" s="175">
        <f>AN24+AN25</f>
        <v>0</v>
      </c>
      <c r="AP24" s="175">
        <f>IF(OR(AM23="",AK24=""),0,MOD(AK24-AM23,1))</f>
        <v>0</v>
      </c>
      <c r="AQ24" s="64" t="str">
        <f t="shared" si="10"/>
        <v>00:00</v>
      </c>
      <c r="AR24" s="176">
        <f>AQ24+AQ25</f>
        <v>0</v>
      </c>
      <c r="AS24" s="171">
        <f>IF(AND(WEEKDAY($A24,2)&lt;7,AL24="CP"),1,0)</f>
        <v>0</v>
      </c>
      <c r="AT24" s="172">
        <f>IF(AL24="CV",1,0)</f>
        <v>0</v>
      </c>
      <c r="AU24" s="173">
        <f t="shared" si="11"/>
        <v>0</v>
      </c>
      <c r="AV24" s="165"/>
      <c r="AW24" s="174"/>
      <c r="AX24" s="167"/>
      <c r="AY24" s="64">
        <f t="shared" si="12"/>
        <v>0</v>
      </c>
      <c r="AZ24" s="175">
        <f>AY24+AY25</f>
        <v>0</v>
      </c>
      <c r="BA24" s="175">
        <f>IF(OR(AX23="",AV24=""),0,MOD(AV24-AX23,1))</f>
        <v>0</v>
      </c>
      <c r="BB24" s="64" t="str">
        <f t="shared" si="13"/>
        <v>00:00</v>
      </c>
      <c r="BC24" s="176">
        <f>BB24+BB25</f>
        <v>0</v>
      </c>
      <c r="BD24" s="171">
        <f>IF(AND(WEEKDAY($A24,2)&lt;7,AW24="CP"),1,0)</f>
        <v>0</v>
      </c>
      <c r="BE24" s="172">
        <f>IF(AW24="CV",1,0)</f>
        <v>0</v>
      </c>
      <c r="BF24" s="173">
        <f t="shared" si="14"/>
        <v>0</v>
      </c>
      <c r="BG24" s="165"/>
      <c r="BH24" s="174"/>
      <c r="BI24" s="167"/>
      <c r="BJ24" s="64">
        <f t="shared" si="15"/>
        <v>0</v>
      </c>
      <c r="BK24" s="175">
        <f>BJ24+BJ25</f>
        <v>0</v>
      </c>
      <c r="BL24" s="175">
        <f>IF(OR(BI23="",BG24=""),0,MOD(BG24-BI23,1))</f>
        <v>0</v>
      </c>
      <c r="BM24" s="64" t="str">
        <f t="shared" si="16"/>
        <v>00:00</v>
      </c>
      <c r="BN24" s="176">
        <f>BM24+BM25</f>
        <v>0</v>
      </c>
      <c r="BO24" s="171">
        <f>IF(AND(WEEKDAY($A24,2)&lt;7,BH24="CP"),1,0)</f>
        <v>0</v>
      </c>
      <c r="BP24" s="172">
        <f>IF(BH24="CV",1,0)</f>
        <v>0</v>
      </c>
      <c r="BQ24" s="173">
        <f t="shared" si="17"/>
        <v>0</v>
      </c>
      <c r="BR24" s="177"/>
    </row>
    <row r="25" spans="1:70" ht="15.75" thickBot="1" x14ac:dyDescent="0.3">
      <c r="A25" s="85"/>
      <c r="B25" s="100"/>
      <c r="C25" s="106"/>
      <c r="D25" s="192"/>
      <c r="E25" s="179"/>
      <c r="F25" s="180"/>
      <c r="G25" s="65">
        <f t="shared" si="0"/>
        <v>0</v>
      </c>
      <c r="H25" s="181"/>
      <c r="I25" s="188"/>
      <c r="J25" s="64" t="str">
        <f t="shared" si="1"/>
        <v>00:00</v>
      </c>
      <c r="K25" s="193"/>
      <c r="L25" s="184"/>
      <c r="M25" s="185"/>
      <c r="N25" s="186">
        <f t="shared" si="2"/>
        <v>0</v>
      </c>
      <c r="O25" s="192"/>
      <c r="P25" s="187"/>
      <c r="Q25" s="180"/>
      <c r="R25" s="65">
        <f t="shared" si="3"/>
        <v>0</v>
      </c>
      <c r="S25" s="188"/>
      <c r="T25" s="188"/>
      <c r="U25" s="64" t="str">
        <f t="shared" si="4"/>
        <v>00:00</v>
      </c>
      <c r="V25" s="193"/>
      <c r="W25" s="184"/>
      <c r="X25" s="185"/>
      <c r="Y25" s="186">
        <f t="shared" si="5"/>
        <v>0</v>
      </c>
      <c r="Z25" s="192"/>
      <c r="AA25" s="187"/>
      <c r="AB25" s="180"/>
      <c r="AC25" s="64">
        <f t="shared" si="6"/>
        <v>0</v>
      </c>
      <c r="AD25" s="188"/>
      <c r="AE25" s="188"/>
      <c r="AF25" s="64" t="str">
        <f t="shared" si="7"/>
        <v>00:00</v>
      </c>
      <c r="AG25" s="189"/>
      <c r="AH25" s="184"/>
      <c r="AI25" s="185"/>
      <c r="AJ25" s="186">
        <f t="shared" si="8"/>
        <v>0</v>
      </c>
      <c r="AK25" s="192"/>
      <c r="AL25" s="187"/>
      <c r="AM25" s="180"/>
      <c r="AN25" s="64">
        <f t="shared" si="9"/>
        <v>0</v>
      </c>
      <c r="AO25" s="188"/>
      <c r="AP25" s="188"/>
      <c r="AQ25" s="64" t="str">
        <f t="shared" si="10"/>
        <v>00:00</v>
      </c>
      <c r="AR25" s="189"/>
      <c r="AS25" s="184"/>
      <c r="AT25" s="185"/>
      <c r="AU25" s="186">
        <f t="shared" si="11"/>
        <v>0</v>
      </c>
      <c r="AV25" s="192"/>
      <c r="AW25" s="187"/>
      <c r="AX25" s="180"/>
      <c r="AY25" s="64">
        <f t="shared" si="12"/>
        <v>0</v>
      </c>
      <c r="AZ25" s="188"/>
      <c r="BA25" s="188"/>
      <c r="BB25" s="64" t="str">
        <f t="shared" si="13"/>
        <v>00:00</v>
      </c>
      <c r="BC25" s="189"/>
      <c r="BD25" s="184"/>
      <c r="BE25" s="185"/>
      <c r="BF25" s="186">
        <f t="shared" si="14"/>
        <v>0</v>
      </c>
      <c r="BG25" s="192"/>
      <c r="BH25" s="187"/>
      <c r="BI25" s="180"/>
      <c r="BJ25" s="64">
        <f t="shared" si="15"/>
        <v>0</v>
      </c>
      <c r="BK25" s="188"/>
      <c r="BL25" s="188"/>
      <c r="BM25" s="64" t="str">
        <f t="shared" si="16"/>
        <v>00:00</v>
      </c>
      <c r="BN25" s="189"/>
      <c r="BO25" s="184"/>
      <c r="BP25" s="185"/>
      <c r="BQ25" s="186">
        <f t="shared" si="17"/>
        <v>0</v>
      </c>
      <c r="BR25" s="190"/>
    </row>
    <row r="26" spans="1:70" ht="15.75" thickBot="1" x14ac:dyDescent="0.3">
      <c r="A26" s="85">
        <f>A24+1</f>
        <v>42744</v>
      </c>
      <c r="B26" s="99" t="str">
        <f>UPPER(TEXT(A26,"jjj"))</f>
        <v>DIM</v>
      </c>
      <c r="C26" s="105" t="str">
        <f>UPPER(TEXT(A26,"jj mmm"))</f>
        <v>10 JANV</v>
      </c>
      <c r="D26" s="165"/>
      <c r="E26" s="166"/>
      <c r="F26" s="167"/>
      <c r="G26" s="64">
        <f t="shared" si="0"/>
        <v>0</v>
      </c>
      <c r="H26" s="168">
        <f>G26+G27</f>
        <v>0</v>
      </c>
      <c r="I26" s="175">
        <f>IF(OR(F25="",D26=""),0,MOD(D26-F25,1))</f>
        <v>0</v>
      </c>
      <c r="J26" s="64" t="str">
        <f t="shared" si="1"/>
        <v>00:00</v>
      </c>
      <c r="K26" s="191">
        <f>J26+J27</f>
        <v>0</v>
      </c>
      <c r="L26" s="171">
        <f>IF(AND(WEEKDAY($A26,2)&lt;7,E26="CP"),1,0)</f>
        <v>0</v>
      </c>
      <c r="M26" s="172">
        <f>IF(E26="CV",1,0)</f>
        <v>0</v>
      </c>
      <c r="N26" s="173">
        <f t="shared" si="2"/>
        <v>0</v>
      </c>
      <c r="O26" s="165"/>
      <c r="P26" s="174"/>
      <c r="Q26" s="167"/>
      <c r="R26" s="64">
        <f t="shared" si="3"/>
        <v>0</v>
      </c>
      <c r="S26" s="175">
        <f>R26+R27</f>
        <v>0</v>
      </c>
      <c r="T26" s="175">
        <f>IF(OR(Q25="",O26=""),0,MOD(O26-Q25,1))</f>
        <v>0</v>
      </c>
      <c r="U26" s="64" t="str">
        <f t="shared" si="4"/>
        <v>00:00</v>
      </c>
      <c r="V26" s="191">
        <f>U26+U27</f>
        <v>0</v>
      </c>
      <c r="W26" s="171">
        <f>IF(AND(WEEKDAY($A26,2)&lt;7,P26="CP"),1,0)</f>
        <v>0</v>
      </c>
      <c r="X26" s="172">
        <f>IF(P26="CV",1,0)</f>
        <v>0</v>
      </c>
      <c r="Y26" s="173">
        <f t="shared" si="5"/>
        <v>0</v>
      </c>
      <c r="Z26" s="165"/>
      <c r="AA26" s="174"/>
      <c r="AB26" s="167"/>
      <c r="AC26" s="64">
        <f t="shared" si="6"/>
        <v>0</v>
      </c>
      <c r="AD26" s="175">
        <f>AC26+AC27</f>
        <v>0</v>
      </c>
      <c r="AE26" s="175">
        <f>IF(OR(AB25="",Z26=""),0,MOD(Z26-AB25,1))</f>
        <v>0</v>
      </c>
      <c r="AF26" s="64" t="str">
        <f t="shared" si="7"/>
        <v>00:00</v>
      </c>
      <c r="AG26" s="176">
        <f>AF26+AF27</f>
        <v>0</v>
      </c>
      <c r="AH26" s="171">
        <f>IF(AND(WEEKDAY($A26,2)&lt;7,AA26="CP"),1,0)</f>
        <v>0</v>
      </c>
      <c r="AI26" s="172">
        <f>IF(AA26="CV",1,0)</f>
        <v>0</v>
      </c>
      <c r="AJ26" s="173">
        <f t="shared" si="8"/>
        <v>0</v>
      </c>
      <c r="AK26" s="165"/>
      <c r="AL26" s="174"/>
      <c r="AM26" s="167"/>
      <c r="AN26" s="64">
        <f t="shared" si="9"/>
        <v>0</v>
      </c>
      <c r="AO26" s="175">
        <f>AN26+AN27</f>
        <v>0</v>
      </c>
      <c r="AP26" s="175">
        <f>IF(OR(AM25="",AK26=""),0,MOD(AK26-AM25,1))</f>
        <v>0</v>
      </c>
      <c r="AQ26" s="64" t="str">
        <f t="shared" si="10"/>
        <v>00:00</v>
      </c>
      <c r="AR26" s="176">
        <f>AQ26+AQ27</f>
        <v>0</v>
      </c>
      <c r="AS26" s="171">
        <f>IF(AND(WEEKDAY($A26,2)&lt;7,AL26="CP"),1,0)</f>
        <v>0</v>
      </c>
      <c r="AT26" s="172">
        <f>IF(AL26="CV",1,0)</f>
        <v>0</v>
      </c>
      <c r="AU26" s="173">
        <f t="shared" si="11"/>
        <v>0</v>
      </c>
      <c r="AV26" s="165"/>
      <c r="AW26" s="174"/>
      <c r="AX26" s="167"/>
      <c r="AY26" s="64">
        <f t="shared" si="12"/>
        <v>0</v>
      </c>
      <c r="AZ26" s="175">
        <f>AY26+AY27</f>
        <v>0</v>
      </c>
      <c r="BA26" s="175">
        <f>IF(OR(AX25="",AV26=""),0,MOD(AV26-AX25,1))</f>
        <v>0</v>
      </c>
      <c r="BB26" s="64" t="str">
        <f t="shared" si="13"/>
        <v>00:00</v>
      </c>
      <c r="BC26" s="176">
        <f>BB26+BB27</f>
        <v>0</v>
      </c>
      <c r="BD26" s="171">
        <f>IF(AND(WEEKDAY($A26,2)&lt;7,AW26="CP"),1,0)</f>
        <v>0</v>
      </c>
      <c r="BE26" s="172">
        <f>IF(AW26="CV",1,0)</f>
        <v>0</v>
      </c>
      <c r="BF26" s="173">
        <f t="shared" si="14"/>
        <v>0</v>
      </c>
      <c r="BG26" s="165"/>
      <c r="BH26" s="174"/>
      <c r="BI26" s="167"/>
      <c r="BJ26" s="64">
        <f t="shared" si="15"/>
        <v>0</v>
      </c>
      <c r="BK26" s="175">
        <f>BJ26+BJ27</f>
        <v>0</v>
      </c>
      <c r="BL26" s="175">
        <f>IF(OR(BI25="",BG26=""),0,MOD(BG26-BI25,1))</f>
        <v>0</v>
      </c>
      <c r="BM26" s="64" t="str">
        <f t="shared" si="16"/>
        <v>00:00</v>
      </c>
      <c r="BN26" s="176">
        <f>BM26+BM27</f>
        <v>0</v>
      </c>
      <c r="BO26" s="171">
        <f>IF(AND(WEEKDAY($A26,2)&lt;7,BH26="CP"),1,0)</f>
        <v>0</v>
      </c>
      <c r="BP26" s="172">
        <f>IF(BH26="CV",1,0)</f>
        <v>0</v>
      </c>
      <c r="BQ26" s="173">
        <f t="shared" si="17"/>
        <v>0</v>
      </c>
      <c r="BR26" s="177"/>
    </row>
    <row r="27" spans="1:70" ht="15.75" thickBot="1" x14ac:dyDescent="0.3">
      <c r="A27" s="85"/>
      <c r="B27" s="100"/>
      <c r="C27" s="106"/>
      <c r="D27" s="192"/>
      <c r="E27" s="179"/>
      <c r="F27" s="180"/>
      <c r="G27" s="65">
        <f t="shared" si="0"/>
        <v>0</v>
      </c>
      <c r="H27" s="181"/>
      <c r="I27" s="188"/>
      <c r="J27" s="64" t="str">
        <f t="shared" si="1"/>
        <v>00:00</v>
      </c>
      <c r="K27" s="193"/>
      <c r="L27" s="184"/>
      <c r="M27" s="185"/>
      <c r="N27" s="186">
        <f t="shared" si="2"/>
        <v>0</v>
      </c>
      <c r="O27" s="192"/>
      <c r="P27" s="187"/>
      <c r="Q27" s="180"/>
      <c r="R27" s="65">
        <f t="shared" si="3"/>
        <v>0</v>
      </c>
      <c r="S27" s="188"/>
      <c r="T27" s="188"/>
      <c r="U27" s="64" t="str">
        <f t="shared" si="4"/>
        <v>00:00</v>
      </c>
      <c r="V27" s="193"/>
      <c r="W27" s="184"/>
      <c r="X27" s="185"/>
      <c r="Y27" s="186">
        <f t="shared" si="5"/>
        <v>0</v>
      </c>
      <c r="Z27" s="192"/>
      <c r="AA27" s="187"/>
      <c r="AB27" s="180"/>
      <c r="AC27" s="64">
        <f t="shared" si="6"/>
        <v>0</v>
      </c>
      <c r="AD27" s="188"/>
      <c r="AE27" s="188"/>
      <c r="AF27" s="64" t="str">
        <f t="shared" si="7"/>
        <v>00:00</v>
      </c>
      <c r="AG27" s="189"/>
      <c r="AH27" s="184"/>
      <c r="AI27" s="185"/>
      <c r="AJ27" s="186">
        <f t="shared" si="8"/>
        <v>0</v>
      </c>
      <c r="AK27" s="192"/>
      <c r="AL27" s="187"/>
      <c r="AM27" s="180"/>
      <c r="AN27" s="64">
        <f t="shared" si="9"/>
        <v>0</v>
      </c>
      <c r="AO27" s="188"/>
      <c r="AP27" s="188"/>
      <c r="AQ27" s="64" t="str">
        <f t="shared" si="10"/>
        <v>00:00</v>
      </c>
      <c r="AR27" s="189"/>
      <c r="AS27" s="184"/>
      <c r="AT27" s="185"/>
      <c r="AU27" s="186">
        <f t="shared" si="11"/>
        <v>0</v>
      </c>
      <c r="AV27" s="192"/>
      <c r="AW27" s="187"/>
      <c r="AX27" s="180"/>
      <c r="AY27" s="64">
        <f t="shared" si="12"/>
        <v>0</v>
      </c>
      <c r="AZ27" s="188"/>
      <c r="BA27" s="188"/>
      <c r="BB27" s="64" t="str">
        <f t="shared" si="13"/>
        <v>00:00</v>
      </c>
      <c r="BC27" s="189"/>
      <c r="BD27" s="184"/>
      <c r="BE27" s="185"/>
      <c r="BF27" s="186">
        <f t="shared" si="14"/>
        <v>0</v>
      </c>
      <c r="BG27" s="192"/>
      <c r="BH27" s="187"/>
      <c r="BI27" s="180"/>
      <c r="BJ27" s="64">
        <f t="shared" si="15"/>
        <v>0</v>
      </c>
      <c r="BK27" s="188"/>
      <c r="BL27" s="188"/>
      <c r="BM27" s="64" t="str">
        <f t="shared" si="16"/>
        <v>00:00</v>
      </c>
      <c r="BN27" s="189"/>
      <c r="BO27" s="184"/>
      <c r="BP27" s="185"/>
      <c r="BQ27" s="186">
        <f t="shared" si="17"/>
        <v>0</v>
      </c>
      <c r="BR27" s="190"/>
    </row>
    <row r="28" spans="1:70" ht="15.75" thickBot="1" x14ac:dyDescent="0.3">
      <c r="A28" s="85">
        <f>A26+1</f>
        <v>42745</v>
      </c>
      <c r="B28" s="99" t="str">
        <f>UPPER(TEXT(A28,"jjj"))</f>
        <v>LUN</v>
      </c>
      <c r="C28" s="105" t="str">
        <f>UPPER(TEXT(A28,"jj mmm"))</f>
        <v>11 JANV</v>
      </c>
      <c r="D28" s="165"/>
      <c r="E28" s="166"/>
      <c r="F28" s="167"/>
      <c r="G28" s="64">
        <f t="shared" si="0"/>
        <v>0</v>
      </c>
      <c r="H28" s="168">
        <f>G28+G29</f>
        <v>0</v>
      </c>
      <c r="I28" s="175">
        <f>IF(OR(F27="",D28=""),0,MOD(D28-F27,1))</f>
        <v>0</v>
      </c>
      <c r="J28" s="64" t="str">
        <f t="shared" si="1"/>
        <v>00:00</v>
      </c>
      <c r="K28" s="191">
        <f>J28+J29</f>
        <v>0</v>
      </c>
      <c r="L28" s="171">
        <f>IF(AND(WEEKDAY($A28,2)&lt;7,E28="CP"),1,0)</f>
        <v>0</v>
      </c>
      <c r="M28" s="172">
        <f>IF(E28="CV",1,0)</f>
        <v>0</v>
      </c>
      <c r="N28" s="173">
        <f t="shared" si="2"/>
        <v>0</v>
      </c>
      <c r="O28" s="165"/>
      <c r="P28" s="174"/>
      <c r="Q28" s="167"/>
      <c r="R28" s="64">
        <f t="shared" si="3"/>
        <v>0</v>
      </c>
      <c r="S28" s="175">
        <f>R28+R29</f>
        <v>0</v>
      </c>
      <c r="T28" s="175">
        <f>IF(OR(Q27="",O28=""),0,MOD(O28-Q27,1))</f>
        <v>0</v>
      </c>
      <c r="U28" s="64" t="str">
        <f t="shared" si="4"/>
        <v>00:00</v>
      </c>
      <c r="V28" s="191">
        <f>U28+U29</f>
        <v>0</v>
      </c>
      <c r="W28" s="171">
        <f>IF(AND(WEEKDAY($A28,2)&lt;7,P28="CP"),1,0)</f>
        <v>0</v>
      </c>
      <c r="X28" s="172">
        <f>IF(P28="CV",1,0)</f>
        <v>0</v>
      </c>
      <c r="Y28" s="173">
        <f t="shared" si="5"/>
        <v>0</v>
      </c>
      <c r="Z28" s="165"/>
      <c r="AA28" s="174"/>
      <c r="AB28" s="167"/>
      <c r="AC28" s="64">
        <f t="shared" si="6"/>
        <v>0</v>
      </c>
      <c r="AD28" s="175">
        <f>AC28+AC29</f>
        <v>0</v>
      </c>
      <c r="AE28" s="175">
        <f>IF(OR(AB27="",Z28=""),0,MOD(Z28-AB27,1))</f>
        <v>0</v>
      </c>
      <c r="AF28" s="64" t="str">
        <f t="shared" si="7"/>
        <v>00:00</v>
      </c>
      <c r="AG28" s="176">
        <f>AF28+AF29</f>
        <v>0</v>
      </c>
      <c r="AH28" s="171">
        <f>IF(AND(WEEKDAY($A28,2)&lt;7,AA28="CP"),1,0)</f>
        <v>0</v>
      </c>
      <c r="AI28" s="172">
        <f>IF(AA28="CV",1,0)</f>
        <v>0</v>
      </c>
      <c r="AJ28" s="173">
        <f t="shared" si="8"/>
        <v>0</v>
      </c>
      <c r="AK28" s="165"/>
      <c r="AL28" s="174"/>
      <c r="AM28" s="167"/>
      <c r="AN28" s="64">
        <f t="shared" si="9"/>
        <v>0</v>
      </c>
      <c r="AO28" s="175">
        <f>AN28+AN29</f>
        <v>0</v>
      </c>
      <c r="AP28" s="175">
        <f>IF(OR(AM27="",AK28=""),0,MOD(AK28-AM27,1))</f>
        <v>0</v>
      </c>
      <c r="AQ28" s="64" t="str">
        <f t="shared" si="10"/>
        <v>00:00</v>
      </c>
      <c r="AR28" s="176">
        <f>AQ28+AQ29</f>
        <v>0</v>
      </c>
      <c r="AS28" s="171">
        <f>IF(AND(WEEKDAY($A28,2)&lt;7,AL28="CP"),1,0)</f>
        <v>0</v>
      </c>
      <c r="AT28" s="172">
        <f>IF(AL28="CV",1,0)</f>
        <v>0</v>
      </c>
      <c r="AU28" s="173">
        <f t="shared" si="11"/>
        <v>0</v>
      </c>
      <c r="AV28" s="165"/>
      <c r="AW28" s="174"/>
      <c r="AX28" s="167"/>
      <c r="AY28" s="64">
        <f t="shared" si="12"/>
        <v>0</v>
      </c>
      <c r="AZ28" s="175">
        <f>AY28+AY29</f>
        <v>0</v>
      </c>
      <c r="BA28" s="175">
        <f>IF(OR(AX27="",AV28=""),0,MOD(AV28-AX27,1))</f>
        <v>0</v>
      </c>
      <c r="BB28" s="64" t="str">
        <f t="shared" si="13"/>
        <v>00:00</v>
      </c>
      <c r="BC28" s="176">
        <f>BB28+BB29</f>
        <v>0</v>
      </c>
      <c r="BD28" s="171">
        <f>IF(AND(WEEKDAY($A28,2)&lt;7,AW28="CP"),1,0)</f>
        <v>0</v>
      </c>
      <c r="BE28" s="172">
        <f>IF(AW28="CV",1,0)</f>
        <v>0</v>
      </c>
      <c r="BF28" s="173">
        <f t="shared" si="14"/>
        <v>0</v>
      </c>
      <c r="BG28" s="165"/>
      <c r="BH28" s="174"/>
      <c r="BI28" s="167"/>
      <c r="BJ28" s="64">
        <f t="shared" si="15"/>
        <v>0</v>
      </c>
      <c r="BK28" s="175">
        <f>BJ28+BJ29</f>
        <v>0</v>
      </c>
      <c r="BL28" s="175">
        <f>IF(OR(BI27="",BG28=""),0,MOD(BG28-BI27,1))</f>
        <v>0</v>
      </c>
      <c r="BM28" s="64" t="str">
        <f t="shared" si="16"/>
        <v>00:00</v>
      </c>
      <c r="BN28" s="176">
        <f>BM28+BM29</f>
        <v>0</v>
      </c>
      <c r="BO28" s="171">
        <f>IF(AND(WEEKDAY($A28,2)&lt;7,BH28="CP"),1,0)</f>
        <v>0</v>
      </c>
      <c r="BP28" s="172">
        <f>IF(BH28="CV",1,0)</f>
        <v>0</v>
      </c>
      <c r="BQ28" s="173">
        <f t="shared" si="17"/>
        <v>0</v>
      </c>
      <c r="BR28" s="177"/>
    </row>
    <row r="29" spans="1:70" ht="15.75" thickBot="1" x14ac:dyDescent="0.3">
      <c r="A29" s="85"/>
      <c r="B29" s="100"/>
      <c r="C29" s="106"/>
      <c r="D29" s="192"/>
      <c r="E29" s="179"/>
      <c r="F29" s="180"/>
      <c r="G29" s="65">
        <f t="shared" si="0"/>
        <v>0</v>
      </c>
      <c r="H29" s="181"/>
      <c r="I29" s="188"/>
      <c r="J29" s="64" t="str">
        <f t="shared" si="1"/>
        <v>00:00</v>
      </c>
      <c r="K29" s="193"/>
      <c r="L29" s="184"/>
      <c r="M29" s="185"/>
      <c r="N29" s="186">
        <f t="shared" si="2"/>
        <v>0</v>
      </c>
      <c r="O29" s="192"/>
      <c r="P29" s="187"/>
      <c r="Q29" s="180"/>
      <c r="R29" s="65">
        <f t="shared" si="3"/>
        <v>0</v>
      </c>
      <c r="S29" s="188"/>
      <c r="T29" s="188"/>
      <c r="U29" s="64" t="str">
        <f t="shared" si="4"/>
        <v>00:00</v>
      </c>
      <c r="V29" s="193"/>
      <c r="W29" s="184"/>
      <c r="X29" s="185"/>
      <c r="Y29" s="186">
        <f t="shared" si="5"/>
        <v>0</v>
      </c>
      <c r="Z29" s="192"/>
      <c r="AA29" s="187"/>
      <c r="AB29" s="180"/>
      <c r="AC29" s="64">
        <f t="shared" si="6"/>
        <v>0</v>
      </c>
      <c r="AD29" s="188"/>
      <c r="AE29" s="188"/>
      <c r="AF29" s="64" t="str">
        <f t="shared" si="7"/>
        <v>00:00</v>
      </c>
      <c r="AG29" s="189"/>
      <c r="AH29" s="184"/>
      <c r="AI29" s="185"/>
      <c r="AJ29" s="186">
        <f t="shared" si="8"/>
        <v>0</v>
      </c>
      <c r="AK29" s="192"/>
      <c r="AL29" s="187"/>
      <c r="AM29" s="180"/>
      <c r="AN29" s="64">
        <f t="shared" si="9"/>
        <v>0</v>
      </c>
      <c r="AO29" s="188"/>
      <c r="AP29" s="188"/>
      <c r="AQ29" s="64" t="str">
        <f t="shared" si="10"/>
        <v>00:00</v>
      </c>
      <c r="AR29" s="189"/>
      <c r="AS29" s="184"/>
      <c r="AT29" s="185"/>
      <c r="AU29" s="186">
        <f t="shared" si="11"/>
        <v>0</v>
      </c>
      <c r="AV29" s="192"/>
      <c r="AW29" s="187"/>
      <c r="AX29" s="180"/>
      <c r="AY29" s="64">
        <f t="shared" si="12"/>
        <v>0</v>
      </c>
      <c r="AZ29" s="188"/>
      <c r="BA29" s="188"/>
      <c r="BB29" s="64" t="str">
        <f t="shared" si="13"/>
        <v>00:00</v>
      </c>
      <c r="BC29" s="189"/>
      <c r="BD29" s="184"/>
      <c r="BE29" s="185"/>
      <c r="BF29" s="186">
        <f t="shared" si="14"/>
        <v>0</v>
      </c>
      <c r="BG29" s="192"/>
      <c r="BH29" s="187"/>
      <c r="BI29" s="180"/>
      <c r="BJ29" s="64">
        <f t="shared" si="15"/>
        <v>0</v>
      </c>
      <c r="BK29" s="188"/>
      <c r="BL29" s="188"/>
      <c r="BM29" s="64" t="str">
        <f t="shared" si="16"/>
        <v>00:00</v>
      </c>
      <c r="BN29" s="189"/>
      <c r="BO29" s="184"/>
      <c r="BP29" s="185"/>
      <c r="BQ29" s="186">
        <f t="shared" si="17"/>
        <v>0</v>
      </c>
      <c r="BR29" s="190"/>
    </row>
    <row r="30" spans="1:70" ht="15.75" thickBot="1" x14ac:dyDescent="0.3">
      <c r="A30" s="85">
        <f>A28+1</f>
        <v>42746</v>
      </c>
      <c r="B30" s="99" t="str">
        <f>UPPER(TEXT(A30,"jjj"))</f>
        <v>MAR</v>
      </c>
      <c r="C30" s="105" t="str">
        <f>UPPER(TEXT(A30,"jj mmm"))</f>
        <v>12 JANV</v>
      </c>
      <c r="D30" s="165"/>
      <c r="E30" s="166"/>
      <c r="F30" s="167"/>
      <c r="G30" s="64">
        <f t="shared" si="0"/>
        <v>0</v>
      </c>
      <c r="H30" s="168">
        <f>G30+G31</f>
        <v>0</v>
      </c>
      <c r="I30" s="175">
        <f>IF(OR(F29="",D30=""),0,MOD(D30-F29,1))</f>
        <v>0</v>
      </c>
      <c r="J30" s="64" t="str">
        <f t="shared" si="1"/>
        <v>00:00</v>
      </c>
      <c r="K30" s="191">
        <f>J30+J31</f>
        <v>0</v>
      </c>
      <c r="L30" s="171">
        <f>IF(AND(WEEKDAY($A30,2)&lt;7,E30="CP"),1,0)</f>
        <v>0</v>
      </c>
      <c r="M30" s="172">
        <f>IF(E30="CV",1,0)</f>
        <v>0</v>
      </c>
      <c r="N30" s="173">
        <f t="shared" si="2"/>
        <v>0</v>
      </c>
      <c r="O30" s="165"/>
      <c r="P30" s="174"/>
      <c r="Q30" s="167"/>
      <c r="R30" s="64">
        <f t="shared" si="3"/>
        <v>0</v>
      </c>
      <c r="S30" s="175">
        <f>R30+R31</f>
        <v>0</v>
      </c>
      <c r="T30" s="175">
        <f>IF(OR(Q29="",O30=""),0,MOD(O30-Q29,1))</f>
        <v>0</v>
      </c>
      <c r="U30" s="64" t="str">
        <f t="shared" si="4"/>
        <v>00:00</v>
      </c>
      <c r="V30" s="191">
        <f>U30+U31</f>
        <v>0</v>
      </c>
      <c r="W30" s="171">
        <f>IF(AND(WEEKDAY($A30,2)&lt;7,P30="CP"),1,0)</f>
        <v>0</v>
      </c>
      <c r="X30" s="172">
        <f>IF(P30="CV",1,0)</f>
        <v>0</v>
      </c>
      <c r="Y30" s="173">
        <f t="shared" si="5"/>
        <v>0</v>
      </c>
      <c r="Z30" s="165"/>
      <c r="AA30" s="174"/>
      <c r="AB30" s="167"/>
      <c r="AC30" s="64">
        <f t="shared" si="6"/>
        <v>0</v>
      </c>
      <c r="AD30" s="175">
        <f>AC30+AC31</f>
        <v>0</v>
      </c>
      <c r="AE30" s="175">
        <f>IF(OR(AB29="",Z30=""),0,MOD(Z30-AB29,1))</f>
        <v>0</v>
      </c>
      <c r="AF30" s="64" t="str">
        <f t="shared" si="7"/>
        <v>00:00</v>
      </c>
      <c r="AG30" s="176">
        <f>AF30+AF31</f>
        <v>0</v>
      </c>
      <c r="AH30" s="171">
        <f>IF(AND(WEEKDAY($A30,2)&lt;7,AA30="CP"),1,0)</f>
        <v>0</v>
      </c>
      <c r="AI30" s="172">
        <f>IF(AA30="CV",1,0)</f>
        <v>0</v>
      </c>
      <c r="AJ30" s="173">
        <f t="shared" si="8"/>
        <v>0</v>
      </c>
      <c r="AK30" s="165"/>
      <c r="AL30" s="174"/>
      <c r="AM30" s="167"/>
      <c r="AN30" s="64">
        <f t="shared" si="9"/>
        <v>0</v>
      </c>
      <c r="AO30" s="175">
        <f>AN30+AN31</f>
        <v>0</v>
      </c>
      <c r="AP30" s="175">
        <f>IF(OR(AM29="",AK30=""),0,MOD(AK30-AM29,1))</f>
        <v>0</v>
      </c>
      <c r="AQ30" s="64" t="str">
        <f t="shared" si="10"/>
        <v>00:00</v>
      </c>
      <c r="AR30" s="176">
        <f>AQ30+AQ31</f>
        <v>0</v>
      </c>
      <c r="AS30" s="171">
        <f>IF(AND(WEEKDAY($A30,2)&lt;7,AL30="CP"),1,0)</f>
        <v>0</v>
      </c>
      <c r="AT30" s="172">
        <f>IF(AL30="CV",1,0)</f>
        <v>0</v>
      </c>
      <c r="AU30" s="173">
        <f t="shared" si="11"/>
        <v>0</v>
      </c>
      <c r="AV30" s="165"/>
      <c r="AW30" s="174"/>
      <c r="AX30" s="167"/>
      <c r="AY30" s="64">
        <f t="shared" si="12"/>
        <v>0</v>
      </c>
      <c r="AZ30" s="175">
        <f>AY30+AY31</f>
        <v>0</v>
      </c>
      <c r="BA30" s="175">
        <f>IF(OR(AX29="",AV30=""),0,MOD(AV30-AX29,1))</f>
        <v>0</v>
      </c>
      <c r="BB30" s="64" t="str">
        <f t="shared" si="13"/>
        <v>00:00</v>
      </c>
      <c r="BC30" s="176">
        <f>BB30+BB31</f>
        <v>0</v>
      </c>
      <c r="BD30" s="171">
        <f>IF(AND(WEEKDAY($A30,2)&lt;7,AW30="CP"),1,0)</f>
        <v>0</v>
      </c>
      <c r="BE30" s="172">
        <f>IF(AW30="CV",1,0)</f>
        <v>0</v>
      </c>
      <c r="BF30" s="173">
        <f t="shared" si="14"/>
        <v>0</v>
      </c>
      <c r="BG30" s="165"/>
      <c r="BH30" s="174"/>
      <c r="BI30" s="167"/>
      <c r="BJ30" s="64">
        <f t="shared" si="15"/>
        <v>0</v>
      </c>
      <c r="BK30" s="175">
        <f>BJ30+BJ31</f>
        <v>0</v>
      </c>
      <c r="BL30" s="175">
        <f>IF(OR(BI29="",BG30=""),0,MOD(BG30-BI29,1))</f>
        <v>0</v>
      </c>
      <c r="BM30" s="64" t="str">
        <f t="shared" si="16"/>
        <v>00:00</v>
      </c>
      <c r="BN30" s="176">
        <f>BM30+BM31</f>
        <v>0</v>
      </c>
      <c r="BO30" s="171">
        <f>IF(AND(WEEKDAY($A30,2)&lt;7,BH30="CP"),1,0)</f>
        <v>0</v>
      </c>
      <c r="BP30" s="172">
        <f>IF(BH30="CV",1,0)</f>
        <v>0</v>
      </c>
      <c r="BQ30" s="173">
        <f t="shared" si="17"/>
        <v>0</v>
      </c>
      <c r="BR30" s="177"/>
    </row>
    <row r="31" spans="1:70" ht="15.75" thickBot="1" x14ac:dyDescent="0.3">
      <c r="A31" s="85"/>
      <c r="B31" s="100"/>
      <c r="C31" s="106"/>
      <c r="D31" s="192"/>
      <c r="E31" s="179"/>
      <c r="F31" s="180"/>
      <c r="G31" s="65">
        <f t="shared" si="0"/>
        <v>0</v>
      </c>
      <c r="H31" s="181"/>
      <c r="I31" s="188"/>
      <c r="J31" s="64" t="str">
        <f t="shared" si="1"/>
        <v>00:00</v>
      </c>
      <c r="K31" s="193"/>
      <c r="L31" s="184"/>
      <c r="M31" s="185"/>
      <c r="N31" s="186">
        <f t="shared" si="2"/>
        <v>0</v>
      </c>
      <c r="O31" s="192"/>
      <c r="P31" s="187"/>
      <c r="Q31" s="180"/>
      <c r="R31" s="65">
        <f t="shared" si="3"/>
        <v>0</v>
      </c>
      <c r="S31" s="188"/>
      <c r="T31" s="188"/>
      <c r="U31" s="64" t="str">
        <f t="shared" si="4"/>
        <v>00:00</v>
      </c>
      <c r="V31" s="193"/>
      <c r="W31" s="184"/>
      <c r="X31" s="185"/>
      <c r="Y31" s="186">
        <f t="shared" si="5"/>
        <v>0</v>
      </c>
      <c r="Z31" s="192"/>
      <c r="AA31" s="187"/>
      <c r="AB31" s="180"/>
      <c r="AC31" s="64">
        <f t="shared" si="6"/>
        <v>0</v>
      </c>
      <c r="AD31" s="188"/>
      <c r="AE31" s="188"/>
      <c r="AF31" s="64" t="str">
        <f t="shared" si="7"/>
        <v>00:00</v>
      </c>
      <c r="AG31" s="189"/>
      <c r="AH31" s="184"/>
      <c r="AI31" s="185"/>
      <c r="AJ31" s="186">
        <f t="shared" si="8"/>
        <v>0</v>
      </c>
      <c r="AK31" s="192"/>
      <c r="AL31" s="187"/>
      <c r="AM31" s="180"/>
      <c r="AN31" s="64">
        <f t="shared" si="9"/>
        <v>0</v>
      </c>
      <c r="AO31" s="188"/>
      <c r="AP31" s="188"/>
      <c r="AQ31" s="64" t="str">
        <f t="shared" si="10"/>
        <v>00:00</v>
      </c>
      <c r="AR31" s="189"/>
      <c r="AS31" s="184"/>
      <c r="AT31" s="185"/>
      <c r="AU31" s="186">
        <f t="shared" si="11"/>
        <v>0</v>
      </c>
      <c r="AV31" s="192"/>
      <c r="AW31" s="187"/>
      <c r="AX31" s="180"/>
      <c r="AY31" s="64">
        <f t="shared" si="12"/>
        <v>0</v>
      </c>
      <c r="AZ31" s="188"/>
      <c r="BA31" s="188"/>
      <c r="BB31" s="64" t="str">
        <f t="shared" si="13"/>
        <v>00:00</v>
      </c>
      <c r="BC31" s="189"/>
      <c r="BD31" s="184"/>
      <c r="BE31" s="185"/>
      <c r="BF31" s="186">
        <f t="shared" si="14"/>
        <v>0</v>
      </c>
      <c r="BG31" s="192"/>
      <c r="BH31" s="187"/>
      <c r="BI31" s="180"/>
      <c r="BJ31" s="64">
        <f t="shared" si="15"/>
        <v>0</v>
      </c>
      <c r="BK31" s="188"/>
      <c r="BL31" s="188"/>
      <c r="BM31" s="64" t="str">
        <f t="shared" si="16"/>
        <v>00:00</v>
      </c>
      <c r="BN31" s="189"/>
      <c r="BO31" s="184"/>
      <c r="BP31" s="185"/>
      <c r="BQ31" s="186">
        <f t="shared" si="17"/>
        <v>0</v>
      </c>
      <c r="BR31" s="190"/>
    </row>
    <row r="32" spans="1:70" ht="15.75" thickBot="1" x14ac:dyDescent="0.3">
      <c r="A32" s="85">
        <f>A30+1</f>
        <v>42747</v>
      </c>
      <c r="B32" s="99" t="str">
        <f>UPPER(TEXT(A32,"jjj"))</f>
        <v>MER</v>
      </c>
      <c r="C32" s="105" t="str">
        <f>UPPER(TEXT(A32,"jj mmm"))</f>
        <v>13 JANV</v>
      </c>
      <c r="D32" s="165"/>
      <c r="E32" s="166"/>
      <c r="F32" s="167"/>
      <c r="G32" s="64">
        <f t="shared" si="0"/>
        <v>0</v>
      </c>
      <c r="H32" s="168">
        <f>G32+G33</f>
        <v>0</v>
      </c>
      <c r="I32" s="175">
        <f>IF(OR(F31="",D32=""),0,MOD(D32-F31,1))</f>
        <v>0</v>
      </c>
      <c r="J32" s="64" t="str">
        <f t="shared" si="1"/>
        <v>00:00</v>
      </c>
      <c r="K32" s="191">
        <f>J32+J33</f>
        <v>0</v>
      </c>
      <c r="L32" s="171">
        <f>IF(AND(WEEKDAY($A32,2)&lt;7,E32="CP"),1,0)</f>
        <v>0</v>
      </c>
      <c r="M32" s="172">
        <f>IF(E32="CV",1,0)</f>
        <v>0</v>
      </c>
      <c r="N32" s="173">
        <f t="shared" si="2"/>
        <v>0</v>
      </c>
      <c r="O32" s="165"/>
      <c r="P32" s="174"/>
      <c r="Q32" s="167"/>
      <c r="R32" s="64">
        <f t="shared" si="3"/>
        <v>0</v>
      </c>
      <c r="S32" s="175">
        <f>R32+R33</f>
        <v>0</v>
      </c>
      <c r="T32" s="175">
        <f>IF(OR(Q31="",O32=""),0,MOD(O32-Q31,1))</f>
        <v>0</v>
      </c>
      <c r="U32" s="64" t="str">
        <f t="shared" si="4"/>
        <v>00:00</v>
      </c>
      <c r="V32" s="191">
        <f>U32+U33</f>
        <v>0</v>
      </c>
      <c r="W32" s="171">
        <f>IF(AND(WEEKDAY($A32,2)&lt;7,P32="CP"),1,0)</f>
        <v>0</v>
      </c>
      <c r="X32" s="172">
        <f>IF(P32="CV",1,0)</f>
        <v>0</v>
      </c>
      <c r="Y32" s="173">
        <f t="shared" si="5"/>
        <v>0</v>
      </c>
      <c r="Z32" s="165"/>
      <c r="AA32" s="174"/>
      <c r="AB32" s="167"/>
      <c r="AC32" s="64">
        <f t="shared" si="6"/>
        <v>0</v>
      </c>
      <c r="AD32" s="175">
        <f>AC32+AC33</f>
        <v>0</v>
      </c>
      <c r="AE32" s="175">
        <f>IF(OR(AB31="",Z32=""),0,MOD(Z32-AB31,1))</f>
        <v>0</v>
      </c>
      <c r="AF32" s="64" t="str">
        <f t="shared" si="7"/>
        <v>00:00</v>
      </c>
      <c r="AG32" s="176">
        <f>AF32+AF33</f>
        <v>0</v>
      </c>
      <c r="AH32" s="171">
        <f>IF(AND(WEEKDAY($A32,2)&lt;7,AA32="CP"),1,0)</f>
        <v>0</v>
      </c>
      <c r="AI32" s="172">
        <f>IF(AA32="CV",1,0)</f>
        <v>0</v>
      </c>
      <c r="AJ32" s="173">
        <f t="shared" si="8"/>
        <v>0</v>
      </c>
      <c r="AK32" s="165"/>
      <c r="AL32" s="174"/>
      <c r="AM32" s="167"/>
      <c r="AN32" s="64">
        <f t="shared" si="9"/>
        <v>0</v>
      </c>
      <c r="AO32" s="175">
        <f>AN32+AN33</f>
        <v>0</v>
      </c>
      <c r="AP32" s="175">
        <f>IF(OR(AM31="",AK32=""),0,MOD(AK32-AM31,1))</f>
        <v>0</v>
      </c>
      <c r="AQ32" s="64" t="str">
        <f t="shared" si="10"/>
        <v>00:00</v>
      </c>
      <c r="AR32" s="176">
        <f>AQ32+AQ33</f>
        <v>0</v>
      </c>
      <c r="AS32" s="171">
        <f>IF(AND(WEEKDAY($A32,2)&lt;7,AL32="CP"),1,0)</f>
        <v>0</v>
      </c>
      <c r="AT32" s="172">
        <f>IF(AL32="CV",1,0)</f>
        <v>0</v>
      </c>
      <c r="AU32" s="173">
        <f t="shared" si="11"/>
        <v>0</v>
      </c>
      <c r="AV32" s="165"/>
      <c r="AW32" s="174"/>
      <c r="AX32" s="167"/>
      <c r="AY32" s="64">
        <f t="shared" si="12"/>
        <v>0</v>
      </c>
      <c r="AZ32" s="175">
        <f>AY32+AY33</f>
        <v>0</v>
      </c>
      <c r="BA32" s="175">
        <f>IF(OR(AX31="",AV32=""),0,MOD(AV32-AX31,1))</f>
        <v>0</v>
      </c>
      <c r="BB32" s="64" t="str">
        <f t="shared" si="13"/>
        <v>00:00</v>
      </c>
      <c r="BC32" s="176">
        <f>BB32+BB33</f>
        <v>0</v>
      </c>
      <c r="BD32" s="171">
        <f>IF(AND(WEEKDAY($A32,2)&lt;7,AW32="CP"),1,0)</f>
        <v>0</v>
      </c>
      <c r="BE32" s="172">
        <f>IF(AW32="CV",1,0)</f>
        <v>0</v>
      </c>
      <c r="BF32" s="173">
        <f t="shared" si="14"/>
        <v>0</v>
      </c>
      <c r="BG32" s="165"/>
      <c r="BH32" s="174"/>
      <c r="BI32" s="167"/>
      <c r="BJ32" s="64">
        <f t="shared" si="15"/>
        <v>0</v>
      </c>
      <c r="BK32" s="175">
        <f>BJ32+BJ33</f>
        <v>0</v>
      </c>
      <c r="BL32" s="175">
        <f>IF(OR(BI31="",BG32=""),0,MOD(BG32-BI31,1))</f>
        <v>0</v>
      </c>
      <c r="BM32" s="64" t="str">
        <f t="shared" si="16"/>
        <v>00:00</v>
      </c>
      <c r="BN32" s="176">
        <f>BM32+BM33</f>
        <v>0</v>
      </c>
      <c r="BO32" s="171">
        <f>IF(AND(WEEKDAY($A32,2)&lt;7,BH32="CP"),1,0)</f>
        <v>0</v>
      </c>
      <c r="BP32" s="172">
        <f>IF(BH32="CV",1,0)</f>
        <v>0</v>
      </c>
      <c r="BQ32" s="173">
        <f t="shared" si="17"/>
        <v>0</v>
      </c>
      <c r="BR32" s="177"/>
    </row>
    <row r="33" spans="1:70" ht="15.75" thickBot="1" x14ac:dyDescent="0.3">
      <c r="A33" s="85"/>
      <c r="B33" s="100"/>
      <c r="C33" s="106"/>
      <c r="D33" s="192"/>
      <c r="E33" s="179"/>
      <c r="F33" s="180"/>
      <c r="G33" s="65">
        <f t="shared" si="0"/>
        <v>0</v>
      </c>
      <c r="H33" s="181"/>
      <c r="I33" s="188"/>
      <c r="J33" s="64" t="str">
        <f t="shared" si="1"/>
        <v>00:00</v>
      </c>
      <c r="K33" s="193"/>
      <c r="L33" s="184"/>
      <c r="M33" s="185"/>
      <c r="N33" s="186">
        <f t="shared" si="2"/>
        <v>0</v>
      </c>
      <c r="O33" s="192"/>
      <c r="P33" s="187"/>
      <c r="Q33" s="180"/>
      <c r="R33" s="65">
        <f t="shared" si="3"/>
        <v>0</v>
      </c>
      <c r="S33" s="188"/>
      <c r="T33" s="188"/>
      <c r="U33" s="64" t="str">
        <f t="shared" si="4"/>
        <v>00:00</v>
      </c>
      <c r="V33" s="193"/>
      <c r="W33" s="184"/>
      <c r="X33" s="185"/>
      <c r="Y33" s="186">
        <f t="shared" si="5"/>
        <v>0</v>
      </c>
      <c r="Z33" s="192"/>
      <c r="AA33" s="187"/>
      <c r="AB33" s="180"/>
      <c r="AC33" s="64">
        <f t="shared" si="6"/>
        <v>0</v>
      </c>
      <c r="AD33" s="188"/>
      <c r="AE33" s="188"/>
      <c r="AF33" s="64" t="str">
        <f t="shared" si="7"/>
        <v>00:00</v>
      </c>
      <c r="AG33" s="189"/>
      <c r="AH33" s="184"/>
      <c r="AI33" s="185"/>
      <c r="AJ33" s="186">
        <f t="shared" si="8"/>
        <v>0</v>
      </c>
      <c r="AK33" s="192"/>
      <c r="AL33" s="187"/>
      <c r="AM33" s="180"/>
      <c r="AN33" s="64">
        <f t="shared" si="9"/>
        <v>0</v>
      </c>
      <c r="AO33" s="188"/>
      <c r="AP33" s="188"/>
      <c r="AQ33" s="64" t="str">
        <f t="shared" si="10"/>
        <v>00:00</v>
      </c>
      <c r="AR33" s="189"/>
      <c r="AS33" s="184"/>
      <c r="AT33" s="185"/>
      <c r="AU33" s="186">
        <f t="shared" si="11"/>
        <v>0</v>
      </c>
      <c r="AV33" s="192"/>
      <c r="AW33" s="187"/>
      <c r="AX33" s="180"/>
      <c r="AY33" s="64">
        <f t="shared" si="12"/>
        <v>0</v>
      </c>
      <c r="AZ33" s="188"/>
      <c r="BA33" s="188"/>
      <c r="BB33" s="64" t="str">
        <f t="shared" si="13"/>
        <v>00:00</v>
      </c>
      <c r="BC33" s="189"/>
      <c r="BD33" s="184"/>
      <c r="BE33" s="185"/>
      <c r="BF33" s="186">
        <f t="shared" si="14"/>
        <v>0</v>
      </c>
      <c r="BG33" s="192"/>
      <c r="BH33" s="187"/>
      <c r="BI33" s="180"/>
      <c r="BJ33" s="64">
        <f t="shared" si="15"/>
        <v>0</v>
      </c>
      <c r="BK33" s="188"/>
      <c r="BL33" s="188"/>
      <c r="BM33" s="64" t="str">
        <f t="shared" si="16"/>
        <v>00:00</v>
      </c>
      <c r="BN33" s="189"/>
      <c r="BO33" s="184"/>
      <c r="BP33" s="185"/>
      <c r="BQ33" s="186">
        <f t="shared" si="17"/>
        <v>0</v>
      </c>
      <c r="BR33" s="190"/>
    </row>
    <row r="34" spans="1:70" ht="15.75" thickBot="1" x14ac:dyDescent="0.3">
      <c r="A34" s="85">
        <f>A32+1</f>
        <v>42748</v>
      </c>
      <c r="B34" s="99" t="str">
        <f>UPPER(TEXT(A34,"jjj"))</f>
        <v>JEU</v>
      </c>
      <c r="C34" s="105" t="str">
        <f>UPPER(TEXT(A34,"jj mmm"))</f>
        <v>14 JANV</v>
      </c>
      <c r="D34" s="165"/>
      <c r="E34" s="166"/>
      <c r="F34" s="167"/>
      <c r="G34" s="64">
        <f t="shared" si="0"/>
        <v>0</v>
      </c>
      <c r="H34" s="168">
        <f>G34+G35</f>
        <v>0</v>
      </c>
      <c r="I34" s="175">
        <f>IF(OR(F33="",D34=""),0,MOD(D34-F33,1))</f>
        <v>0</v>
      </c>
      <c r="J34" s="64" t="str">
        <f t="shared" si="1"/>
        <v>00:00</v>
      </c>
      <c r="K34" s="191">
        <f>J34+J35</f>
        <v>0</v>
      </c>
      <c r="L34" s="171">
        <f>IF(AND(WEEKDAY($A34,2)&lt;7,E34="CP"),1,0)</f>
        <v>0</v>
      </c>
      <c r="M34" s="172">
        <f>IF(E34="CV",1,0)</f>
        <v>0</v>
      </c>
      <c r="N34" s="173">
        <f t="shared" si="2"/>
        <v>0</v>
      </c>
      <c r="O34" s="165"/>
      <c r="P34" s="174"/>
      <c r="Q34" s="167"/>
      <c r="R34" s="64">
        <f t="shared" si="3"/>
        <v>0</v>
      </c>
      <c r="S34" s="175">
        <f>R34+R35</f>
        <v>0</v>
      </c>
      <c r="T34" s="175">
        <f>IF(OR(Q33="",O34=""),0,MOD(O34-Q33,1))</f>
        <v>0</v>
      </c>
      <c r="U34" s="64" t="str">
        <f t="shared" si="4"/>
        <v>00:00</v>
      </c>
      <c r="V34" s="191">
        <f>U34+U35</f>
        <v>0</v>
      </c>
      <c r="W34" s="171">
        <f>IF(AND(WEEKDAY($A34,2)&lt;7,P34="CP"),1,0)</f>
        <v>0</v>
      </c>
      <c r="X34" s="172">
        <f>IF(P34="CV",1,0)</f>
        <v>0</v>
      </c>
      <c r="Y34" s="173">
        <f t="shared" si="5"/>
        <v>0</v>
      </c>
      <c r="Z34" s="165"/>
      <c r="AA34" s="174"/>
      <c r="AB34" s="167"/>
      <c r="AC34" s="64">
        <f t="shared" si="6"/>
        <v>0</v>
      </c>
      <c r="AD34" s="175">
        <f>AC34+AC35</f>
        <v>0</v>
      </c>
      <c r="AE34" s="175">
        <f>IF(OR(AB33="",Z34=""),0,MOD(Z34-AB33,1))</f>
        <v>0</v>
      </c>
      <c r="AF34" s="64" t="str">
        <f t="shared" si="7"/>
        <v>00:00</v>
      </c>
      <c r="AG34" s="176">
        <f>AF34+AF35</f>
        <v>0</v>
      </c>
      <c r="AH34" s="171">
        <f>IF(AND(WEEKDAY($A34,2)&lt;7,AA34="CP"),1,0)</f>
        <v>0</v>
      </c>
      <c r="AI34" s="172">
        <f>IF(AA34="CV",1,0)</f>
        <v>0</v>
      </c>
      <c r="AJ34" s="173">
        <f t="shared" si="8"/>
        <v>0</v>
      </c>
      <c r="AK34" s="165"/>
      <c r="AL34" s="174"/>
      <c r="AM34" s="167"/>
      <c r="AN34" s="64">
        <f t="shared" si="9"/>
        <v>0</v>
      </c>
      <c r="AO34" s="175">
        <f>AN34+AN35</f>
        <v>0</v>
      </c>
      <c r="AP34" s="175">
        <f>IF(OR(AM33="",AK34=""),0,MOD(AK34-AM33,1))</f>
        <v>0</v>
      </c>
      <c r="AQ34" s="64" t="str">
        <f t="shared" si="10"/>
        <v>00:00</v>
      </c>
      <c r="AR34" s="176">
        <f>AQ34+AQ35</f>
        <v>0</v>
      </c>
      <c r="AS34" s="171">
        <f>IF(AND(WEEKDAY($A34,2)&lt;7,AL34="CP"),1,0)</f>
        <v>0</v>
      </c>
      <c r="AT34" s="172">
        <f>IF(AL34="CV",1,0)</f>
        <v>0</v>
      </c>
      <c r="AU34" s="173">
        <f t="shared" si="11"/>
        <v>0</v>
      </c>
      <c r="AV34" s="165"/>
      <c r="AW34" s="174"/>
      <c r="AX34" s="167"/>
      <c r="AY34" s="64">
        <f t="shared" si="12"/>
        <v>0</v>
      </c>
      <c r="AZ34" s="175">
        <f>AY34+AY35</f>
        <v>0</v>
      </c>
      <c r="BA34" s="175">
        <f>IF(OR(AX33="",AV34=""),0,MOD(AV34-AX33,1))</f>
        <v>0</v>
      </c>
      <c r="BB34" s="64" t="str">
        <f t="shared" si="13"/>
        <v>00:00</v>
      </c>
      <c r="BC34" s="176">
        <f>BB34+BB35</f>
        <v>0</v>
      </c>
      <c r="BD34" s="171">
        <f>IF(AND(WEEKDAY($A34,2)&lt;7,AW34="CP"),1,0)</f>
        <v>0</v>
      </c>
      <c r="BE34" s="172">
        <f>IF(AW34="CV",1,0)</f>
        <v>0</v>
      </c>
      <c r="BF34" s="173">
        <f t="shared" si="14"/>
        <v>0</v>
      </c>
      <c r="BG34" s="165"/>
      <c r="BH34" s="174"/>
      <c r="BI34" s="167"/>
      <c r="BJ34" s="64">
        <f t="shared" si="15"/>
        <v>0</v>
      </c>
      <c r="BK34" s="175">
        <f>BJ34+BJ35</f>
        <v>0</v>
      </c>
      <c r="BL34" s="175">
        <f>IF(OR(BI33="",BG34=""),0,MOD(BG34-BI33,1))</f>
        <v>0</v>
      </c>
      <c r="BM34" s="64" t="str">
        <f t="shared" si="16"/>
        <v>00:00</v>
      </c>
      <c r="BN34" s="176">
        <f>BM34+BM35</f>
        <v>0</v>
      </c>
      <c r="BO34" s="171">
        <f>IF(AND(WEEKDAY($A34,2)&lt;7,BH34="CP"),1,0)</f>
        <v>0</v>
      </c>
      <c r="BP34" s="172">
        <f>IF(BH34="CV",1,0)</f>
        <v>0</v>
      </c>
      <c r="BQ34" s="173">
        <f t="shared" si="17"/>
        <v>0</v>
      </c>
      <c r="BR34" s="177"/>
    </row>
    <row r="35" spans="1:70" ht="15.75" thickBot="1" x14ac:dyDescent="0.3">
      <c r="A35" s="85"/>
      <c r="B35" s="100"/>
      <c r="C35" s="106"/>
      <c r="D35" s="192"/>
      <c r="E35" s="179"/>
      <c r="F35" s="180"/>
      <c r="G35" s="65">
        <f t="shared" si="0"/>
        <v>0</v>
      </c>
      <c r="H35" s="181"/>
      <c r="I35" s="188"/>
      <c r="J35" s="64" t="str">
        <f t="shared" si="1"/>
        <v>00:00</v>
      </c>
      <c r="K35" s="193"/>
      <c r="L35" s="184"/>
      <c r="M35" s="185"/>
      <c r="N35" s="186">
        <f t="shared" si="2"/>
        <v>0</v>
      </c>
      <c r="O35" s="192"/>
      <c r="P35" s="187"/>
      <c r="Q35" s="180"/>
      <c r="R35" s="65">
        <f t="shared" si="3"/>
        <v>0</v>
      </c>
      <c r="S35" s="188"/>
      <c r="T35" s="188"/>
      <c r="U35" s="64" t="str">
        <f t="shared" si="4"/>
        <v>00:00</v>
      </c>
      <c r="V35" s="193"/>
      <c r="W35" s="184"/>
      <c r="X35" s="185"/>
      <c r="Y35" s="186">
        <f t="shared" si="5"/>
        <v>0</v>
      </c>
      <c r="Z35" s="192"/>
      <c r="AA35" s="187"/>
      <c r="AB35" s="180"/>
      <c r="AC35" s="64">
        <f t="shared" si="6"/>
        <v>0</v>
      </c>
      <c r="AD35" s="188"/>
      <c r="AE35" s="188"/>
      <c r="AF35" s="64" t="str">
        <f t="shared" si="7"/>
        <v>00:00</v>
      </c>
      <c r="AG35" s="189"/>
      <c r="AH35" s="184"/>
      <c r="AI35" s="185"/>
      <c r="AJ35" s="186">
        <f t="shared" si="8"/>
        <v>0</v>
      </c>
      <c r="AK35" s="192"/>
      <c r="AL35" s="187"/>
      <c r="AM35" s="180"/>
      <c r="AN35" s="64">
        <f t="shared" si="9"/>
        <v>0</v>
      </c>
      <c r="AO35" s="188"/>
      <c r="AP35" s="188"/>
      <c r="AQ35" s="64" t="str">
        <f t="shared" si="10"/>
        <v>00:00</v>
      </c>
      <c r="AR35" s="189"/>
      <c r="AS35" s="184"/>
      <c r="AT35" s="185"/>
      <c r="AU35" s="186">
        <f t="shared" si="11"/>
        <v>0</v>
      </c>
      <c r="AV35" s="192"/>
      <c r="AW35" s="187"/>
      <c r="AX35" s="180"/>
      <c r="AY35" s="64">
        <f t="shared" si="12"/>
        <v>0</v>
      </c>
      <c r="AZ35" s="188"/>
      <c r="BA35" s="188"/>
      <c r="BB35" s="64" t="str">
        <f t="shared" si="13"/>
        <v>00:00</v>
      </c>
      <c r="BC35" s="189"/>
      <c r="BD35" s="184"/>
      <c r="BE35" s="185"/>
      <c r="BF35" s="186">
        <f t="shared" si="14"/>
        <v>0</v>
      </c>
      <c r="BG35" s="192"/>
      <c r="BH35" s="187"/>
      <c r="BI35" s="180"/>
      <c r="BJ35" s="64">
        <f t="shared" si="15"/>
        <v>0</v>
      </c>
      <c r="BK35" s="188"/>
      <c r="BL35" s="188"/>
      <c r="BM35" s="64" t="str">
        <f t="shared" si="16"/>
        <v>00:00</v>
      </c>
      <c r="BN35" s="189"/>
      <c r="BO35" s="184"/>
      <c r="BP35" s="185"/>
      <c r="BQ35" s="186">
        <f t="shared" si="17"/>
        <v>0</v>
      </c>
      <c r="BR35" s="190"/>
    </row>
    <row r="36" spans="1:70" ht="15.75" thickBot="1" x14ac:dyDescent="0.3">
      <c r="A36" s="85">
        <f>A34+1</f>
        <v>42749</v>
      </c>
      <c r="B36" s="99" t="str">
        <f>UPPER(TEXT(A36,"jjj"))</f>
        <v>VEN</v>
      </c>
      <c r="C36" s="105" t="str">
        <f>UPPER(TEXT(A36,"jj mmm"))</f>
        <v>15 JANV</v>
      </c>
      <c r="D36" s="165"/>
      <c r="E36" s="166"/>
      <c r="F36" s="167"/>
      <c r="G36" s="64">
        <f t="shared" si="0"/>
        <v>0</v>
      </c>
      <c r="H36" s="168">
        <f>G36+G37</f>
        <v>0</v>
      </c>
      <c r="I36" s="175">
        <f>IF(OR(F35="",D36=""),0,MOD(D36-F35,1))</f>
        <v>0</v>
      </c>
      <c r="J36" s="64" t="str">
        <f t="shared" si="1"/>
        <v>00:00</v>
      </c>
      <c r="K36" s="191">
        <f>J36+J37</f>
        <v>0</v>
      </c>
      <c r="L36" s="171">
        <f>IF(AND(WEEKDAY($A36,2)&lt;7,E36="CP"),1,0)</f>
        <v>0</v>
      </c>
      <c r="M36" s="172">
        <f>IF(E36="CV",1,0)</f>
        <v>0</v>
      </c>
      <c r="N36" s="173">
        <f t="shared" si="2"/>
        <v>0</v>
      </c>
      <c r="O36" s="165"/>
      <c r="P36" s="174"/>
      <c r="Q36" s="167"/>
      <c r="R36" s="64">
        <f t="shared" si="3"/>
        <v>0</v>
      </c>
      <c r="S36" s="175">
        <f>R36+R37</f>
        <v>0</v>
      </c>
      <c r="T36" s="175">
        <f>IF(OR(Q35="",O36=""),0,MOD(O36-Q35,1))</f>
        <v>0</v>
      </c>
      <c r="U36" s="64" t="str">
        <f t="shared" si="4"/>
        <v>00:00</v>
      </c>
      <c r="V36" s="191">
        <f>U36+U37</f>
        <v>0</v>
      </c>
      <c r="W36" s="171">
        <f>IF(AND(WEEKDAY($A36,2)&lt;7,P36="CP"),1,0)</f>
        <v>0</v>
      </c>
      <c r="X36" s="172">
        <f>IF(P36="CV",1,0)</f>
        <v>0</v>
      </c>
      <c r="Y36" s="173">
        <f t="shared" si="5"/>
        <v>0</v>
      </c>
      <c r="Z36" s="165"/>
      <c r="AA36" s="174"/>
      <c r="AB36" s="167"/>
      <c r="AC36" s="64">
        <f t="shared" si="6"/>
        <v>0</v>
      </c>
      <c r="AD36" s="175">
        <f>AC36+AC37</f>
        <v>0</v>
      </c>
      <c r="AE36" s="175">
        <f>IF(OR(AB35="",Z36=""),0,MOD(Z36-AB35,1))</f>
        <v>0</v>
      </c>
      <c r="AF36" s="64" t="str">
        <f t="shared" si="7"/>
        <v>00:00</v>
      </c>
      <c r="AG36" s="176">
        <f>AF36+AF37</f>
        <v>0</v>
      </c>
      <c r="AH36" s="171">
        <f>IF(AND(WEEKDAY($A36,2)&lt;7,AA36="CP"),1,0)</f>
        <v>0</v>
      </c>
      <c r="AI36" s="172">
        <f>IF(AA36="CV",1,0)</f>
        <v>0</v>
      </c>
      <c r="AJ36" s="173">
        <f t="shared" si="8"/>
        <v>0</v>
      </c>
      <c r="AK36" s="165"/>
      <c r="AL36" s="174"/>
      <c r="AM36" s="167"/>
      <c r="AN36" s="64">
        <f t="shared" si="9"/>
        <v>0</v>
      </c>
      <c r="AO36" s="175">
        <f>AN36+AN37</f>
        <v>0</v>
      </c>
      <c r="AP36" s="175">
        <f>IF(OR(AM35="",AK36=""),0,MOD(AK36-AM35,1))</f>
        <v>0</v>
      </c>
      <c r="AQ36" s="64" t="str">
        <f t="shared" si="10"/>
        <v>00:00</v>
      </c>
      <c r="AR36" s="176">
        <f>AQ36+AQ37</f>
        <v>0</v>
      </c>
      <c r="AS36" s="171">
        <f>IF(AND(WEEKDAY($A36,2)&lt;7,AL36="CP"),1,0)</f>
        <v>0</v>
      </c>
      <c r="AT36" s="172">
        <f>IF(AL36="CV",1,0)</f>
        <v>0</v>
      </c>
      <c r="AU36" s="173">
        <f t="shared" si="11"/>
        <v>0</v>
      </c>
      <c r="AV36" s="165"/>
      <c r="AW36" s="174"/>
      <c r="AX36" s="167"/>
      <c r="AY36" s="64">
        <f t="shared" si="12"/>
        <v>0</v>
      </c>
      <c r="AZ36" s="175">
        <f>AY36+AY37</f>
        <v>0</v>
      </c>
      <c r="BA36" s="175">
        <f>IF(OR(AX35="",AV36=""),0,MOD(AV36-AX35,1))</f>
        <v>0</v>
      </c>
      <c r="BB36" s="64" t="str">
        <f t="shared" si="13"/>
        <v>00:00</v>
      </c>
      <c r="BC36" s="176">
        <f>BB36+BB37</f>
        <v>0</v>
      </c>
      <c r="BD36" s="171">
        <f>IF(AND(WEEKDAY($A36,2)&lt;7,AW36="CP"),1,0)</f>
        <v>0</v>
      </c>
      <c r="BE36" s="172">
        <f>IF(AW36="CV",1,0)</f>
        <v>0</v>
      </c>
      <c r="BF36" s="173">
        <f t="shared" si="14"/>
        <v>0</v>
      </c>
      <c r="BG36" s="165"/>
      <c r="BH36" s="174"/>
      <c r="BI36" s="167"/>
      <c r="BJ36" s="64">
        <f t="shared" si="15"/>
        <v>0</v>
      </c>
      <c r="BK36" s="175">
        <f>BJ36+BJ37</f>
        <v>0</v>
      </c>
      <c r="BL36" s="175">
        <f>IF(OR(BI35="",BG36=""),0,MOD(BG36-BI35,1))</f>
        <v>0</v>
      </c>
      <c r="BM36" s="64" t="str">
        <f t="shared" si="16"/>
        <v>00:00</v>
      </c>
      <c r="BN36" s="176">
        <f>BM36+BM37</f>
        <v>0</v>
      </c>
      <c r="BO36" s="171">
        <f>IF(AND(WEEKDAY($A36,2)&lt;7,BH36="CP"),1,0)</f>
        <v>0</v>
      </c>
      <c r="BP36" s="172">
        <f>IF(BH36="CV",1,0)</f>
        <v>0</v>
      </c>
      <c r="BQ36" s="173">
        <f t="shared" si="17"/>
        <v>0</v>
      </c>
      <c r="BR36" s="177"/>
    </row>
    <row r="37" spans="1:70" ht="15.75" thickBot="1" x14ac:dyDescent="0.3">
      <c r="A37" s="85"/>
      <c r="B37" s="100"/>
      <c r="C37" s="106"/>
      <c r="D37" s="192"/>
      <c r="E37" s="179"/>
      <c r="F37" s="180"/>
      <c r="G37" s="65">
        <f t="shared" si="0"/>
        <v>0</v>
      </c>
      <c r="H37" s="181"/>
      <c r="I37" s="188"/>
      <c r="J37" s="64" t="str">
        <f t="shared" si="1"/>
        <v>00:00</v>
      </c>
      <c r="K37" s="193"/>
      <c r="L37" s="184"/>
      <c r="M37" s="185"/>
      <c r="N37" s="186">
        <f t="shared" si="2"/>
        <v>0</v>
      </c>
      <c r="O37" s="192"/>
      <c r="P37" s="187"/>
      <c r="Q37" s="180"/>
      <c r="R37" s="65">
        <f t="shared" si="3"/>
        <v>0</v>
      </c>
      <c r="S37" s="188"/>
      <c r="T37" s="188"/>
      <c r="U37" s="64" t="str">
        <f t="shared" si="4"/>
        <v>00:00</v>
      </c>
      <c r="V37" s="193"/>
      <c r="W37" s="184"/>
      <c r="X37" s="185"/>
      <c r="Y37" s="186">
        <f t="shared" si="5"/>
        <v>0</v>
      </c>
      <c r="Z37" s="192"/>
      <c r="AA37" s="187"/>
      <c r="AB37" s="180"/>
      <c r="AC37" s="64">
        <f t="shared" si="6"/>
        <v>0</v>
      </c>
      <c r="AD37" s="188"/>
      <c r="AE37" s="188"/>
      <c r="AF37" s="64" t="str">
        <f t="shared" si="7"/>
        <v>00:00</v>
      </c>
      <c r="AG37" s="189"/>
      <c r="AH37" s="184"/>
      <c r="AI37" s="185"/>
      <c r="AJ37" s="186">
        <f t="shared" si="8"/>
        <v>0</v>
      </c>
      <c r="AK37" s="192"/>
      <c r="AL37" s="187"/>
      <c r="AM37" s="180"/>
      <c r="AN37" s="64">
        <f t="shared" si="9"/>
        <v>0</v>
      </c>
      <c r="AO37" s="188"/>
      <c r="AP37" s="188"/>
      <c r="AQ37" s="64" t="str">
        <f t="shared" si="10"/>
        <v>00:00</v>
      </c>
      <c r="AR37" s="189"/>
      <c r="AS37" s="184"/>
      <c r="AT37" s="185"/>
      <c r="AU37" s="186">
        <f t="shared" si="11"/>
        <v>0</v>
      </c>
      <c r="AV37" s="192"/>
      <c r="AW37" s="187"/>
      <c r="AX37" s="180"/>
      <c r="AY37" s="64">
        <f t="shared" si="12"/>
        <v>0</v>
      </c>
      <c r="AZ37" s="188"/>
      <c r="BA37" s="188"/>
      <c r="BB37" s="64" t="str">
        <f t="shared" si="13"/>
        <v>00:00</v>
      </c>
      <c r="BC37" s="189"/>
      <c r="BD37" s="184"/>
      <c r="BE37" s="185"/>
      <c r="BF37" s="186">
        <f t="shared" si="14"/>
        <v>0</v>
      </c>
      <c r="BG37" s="192"/>
      <c r="BH37" s="187"/>
      <c r="BI37" s="180"/>
      <c r="BJ37" s="64">
        <f t="shared" si="15"/>
        <v>0</v>
      </c>
      <c r="BK37" s="188"/>
      <c r="BL37" s="188"/>
      <c r="BM37" s="64" t="str">
        <f t="shared" si="16"/>
        <v>00:00</v>
      </c>
      <c r="BN37" s="189"/>
      <c r="BO37" s="184"/>
      <c r="BP37" s="185"/>
      <c r="BQ37" s="186">
        <f t="shared" si="17"/>
        <v>0</v>
      </c>
      <c r="BR37" s="190"/>
    </row>
    <row r="38" spans="1:70" ht="15.75" thickBot="1" x14ac:dyDescent="0.3">
      <c r="A38" s="85">
        <f>A36+1</f>
        <v>42750</v>
      </c>
      <c r="B38" s="99" t="str">
        <f>UPPER(TEXT(A38,"jjj"))</f>
        <v>SAM</v>
      </c>
      <c r="C38" s="105" t="str">
        <f>UPPER(TEXT(A38,"jj mmm"))</f>
        <v>16 JANV</v>
      </c>
      <c r="D38" s="165"/>
      <c r="E38" s="166"/>
      <c r="F38" s="167"/>
      <c r="G38" s="64">
        <f t="shared" si="0"/>
        <v>0</v>
      </c>
      <c r="H38" s="168">
        <f>G38+G39</f>
        <v>0</v>
      </c>
      <c r="I38" s="175">
        <f>IF(OR(F37="",D38=""),0,MOD(D38-F37,1))</f>
        <v>0</v>
      </c>
      <c r="J38" s="64" t="str">
        <f t="shared" si="1"/>
        <v>00:00</v>
      </c>
      <c r="K38" s="191">
        <f>J38+J39</f>
        <v>0</v>
      </c>
      <c r="L38" s="171">
        <f>IF(AND(WEEKDAY($A38,2)&lt;7,E38="CP"),1,0)</f>
        <v>0</v>
      </c>
      <c r="M38" s="172">
        <f>IF(E38="CV",1,0)</f>
        <v>0</v>
      </c>
      <c r="N38" s="173">
        <f t="shared" si="2"/>
        <v>0</v>
      </c>
      <c r="O38" s="165"/>
      <c r="P38" s="174"/>
      <c r="Q38" s="167"/>
      <c r="R38" s="64">
        <f t="shared" si="3"/>
        <v>0</v>
      </c>
      <c r="S38" s="175">
        <f>R38+R39</f>
        <v>0</v>
      </c>
      <c r="T38" s="175">
        <f>IF(OR(Q37="",O38=""),0,MOD(O38-Q37,1))</f>
        <v>0</v>
      </c>
      <c r="U38" s="64" t="str">
        <f t="shared" si="4"/>
        <v>00:00</v>
      </c>
      <c r="V38" s="191">
        <f>U38+U39</f>
        <v>0</v>
      </c>
      <c r="W38" s="171">
        <f>IF(AND(WEEKDAY($A38,2)&lt;7,P38="CP"),1,0)</f>
        <v>0</v>
      </c>
      <c r="X38" s="172">
        <f>IF(P38="CV",1,0)</f>
        <v>0</v>
      </c>
      <c r="Y38" s="173">
        <f t="shared" si="5"/>
        <v>0</v>
      </c>
      <c r="Z38" s="165"/>
      <c r="AA38" s="174"/>
      <c r="AB38" s="167"/>
      <c r="AC38" s="64">
        <f t="shared" si="6"/>
        <v>0</v>
      </c>
      <c r="AD38" s="175">
        <f>AC38+AC39</f>
        <v>0</v>
      </c>
      <c r="AE38" s="175">
        <f>IF(OR(AB37="",Z38=""),0,MOD(Z38-AB37,1))</f>
        <v>0</v>
      </c>
      <c r="AF38" s="64" t="str">
        <f t="shared" si="7"/>
        <v>00:00</v>
      </c>
      <c r="AG38" s="176">
        <f>AF38+AF39</f>
        <v>0</v>
      </c>
      <c r="AH38" s="171">
        <f>IF(AND(WEEKDAY($A38,2)&lt;7,AA38="CP"),1,0)</f>
        <v>0</v>
      </c>
      <c r="AI38" s="172">
        <f>IF(AA38="CV",1,0)</f>
        <v>0</v>
      </c>
      <c r="AJ38" s="173">
        <f t="shared" si="8"/>
        <v>0</v>
      </c>
      <c r="AK38" s="165"/>
      <c r="AL38" s="174"/>
      <c r="AM38" s="167"/>
      <c r="AN38" s="64">
        <f t="shared" si="9"/>
        <v>0</v>
      </c>
      <c r="AO38" s="175">
        <f>AN38+AN39</f>
        <v>0</v>
      </c>
      <c r="AP38" s="175">
        <f>IF(OR(AM37="",AK38=""),0,MOD(AK38-AM37,1))</f>
        <v>0</v>
      </c>
      <c r="AQ38" s="64" t="str">
        <f t="shared" si="10"/>
        <v>00:00</v>
      </c>
      <c r="AR38" s="176">
        <f>AQ38+AQ39</f>
        <v>0</v>
      </c>
      <c r="AS38" s="171">
        <f>IF(AND(WEEKDAY($A38,2)&lt;7,AL38="CP"),1,0)</f>
        <v>0</v>
      </c>
      <c r="AT38" s="172">
        <f>IF(AL38="CV",1,0)</f>
        <v>0</v>
      </c>
      <c r="AU38" s="173">
        <f t="shared" si="11"/>
        <v>0</v>
      </c>
      <c r="AV38" s="165"/>
      <c r="AW38" s="174"/>
      <c r="AX38" s="167"/>
      <c r="AY38" s="64">
        <f t="shared" si="12"/>
        <v>0</v>
      </c>
      <c r="AZ38" s="175">
        <f>AY38+AY39</f>
        <v>0</v>
      </c>
      <c r="BA38" s="175">
        <f>IF(OR(AX37="",AV38=""),0,MOD(AV38-AX37,1))</f>
        <v>0</v>
      </c>
      <c r="BB38" s="64" t="str">
        <f t="shared" si="13"/>
        <v>00:00</v>
      </c>
      <c r="BC38" s="176">
        <f>BB38+BB39</f>
        <v>0</v>
      </c>
      <c r="BD38" s="171">
        <f>IF(AND(WEEKDAY($A38,2)&lt;7,AW38="CP"),1,0)</f>
        <v>0</v>
      </c>
      <c r="BE38" s="172">
        <f>IF(AW38="CV",1,0)</f>
        <v>0</v>
      </c>
      <c r="BF38" s="173">
        <f t="shared" si="14"/>
        <v>0</v>
      </c>
      <c r="BG38" s="165"/>
      <c r="BH38" s="174"/>
      <c r="BI38" s="167"/>
      <c r="BJ38" s="64">
        <f t="shared" si="15"/>
        <v>0</v>
      </c>
      <c r="BK38" s="175">
        <f>BJ38+BJ39</f>
        <v>0</v>
      </c>
      <c r="BL38" s="175">
        <f>IF(OR(BI37="",BG38=""),0,MOD(BG38-BI37,1))</f>
        <v>0</v>
      </c>
      <c r="BM38" s="64" t="str">
        <f t="shared" si="16"/>
        <v>00:00</v>
      </c>
      <c r="BN38" s="176">
        <f>BM38+BM39</f>
        <v>0</v>
      </c>
      <c r="BO38" s="171">
        <f>IF(AND(WEEKDAY($A38,2)&lt;7,BH38="CP"),1,0)</f>
        <v>0</v>
      </c>
      <c r="BP38" s="172">
        <f>IF(BH38="CV",1,0)</f>
        <v>0</v>
      </c>
      <c r="BQ38" s="173">
        <f t="shared" si="17"/>
        <v>0</v>
      </c>
      <c r="BR38" s="177"/>
    </row>
    <row r="39" spans="1:70" ht="15.75" thickBot="1" x14ac:dyDescent="0.3">
      <c r="A39" s="85"/>
      <c r="B39" s="100"/>
      <c r="C39" s="106"/>
      <c r="D39" s="192"/>
      <c r="E39" s="179"/>
      <c r="F39" s="180"/>
      <c r="G39" s="65">
        <f t="shared" si="0"/>
        <v>0</v>
      </c>
      <c r="H39" s="181"/>
      <c r="I39" s="188"/>
      <c r="J39" s="64" t="str">
        <f t="shared" si="1"/>
        <v>00:00</v>
      </c>
      <c r="K39" s="193"/>
      <c r="L39" s="184"/>
      <c r="M39" s="185"/>
      <c r="N39" s="186">
        <f t="shared" si="2"/>
        <v>0</v>
      </c>
      <c r="O39" s="192"/>
      <c r="P39" s="187"/>
      <c r="Q39" s="180"/>
      <c r="R39" s="65">
        <f t="shared" si="3"/>
        <v>0</v>
      </c>
      <c r="S39" s="188"/>
      <c r="T39" s="188"/>
      <c r="U39" s="64" t="str">
        <f t="shared" si="4"/>
        <v>00:00</v>
      </c>
      <c r="V39" s="193"/>
      <c r="W39" s="184"/>
      <c r="X39" s="185"/>
      <c r="Y39" s="186">
        <f t="shared" si="5"/>
        <v>0</v>
      </c>
      <c r="Z39" s="192"/>
      <c r="AA39" s="187"/>
      <c r="AB39" s="180"/>
      <c r="AC39" s="64">
        <f t="shared" si="6"/>
        <v>0</v>
      </c>
      <c r="AD39" s="188"/>
      <c r="AE39" s="188"/>
      <c r="AF39" s="64" t="str">
        <f t="shared" si="7"/>
        <v>00:00</v>
      </c>
      <c r="AG39" s="189"/>
      <c r="AH39" s="184"/>
      <c r="AI39" s="185"/>
      <c r="AJ39" s="186">
        <f t="shared" si="8"/>
        <v>0</v>
      </c>
      <c r="AK39" s="192"/>
      <c r="AL39" s="187"/>
      <c r="AM39" s="180"/>
      <c r="AN39" s="64">
        <f t="shared" si="9"/>
        <v>0</v>
      </c>
      <c r="AO39" s="188"/>
      <c r="AP39" s="188"/>
      <c r="AQ39" s="64" t="str">
        <f t="shared" si="10"/>
        <v>00:00</v>
      </c>
      <c r="AR39" s="189"/>
      <c r="AS39" s="184"/>
      <c r="AT39" s="185"/>
      <c r="AU39" s="186">
        <f t="shared" si="11"/>
        <v>0</v>
      </c>
      <c r="AV39" s="192"/>
      <c r="AW39" s="187"/>
      <c r="AX39" s="180"/>
      <c r="AY39" s="64">
        <f t="shared" si="12"/>
        <v>0</v>
      </c>
      <c r="AZ39" s="188"/>
      <c r="BA39" s="188"/>
      <c r="BB39" s="64" t="str">
        <f t="shared" si="13"/>
        <v>00:00</v>
      </c>
      <c r="BC39" s="189"/>
      <c r="BD39" s="184"/>
      <c r="BE39" s="185"/>
      <c r="BF39" s="186">
        <f t="shared" si="14"/>
        <v>0</v>
      </c>
      <c r="BG39" s="192"/>
      <c r="BH39" s="187"/>
      <c r="BI39" s="180"/>
      <c r="BJ39" s="64">
        <f t="shared" si="15"/>
        <v>0</v>
      </c>
      <c r="BK39" s="188"/>
      <c r="BL39" s="188"/>
      <c r="BM39" s="64" t="str">
        <f t="shared" si="16"/>
        <v>00:00</v>
      </c>
      <c r="BN39" s="189"/>
      <c r="BO39" s="184"/>
      <c r="BP39" s="185"/>
      <c r="BQ39" s="186">
        <f t="shared" si="17"/>
        <v>0</v>
      </c>
      <c r="BR39" s="190"/>
    </row>
    <row r="40" spans="1:70" ht="15.75" thickBot="1" x14ac:dyDescent="0.3">
      <c r="A40" s="85">
        <f>A38+1</f>
        <v>42751</v>
      </c>
      <c r="B40" s="99" t="str">
        <f>UPPER(TEXT(A40,"jjj"))</f>
        <v>DIM</v>
      </c>
      <c r="C40" s="105" t="str">
        <f>UPPER(TEXT(A40,"jj mmm"))</f>
        <v>17 JANV</v>
      </c>
      <c r="D40" s="165"/>
      <c r="E40" s="166"/>
      <c r="F40" s="167"/>
      <c r="G40" s="64">
        <f t="shared" si="0"/>
        <v>0</v>
      </c>
      <c r="H40" s="168">
        <f>G40+G41</f>
        <v>0</v>
      </c>
      <c r="I40" s="175">
        <f>IF(OR(F39="",D40=""),0,MOD(D40-F39,1))</f>
        <v>0</v>
      </c>
      <c r="J40" s="64" t="str">
        <f t="shared" si="1"/>
        <v>00:00</v>
      </c>
      <c r="K40" s="191">
        <f>J40+J41</f>
        <v>0</v>
      </c>
      <c r="L40" s="171">
        <f>IF(AND(WEEKDAY($A40,2)&lt;7,E40="CP"),1,0)</f>
        <v>0</v>
      </c>
      <c r="M40" s="172">
        <f>IF(E40="CV",1,0)</f>
        <v>0</v>
      </c>
      <c r="N40" s="173">
        <f t="shared" si="2"/>
        <v>0</v>
      </c>
      <c r="O40" s="165"/>
      <c r="P40" s="174"/>
      <c r="Q40" s="167"/>
      <c r="R40" s="64">
        <f t="shared" si="3"/>
        <v>0</v>
      </c>
      <c r="S40" s="175">
        <f>R40+R41</f>
        <v>0</v>
      </c>
      <c r="T40" s="175">
        <f>IF(OR(Q39="",O40=""),0,MOD(O40-Q39,1))</f>
        <v>0</v>
      </c>
      <c r="U40" s="64" t="str">
        <f t="shared" si="4"/>
        <v>00:00</v>
      </c>
      <c r="V40" s="191">
        <f>U40+U41</f>
        <v>0</v>
      </c>
      <c r="W40" s="171">
        <f>IF(AND(WEEKDAY($A40,2)&lt;7,P40="CP"),1,0)</f>
        <v>0</v>
      </c>
      <c r="X40" s="172">
        <f>IF(P40="CV",1,0)</f>
        <v>0</v>
      </c>
      <c r="Y40" s="173">
        <f t="shared" si="5"/>
        <v>0</v>
      </c>
      <c r="Z40" s="165"/>
      <c r="AA40" s="174"/>
      <c r="AB40" s="167"/>
      <c r="AC40" s="64">
        <f t="shared" si="6"/>
        <v>0</v>
      </c>
      <c r="AD40" s="175">
        <f>AC40+AC41</f>
        <v>0</v>
      </c>
      <c r="AE40" s="175">
        <f>IF(OR(AB39="",Z40=""),0,MOD(Z40-AB39,1))</f>
        <v>0</v>
      </c>
      <c r="AF40" s="64" t="str">
        <f t="shared" si="7"/>
        <v>00:00</v>
      </c>
      <c r="AG40" s="176">
        <f>AF40+AF41</f>
        <v>0</v>
      </c>
      <c r="AH40" s="171">
        <f>IF(AND(WEEKDAY($A40,2)&lt;7,AA40="CP"),1,0)</f>
        <v>0</v>
      </c>
      <c r="AI40" s="172">
        <f>IF(AA40="CV",1,0)</f>
        <v>0</v>
      </c>
      <c r="AJ40" s="173">
        <f t="shared" si="8"/>
        <v>0</v>
      </c>
      <c r="AK40" s="165"/>
      <c r="AL40" s="174"/>
      <c r="AM40" s="167"/>
      <c r="AN40" s="64">
        <f t="shared" si="9"/>
        <v>0</v>
      </c>
      <c r="AO40" s="175">
        <f>AN40+AN41</f>
        <v>0</v>
      </c>
      <c r="AP40" s="175">
        <f>IF(OR(AM39="",AK40=""),0,MOD(AK40-AM39,1))</f>
        <v>0</v>
      </c>
      <c r="AQ40" s="64" t="str">
        <f t="shared" si="10"/>
        <v>00:00</v>
      </c>
      <c r="AR40" s="176">
        <f>AQ40+AQ41</f>
        <v>0</v>
      </c>
      <c r="AS40" s="171">
        <f>IF(AND(WEEKDAY($A40,2)&lt;7,AL40="CP"),1,0)</f>
        <v>0</v>
      </c>
      <c r="AT40" s="172">
        <f>IF(AL40="CV",1,0)</f>
        <v>0</v>
      </c>
      <c r="AU40" s="173">
        <f t="shared" si="11"/>
        <v>0</v>
      </c>
      <c r="AV40" s="165"/>
      <c r="AW40" s="174"/>
      <c r="AX40" s="167"/>
      <c r="AY40" s="64">
        <f t="shared" si="12"/>
        <v>0</v>
      </c>
      <c r="AZ40" s="175">
        <f>AY40+AY41</f>
        <v>0</v>
      </c>
      <c r="BA40" s="175">
        <f>IF(OR(AX39="",AV40=""),0,MOD(AV40-AX39,1))</f>
        <v>0</v>
      </c>
      <c r="BB40" s="64" t="str">
        <f t="shared" si="13"/>
        <v>00:00</v>
      </c>
      <c r="BC40" s="176">
        <f>BB40+BB41</f>
        <v>0</v>
      </c>
      <c r="BD40" s="171">
        <f>IF(AND(WEEKDAY($A40,2)&lt;7,AW40="CP"),1,0)</f>
        <v>0</v>
      </c>
      <c r="BE40" s="172">
        <f>IF(AW40="CV",1,0)</f>
        <v>0</v>
      </c>
      <c r="BF40" s="173">
        <f t="shared" si="14"/>
        <v>0</v>
      </c>
      <c r="BG40" s="165"/>
      <c r="BH40" s="174"/>
      <c r="BI40" s="167"/>
      <c r="BJ40" s="64">
        <f t="shared" si="15"/>
        <v>0</v>
      </c>
      <c r="BK40" s="175">
        <f>BJ40+BJ41</f>
        <v>0</v>
      </c>
      <c r="BL40" s="175">
        <f>IF(OR(BI39="",BG40=""),0,MOD(BG40-BI39,1))</f>
        <v>0</v>
      </c>
      <c r="BM40" s="64" t="str">
        <f t="shared" si="16"/>
        <v>00:00</v>
      </c>
      <c r="BN40" s="176">
        <f>BM40+BM41</f>
        <v>0</v>
      </c>
      <c r="BO40" s="171">
        <f>IF(AND(WEEKDAY($A40,2)&lt;7,BH40="CP"),1,0)</f>
        <v>0</v>
      </c>
      <c r="BP40" s="172">
        <f>IF(BH40="CV",1,0)</f>
        <v>0</v>
      </c>
      <c r="BQ40" s="173">
        <f t="shared" si="17"/>
        <v>0</v>
      </c>
      <c r="BR40" s="177"/>
    </row>
    <row r="41" spans="1:70" ht="15.75" thickBot="1" x14ac:dyDescent="0.3">
      <c r="A41" s="85"/>
      <c r="B41" s="100"/>
      <c r="C41" s="106"/>
      <c r="D41" s="192"/>
      <c r="E41" s="179"/>
      <c r="F41" s="180"/>
      <c r="G41" s="65">
        <f t="shared" si="0"/>
        <v>0</v>
      </c>
      <c r="H41" s="181"/>
      <c r="I41" s="188"/>
      <c r="J41" s="64" t="str">
        <f t="shared" si="1"/>
        <v>00:00</v>
      </c>
      <c r="K41" s="193"/>
      <c r="L41" s="184"/>
      <c r="M41" s="185"/>
      <c r="N41" s="186">
        <f t="shared" si="2"/>
        <v>0</v>
      </c>
      <c r="O41" s="192"/>
      <c r="P41" s="187"/>
      <c r="Q41" s="180"/>
      <c r="R41" s="65">
        <f t="shared" si="3"/>
        <v>0</v>
      </c>
      <c r="S41" s="188"/>
      <c r="T41" s="188"/>
      <c r="U41" s="64" t="str">
        <f t="shared" si="4"/>
        <v>00:00</v>
      </c>
      <c r="V41" s="193"/>
      <c r="W41" s="184"/>
      <c r="X41" s="185"/>
      <c r="Y41" s="186">
        <f t="shared" si="5"/>
        <v>0</v>
      </c>
      <c r="Z41" s="192"/>
      <c r="AA41" s="187"/>
      <c r="AB41" s="180"/>
      <c r="AC41" s="64">
        <f t="shared" si="6"/>
        <v>0</v>
      </c>
      <c r="AD41" s="188"/>
      <c r="AE41" s="188"/>
      <c r="AF41" s="64" t="str">
        <f t="shared" si="7"/>
        <v>00:00</v>
      </c>
      <c r="AG41" s="189"/>
      <c r="AH41" s="184"/>
      <c r="AI41" s="185"/>
      <c r="AJ41" s="186">
        <f t="shared" si="8"/>
        <v>0</v>
      </c>
      <c r="AK41" s="192"/>
      <c r="AL41" s="187"/>
      <c r="AM41" s="180"/>
      <c r="AN41" s="64">
        <f t="shared" si="9"/>
        <v>0</v>
      </c>
      <c r="AO41" s="188"/>
      <c r="AP41" s="188"/>
      <c r="AQ41" s="64" t="str">
        <f t="shared" si="10"/>
        <v>00:00</v>
      </c>
      <c r="AR41" s="189"/>
      <c r="AS41" s="184"/>
      <c r="AT41" s="185"/>
      <c r="AU41" s="186">
        <f t="shared" si="11"/>
        <v>0</v>
      </c>
      <c r="AV41" s="192"/>
      <c r="AW41" s="187"/>
      <c r="AX41" s="180"/>
      <c r="AY41" s="64">
        <f t="shared" si="12"/>
        <v>0</v>
      </c>
      <c r="AZ41" s="188"/>
      <c r="BA41" s="188"/>
      <c r="BB41" s="64" t="str">
        <f t="shared" si="13"/>
        <v>00:00</v>
      </c>
      <c r="BC41" s="189"/>
      <c r="BD41" s="184"/>
      <c r="BE41" s="185"/>
      <c r="BF41" s="186">
        <f t="shared" si="14"/>
        <v>0</v>
      </c>
      <c r="BG41" s="192"/>
      <c r="BH41" s="187"/>
      <c r="BI41" s="180"/>
      <c r="BJ41" s="64">
        <f t="shared" si="15"/>
        <v>0</v>
      </c>
      <c r="BK41" s="188"/>
      <c r="BL41" s="188"/>
      <c r="BM41" s="64" t="str">
        <f t="shared" si="16"/>
        <v>00:00</v>
      </c>
      <c r="BN41" s="189"/>
      <c r="BO41" s="184"/>
      <c r="BP41" s="185"/>
      <c r="BQ41" s="186">
        <f t="shared" si="17"/>
        <v>0</v>
      </c>
      <c r="BR41" s="190"/>
    </row>
    <row r="42" spans="1:70" ht="15.75" thickBot="1" x14ac:dyDescent="0.3">
      <c r="A42" s="85">
        <f>A40+1</f>
        <v>42752</v>
      </c>
      <c r="B42" s="99" t="str">
        <f>UPPER(TEXT(A42,"jjj"))</f>
        <v>LUN</v>
      </c>
      <c r="C42" s="105" t="str">
        <f>UPPER(TEXT(A42,"jj mmm"))</f>
        <v>18 JANV</v>
      </c>
      <c r="D42" s="165"/>
      <c r="E42" s="166"/>
      <c r="F42" s="167"/>
      <c r="G42" s="64">
        <f t="shared" si="0"/>
        <v>0</v>
      </c>
      <c r="H42" s="168">
        <f>G42+G43</f>
        <v>0</v>
      </c>
      <c r="I42" s="175">
        <f>IF(OR(F41="",D42=""),0,MOD(D42-F41,1))</f>
        <v>0</v>
      </c>
      <c r="J42" s="64" t="str">
        <f t="shared" si="1"/>
        <v>00:00</v>
      </c>
      <c r="K42" s="191">
        <f>J42+J43</f>
        <v>0</v>
      </c>
      <c r="L42" s="171">
        <f>IF(AND(WEEKDAY($A42,2)&lt;7,E42="CP"),1,0)</f>
        <v>0</v>
      </c>
      <c r="M42" s="172">
        <f>IF(E42="CV",1,0)</f>
        <v>0</v>
      </c>
      <c r="N42" s="173">
        <f t="shared" si="2"/>
        <v>0</v>
      </c>
      <c r="O42" s="165"/>
      <c r="P42" s="174"/>
      <c r="Q42" s="167"/>
      <c r="R42" s="64">
        <f t="shared" si="3"/>
        <v>0</v>
      </c>
      <c r="S42" s="175">
        <f>R42+R43</f>
        <v>0</v>
      </c>
      <c r="T42" s="175">
        <f>IF(OR(Q41="",O42=""),0,MOD(O42-Q41,1))</f>
        <v>0</v>
      </c>
      <c r="U42" s="64" t="str">
        <f t="shared" si="4"/>
        <v>00:00</v>
      </c>
      <c r="V42" s="191">
        <f>U42+U43</f>
        <v>0</v>
      </c>
      <c r="W42" s="171">
        <f>IF(AND(WEEKDAY($A42,2)&lt;7,P42="CP"),1,0)</f>
        <v>0</v>
      </c>
      <c r="X42" s="172">
        <f>IF(P42="CV",1,0)</f>
        <v>0</v>
      </c>
      <c r="Y42" s="173">
        <f t="shared" si="5"/>
        <v>0</v>
      </c>
      <c r="Z42" s="165"/>
      <c r="AA42" s="174"/>
      <c r="AB42" s="167"/>
      <c r="AC42" s="64">
        <f t="shared" si="6"/>
        <v>0</v>
      </c>
      <c r="AD42" s="175">
        <f>AC42+AC43</f>
        <v>0</v>
      </c>
      <c r="AE42" s="175">
        <f>IF(OR(AB41="",Z42=""),0,MOD(Z42-AB41,1))</f>
        <v>0</v>
      </c>
      <c r="AF42" s="64" t="str">
        <f t="shared" si="7"/>
        <v>00:00</v>
      </c>
      <c r="AG42" s="176">
        <f>AF42+AF43</f>
        <v>0</v>
      </c>
      <c r="AH42" s="171">
        <f>IF(AND(WEEKDAY($A42,2)&lt;7,AA42="CP"),1,0)</f>
        <v>0</v>
      </c>
      <c r="AI42" s="172">
        <f>IF(AA42="CV",1,0)</f>
        <v>0</v>
      </c>
      <c r="AJ42" s="173">
        <f t="shared" si="8"/>
        <v>0</v>
      </c>
      <c r="AK42" s="165"/>
      <c r="AL42" s="174"/>
      <c r="AM42" s="167"/>
      <c r="AN42" s="64">
        <f t="shared" si="9"/>
        <v>0</v>
      </c>
      <c r="AO42" s="175">
        <f>AN42+AN43</f>
        <v>0</v>
      </c>
      <c r="AP42" s="175">
        <f>IF(OR(AM41="",AK42=""),0,MOD(AK42-AM41,1))</f>
        <v>0</v>
      </c>
      <c r="AQ42" s="64" t="str">
        <f t="shared" si="10"/>
        <v>00:00</v>
      </c>
      <c r="AR42" s="176">
        <f>AQ42+AQ43</f>
        <v>0</v>
      </c>
      <c r="AS42" s="171">
        <f>IF(AND(WEEKDAY($A42,2)&lt;7,AL42="CP"),1,0)</f>
        <v>0</v>
      </c>
      <c r="AT42" s="172">
        <f>IF(AL42="CV",1,0)</f>
        <v>0</v>
      </c>
      <c r="AU42" s="173">
        <f t="shared" si="11"/>
        <v>0</v>
      </c>
      <c r="AV42" s="165"/>
      <c r="AW42" s="174"/>
      <c r="AX42" s="167"/>
      <c r="AY42" s="64">
        <f t="shared" si="12"/>
        <v>0</v>
      </c>
      <c r="AZ42" s="175">
        <f>AY42+AY43</f>
        <v>0</v>
      </c>
      <c r="BA42" s="175">
        <f>IF(OR(AX41="",AV42=""),0,MOD(AV42-AX41,1))</f>
        <v>0</v>
      </c>
      <c r="BB42" s="64" t="str">
        <f t="shared" si="13"/>
        <v>00:00</v>
      </c>
      <c r="BC42" s="176">
        <f>BB42+BB43</f>
        <v>0</v>
      </c>
      <c r="BD42" s="171">
        <f>IF(AND(WEEKDAY($A42,2)&lt;7,AW42="CP"),1,0)</f>
        <v>0</v>
      </c>
      <c r="BE42" s="172">
        <f>IF(AW42="CV",1,0)</f>
        <v>0</v>
      </c>
      <c r="BF42" s="173">
        <f t="shared" si="14"/>
        <v>0</v>
      </c>
      <c r="BG42" s="165"/>
      <c r="BH42" s="174"/>
      <c r="BI42" s="167"/>
      <c r="BJ42" s="64">
        <f t="shared" si="15"/>
        <v>0</v>
      </c>
      <c r="BK42" s="175">
        <f>BJ42+BJ43</f>
        <v>0</v>
      </c>
      <c r="BL42" s="175">
        <f>IF(OR(BI41="",BG42=""),0,MOD(BG42-BI41,1))</f>
        <v>0</v>
      </c>
      <c r="BM42" s="64" t="str">
        <f t="shared" si="16"/>
        <v>00:00</v>
      </c>
      <c r="BN42" s="176">
        <f>BM42+BM43</f>
        <v>0</v>
      </c>
      <c r="BO42" s="171">
        <f>IF(AND(WEEKDAY($A42,2)&lt;7,BH42="CP"),1,0)</f>
        <v>0</v>
      </c>
      <c r="BP42" s="172">
        <f>IF(BH42="CV",1,0)</f>
        <v>0</v>
      </c>
      <c r="BQ42" s="173">
        <f t="shared" si="17"/>
        <v>0</v>
      </c>
      <c r="BR42" s="177"/>
    </row>
    <row r="43" spans="1:70" ht="15.75" thickBot="1" x14ac:dyDescent="0.3">
      <c r="A43" s="85"/>
      <c r="B43" s="100"/>
      <c r="C43" s="106"/>
      <c r="D43" s="192"/>
      <c r="E43" s="179"/>
      <c r="F43" s="180"/>
      <c r="G43" s="65">
        <f t="shared" si="0"/>
        <v>0</v>
      </c>
      <c r="H43" s="181"/>
      <c r="I43" s="188"/>
      <c r="J43" s="64" t="str">
        <f t="shared" si="1"/>
        <v>00:00</v>
      </c>
      <c r="K43" s="193"/>
      <c r="L43" s="184"/>
      <c r="M43" s="185"/>
      <c r="N43" s="186">
        <f t="shared" si="2"/>
        <v>0</v>
      </c>
      <c r="O43" s="192"/>
      <c r="P43" s="187"/>
      <c r="Q43" s="180"/>
      <c r="R43" s="65">
        <f t="shared" si="3"/>
        <v>0</v>
      </c>
      <c r="S43" s="188"/>
      <c r="T43" s="188"/>
      <c r="U43" s="64" t="str">
        <f t="shared" si="4"/>
        <v>00:00</v>
      </c>
      <c r="V43" s="193"/>
      <c r="W43" s="184"/>
      <c r="X43" s="185"/>
      <c r="Y43" s="186">
        <f t="shared" si="5"/>
        <v>0</v>
      </c>
      <c r="Z43" s="192"/>
      <c r="AA43" s="187"/>
      <c r="AB43" s="180"/>
      <c r="AC43" s="64">
        <f t="shared" si="6"/>
        <v>0</v>
      </c>
      <c r="AD43" s="188"/>
      <c r="AE43" s="188"/>
      <c r="AF43" s="64" t="str">
        <f t="shared" si="7"/>
        <v>00:00</v>
      </c>
      <c r="AG43" s="189"/>
      <c r="AH43" s="184"/>
      <c r="AI43" s="185"/>
      <c r="AJ43" s="186">
        <f t="shared" si="8"/>
        <v>0</v>
      </c>
      <c r="AK43" s="192"/>
      <c r="AL43" s="187"/>
      <c r="AM43" s="180"/>
      <c r="AN43" s="64">
        <f t="shared" si="9"/>
        <v>0</v>
      </c>
      <c r="AO43" s="188"/>
      <c r="AP43" s="188"/>
      <c r="AQ43" s="64" t="str">
        <f t="shared" si="10"/>
        <v>00:00</v>
      </c>
      <c r="AR43" s="189"/>
      <c r="AS43" s="184"/>
      <c r="AT43" s="185"/>
      <c r="AU43" s="186">
        <f t="shared" si="11"/>
        <v>0</v>
      </c>
      <c r="AV43" s="192"/>
      <c r="AW43" s="187"/>
      <c r="AX43" s="180"/>
      <c r="AY43" s="64">
        <f t="shared" si="12"/>
        <v>0</v>
      </c>
      <c r="AZ43" s="188"/>
      <c r="BA43" s="188"/>
      <c r="BB43" s="64" t="str">
        <f t="shared" si="13"/>
        <v>00:00</v>
      </c>
      <c r="BC43" s="189"/>
      <c r="BD43" s="184"/>
      <c r="BE43" s="185"/>
      <c r="BF43" s="186">
        <f t="shared" si="14"/>
        <v>0</v>
      </c>
      <c r="BG43" s="192"/>
      <c r="BH43" s="187"/>
      <c r="BI43" s="180"/>
      <c r="BJ43" s="64">
        <f t="shared" si="15"/>
        <v>0</v>
      </c>
      <c r="BK43" s="188"/>
      <c r="BL43" s="188"/>
      <c r="BM43" s="64" t="str">
        <f t="shared" si="16"/>
        <v>00:00</v>
      </c>
      <c r="BN43" s="189"/>
      <c r="BO43" s="184"/>
      <c r="BP43" s="185"/>
      <c r="BQ43" s="186">
        <f t="shared" si="17"/>
        <v>0</v>
      </c>
      <c r="BR43" s="190"/>
    </row>
    <row r="44" spans="1:70" ht="15.75" thickBot="1" x14ac:dyDescent="0.3">
      <c r="A44" s="85">
        <f>A42+1</f>
        <v>42753</v>
      </c>
      <c r="B44" s="99" t="str">
        <f>UPPER(TEXT(A44,"jjj"))</f>
        <v>MAR</v>
      </c>
      <c r="C44" s="105" t="str">
        <f>UPPER(TEXT(A44,"jj mmm"))</f>
        <v>19 JANV</v>
      </c>
      <c r="D44" s="165"/>
      <c r="E44" s="166"/>
      <c r="F44" s="167"/>
      <c r="G44" s="64">
        <f t="shared" si="0"/>
        <v>0</v>
      </c>
      <c r="H44" s="168">
        <f>G44+G45</f>
        <v>0</v>
      </c>
      <c r="I44" s="175">
        <f t="shared" ref="I44:I68" si="18">IF(OR(F43="",D44=""),0,MOD(D44-F43,1))</f>
        <v>0</v>
      </c>
      <c r="J44" s="64" t="str">
        <f t="shared" si="1"/>
        <v>00:00</v>
      </c>
      <c r="K44" s="191">
        <f>J44+J45</f>
        <v>0</v>
      </c>
      <c r="L44" s="171">
        <f>IF(AND(WEEKDAY($A44,2)&lt;7,E44="CP"),1,0)</f>
        <v>0</v>
      </c>
      <c r="M44" s="172">
        <f>IF(E44="CV",1,0)</f>
        <v>0</v>
      </c>
      <c r="N44" s="173">
        <f t="shared" si="2"/>
        <v>0</v>
      </c>
      <c r="O44" s="165"/>
      <c r="P44" s="174"/>
      <c r="Q44" s="167"/>
      <c r="R44" s="64">
        <f t="shared" si="3"/>
        <v>0</v>
      </c>
      <c r="S44" s="175">
        <f>R44+R45</f>
        <v>0</v>
      </c>
      <c r="T44" s="175">
        <f t="shared" ref="T44:T68" si="19">IF(OR(Q43="",O44=""),0,MOD(O44-Q43,1))</f>
        <v>0</v>
      </c>
      <c r="U44" s="64" t="str">
        <f t="shared" si="4"/>
        <v>00:00</v>
      </c>
      <c r="V44" s="191">
        <f>U44+U45</f>
        <v>0</v>
      </c>
      <c r="W44" s="171">
        <f>IF(AND(WEEKDAY($A44,2)&lt;7,P44="CP"),1,0)</f>
        <v>0</v>
      </c>
      <c r="X44" s="172">
        <f>IF(P44="CV",1,0)</f>
        <v>0</v>
      </c>
      <c r="Y44" s="173">
        <f t="shared" si="5"/>
        <v>0</v>
      </c>
      <c r="Z44" s="165"/>
      <c r="AA44" s="174"/>
      <c r="AB44" s="167"/>
      <c r="AC44" s="64">
        <f t="shared" si="6"/>
        <v>0</v>
      </c>
      <c r="AD44" s="175">
        <f>AC44+AC45</f>
        <v>0</v>
      </c>
      <c r="AE44" s="175">
        <f t="shared" ref="AE44:AE68" si="20">IF(OR(AB43="",Z44=""),0,MOD(Z44-AB43,1))</f>
        <v>0</v>
      </c>
      <c r="AF44" s="64" t="str">
        <f t="shared" si="7"/>
        <v>00:00</v>
      </c>
      <c r="AG44" s="176">
        <f>AF44+AF45</f>
        <v>0</v>
      </c>
      <c r="AH44" s="171">
        <f>IF(AND(WEEKDAY($A44,2)&lt;7,AA44="CP"),1,0)</f>
        <v>0</v>
      </c>
      <c r="AI44" s="172">
        <f>IF(AA44="CV",1,0)</f>
        <v>0</v>
      </c>
      <c r="AJ44" s="173">
        <f t="shared" si="8"/>
        <v>0</v>
      </c>
      <c r="AK44" s="165"/>
      <c r="AL44" s="174"/>
      <c r="AM44" s="167"/>
      <c r="AN44" s="64">
        <f t="shared" si="9"/>
        <v>0</v>
      </c>
      <c r="AO44" s="175">
        <f>AN44+AN45</f>
        <v>0</v>
      </c>
      <c r="AP44" s="175">
        <f t="shared" ref="AP44:AP68" si="21">IF(OR(AM43="",AK44=""),0,MOD(AK44-AM43,1))</f>
        <v>0</v>
      </c>
      <c r="AQ44" s="64" t="str">
        <f t="shared" si="10"/>
        <v>00:00</v>
      </c>
      <c r="AR44" s="176">
        <f>AQ44+AQ45</f>
        <v>0</v>
      </c>
      <c r="AS44" s="171">
        <f>IF(AND(WEEKDAY($A44,2)&lt;7,AL44="CP"),1,0)</f>
        <v>0</v>
      </c>
      <c r="AT44" s="172">
        <f>IF(AL44="CV",1,0)</f>
        <v>0</v>
      </c>
      <c r="AU44" s="173">
        <f t="shared" si="11"/>
        <v>0</v>
      </c>
      <c r="AV44" s="165"/>
      <c r="AW44" s="174"/>
      <c r="AX44" s="167"/>
      <c r="AY44" s="64">
        <f t="shared" si="12"/>
        <v>0</v>
      </c>
      <c r="AZ44" s="175">
        <f>AY44+AY45</f>
        <v>0</v>
      </c>
      <c r="BA44" s="175">
        <f t="shared" ref="BA44:BA68" si="22">IF(OR(AX43="",AV44=""),0,MOD(AV44-AX43,1))</f>
        <v>0</v>
      </c>
      <c r="BB44" s="64" t="str">
        <f t="shared" si="13"/>
        <v>00:00</v>
      </c>
      <c r="BC44" s="176">
        <f>BB44+BB45</f>
        <v>0</v>
      </c>
      <c r="BD44" s="171">
        <f>IF(AND(WEEKDAY($A44,2)&lt;7,AW44="CP"),1,0)</f>
        <v>0</v>
      </c>
      <c r="BE44" s="172">
        <f>IF(AW44="CV",1,0)</f>
        <v>0</v>
      </c>
      <c r="BF44" s="173">
        <f t="shared" si="14"/>
        <v>0</v>
      </c>
      <c r="BG44" s="165"/>
      <c r="BH44" s="174"/>
      <c r="BI44" s="167"/>
      <c r="BJ44" s="64">
        <f t="shared" si="15"/>
        <v>0</v>
      </c>
      <c r="BK44" s="175">
        <f>BJ44+BJ45</f>
        <v>0</v>
      </c>
      <c r="BL44" s="175">
        <f t="shared" ref="BL44:BL68" si="23">IF(OR(BI43="",BG44=""),0,MOD(BG44-BI43,1))</f>
        <v>0</v>
      </c>
      <c r="BM44" s="64" t="str">
        <f t="shared" si="16"/>
        <v>00:00</v>
      </c>
      <c r="BN44" s="176">
        <f>BM44+BM45</f>
        <v>0</v>
      </c>
      <c r="BO44" s="171">
        <f>IF(AND(WEEKDAY($A44,2)&lt;7,BH44="CP"),1,0)</f>
        <v>0</v>
      </c>
      <c r="BP44" s="172">
        <f>IF(BH44="CV",1,0)</f>
        <v>0</v>
      </c>
      <c r="BQ44" s="173">
        <f t="shared" si="17"/>
        <v>0</v>
      </c>
      <c r="BR44" s="177"/>
    </row>
    <row r="45" spans="1:70" ht="15.75" thickBot="1" x14ac:dyDescent="0.3">
      <c r="A45" s="85"/>
      <c r="B45" s="100"/>
      <c r="C45" s="106"/>
      <c r="D45" s="192"/>
      <c r="E45" s="179"/>
      <c r="F45" s="180"/>
      <c r="G45" s="65">
        <f t="shared" si="0"/>
        <v>0</v>
      </c>
      <c r="H45" s="181"/>
      <c r="I45" s="188"/>
      <c r="J45" s="64" t="str">
        <f t="shared" si="1"/>
        <v>00:00</v>
      </c>
      <c r="K45" s="193"/>
      <c r="L45" s="184"/>
      <c r="M45" s="185"/>
      <c r="N45" s="186">
        <f t="shared" si="2"/>
        <v>0</v>
      </c>
      <c r="O45" s="192"/>
      <c r="P45" s="187"/>
      <c r="Q45" s="180"/>
      <c r="R45" s="65">
        <f t="shared" si="3"/>
        <v>0</v>
      </c>
      <c r="S45" s="188"/>
      <c r="T45" s="188"/>
      <c r="U45" s="64" t="str">
        <f t="shared" si="4"/>
        <v>00:00</v>
      </c>
      <c r="V45" s="193"/>
      <c r="W45" s="184"/>
      <c r="X45" s="185"/>
      <c r="Y45" s="186">
        <f t="shared" si="5"/>
        <v>0</v>
      </c>
      <c r="Z45" s="192"/>
      <c r="AA45" s="187"/>
      <c r="AB45" s="180"/>
      <c r="AC45" s="64">
        <f t="shared" si="6"/>
        <v>0</v>
      </c>
      <c r="AD45" s="188"/>
      <c r="AE45" s="188"/>
      <c r="AF45" s="64" t="str">
        <f t="shared" si="7"/>
        <v>00:00</v>
      </c>
      <c r="AG45" s="189"/>
      <c r="AH45" s="184"/>
      <c r="AI45" s="185"/>
      <c r="AJ45" s="186">
        <f t="shared" si="8"/>
        <v>0</v>
      </c>
      <c r="AK45" s="192"/>
      <c r="AL45" s="187"/>
      <c r="AM45" s="180"/>
      <c r="AN45" s="64">
        <f t="shared" si="9"/>
        <v>0</v>
      </c>
      <c r="AO45" s="188"/>
      <c r="AP45" s="188"/>
      <c r="AQ45" s="64" t="str">
        <f t="shared" si="10"/>
        <v>00:00</v>
      </c>
      <c r="AR45" s="189"/>
      <c r="AS45" s="184"/>
      <c r="AT45" s="185"/>
      <c r="AU45" s="186">
        <f t="shared" si="11"/>
        <v>0</v>
      </c>
      <c r="AV45" s="192"/>
      <c r="AW45" s="187"/>
      <c r="AX45" s="180"/>
      <c r="AY45" s="64">
        <f t="shared" si="12"/>
        <v>0</v>
      </c>
      <c r="AZ45" s="188"/>
      <c r="BA45" s="188"/>
      <c r="BB45" s="64" t="str">
        <f t="shared" si="13"/>
        <v>00:00</v>
      </c>
      <c r="BC45" s="189"/>
      <c r="BD45" s="184"/>
      <c r="BE45" s="185"/>
      <c r="BF45" s="186">
        <f t="shared" si="14"/>
        <v>0</v>
      </c>
      <c r="BG45" s="192"/>
      <c r="BH45" s="187"/>
      <c r="BI45" s="180"/>
      <c r="BJ45" s="64">
        <f t="shared" si="15"/>
        <v>0</v>
      </c>
      <c r="BK45" s="188"/>
      <c r="BL45" s="188"/>
      <c r="BM45" s="64" t="str">
        <f t="shared" si="16"/>
        <v>00:00</v>
      </c>
      <c r="BN45" s="189"/>
      <c r="BO45" s="184"/>
      <c r="BP45" s="185"/>
      <c r="BQ45" s="186">
        <f t="shared" si="17"/>
        <v>0</v>
      </c>
      <c r="BR45" s="190"/>
    </row>
    <row r="46" spans="1:70" ht="15.75" thickBot="1" x14ac:dyDescent="0.3">
      <c r="A46" s="85">
        <f>A44+1</f>
        <v>42754</v>
      </c>
      <c r="B46" s="99" t="str">
        <f>UPPER(TEXT(A46,"jjj"))</f>
        <v>MER</v>
      </c>
      <c r="C46" s="105" t="str">
        <f>UPPER(TEXT(A46,"jj mmm"))</f>
        <v>20 JANV</v>
      </c>
      <c r="D46" s="165"/>
      <c r="E46" s="166"/>
      <c r="F46" s="167"/>
      <c r="G46" s="64">
        <f t="shared" si="0"/>
        <v>0</v>
      </c>
      <c r="H46" s="168">
        <f>G46+G47</f>
        <v>0</v>
      </c>
      <c r="I46" s="175">
        <f t="shared" si="18"/>
        <v>0</v>
      </c>
      <c r="J46" s="64" t="str">
        <f t="shared" si="1"/>
        <v>00:00</v>
      </c>
      <c r="K46" s="191">
        <f>J46+J47</f>
        <v>0</v>
      </c>
      <c r="L46" s="171">
        <f>IF(AND(WEEKDAY($A46,2)&lt;7,E46="CP"),1,0)</f>
        <v>0</v>
      </c>
      <c r="M46" s="172">
        <f>IF(E46="CV",1,0)</f>
        <v>0</v>
      </c>
      <c r="N46" s="173">
        <f t="shared" si="2"/>
        <v>0</v>
      </c>
      <c r="O46" s="165"/>
      <c r="P46" s="174"/>
      <c r="Q46" s="167"/>
      <c r="R46" s="64">
        <f t="shared" si="3"/>
        <v>0</v>
      </c>
      <c r="S46" s="175">
        <f>R46+R47</f>
        <v>0</v>
      </c>
      <c r="T46" s="175">
        <f t="shared" si="19"/>
        <v>0</v>
      </c>
      <c r="U46" s="64" t="str">
        <f t="shared" si="4"/>
        <v>00:00</v>
      </c>
      <c r="V46" s="191">
        <f>U46+U47</f>
        <v>0</v>
      </c>
      <c r="W46" s="171">
        <f>IF(AND(WEEKDAY($A46,2)&lt;7,P46="CP"),1,0)</f>
        <v>0</v>
      </c>
      <c r="X46" s="172">
        <f>IF(P46="CV",1,0)</f>
        <v>0</v>
      </c>
      <c r="Y46" s="173">
        <f t="shared" si="5"/>
        <v>0</v>
      </c>
      <c r="Z46" s="165"/>
      <c r="AA46" s="174"/>
      <c r="AB46" s="167"/>
      <c r="AC46" s="64">
        <f t="shared" si="6"/>
        <v>0</v>
      </c>
      <c r="AD46" s="175">
        <f>AC46+AC47</f>
        <v>0</v>
      </c>
      <c r="AE46" s="175">
        <f t="shared" si="20"/>
        <v>0</v>
      </c>
      <c r="AF46" s="64" t="str">
        <f t="shared" si="7"/>
        <v>00:00</v>
      </c>
      <c r="AG46" s="176">
        <f>AF46+AF47</f>
        <v>0</v>
      </c>
      <c r="AH46" s="171">
        <f>IF(AND(WEEKDAY($A46,2)&lt;7,AA46="CP"),1,0)</f>
        <v>0</v>
      </c>
      <c r="AI46" s="172">
        <f>IF(AA46="CV",1,0)</f>
        <v>0</v>
      </c>
      <c r="AJ46" s="173">
        <f t="shared" si="8"/>
        <v>0</v>
      </c>
      <c r="AK46" s="165"/>
      <c r="AL46" s="174"/>
      <c r="AM46" s="167"/>
      <c r="AN46" s="64">
        <f t="shared" si="9"/>
        <v>0</v>
      </c>
      <c r="AO46" s="175">
        <f>AN46+AN47</f>
        <v>0</v>
      </c>
      <c r="AP46" s="175">
        <f t="shared" si="21"/>
        <v>0</v>
      </c>
      <c r="AQ46" s="64" t="str">
        <f t="shared" si="10"/>
        <v>00:00</v>
      </c>
      <c r="AR46" s="176">
        <f>AQ46+AQ47</f>
        <v>0</v>
      </c>
      <c r="AS46" s="171">
        <f>IF(AND(WEEKDAY($A46,2)&lt;7,AL46="CP"),1,0)</f>
        <v>0</v>
      </c>
      <c r="AT46" s="172">
        <f>IF(AL46="CV",1,0)</f>
        <v>0</v>
      </c>
      <c r="AU46" s="173">
        <f t="shared" si="11"/>
        <v>0</v>
      </c>
      <c r="AV46" s="165"/>
      <c r="AW46" s="174"/>
      <c r="AX46" s="167"/>
      <c r="AY46" s="64">
        <f t="shared" si="12"/>
        <v>0</v>
      </c>
      <c r="AZ46" s="175">
        <f>AY46+AY47</f>
        <v>0</v>
      </c>
      <c r="BA46" s="175">
        <f t="shared" si="22"/>
        <v>0</v>
      </c>
      <c r="BB46" s="64" t="str">
        <f t="shared" si="13"/>
        <v>00:00</v>
      </c>
      <c r="BC46" s="176">
        <f>BB46+BB47</f>
        <v>0</v>
      </c>
      <c r="BD46" s="171">
        <f>IF(AND(WEEKDAY($A46,2)&lt;7,AW46="CP"),1,0)</f>
        <v>0</v>
      </c>
      <c r="BE46" s="172">
        <f>IF(AW46="CV",1,0)</f>
        <v>0</v>
      </c>
      <c r="BF46" s="173">
        <f t="shared" si="14"/>
        <v>0</v>
      </c>
      <c r="BG46" s="165"/>
      <c r="BH46" s="174"/>
      <c r="BI46" s="167"/>
      <c r="BJ46" s="64">
        <f t="shared" si="15"/>
        <v>0</v>
      </c>
      <c r="BK46" s="175">
        <f>BJ46+BJ47</f>
        <v>0</v>
      </c>
      <c r="BL46" s="175">
        <f t="shared" si="23"/>
        <v>0</v>
      </c>
      <c r="BM46" s="64" t="str">
        <f t="shared" si="16"/>
        <v>00:00</v>
      </c>
      <c r="BN46" s="176">
        <f>BM46+BM47</f>
        <v>0</v>
      </c>
      <c r="BO46" s="171">
        <f>IF(AND(WEEKDAY($A46,2)&lt;7,BH46="CP"),1,0)</f>
        <v>0</v>
      </c>
      <c r="BP46" s="172">
        <f>IF(BH46="CV",1,0)</f>
        <v>0</v>
      </c>
      <c r="BQ46" s="173">
        <f t="shared" si="17"/>
        <v>0</v>
      </c>
      <c r="BR46" s="177"/>
    </row>
    <row r="47" spans="1:70" ht="15.75" thickBot="1" x14ac:dyDescent="0.3">
      <c r="A47" s="85"/>
      <c r="B47" s="100"/>
      <c r="C47" s="106"/>
      <c r="D47" s="192"/>
      <c r="E47" s="179"/>
      <c r="F47" s="180"/>
      <c r="G47" s="65">
        <f t="shared" si="0"/>
        <v>0</v>
      </c>
      <c r="H47" s="181"/>
      <c r="I47" s="188"/>
      <c r="J47" s="64" t="str">
        <f t="shared" si="1"/>
        <v>00:00</v>
      </c>
      <c r="K47" s="193"/>
      <c r="L47" s="184"/>
      <c r="M47" s="185"/>
      <c r="N47" s="186">
        <f t="shared" si="2"/>
        <v>0</v>
      </c>
      <c r="O47" s="192"/>
      <c r="P47" s="187"/>
      <c r="Q47" s="180"/>
      <c r="R47" s="65">
        <f t="shared" si="3"/>
        <v>0</v>
      </c>
      <c r="S47" s="188"/>
      <c r="T47" s="188"/>
      <c r="U47" s="64" t="str">
        <f t="shared" si="4"/>
        <v>00:00</v>
      </c>
      <c r="V47" s="193"/>
      <c r="W47" s="184"/>
      <c r="X47" s="185"/>
      <c r="Y47" s="186">
        <f t="shared" si="5"/>
        <v>0</v>
      </c>
      <c r="Z47" s="192"/>
      <c r="AA47" s="187"/>
      <c r="AB47" s="180"/>
      <c r="AC47" s="64">
        <f t="shared" si="6"/>
        <v>0</v>
      </c>
      <c r="AD47" s="188"/>
      <c r="AE47" s="188"/>
      <c r="AF47" s="64" t="str">
        <f t="shared" si="7"/>
        <v>00:00</v>
      </c>
      <c r="AG47" s="189"/>
      <c r="AH47" s="184"/>
      <c r="AI47" s="185"/>
      <c r="AJ47" s="186">
        <f t="shared" si="8"/>
        <v>0</v>
      </c>
      <c r="AK47" s="192"/>
      <c r="AL47" s="187"/>
      <c r="AM47" s="180"/>
      <c r="AN47" s="64">
        <f t="shared" si="9"/>
        <v>0</v>
      </c>
      <c r="AO47" s="188"/>
      <c r="AP47" s="188"/>
      <c r="AQ47" s="64" t="str">
        <f t="shared" si="10"/>
        <v>00:00</v>
      </c>
      <c r="AR47" s="189"/>
      <c r="AS47" s="184"/>
      <c r="AT47" s="185"/>
      <c r="AU47" s="186">
        <f t="shared" si="11"/>
        <v>0</v>
      </c>
      <c r="AV47" s="192"/>
      <c r="AW47" s="187"/>
      <c r="AX47" s="180"/>
      <c r="AY47" s="64">
        <f t="shared" si="12"/>
        <v>0</v>
      </c>
      <c r="AZ47" s="188"/>
      <c r="BA47" s="188"/>
      <c r="BB47" s="64" t="str">
        <f t="shared" si="13"/>
        <v>00:00</v>
      </c>
      <c r="BC47" s="189"/>
      <c r="BD47" s="184"/>
      <c r="BE47" s="185"/>
      <c r="BF47" s="186">
        <f t="shared" si="14"/>
        <v>0</v>
      </c>
      <c r="BG47" s="192"/>
      <c r="BH47" s="187"/>
      <c r="BI47" s="180"/>
      <c r="BJ47" s="64">
        <f t="shared" si="15"/>
        <v>0</v>
      </c>
      <c r="BK47" s="188"/>
      <c r="BL47" s="188"/>
      <c r="BM47" s="64" t="str">
        <f t="shared" si="16"/>
        <v>00:00</v>
      </c>
      <c r="BN47" s="189"/>
      <c r="BO47" s="184"/>
      <c r="BP47" s="185"/>
      <c r="BQ47" s="186">
        <f t="shared" si="17"/>
        <v>0</v>
      </c>
      <c r="BR47" s="190"/>
    </row>
    <row r="48" spans="1:70" ht="15.75" thickBot="1" x14ac:dyDescent="0.3">
      <c r="A48" s="85">
        <f>A46+1</f>
        <v>42755</v>
      </c>
      <c r="B48" s="99" t="str">
        <f>UPPER(TEXT(A48,"jjj"))</f>
        <v>JEU</v>
      </c>
      <c r="C48" s="105" t="str">
        <f>UPPER(TEXT(A48,"jj mmm"))</f>
        <v>21 JANV</v>
      </c>
      <c r="D48" s="165"/>
      <c r="E48" s="166"/>
      <c r="F48" s="167"/>
      <c r="G48" s="64">
        <f t="shared" si="0"/>
        <v>0</v>
      </c>
      <c r="H48" s="168">
        <f>G48+G49</f>
        <v>0</v>
      </c>
      <c r="I48" s="175">
        <f t="shared" si="18"/>
        <v>0</v>
      </c>
      <c r="J48" s="64" t="str">
        <f t="shared" si="1"/>
        <v>00:00</v>
      </c>
      <c r="K48" s="191">
        <f>J48+J49</f>
        <v>0</v>
      </c>
      <c r="L48" s="171">
        <f>IF(AND(WEEKDAY($A48,2)&lt;7,E48="CP"),1,0)</f>
        <v>0</v>
      </c>
      <c r="M48" s="172">
        <f>IF(E48="CV",1,0)</f>
        <v>0</v>
      </c>
      <c r="N48" s="173">
        <f t="shared" si="2"/>
        <v>0</v>
      </c>
      <c r="O48" s="165"/>
      <c r="P48" s="174"/>
      <c r="Q48" s="167"/>
      <c r="R48" s="64">
        <f t="shared" si="3"/>
        <v>0</v>
      </c>
      <c r="S48" s="175">
        <f>R48+R49</f>
        <v>0</v>
      </c>
      <c r="T48" s="175">
        <f t="shared" si="19"/>
        <v>0</v>
      </c>
      <c r="U48" s="64" t="str">
        <f t="shared" si="4"/>
        <v>00:00</v>
      </c>
      <c r="V48" s="191">
        <f>U48+U49</f>
        <v>0</v>
      </c>
      <c r="W48" s="171">
        <f>IF(AND(WEEKDAY($A48,2)&lt;7,P48="CP"),1,0)</f>
        <v>0</v>
      </c>
      <c r="X48" s="172">
        <f>IF(P48="CV",1,0)</f>
        <v>0</v>
      </c>
      <c r="Y48" s="173">
        <f t="shared" si="5"/>
        <v>0</v>
      </c>
      <c r="Z48" s="165"/>
      <c r="AA48" s="174"/>
      <c r="AB48" s="167"/>
      <c r="AC48" s="64">
        <f t="shared" si="6"/>
        <v>0</v>
      </c>
      <c r="AD48" s="175">
        <f>AC48+AC49</f>
        <v>0</v>
      </c>
      <c r="AE48" s="175">
        <f t="shared" si="20"/>
        <v>0</v>
      </c>
      <c r="AF48" s="64" t="str">
        <f t="shared" si="7"/>
        <v>00:00</v>
      </c>
      <c r="AG48" s="176">
        <f>AF48+AF49</f>
        <v>0</v>
      </c>
      <c r="AH48" s="171">
        <f>IF(AND(WEEKDAY($A48,2)&lt;7,AA48="CP"),1,0)</f>
        <v>0</v>
      </c>
      <c r="AI48" s="172">
        <f>IF(AA48="CV",1,0)</f>
        <v>0</v>
      </c>
      <c r="AJ48" s="173">
        <f t="shared" si="8"/>
        <v>0</v>
      </c>
      <c r="AK48" s="165"/>
      <c r="AL48" s="174"/>
      <c r="AM48" s="167"/>
      <c r="AN48" s="64">
        <f t="shared" si="9"/>
        <v>0</v>
      </c>
      <c r="AO48" s="175">
        <f>AN48+AN49</f>
        <v>0</v>
      </c>
      <c r="AP48" s="175">
        <f t="shared" si="21"/>
        <v>0</v>
      </c>
      <c r="AQ48" s="64" t="str">
        <f t="shared" si="10"/>
        <v>00:00</v>
      </c>
      <c r="AR48" s="176">
        <f>AQ48+AQ49</f>
        <v>0</v>
      </c>
      <c r="AS48" s="171">
        <f>IF(AND(WEEKDAY($A48,2)&lt;7,AL48="CP"),1,0)</f>
        <v>0</v>
      </c>
      <c r="AT48" s="172">
        <f>IF(AL48="CV",1,0)</f>
        <v>0</v>
      </c>
      <c r="AU48" s="173">
        <f t="shared" si="11"/>
        <v>0</v>
      </c>
      <c r="AV48" s="165"/>
      <c r="AW48" s="174"/>
      <c r="AX48" s="167"/>
      <c r="AY48" s="64">
        <f t="shared" si="12"/>
        <v>0</v>
      </c>
      <c r="AZ48" s="175">
        <f>AY48+AY49</f>
        <v>0</v>
      </c>
      <c r="BA48" s="175">
        <f t="shared" si="22"/>
        <v>0</v>
      </c>
      <c r="BB48" s="64" t="str">
        <f t="shared" si="13"/>
        <v>00:00</v>
      </c>
      <c r="BC48" s="176">
        <f>BB48+BB49</f>
        <v>0</v>
      </c>
      <c r="BD48" s="171">
        <f>IF(AND(WEEKDAY($A48,2)&lt;7,AW48="CP"),1,0)</f>
        <v>0</v>
      </c>
      <c r="BE48" s="172">
        <f>IF(AW48="CV",1,0)</f>
        <v>0</v>
      </c>
      <c r="BF48" s="173">
        <f t="shared" si="14"/>
        <v>0</v>
      </c>
      <c r="BG48" s="165"/>
      <c r="BH48" s="174"/>
      <c r="BI48" s="167"/>
      <c r="BJ48" s="64">
        <f t="shared" si="15"/>
        <v>0</v>
      </c>
      <c r="BK48" s="175">
        <f>BJ48+BJ49</f>
        <v>0</v>
      </c>
      <c r="BL48" s="175">
        <f t="shared" si="23"/>
        <v>0</v>
      </c>
      <c r="BM48" s="64" t="str">
        <f t="shared" si="16"/>
        <v>00:00</v>
      </c>
      <c r="BN48" s="176">
        <f>BM48+BM49</f>
        <v>0</v>
      </c>
      <c r="BO48" s="171">
        <f>IF(AND(WEEKDAY($A48,2)&lt;7,BH48="CP"),1,0)</f>
        <v>0</v>
      </c>
      <c r="BP48" s="172">
        <f>IF(BH48="CV",1,0)</f>
        <v>0</v>
      </c>
      <c r="BQ48" s="173">
        <f t="shared" si="17"/>
        <v>0</v>
      </c>
      <c r="BR48" s="177"/>
    </row>
    <row r="49" spans="1:70" ht="15.75" thickBot="1" x14ac:dyDescent="0.3">
      <c r="A49" s="85"/>
      <c r="B49" s="100"/>
      <c r="C49" s="106"/>
      <c r="D49" s="192"/>
      <c r="E49" s="179"/>
      <c r="F49" s="180"/>
      <c r="G49" s="65">
        <f t="shared" si="0"/>
        <v>0</v>
      </c>
      <c r="H49" s="181"/>
      <c r="I49" s="188"/>
      <c r="J49" s="64" t="str">
        <f t="shared" si="1"/>
        <v>00:00</v>
      </c>
      <c r="K49" s="193"/>
      <c r="L49" s="184"/>
      <c r="M49" s="185"/>
      <c r="N49" s="186">
        <f t="shared" si="2"/>
        <v>0</v>
      </c>
      <c r="O49" s="192"/>
      <c r="P49" s="187"/>
      <c r="Q49" s="180"/>
      <c r="R49" s="65">
        <f t="shared" si="3"/>
        <v>0</v>
      </c>
      <c r="S49" s="188"/>
      <c r="T49" s="188"/>
      <c r="U49" s="64" t="str">
        <f t="shared" si="4"/>
        <v>00:00</v>
      </c>
      <c r="V49" s="193"/>
      <c r="W49" s="184"/>
      <c r="X49" s="185"/>
      <c r="Y49" s="186">
        <f t="shared" si="5"/>
        <v>0</v>
      </c>
      <c r="Z49" s="192"/>
      <c r="AA49" s="187"/>
      <c r="AB49" s="180"/>
      <c r="AC49" s="64">
        <f t="shared" si="6"/>
        <v>0</v>
      </c>
      <c r="AD49" s="188"/>
      <c r="AE49" s="188"/>
      <c r="AF49" s="64" t="str">
        <f t="shared" si="7"/>
        <v>00:00</v>
      </c>
      <c r="AG49" s="189"/>
      <c r="AH49" s="184"/>
      <c r="AI49" s="185"/>
      <c r="AJ49" s="186">
        <f t="shared" si="8"/>
        <v>0</v>
      </c>
      <c r="AK49" s="192"/>
      <c r="AL49" s="187"/>
      <c r="AM49" s="180"/>
      <c r="AN49" s="64">
        <f t="shared" si="9"/>
        <v>0</v>
      </c>
      <c r="AO49" s="188"/>
      <c r="AP49" s="188"/>
      <c r="AQ49" s="64" t="str">
        <f t="shared" si="10"/>
        <v>00:00</v>
      </c>
      <c r="AR49" s="189"/>
      <c r="AS49" s="184"/>
      <c r="AT49" s="185"/>
      <c r="AU49" s="186">
        <f t="shared" si="11"/>
        <v>0</v>
      </c>
      <c r="AV49" s="192"/>
      <c r="AW49" s="187"/>
      <c r="AX49" s="180"/>
      <c r="AY49" s="64">
        <f t="shared" si="12"/>
        <v>0</v>
      </c>
      <c r="AZ49" s="188"/>
      <c r="BA49" s="188"/>
      <c r="BB49" s="64" t="str">
        <f t="shared" si="13"/>
        <v>00:00</v>
      </c>
      <c r="BC49" s="189"/>
      <c r="BD49" s="184"/>
      <c r="BE49" s="185"/>
      <c r="BF49" s="186">
        <f t="shared" si="14"/>
        <v>0</v>
      </c>
      <c r="BG49" s="192"/>
      <c r="BH49" s="187"/>
      <c r="BI49" s="180"/>
      <c r="BJ49" s="64">
        <f t="shared" si="15"/>
        <v>0</v>
      </c>
      <c r="BK49" s="188"/>
      <c r="BL49" s="188"/>
      <c r="BM49" s="64" t="str">
        <f t="shared" si="16"/>
        <v>00:00</v>
      </c>
      <c r="BN49" s="189"/>
      <c r="BO49" s="184"/>
      <c r="BP49" s="185"/>
      <c r="BQ49" s="186">
        <f t="shared" si="17"/>
        <v>0</v>
      </c>
      <c r="BR49" s="190"/>
    </row>
    <row r="50" spans="1:70" ht="15.75" thickBot="1" x14ac:dyDescent="0.3">
      <c r="A50" s="85">
        <f>A48+1</f>
        <v>42756</v>
      </c>
      <c r="B50" s="99" t="str">
        <f>UPPER(TEXT(A50,"jjj"))</f>
        <v>VEN</v>
      </c>
      <c r="C50" s="105" t="str">
        <f>UPPER(TEXT(A50,"jj mmm"))</f>
        <v>22 JANV</v>
      </c>
      <c r="D50" s="165"/>
      <c r="E50" s="166"/>
      <c r="F50" s="167"/>
      <c r="G50" s="64">
        <f t="shared" si="0"/>
        <v>0</v>
      </c>
      <c r="H50" s="168">
        <f>G50+G51</f>
        <v>0</v>
      </c>
      <c r="I50" s="175">
        <f t="shared" si="18"/>
        <v>0</v>
      </c>
      <c r="J50" s="64" t="str">
        <f t="shared" si="1"/>
        <v>00:00</v>
      </c>
      <c r="K50" s="191">
        <f>J50+J51</f>
        <v>0</v>
      </c>
      <c r="L50" s="171">
        <f>IF(AND(WEEKDAY($A50,2)&lt;7,E50="CP"),1,0)</f>
        <v>0</v>
      </c>
      <c r="M50" s="172">
        <f>IF(E50="CV",1,0)</f>
        <v>0</v>
      </c>
      <c r="N50" s="173">
        <f t="shared" si="2"/>
        <v>0</v>
      </c>
      <c r="O50" s="165"/>
      <c r="P50" s="174"/>
      <c r="Q50" s="167"/>
      <c r="R50" s="64">
        <f t="shared" si="3"/>
        <v>0</v>
      </c>
      <c r="S50" s="175">
        <f>R50+R51</f>
        <v>0</v>
      </c>
      <c r="T50" s="175">
        <f t="shared" si="19"/>
        <v>0</v>
      </c>
      <c r="U50" s="64" t="str">
        <f t="shared" si="4"/>
        <v>00:00</v>
      </c>
      <c r="V50" s="191">
        <f>U50+U51</f>
        <v>0</v>
      </c>
      <c r="W50" s="171">
        <f>IF(AND(WEEKDAY($A50,2)&lt;7,P50="CP"),1,0)</f>
        <v>0</v>
      </c>
      <c r="X50" s="172">
        <f>IF(P50="CV",1,0)</f>
        <v>0</v>
      </c>
      <c r="Y50" s="173">
        <f t="shared" si="5"/>
        <v>0</v>
      </c>
      <c r="Z50" s="165"/>
      <c r="AA50" s="174"/>
      <c r="AB50" s="167"/>
      <c r="AC50" s="64">
        <f t="shared" si="6"/>
        <v>0</v>
      </c>
      <c r="AD50" s="175">
        <f>AC50+AC51</f>
        <v>0</v>
      </c>
      <c r="AE50" s="175">
        <f t="shared" si="20"/>
        <v>0</v>
      </c>
      <c r="AF50" s="64" t="str">
        <f t="shared" si="7"/>
        <v>00:00</v>
      </c>
      <c r="AG50" s="176">
        <f>AF50+AF51</f>
        <v>0</v>
      </c>
      <c r="AH50" s="171">
        <f>IF(AND(WEEKDAY($A50,2)&lt;7,AA50="CP"),1,0)</f>
        <v>0</v>
      </c>
      <c r="AI50" s="172">
        <f>IF(AA50="CV",1,0)</f>
        <v>0</v>
      </c>
      <c r="AJ50" s="173">
        <f t="shared" si="8"/>
        <v>0</v>
      </c>
      <c r="AK50" s="165"/>
      <c r="AL50" s="174"/>
      <c r="AM50" s="167"/>
      <c r="AN50" s="64">
        <f t="shared" si="9"/>
        <v>0</v>
      </c>
      <c r="AO50" s="175">
        <f>AN50+AN51</f>
        <v>0</v>
      </c>
      <c r="AP50" s="175">
        <f t="shared" si="21"/>
        <v>0</v>
      </c>
      <c r="AQ50" s="64" t="str">
        <f t="shared" si="10"/>
        <v>00:00</v>
      </c>
      <c r="AR50" s="176">
        <f>AQ50+AQ51</f>
        <v>0</v>
      </c>
      <c r="AS50" s="171">
        <f>IF(AND(WEEKDAY($A50,2)&lt;7,AL50="CP"),1,0)</f>
        <v>0</v>
      </c>
      <c r="AT50" s="172">
        <f>IF(AL50="CV",1,0)</f>
        <v>0</v>
      </c>
      <c r="AU50" s="173">
        <f t="shared" si="11"/>
        <v>0</v>
      </c>
      <c r="AV50" s="165"/>
      <c r="AW50" s="174"/>
      <c r="AX50" s="167"/>
      <c r="AY50" s="64">
        <f t="shared" si="12"/>
        <v>0</v>
      </c>
      <c r="AZ50" s="175">
        <f>AY50+AY51</f>
        <v>0</v>
      </c>
      <c r="BA50" s="175">
        <f t="shared" si="22"/>
        <v>0</v>
      </c>
      <c r="BB50" s="64" t="str">
        <f t="shared" si="13"/>
        <v>00:00</v>
      </c>
      <c r="BC50" s="176">
        <f>BB50+BB51</f>
        <v>0</v>
      </c>
      <c r="BD50" s="171">
        <f>IF(AND(WEEKDAY($A50,2)&lt;7,AW50="CP"),1,0)</f>
        <v>0</v>
      </c>
      <c r="BE50" s="172">
        <f>IF(AW50="CV",1,0)</f>
        <v>0</v>
      </c>
      <c r="BF50" s="173">
        <f t="shared" si="14"/>
        <v>0</v>
      </c>
      <c r="BG50" s="165"/>
      <c r="BH50" s="174"/>
      <c r="BI50" s="167"/>
      <c r="BJ50" s="64">
        <f t="shared" si="15"/>
        <v>0</v>
      </c>
      <c r="BK50" s="175">
        <f>BJ50+BJ51</f>
        <v>0</v>
      </c>
      <c r="BL50" s="175">
        <f t="shared" si="23"/>
        <v>0</v>
      </c>
      <c r="BM50" s="64" t="str">
        <f t="shared" si="16"/>
        <v>00:00</v>
      </c>
      <c r="BN50" s="176">
        <f>BM50+BM51</f>
        <v>0</v>
      </c>
      <c r="BO50" s="171">
        <f>IF(AND(WEEKDAY($A50,2)&lt;7,BH50="CP"),1,0)</f>
        <v>0</v>
      </c>
      <c r="BP50" s="172">
        <f>IF(BH50="CV",1,0)</f>
        <v>0</v>
      </c>
      <c r="BQ50" s="173">
        <f t="shared" si="17"/>
        <v>0</v>
      </c>
      <c r="BR50" s="177"/>
    </row>
    <row r="51" spans="1:70" ht="15.75" thickBot="1" x14ac:dyDescent="0.3">
      <c r="A51" s="85"/>
      <c r="B51" s="100"/>
      <c r="C51" s="106"/>
      <c r="D51" s="192"/>
      <c r="E51" s="179"/>
      <c r="F51" s="180"/>
      <c r="G51" s="65">
        <f t="shared" si="0"/>
        <v>0</v>
      </c>
      <c r="H51" s="181"/>
      <c r="I51" s="188"/>
      <c r="J51" s="64" t="str">
        <f t="shared" si="1"/>
        <v>00:00</v>
      </c>
      <c r="K51" s="193"/>
      <c r="L51" s="184"/>
      <c r="M51" s="185"/>
      <c r="N51" s="186">
        <f t="shared" si="2"/>
        <v>0</v>
      </c>
      <c r="O51" s="192"/>
      <c r="P51" s="187"/>
      <c r="Q51" s="180"/>
      <c r="R51" s="65">
        <f t="shared" si="3"/>
        <v>0</v>
      </c>
      <c r="S51" s="188"/>
      <c r="T51" s="188"/>
      <c r="U51" s="64" t="str">
        <f t="shared" si="4"/>
        <v>00:00</v>
      </c>
      <c r="V51" s="193"/>
      <c r="W51" s="184"/>
      <c r="X51" s="185"/>
      <c r="Y51" s="186">
        <f t="shared" si="5"/>
        <v>0</v>
      </c>
      <c r="Z51" s="192"/>
      <c r="AA51" s="187"/>
      <c r="AB51" s="180"/>
      <c r="AC51" s="64">
        <f t="shared" si="6"/>
        <v>0</v>
      </c>
      <c r="AD51" s="188"/>
      <c r="AE51" s="188"/>
      <c r="AF51" s="64" t="str">
        <f t="shared" si="7"/>
        <v>00:00</v>
      </c>
      <c r="AG51" s="189"/>
      <c r="AH51" s="184"/>
      <c r="AI51" s="185"/>
      <c r="AJ51" s="186">
        <f t="shared" si="8"/>
        <v>0</v>
      </c>
      <c r="AK51" s="192"/>
      <c r="AL51" s="187"/>
      <c r="AM51" s="180"/>
      <c r="AN51" s="64">
        <f t="shared" si="9"/>
        <v>0</v>
      </c>
      <c r="AO51" s="188"/>
      <c r="AP51" s="188"/>
      <c r="AQ51" s="64" t="str">
        <f t="shared" si="10"/>
        <v>00:00</v>
      </c>
      <c r="AR51" s="189"/>
      <c r="AS51" s="184"/>
      <c r="AT51" s="185"/>
      <c r="AU51" s="186">
        <f t="shared" si="11"/>
        <v>0</v>
      </c>
      <c r="AV51" s="192"/>
      <c r="AW51" s="187"/>
      <c r="AX51" s="180"/>
      <c r="AY51" s="64">
        <f t="shared" si="12"/>
        <v>0</v>
      </c>
      <c r="AZ51" s="188"/>
      <c r="BA51" s="188"/>
      <c r="BB51" s="64" t="str">
        <f t="shared" si="13"/>
        <v>00:00</v>
      </c>
      <c r="BC51" s="189"/>
      <c r="BD51" s="184"/>
      <c r="BE51" s="185"/>
      <c r="BF51" s="186">
        <f t="shared" si="14"/>
        <v>0</v>
      </c>
      <c r="BG51" s="192"/>
      <c r="BH51" s="187"/>
      <c r="BI51" s="180"/>
      <c r="BJ51" s="64">
        <f t="shared" si="15"/>
        <v>0</v>
      </c>
      <c r="BK51" s="188"/>
      <c r="BL51" s="188"/>
      <c r="BM51" s="64" t="str">
        <f t="shared" si="16"/>
        <v>00:00</v>
      </c>
      <c r="BN51" s="189"/>
      <c r="BO51" s="184"/>
      <c r="BP51" s="185"/>
      <c r="BQ51" s="186">
        <f t="shared" si="17"/>
        <v>0</v>
      </c>
      <c r="BR51" s="190"/>
    </row>
    <row r="52" spans="1:70" ht="15.75" thickBot="1" x14ac:dyDescent="0.3">
      <c r="A52" s="85">
        <f>A50+1</f>
        <v>42757</v>
      </c>
      <c r="B52" s="99" t="str">
        <f>UPPER(TEXT(A52,"jjj"))</f>
        <v>SAM</v>
      </c>
      <c r="C52" s="105" t="str">
        <f>UPPER(TEXT(A52,"jj mmm"))</f>
        <v>23 JANV</v>
      </c>
      <c r="D52" s="165"/>
      <c r="E52" s="166"/>
      <c r="F52" s="167"/>
      <c r="G52" s="64">
        <f t="shared" si="0"/>
        <v>0</v>
      </c>
      <c r="H52" s="168">
        <f>G52+G53</f>
        <v>0</v>
      </c>
      <c r="I52" s="175">
        <f t="shared" si="18"/>
        <v>0</v>
      </c>
      <c r="J52" s="64" t="str">
        <f t="shared" si="1"/>
        <v>00:00</v>
      </c>
      <c r="K52" s="191">
        <f>J52+J53</f>
        <v>0</v>
      </c>
      <c r="L52" s="171">
        <f>IF(AND(WEEKDAY($A52,2)&lt;7,E52="CP"),1,0)</f>
        <v>0</v>
      </c>
      <c r="M52" s="172">
        <f>IF(E52="CV",1,0)</f>
        <v>0</v>
      </c>
      <c r="N52" s="173">
        <f t="shared" si="2"/>
        <v>0</v>
      </c>
      <c r="O52" s="165"/>
      <c r="P52" s="174"/>
      <c r="Q52" s="167"/>
      <c r="R52" s="64">
        <f t="shared" si="3"/>
        <v>0</v>
      </c>
      <c r="S52" s="175">
        <f>R52+R53</f>
        <v>0</v>
      </c>
      <c r="T52" s="175">
        <f t="shared" si="19"/>
        <v>0</v>
      </c>
      <c r="U52" s="64" t="str">
        <f t="shared" si="4"/>
        <v>00:00</v>
      </c>
      <c r="V52" s="191">
        <f>U52+U53</f>
        <v>0</v>
      </c>
      <c r="W52" s="171">
        <f>IF(AND(WEEKDAY($A52,2)&lt;7,P52="CP"),1,0)</f>
        <v>0</v>
      </c>
      <c r="X52" s="172">
        <f>IF(P52="CV",1,0)</f>
        <v>0</v>
      </c>
      <c r="Y52" s="173">
        <f t="shared" si="5"/>
        <v>0</v>
      </c>
      <c r="Z52" s="165"/>
      <c r="AA52" s="174"/>
      <c r="AB52" s="167"/>
      <c r="AC52" s="64">
        <f t="shared" si="6"/>
        <v>0</v>
      </c>
      <c r="AD52" s="175">
        <f>AC52+AC53</f>
        <v>0</v>
      </c>
      <c r="AE52" s="175">
        <f t="shared" si="20"/>
        <v>0</v>
      </c>
      <c r="AF52" s="64" t="str">
        <f t="shared" si="7"/>
        <v>00:00</v>
      </c>
      <c r="AG52" s="176">
        <f>AF52+AF53</f>
        <v>0</v>
      </c>
      <c r="AH52" s="171">
        <f>IF(AND(WEEKDAY($A52,2)&lt;7,AA52="CP"),1,0)</f>
        <v>0</v>
      </c>
      <c r="AI52" s="172">
        <f>IF(AA52="CV",1,0)</f>
        <v>0</v>
      </c>
      <c r="AJ52" s="173">
        <f t="shared" si="8"/>
        <v>0</v>
      </c>
      <c r="AK52" s="165"/>
      <c r="AL52" s="174"/>
      <c r="AM52" s="167"/>
      <c r="AN52" s="64">
        <f t="shared" si="9"/>
        <v>0</v>
      </c>
      <c r="AO52" s="175">
        <f>AN52+AN53</f>
        <v>0</v>
      </c>
      <c r="AP52" s="175">
        <f t="shared" si="21"/>
        <v>0</v>
      </c>
      <c r="AQ52" s="64" t="str">
        <f t="shared" si="10"/>
        <v>00:00</v>
      </c>
      <c r="AR52" s="176">
        <f>AQ52+AQ53</f>
        <v>0</v>
      </c>
      <c r="AS52" s="171">
        <f>IF(AND(WEEKDAY($A52,2)&lt;7,AL52="CP"),1,0)</f>
        <v>0</v>
      </c>
      <c r="AT52" s="172">
        <f>IF(AL52="CV",1,0)</f>
        <v>0</v>
      </c>
      <c r="AU52" s="173">
        <f t="shared" si="11"/>
        <v>0</v>
      </c>
      <c r="AV52" s="165"/>
      <c r="AW52" s="174"/>
      <c r="AX52" s="167"/>
      <c r="AY52" s="64">
        <f t="shared" si="12"/>
        <v>0</v>
      </c>
      <c r="AZ52" s="175">
        <f>AY52+AY53</f>
        <v>0</v>
      </c>
      <c r="BA52" s="175">
        <f t="shared" si="22"/>
        <v>0</v>
      </c>
      <c r="BB52" s="64" t="str">
        <f t="shared" si="13"/>
        <v>00:00</v>
      </c>
      <c r="BC52" s="176">
        <f>BB52+BB53</f>
        <v>0</v>
      </c>
      <c r="BD52" s="171">
        <f>IF(AND(WEEKDAY($A52,2)&lt;7,AW52="CP"),1,0)</f>
        <v>0</v>
      </c>
      <c r="BE52" s="172">
        <f>IF(AW52="CV",1,0)</f>
        <v>0</v>
      </c>
      <c r="BF52" s="173">
        <f t="shared" si="14"/>
        <v>0</v>
      </c>
      <c r="BG52" s="165"/>
      <c r="BH52" s="174"/>
      <c r="BI52" s="167"/>
      <c r="BJ52" s="64">
        <f t="shared" si="15"/>
        <v>0</v>
      </c>
      <c r="BK52" s="175">
        <f>BJ52+BJ53</f>
        <v>0</v>
      </c>
      <c r="BL52" s="175">
        <f t="shared" si="23"/>
        <v>0</v>
      </c>
      <c r="BM52" s="64" t="str">
        <f t="shared" si="16"/>
        <v>00:00</v>
      </c>
      <c r="BN52" s="176">
        <f>BM52+BM53</f>
        <v>0</v>
      </c>
      <c r="BO52" s="171">
        <f>IF(AND(WEEKDAY($A52,2)&lt;7,BH52="CP"),1,0)</f>
        <v>0</v>
      </c>
      <c r="BP52" s="172">
        <f>IF(BH52="CV",1,0)</f>
        <v>0</v>
      </c>
      <c r="BQ52" s="173">
        <f t="shared" si="17"/>
        <v>0</v>
      </c>
      <c r="BR52" s="177"/>
    </row>
    <row r="53" spans="1:70" ht="15.75" thickBot="1" x14ac:dyDescent="0.3">
      <c r="A53" s="85"/>
      <c r="B53" s="100"/>
      <c r="C53" s="106"/>
      <c r="D53" s="192"/>
      <c r="E53" s="179"/>
      <c r="F53" s="180"/>
      <c r="G53" s="65">
        <f t="shared" si="0"/>
        <v>0</v>
      </c>
      <c r="H53" s="181"/>
      <c r="I53" s="188"/>
      <c r="J53" s="64" t="str">
        <f t="shared" si="1"/>
        <v>00:00</v>
      </c>
      <c r="K53" s="193"/>
      <c r="L53" s="184"/>
      <c r="M53" s="185"/>
      <c r="N53" s="186">
        <f t="shared" si="2"/>
        <v>0</v>
      </c>
      <c r="O53" s="192"/>
      <c r="P53" s="187"/>
      <c r="Q53" s="180"/>
      <c r="R53" s="65">
        <f t="shared" si="3"/>
        <v>0</v>
      </c>
      <c r="S53" s="188"/>
      <c r="T53" s="188"/>
      <c r="U53" s="64" t="str">
        <f t="shared" si="4"/>
        <v>00:00</v>
      </c>
      <c r="V53" s="193"/>
      <c r="W53" s="184"/>
      <c r="X53" s="185"/>
      <c r="Y53" s="186">
        <f t="shared" si="5"/>
        <v>0</v>
      </c>
      <c r="Z53" s="192"/>
      <c r="AA53" s="187"/>
      <c r="AB53" s="180"/>
      <c r="AC53" s="64">
        <f t="shared" si="6"/>
        <v>0</v>
      </c>
      <c r="AD53" s="188"/>
      <c r="AE53" s="188"/>
      <c r="AF53" s="64" t="str">
        <f t="shared" si="7"/>
        <v>00:00</v>
      </c>
      <c r="AG53" s="189"/>
      <c r="AH53" s="184"/>
      <c r="AI53" s="185"/>
      <c r="AJ53" s="186">
        <f t="shared" si="8"/>
        <v>0</v>
      </c>
      <c r="AK53" s="192"/>
      <c r="AL53" s="187"/>
      <c r="AM53" s="180"/>
      <c r="AN53" s="64">
        <f t="shared" si="9"/>
        <v>0</v>
      </c>
      <c r="AO53" s="188"/>
      <c r="AP53" s="188"/>
      <c r="AQ53" s="64" t="str">
        <f t="shared" si="10"/>
        <v>00:00</v>
      </c>
      <c r="AR53" s="189"/>
      <c r="AS53" s="184"/>
      <c r="AT53" s="185"/>
      <c r="AU53" s="186">
        <f t="shared" si="11"/>
        <v>0</v>
      </c>
      <c r="AV53" s="192"/>
      <c r="AW53" s="187"/>
      <c r="AX53" s="180"/>
      <c r="AY53" s="64">
        <f t="shared" si="12"/>
        <v>0</v>
      </c>
      <c r="AZ53" s="188"/>
      <c r="BA53" s="188"/>
      <c r="BB53" s="64" t="str">
        <f t="shared" si="13"/>
        <v>00:00</v>
      </c>
      <c r="BC53" s="189"/>
      <c r="BD53" s="184"/>
      <c r="BE53" s="185"/>
      <c r="BF53" s="186">
        <f t="shared" si="14"/>
        <v>0</v>
      </c>
      <c r="BG53" s="192"/>
      <c r="BH53" s="187"/>
      <c r="BI53" s="180"/>
      <c r="BJ53" s="64">
        <f t="shared" si="15"/>
        <v>0</v>
      </c>
      <c r="BK53" s="188"/>
      <c r="BL53" s="188"/>
      <c r="BM53" s="64" t="str">
        <f t="shared" si="16"/>
        <v>00:00</v>
      </c>
      <c r="BN53" s="189"/>
      <c r="BO53" s="184"/>
      <c r="BP53" s="185"/>
      <c r="BQ53" s="186">
        <f t="shared" si="17"/>
        <v>0</v>
      </c>
      <c r="BR53" s="190"/>
    </row>
    <row r="54" spans="1:70" ht="15.75" thickBot="1" x14ac:dyDescent="0.3">
      <c r="A54" s="85">
        <f>A52+1</f>
        <v>42758</v>
      </c>
      <c r="B54" s="99" t="str">
        <f>UPPER(TEXT(A54,"jjj"))</f>
        <v>DIM</v>
      </c>
      <c r="C54" s="105" t="str">
        <f>UPPER(TEXT(A54,"jj mmm"))</f>
        <v>24 JANV</v>
      </c>
      <c r="D54" s="165"/>
      <c r="E54" s="166"/>
      <c r="F54" s="167"/>
      <c r="G54" s="64">
        <f t="shared" si="0"/>
        <v>0</v>
      </c>
      <c r="H54" s="168">
        <f>G54+G55</f>
        <v>0</v>
      </c>
      <c r="I54" s="175">
        <f t="shared" si="18"/>
        <v>0</v>
      </c>
      <c r="J54" s="64" t="str">
        <f t="shared" si="1"/>
        <v>00:00</v>
      </c>
      <c r="K54" s="191">
        <f>J54+J55</f>
        <v>0</v>
      </c>
      <c r="L54" s="171">
        <f>IF(AND(WEEKDAY($A54,2)&lt;7,E54="CP"),1,0)</f>
        <v>0</v>
      </c>
      <c r="M54" s="172">
        <f>IF(E54="CV",1,0)</f>
        <v>0</v>
      </c>
      <c r="N54" s="173">
        <f t="shared" si="2"/>
        <v>0</v>
      </c>
      <c r="O54" s="165"/>
      <c r="P54" s="174"/>
      <c r="Q54" s="167"/>
      <c r="R54" s="64">
        <f t="shared" si="3"/>
        <v>0</v>
      </c>
      <c r="S54" s="175">
        <f>R54+R55</f>
        <v>0</v>
      </c>
      <c r="T54" s="175">
        <f t="shared" si="19"/>
        <v>0</v>
      </c>
      <c r="U54" s="64" t="str">
        <f t="shared" si="4"/>
        <v>00:00</v>
      </c>
      <c r="V54" s="191">
        <f>U54+U55</f>
        <v>0</v>
      </c>
      <c r="W54" s="171">
        <f>IF(AND(WEEKDAY($A54,2)&lt;7,P54="CP"),1,0)</f>
        <v>0</v>
      </c>
      <c r="X54" s="172">
        <f>IF(P54="CV",1,0)</f>
        <v>0</v>
      </c>
      <c r="Y54" s="173">
        <f t="shared" si="5"/>
        <v>0</v>
      </c>
      <c r="Z54" s="165"/>
      <c r="AA54" s="174"/>
      <c r="AB54" s="167"/>
      <c r="AC54" s="64">
        <f t="shared" si="6"/>
        <v>0</v>
      </c>
      <c r="AD54" s="175">
        <f>AC54+AC55</f>
        <v>0</v>
      </c>
      <c r="AE54" s="175">
        <f t="shared" si="20"/>
        <v>0</v>
      </c>
      <c r="AF54" s="64" t="str">
        <f t="shared" si="7"/>
        <v>00:00</v>
      </c>
      <c r="AG54" s="176">
        <f>AF54+AF55</f>
        <v>0</v>
      </c>
      <c r="AH54" s="171">
        <f>IF(AND(WEEKDAY($A54,2)&lt;7,AA54="CP"),1,0)</f>
        <v>0</v>
      </c>
      <c r="AI54" s="172">
        <f>IF(AA54="CV",1,0)</f>
        <v>0</v>
      </c>
      <c r="AJ54" s="173">
        <f t="shared" si="8"/>
        <v>0</v>
      </c>
      <c r="AK54" s="165"/>
      <c r="AL54" s="174"/>
      <c r="AM54" s="167"/>
      <c r="AN54" s="64">
        <f t="shared" si="9"/>
        <v>0</v>
      </c>
      <c r="AO54" s="175">
        <f>AN54+AN55</f>
        <v>0</v>
      </c>
      <c r="AP54" s="175">
        <f t="shared" si="21"/>
        <v>0</v>
      </c>
      <c r="AQ54" s="64" t="str">
        <f t="shared" si="10"/>
        <v>00:00</v>
      </c>
      <c r="AR54" s="176">
        <f>AQ54+AQ55</f>
        <v>0</v>
      </c>
      <c r="AS54" s="171">
        <f>IF(AND(WEEKDAY($A54,2)&lt;7,AL54="CP"),1,0)</f>
        <v>0</v>
      </c>
      <c r="AT54" s="172">
        <f>IF(AL54="CV",1,0)</f>
        <v>0</v>
      </c>
      <c r="AU54" s="173">
        <f t="shared" si="11"/>
        <v>0</v>
      </c>
      <c r="AV54" s="165"/>
      <c r="AW54" s="174"/>
      <c r="AX54" s="167"/>
      <c r="AY54" s="64">
        <f t="shared" si="12"/>
        <v>0</v>
      </c>
      <c r="AZ54" s="175">
        <f>AY54+AY55</f>
        <v>0</v>
      </c>
      <c r="BA54" s="175">
        <f t="shared" si="22"/>
        <v>0</v>
      </c>
      <c r="BB54" s="64" t="str">
        <f t="shared" si="13"/>
        <v>00:00</v>
      </c>
      <c r="BC54" s="176">
        <f>BB54+BB55</f>
        <v>0</v>
      </c>
      <c r="BD54" s="171">
        <f>IF(AND(WEEKDAY($A54,2)&lt;7,AW54="CP"),1,0)</f>
        <v>0</v>
      </c>
      <c r="BE54" s="172">
        <f>IF(AW54="CV",1,0)</f>
        <v>0</v>
      </c>
      <c r="BF54" s="173">
        <f t="shared" si="14"/>
        <v>0</v>
      </c>
      <c r="BG54" s="165"/>
      <c r="BH54" s="174"/>
      <c r="BI54" s="167"/>
      <c r="BJ54" s="64">
        <f t="shared" si="15"/>
        <v>0</v>
      </c>
      <c r="BK54" s="175">
        <f>BJ54+BJ55</f>
        <v>0</v>
      </c>
      <c r="BL54" s="175">
        <f t="shared" si="23"/>
        <v>0</v>
      </c>
      <c r="BM54" s="64" t="str">
        <f t="shared" si="16"/>
        <v>00:00</v>
      </c>
      <c r="BN54" s="176">
        <f>BM54+BM55</f>
        <v>0</v>
      </c>
      <c r="BO54" s="171">
        <f>IF(AND(WEEKDAY($A54,2)&lt;7,BH54="CP"),1,0)</f>
        <v>0</v>
      </c>
      <c r="BP54" s="172">
        <f>IF(BH54="CV",1,0)</f>
        <v>0</v>
      </c>
      <c r="BQ54" s="173">
        <f t="shared" si="17"/>
        <v>0</v>
      </c>
      <c r="BR54" s="177"/>
    </row>
    <row r="55" spans="1:70" ht="15.75" thickBot="1" x14ac:dyDescent="0.3">
      <c r="A55" s="85"/>
      <c r="B55" s="100"/>
      <c r="C55" s="106"/>
      <c r="D55" s="192"/>
      <c r="E55" s="179"/>
      <c r="F55" s="180"/>
      <c r="G55" s="65">
        <f t="shared" si="0"/>
        <v>0</v>
      </c>
      <c r="H55" s="181"/>
      <c r="I55" s="188"/>
      <c r="J55" s="64" t="str">
        <f t="shared" si="1"/>
        <v>00:00</v>
      </c>
      <c r="K55" s="193"/>
      <c r="L55" s="184"/>
      <c r="M55" s="185"/>
      <c r="N55" s="186">
        <f t="shared" si="2"/>
        <v>0</v>
      </c>
      <c r="O55" s="192"/>
      <c r="P55" s="187"/>
      <c r="Q55" s="180"/>
      <c r="R55" s="65">
        <f t="shared" si="3"/>
        <v>0</v>
      </c>
      <c r="S55" s="188"/>
      <c r="T55" s="188"/>
      <c r="U55" s="64" t="str">
        <f t="shared" si="4"/>
        <v>00:00</v>
      </c>
      <c r="V55" s="193"/>
      <c r="W55" s="184"/>
      <c r="X55" s="185"/>
      <c r="Y55" s="186">
        <f t="shared" si="5"/>
        <v>0</v>
      </c>
      <c r="Z55" s="192"/>
      <c r="AA55" s="187"/>
      <c r="AB55" s="180"/>
      <c r="AC55" s="64">
        <f t="shared" si="6"/>
        <v>0</v>
      </c>
      <c r="AD55" s="188"/>
      <c r="AE55" s="188"/>
      <c r="AF55" s="64" t="str">
        <f t="shared" si="7"/>
        <v>00:00</v>
      </c>
      <c r="AG55" s="189"/>
      <c r="AH55" s="184"/>
      <c r="AI55" s="185"/>
      <c r="AJ55" s="186">
        <f t="shared" si="8"/>
        <v>0</v>
      </c>
      <c r="AK55" s="192"/>
      <c r="AL55" s="187"/>
      <c r="AM55" s="180"/>
      <c r="AN55" s="64">
        <f t="shared" si="9"/>
        <v>0</v>
      </c>
      <c r="AO55" s="188"/>
      <c r="AP55" s="188"/>
      <c r="AQ55" s="64" t="str">
        <f t="shared" si="10"/>
        <v>00:00</v>
      </c>
      <c r="AR55" s="189"/>
      <c r="AS55" s="184"/>
      <c r="AT55" s="185"/>
      <c r="AU55" s="186">
        <f t="shared" si="11"/>
        <v>0</v>
      </c>
      <c r="AV55" s="192"/>
      <c r="AW55" s="187"/>
      <c r="AX55" s="180"/>
      <c r="AY55" s="64">
        <f t="shared" si="12"/>
        <v>0</v>
      </c>
      <c r="AZ55" s="188"/>
      <c r="BA55" s="188"/>
      <c r="BB55" s="64" t="str">
        <f t="shared" si="13"/>
        <v>00:00</v>
      </c>
      <c r="BC55" s="189"/>
      <c r="BD55" s="184"/>
      <c r="BE55" s="185"/>
      <c r="BF55" s="186">
        <f t="shared" si="14"/>
        <v>0</v>
      </c>
      <c r="BG55" s="192"/>
      <c r="BH55" s="187"/>
      <c r="BI55" s="180"/>
      <c r="BJ55" s="64">
        <f t="shared" si="15"/>
        <v>0</v>
      </c>
      <c r="BK55" s="188"/>
      <c r="BL55" s="188"/>
      <c r="BM55" s="64" t="str">
        <f t="shared" si="16"/>
        <v>00:00</v>
      </c>
      <c r="BN55" s="189"/>
      <c r="BO55" s="184"/>
      <c r="BP55" s="185"/>
      <c r="BQ55" s="186">
        <f t="shared" si="17"/>
        <v>0</v>
      </c>
      <c r="BR55" s="190"/>
    </row>
    <row r="56" spans="1:70" ht="15.75" thickBot="1" x14ac:dyDescent="0.3">
      <c r="A56" s="85">
        <f>A54+1</f>
        <v>42759</v>
      </c>
      <c r="B56" s="99" t="str">
        <f>UPPER(TEXT(A56,"jjj"))</f>
        <v>LUN</v>
      </c>
      <c r="C56" s="105" t="str">
        <f>UPPER(TEXT(A56,"jj mmm"))</f>
        <v>25 JANV</v>
      </c>
      <c r="D56" s="165"/>
      <c r="E56" s="166"/>
      <c r="F56" s="167"/>
      <c r="G56" s="64">
        <f t="shared" si="0"/>
        <v>0</v>
      </c>
      <c r="H56" s="168">
        <f>G56+G57</f>
        <v>0</v>
      </c>
      <c r="I56" s="175">
        <f t="shared" si="18"/>
        <v>0</v>
      </c>
      <c r="J56" s="64" t="str">
        <f t="shared" si="1"/>
        <v>00:00</v>
      </c>
      <c r="K56" s="191">
        <f>J56+J57</f>
        <v>0</v>
      </c>
      <c r="L56" s="171">
        <f>IF(AND(WEEKDAY($A56,2)&lt;7,E56="CP"),1,0)</f>
        <v>0</v>
      </c>
      <c r="M56" s="172">
        <f>IF(E56="CV",1,0)</f>
        <v>0</v>
      </c>
      <c r="N56" s="173">
        <f t="shared" si="2"/>
        <v>0</v>
      </c>
      <c r="O56" s="165"/>
      <c r="P56" s="174"/>
      <c r="Q56" s="167"/>
      <c r="R56" s="64">
        <f t="shared" si="3"/>
        <v>0</v>
      </c>
      <c r="S56" s="175">
        <f>R56+R57</f>
        <v>0</v>
      </c>
      <c r="T56" s="175">
        <f t="shared" si="19"/>
        <v>0</v>
      </c>
      <c r="U56" s="64" t="str">
        <f t="shared" si="4"/>
        <v>00:00</v>
      </c>
      <c r="V56" s="191">
        <f>U56+U57</f>
        <v>0</v>
      </c>
      <c r="W56" s="171">
        <f>IF(AND(WEEKDAY($A56,2)&lt;7,P56="CP"),1,0)</f>
        <v>0</v>
      </c>
      <c r="X56" s="172">
        <f>IF(P56="CV",1,0)</f>
        <v>0</v>
      </c>
      <c r="Y56" s="173">
        <f t="shared" si="5"/>
        <v>0</v>
      </c>
      <c r="Z56" s="165"/>
      <c r="AA56" s="174"/>
      <c r="AB56" s="167"/>
      <c r="AC56" s="64">
        <f t="shared" si="6"/>
        <v>0</v>
      </c>
      <c r="AD56" s="175">
        <f>AC56+AC57</f>
        <v>0</v>
      </c>
      <c r="AE56" s="175">
        <f t="shared" si="20"/>
        <v>0</v>
      </c>
      <c r="AF56" s="64" t="str">
        <f t="shared" si="7"/>
        <v>00:00</v>
      </c>
      <c r="AG56" s="176">
        <f>AF56+AF57</f>
        <v>0</v>
      </c>
      <c r="AH56" s="171">
        <f>IF(AND(WEEKDAY($A56,2)&lt;7,AA56="CP"),1,0)</f>
        <v>0</v>
      </c>
      <c r="AI56" s="172">
        <f>IF(AA56="CV",1,0)</f>
        <v>0</v>
      </c>
      <c r="AJ56" s="173">
        <f t="shared" si="8"/>
        <v>0</v>
      </c>
      <c r="AK56" s="165"/>
      <c r="AL56" s="174"/>
      <c r="AM56" s="167"/>
      <c r="AN56" s="64">
        <f t="shared" si="9"/>
        <v>0</v>
      </c>
      <c r="AO56" s="175">
        <f>AN56+AN57</f>
        <v>0</v>
      </c>
      <c r="AP56" s="175">
        <f t="shared" si="21"/>
        <v>0</v>
      </c>
      <c r="AQ56" s="64" t="str">
        <f t="shared" si="10"/>
        <v>00:00</v>
      </c>
      <c r="AR56" s="176">
        <f>AQ56+AQ57</f>
        <v>0</v>
      </c>
      <c r="AS56" s="171">
        <f>IF(AND(WEEKDAY($A56,2)&lt;7,AL56="CP"),1,0)</f>
        <v>0</v>
      </c>
      <c r="AT56" s="172">
        <f>IF(AL56="CV",1,0)</f>
        <v>0</v>
      </c>
      <c r="AU56" s="173">
        <f t="shared" si="11"/>
        <v>0</v>
      </c>
      <c r="AV56" s="165"/>
      <c r="AW56" s="174"/>
      <c r="AX56" s="167"/>
      <c r="AY56" s="64">
        <f t="shared" si="12"/>
        <v>0</v>
      </c>
      <c r="AZ56" s="175">
        <f>AY56+AY57</f>
        <v>0</v>
      </c>
      <c r="BA56" s="175">
        <f t="shared" si="22"/>
        <v>0</v>
      </c>
      <c r="BB56" s="64" t="str">
        <f t="shared" si="13"/>
        <v>00:00</v>
      </c>
      <c r="BC56" s="176">
        <f>BB56+BB57</f>
        <v>0</v>
      </c>
      <c r="BD56" s="171">
        <f>IF(AND(WEEKDAY($A56,2)&lt;7,AW56="CP"),1,0)</f>
        <v>0</v>
      </c>
      <c r="BE56" s="172">
        <f>IF(AW56="CV",1,0)</f>
        <v>0</v>
      </c>
      <c r="BF56" s="173">
        <f t="shared" si="14"/>
        <v>0</v>
      </c>
      <c r="BG56" s="165"/>
      <c r="BH56" s="174"/>
      <c r="BI56" s="167"/>
      <c r="BJ56" s="64">
        <f t="shared" si="15"/>
        <v>0</v>
      </c>
      <c r="BK56" s="175">
        <f>BJ56+BJ57</f>
        <v>0</v>
      </c>
      <c r="BL56" s="175">
        <f t="shared" si="23"/>
        <v>0</v>
      </c>
      <c r="BM56" s="64" t="str">
        <f t="shared" si="16"/>
        <v>00:00</v>
      </c>
      <c r="BN56" s="176">
        <f>BM56+BM57</f>
        <v>0</v>
      </c>
      <c r="BO56" s="171">
        <f>IF(AND(WEEKDAY($A56,2)&lt;7,BH56="CP"),1,0)</f>
        <v>0</v>
      </c>
      <c r="BP56" s="172">
        <f>IF(BH56="CV",1,0)</f>
        <v>0</v>
      </c>
      <c r="BQ56" s="173">
        <f t="shared" si="17"/>
        <v>0</v>
      </c>
      <c r="BR56" s="177"/>
    </row>
    <row r="57" spans="1:70" ht="15.75" thickBot="1" x14ac:dyDescent="0.3">
      <c r="A57" s="85"/>
      <c r="B57" s="100"/>
      <c r="C57" s="106"/>
      <c r="D57" s="192"/>
      <c r="E57" s="179"/>
      <c r="F57" s="180"/>
      <c r="G57" s="65">
        <f t="shared" si="0"/>
        <v>0</v>
      </c>
      <c r="H57" s="181"/>
      <c r="I57" s="188"/>
      <c r="J57" s="64" t="str">
        <f t="shared" si="1"/>
        <v>00:00</v>
      </c>
      <c r="K57" s="193"/>
      <c r="L57" s="184"/>
      <c r="M57" s="185"/>
      <c r="N57" s="186">
        <f t="shared" si="2"/>
        <v>0</v>
      </c>
      <c r="O57" s="192"/>
      <c r="P57" s="187"/>
      <c r="Q57" s="180"/>
      <c r="R57" s="65">
        <f t="shared" si="3"/>
        <v>0</v>
      </c>
      <c r="S57" s="188"/>
      <c r="T57" s="188"/>
      <c r="U57" s="64" t="str">
        <f t="shared" si="4"/>
        <v>00:00</v>
      </c>
      <c r="V57" s="193"/>
      <c r="W57" s="184"/>
      <c r="X57" s="185"/>
      <c r="Y57" s="186">
        <f t="shared" si="5"/>
        <v>0</v>
      </c>
      <c r="Z57" s="192"/>
      <c r="AA57" s="187"/>
      <c r="AB57" s="180"/>
      <c r="AC57" s="64">
        <f t="shared" si="6"/>
        <v>0</v>
      </c>
      <c r="AD57" s="188"/>
      <c r="AE57" s="188"/>
      <c r="AF57" s="64" t="str">
        <f t="shared" si="7"/>
        <v>00:00</v>
      </c>
      <c r="AG57" s="189"/>
      <c r="AH57" s="184"/>
      <c r="AI57" s="185"/>
      <c r="AJ57" s="186">
        <f t="shared" si="8"/>
        <v>0</v>
      </c>
      <c r="AK57" s="192"/>
      <c r="AL57" s="187"/>
      <c r="AM57" s="180"/>
      <c r="AN57" s="64">
        <f t="shared" si="9"/>
        <v>0</v>
      </c>
      <c r="AO57" s="188"/>
      <c r="AP57" s="188"/>
      <c r="AQ57" s="64" t="str">
        <f t="shared" si="10"/>
        <v>00:00</v>
      </c>
      <c r="AR57" s="189"/>
      <c r="AS57" s="184"/>
      <c r="AT57" s="185"/>
      <c r="AU57" s="186">
        <f t="shared" si="11"/>
        <v>0</v>
      </c>
      <c r="AV57" s="192"/>
      <c r="AW57" s="187"/>
      <c r="AX57" s="180"/>
      <c r="AY57" s="64">
        <f t="shared" si="12"/>
        <v>0</v>
      </c>
      <c r="AZ57" s="188"/>
      <c r="BA57" s="188"/>
      <c r="BB57" s="64" t="str">
        <f t="shared" si="13"/>
        <v>00:00</v>
      </c>
      <c r="BC57" s="189"/>
      <c r="BD57" s="184"/>
      <c r="BE57" s="185"/>
      <c r="BF57" s="186">
        <f t="shared" si="14"/>
        <v>0</v>
      </c>
      <c r="BG57" s="192"/>
      <c r="BH57" s="187"/>
      <c r="BI57" s="180"/>
      <c r="BJ57" s="64">
        <f t="shared" si="15"/>
        <v>0</v>
      </c>
      <c r="BK57" s="188"/>
      <c r="BL57" s="188"/>
      <c r="BM57" s="64" t="str">
        <f t="shared" si="16"/>
        <v>00:00</v>
      </c>
      <c r="BN57" s="189"/>
      <c r="BO57" s="184"/>
      <c r="BP57" s="185"/>
      <c r="BQ57" s="186">
        <f t="shared" si="17"/>
        <v>0</v>
      </c>
      <c r="BR57" s="190"/>
    </row>
    <row r="58" spans="1:70" ht="15.75" thickBot="1" x14ac:dyDescent="0.3">
      <c r="A58" s="85">
        <f>A56+1</f>
        <v>42760</v>
      </c>
      <c r="B58" s="99" t="str">
        <f>UPPER(TEXT(A58,"jjj"))</f>
        <v>MAR</v>
      </c>
      <c r="C58" s="105" t="str">
        <f>UPPER(TEXT(A58,"jj mmm"))</f>
        <v>26 JANV</v>
      </c>
      <c r="D58" s="165"/>
      <c r="E58" s="166"/>
      <c r="F58" s="167"/>
      <c r="G58" s="64">
        <f t="shared" si="0"/>
        <v>0</v>
      </c>
      <c r="H58" s="168">
        <f>G58+G59</f>
        <v>0</v>
      </c>
      <c r="I58" s="175">
        <f t="shared" si="18"/>
        <v>0</v>
      </c>
      <c r="J58" s="64" t="str">
        <f t="shared" si="1"/>
        <v>00:00</v>
      </c>
      <c r="K58" s="191">
        <f>J58+J59</f>
        <v>0</v>
      </c>
      <c r="L58" s="171">
        <f>IF(AND(WEEKDAY($A58,2)&lt;7,E58="CP"),1,0)</f>
        <v>0</v>
      </c>
      <c r="M58" s="172">
        <f>IF(E58="CV",1,0)</f>
        <v>0</v>
      </c>
      <c r="N58" s="173">
        <f t="shared" si="2"/>
        <v>0</v>
      </c>
      <c r="O58" s="165"/>
      <c r="P58" s="174"/>
      <c r="Q58" s="167"/>
      <c r="R58" s="64">
        <f t="shared" si="3"/>
        <v>0</v>
      </c>
      <c r="S58" s="175">
        <f>R58+R59</f>
        <v>0</v>
      </c>
      <c r="T58" s="175">
        <f t="shared" si="19"/>
        <v>0</v>
      </c>
      <c r="U58" s="64" t="str">
        <f t="shared" si="4"/>
        <v>00:00</v>
      </c>
      <c r="V58" s="191">
        <f>U58+U59</f>
        <v>0</v>
      </c>
      <c r="W58" s="171">
        <f>IF(AND(WEEKDAY($A58,2)&lt;7,P58="CP"),1,0)</f>
        <v>0</v>
      </c>
      <c r="X58" s="172">
        <f>IF(P58="CV",1,0)</f>
        <v>0</v>
      </c>
      <c r="Y58" s="173">
        <f t="shared" si="5"/>
        <v>0</v>
      </c>
      <c r="Z58" s="165"/>
      <c r="AA58" s="174"/>
      <c r="AB58" s="167"/>
      <c r="AC58" s="64">
        <f t="shared" si="6"/>
        <v>0</v>
      </c>
      <c r="AD58" s="175">
        <f>AC58+AC59</f>
        <v>0</v>
      </c>
      <c r="AE58" s="175">
        <f t="shared" si="20"/>
        <v>0</v>
      </c>
      <c r="AF58" s="64" t="str">
        <f t="shared" si="7"/>
        <v>00:00</v>
      </c>
      <c r="AG58" s="176">
        <f>AF58+AF59</f>
        <v>0</v>
      </c>
      <c r="AH58" s="171">
        <f>IF(AND(WEEKDAY($A58,2)&lt;7,AA58="CP"),1,0)</f>
        <v>0</v>
      </c>
      <c r="AI58" s="172">
        <f>IF(AA58="CV",1,0)</f>
        <v>0</v>
      </c>
      <c r="AJ58" s="173">
        <f t="shared" si="8"/>
        <v>0</v>
      </c>
      <c r="AK58" s="165"/>
      <c r="AL58" s="174"/>
      <c r="AM58" s="167"/>
      <c r="AN58" s="64">
        <f t="shared" si="9"/>
        <v>0</v>
      </c>
      <c r="AO58" s="175">
        <f>AN58+AN59</f>
        <v>0</v>
      </c>
      <c r="AP58" s="175">
        <f t="shared" si="21"/>
        <v>0</v>
      </c>
      <c r="AQ58" s="64" t="str">
        <f t="shared" si="10"/>
        <v>00:00</v>
      </c>
      <c r="AR58" s="176">
        <f>AQ58+AQ59</f>
        <v>0</v>
      </c>
      <c r="AS58" s="171">
        <f>IF(AND(WEEKDAY($A58,2)&lt;7,AL58="CP"),1,0)</f>
        <v>0</v>
      </c>
      <c r="AT58" s="172">
        <f>IF(AL58="CV",1,0)</f>
        <v>0</v>
      </c>
      <c r="AU58" s="173">
        <f t="shared" si="11"/>
        <v>0</v>
      </c>
      <c r="AV58" s="165"/>
      <c r="AW58" s="174"/>
      <c r="AX58" s="167"/>
      <c r="AY58" s="64">
        <f t="shared" si="12"/>
        <v>0</v>
      </c>
      <c r="AZ58" s="175">
        <f>AY58+AY59</f>
        <v>0</v>
      </c>
      <c r="BA58" s="175">
        <f t="shared" si="22"/>
        <v>0</v>
      </c>
      <c r="BB58" s="64" t="str">
        <f t="shared" si="13"/>
        <v>00:00</v>
      </c>
      <c r="BC58" s="176">
        <f>BB58+BB59</f>
        <v>0</v>
      </c>
      <c r="BD58" s="171">
        <f>IF(AND(WEEKDAY($A58,2)&lt;7,AW58="CP"),1,0)</f>
        <v>0</v>
      </c>
      <c r="BE58" s="172">
        <f>IF(AW58="CV",1,0)</f>
        <v>0</v>
      </c>
      <c r="BF58" s="173">
        <f t="shared" si="14"/>
        <v>0</v>
      </c>
      <c r="BG58" s="165"/>
      <c r="BH58" s="174"/>
      <c r="BI58" s="167"/>
      <c r="BJ58" s="64">
        <f t="shared" si="15"/>
        <v>0</v>
      </c>
      <c r="BK58" s="175">
        <f>BJ58+BJ59</f>
        <v>0</v>
      </c>
      <c r="BL58" s="175">
        <f t="shared" si="23"/>
        <v>0</v>
      </c>
      <c r="BM58" s="64" t="str">
        <f t="shared" si="16"/>
        <v>00:00</v>
      </c>
      <c r="BN58" s="176">
        <f>BM58+BM59</f>
        <v>0</v>
      </c>
      <c r="BO58" s="171">
        <f>IF(AND(WEEKDAY($A58,2)&lt;7,BH58="CP"),1,0)</f>
        <v>0</v>
      </c>
      <c r="BP58" s="172">
        <f>IF(BH58="CV",1,0)</f>
        <v>0</v>
      </c>
      <c r="BQ58" s="173">
        <f t="shared" si="17"/>
        <v>0</v>
      </c>
      <c r="BR58" s="177"/>
    </row>
    <row r="59" spans="1:70" ht="15.75" thickBot="1" x14ac:dyDescent="0.3">
      <c r="A59" s="85"/>
      <c r="B59" s="100"/>
      <c r="C59" s="106"/>
      <c r="D59" s="192"/>
      <c r="E59" s="179"/>
      <c r="F59" s="180"/>
      <c r="G59" s="65">
        <f t="shared" si="0"/>
        <v>0</v>
      </c>
      <c r="H59" s="181"/>
      <c r="I59" s="188"/>
      <c r="J59" s="64" t="str">
        <f t="shared" si="1"/>
        <v>00:00</v>
      </c>
      <c r="K59" s="193"/>
      <c r="L59" s="184"/>
      <c r="M59" s="185"/>
      <c r="N59" s="186">
        <f t="shared" si="2"/>
        <v>0</v>
      </c>
      <c r="O59" s="192"/>
      <c r="P59" s="187"/>
      <c r="Q59" s="180"/>
      <c r="R59" s="65">
        <f t="shared" si="3"/>
        <v>0</v>
      </c>
      <c r="S59" s="188"/>
      <c r="T59" s="188"/>
      <c r="U59" s="64" t="str">
        <f t="shared" si="4"/>
        <v>00:00</v>
      </c>
      <c r="V59" s="193"/>
      <c r="W59" s="184"/>
      <c r="X59" s="185"/>
      <c r="Y59" s="186">
        <f t="shared" si="5"/>
        <v>0</v>
      </c>
      <c r="Z59" s="192"/>
      <c r="AA59" s="187"/>
      <c r="AB59" s="180"/>
      <c r="AC59" s="64">
        <f t="shared" si="6"/>
        <v>0</v>
      </c>
      <c r="AD59" s="188"/>
      <c r="AE59" s="188"/>
      <c r="AF59" s="64" t="str">
        <f t="shared" si="7"/>
        <v>00:00</v>
      </c>
      <c r="AG59" s="189"/>
      <c r="AH59" s="184"/>
      <c r="AI59" s="185"/>
      <c r="AJ59" s="186">
        <f t="shared" si="8"/>
        <v>0</v>
      </c>
      <c r="AK59" s="192"/>
      <c r="AL59" s="187"/>
      <c r="AM59" s="180"/>
      <c r="AN59" s="64">
        <f t="shared" si="9"/>
        <v>0</v>
      </c>
      <c r="AO59" s="188"/>
      <c r="AP59" s="188"/>
      <c r="AQ59" s="64" t="str">
        <f t="shared" si="10"/>
        <v>00:00</v>
      </c>
      <c r="AR59" s="189"/>
      <c r="AS59" s="184"/>
      <c r="AT59" s="185"/>
      <c r="AU59" s="186">
        <f t="shared" si="11"/>
        <v>0</v>
      </c>
      <c r="AV59" s="192"/>
      <c r="AW59" s="187"/>
      <c r="AX59" s="180"/>
      <c r="AY59" s="64">
        <f t="shared" si="12"/>
        <v>0</v>
      </c>
      <c r="AZ59" s="188"/>
      <c r="BA59" s="188"/>
      <c r="BB59" s="64" t="str">
        <f t="shared" si="13"/>
        <v>00:00</v>
      </c>
      <c r="BC59" s="189"/>
      <c r="BD59" s="184"/>
      <c r="BE59" s="185"/>
      <c r="BF59" s="186">
        <f t="shared" si="14"/>
        <v>0</v>
      </c>
      <c r="BG59" s="192"/>
      <c r="BH59" s="187"/>
      <c r="BI59" s="180"/>
      <c r="BJ59" s="64">
        <f t="shared" si="15"/>
        <v>0</v>
      </c>
      <c r="BK59" s="188"/>
      <c r="BL59" s="188"/>
      <c r="BM59" s="64" t="str">
        <f t="shared" si="16"/>
        <v>00:00</v>
      </c>
      <c r="BN59" s="189"/>
      <c r="BO59" s="184"/>
      <c r="BP59" s="185"/>
      <c r="BQ59" s="186">
        <f t="shared" si="17"/>
        <v>0</v>
      </c>
      <c r="BR59" s="190"/>
    </row>
    <row r="60" spans="1:70" ht="15.75" thickBot="1" x14ac:dyDescent="0.3">
      <c r="A60" s="85">
        <f>A58+1</f>
        <v>42761</v>
      </c>
      <c r="B60" s="109" t="str">
        <f>UPPER(TEXT(A60,"jjj"))</f>
        <v>MER</v>
      </c>
      <c r="C60" s="111" t="str">
        <f>UPPER(TEXT(A60,"jj mmm"))</f>
        <v>27 JANV</v>
      </c>
      <c r="D60" s="195"/>
      <c r="E60" s="196"/>
      <c r="F60" s="197"/>
      <c r="G60" s="66">
        <f t="shared" si="0"/>
        <v>0</v>
      </c>
      <c r="H60" s="168">
        <f>G60+G61</f>
        <v>0</v>
      </c>
      <c r="I60" s="175">
        <f t="shared" si="18"/>
        <v>0</v>
      </c>
      <c r="J60" s="64" t="str">
        <f t="shared" si="1"/>
        <v>00:00</v>
      </c>
      <c r="K60" s="198">
        <f>J60+J61</f>
        <v>0</v>
      </c>
      <c r="L60" s="171">
        <f>IF(AND(WEEKDAY($A60,2)&lt;7,E60="CP"),1,0)</f>
        <v>0</v>
      </c>
      <c r="M60" s="199">
        <f>IF(E60="CV",1,0)</f>
        <v>0</v>
      </c>
      <c r="N60" s="200">
        <f t="shared" si="2"/>
        <v>0</v>
      </c>
      <c r="O60" s="195"/>
      <c r="P60" s="201"/>
      <c r="Q60" s="197"/>
      <c r="R60" s="66">
        <f t="shared" si="3"/>
        <v>0</v>
      </c>
      <c r="S60" s="175">
        <f>R60+R61</f>
        <v>0</v>
      </c>
      <c r="T60" s="175">
        <f t="shared" si="19"/>
        <v>0</v>
      </c>
      <c r="U60" s="64" t="str">
        <f t="shared" si="4"/>
        <v>00:00</v>
      </c>
      <c r="V60" s="198">
        <f>U60+U61</f>
        <v>0</v>
      </c>
      <c r="W60" s="171">
        <f>IF(AND(WEEKDAY($A60,2)&lt;7,P60="CP"),1,0)</f>
        <v>0</v>
      </c>
      <c r="X60" s="199">
        <f>IF(P60="CV",1,0)</f>
        <v>0</v>
      </c>
      <c r="Y60" s="200">
        <f t="shared" si="5"/>
        <v>0</v>
      </c>
      <c r="Z60" s="195"/>
      <c r="AA60" s="201"/>
      <c r="AB60" s="197"/>
      <c r="AC60" s="64">
        <f t="shared" si="6"/>
        <v>0</v>
      </c>
      <c r="AD60" s="175">
        <f>AC60+AC61</f>
        <v>0</v>
      </c>
      <c r="AE60" s="175">
        <f t="shared" si="20"/>
        <v>0</v>
      </c>
      <c r="AF60" s="64" t="str">
        <f t="shared" si="7"/>
        <v>00:00</v>
      </c>
      <c r="AG60" s="176">
        <f>AF60+AF61</f>
        <v>0</v>
      </c>
      <c r="AH60" s="171">
        <f>IF(AND(WEEKDAY($A60,2)&lt;7,AA60="CP"),1,0)</f>
        <v>0</v>
      </c>
      <c r="AI60" s="199">
        <f>IF(AA60="CV",1,0)</f>
        <v>0</v>
      </c>
      <c r="AJ60" s="200">
        <f t="shared" si="8"/>
        <v>0</v>
      </c>
      <c r="AK60" s="195"/>
      <c r="AL60" s="201"/>
      <c r="AM60" s="197"/>
      <c r="AN60" s="64">
        <f t="shared" si="9"/>
        <v>0</v>
      </c>
      <c r="AO60" s="175">
        <f>AN60+AN61</f>
        <v>0</v>
      </c>
      <c r="AP60" s="175">
        <f t="shared" si="21"/>
        <v>0</v>
      </c>
      <c r="AQ60" s="64" t="str">
        <f t="shared" si="10"/>
        <v>00:00</v>
      </c>
      <c r="AR60" s="176">
        <f>AQ60+AQ61</f>
        <v>0</v>
      </c>
      <c r="AS60" s="171">
        <f>IF(AND(WEEKDAY($A60,2)&lt;7,AL60="CP"),1,0)</f>
        <v>0</v>
      </c>
      <c r="AT60" s="199">
        <f>IF(AL60="CV",1,0)</f>
        <v>0</v>
      </c>
      <c r="AU60" s="200">
        <f t="shared" si="11"/>
        <v>0</v>
      </c>
      <c r="AV60" s="195"/>
      <c r="AW60" s="201"/>
      <c r="AX60" s="197"/>
      <c r="AY60" s="64">
        <f t="shared" si="12"/>
        <v>0</v>
      </c>
      <c r="AZ60" s="175">
        <f>AY60+AY61</f>
        <v>0</v>
      </c>
      <c r="BA60" s="175">
        <f t="shared" si="22"/>
        <v>0</v>
      </c>
      <c r="BB60" s="64" t="str">
        <f t="shared" si="13"/>
        <v>00:00</v>
      </c>
      <c r="BC60" s="176">
        <f>BB60+BB61</f>
        <v>0</v>
      </c>
      <c r="BD60" s="171">
        <f>IF(AND(WEEKDAY($A60,2)&lt;7,AW60="CP"),1,0)</f>
        <v>0</v>
      </c>
      <c r="BE60" s="199">
        <f>IF(AW60="CV",1,0)</f>
        <v>0</v>
      </c>
      <c r="BF60" s="200">
        <f t="shared" si="14"/>
        <v>0</v>
      </c>
      <c r="BG60" s="195"/>
      <c r="BH60" s="201"/>
      <c r="BI60" s="197"/>
      <c r="BJ60" s="64">
        <f t="shared" si="15"/>
        <v>0</v>
      </c>
      <c r="BK60" s="175">
        <f>BJ60+BJ61</f>
        <v>0</v>
      </c>
      <c r="BL60" s="175">
        <f t="shared" si="23"/>
        <v>0</v>
      </c>
      <c r="BM60" s="64" t="str">
        <f t="shared" si="16"/>
        <v>00:00</v>
      </c>
      <c r="BN60" s="176">
        <f>BM60+BM61</f>
        <v>0</v>
      </c>
      <c r="BO60" s="171">
        <f>IF(AND(WEEKDAY($A60,2)&lt;7,BH60="CP"),1,0)</f>
        <v>0</v>
      </c>
      <c r="BP60" s="199">
        <f>IF(BH60="CV",1,0)</f>
        <v>0</v>
      </c>
      <c r="BQ60" s="200">
        <f t="shared" si="17"/>
        <v>0</v>
      </c>
      <c r="BR60" s="177"/>
    </row>
    <row r="61" spans="1:70" ht="15.75" thickBot="1" x14ac:dyDescent="0.3">
      <c r="A61" s="85"/>
      <c r="B61" s="110"/>
      <c r="C61" s="112"/>
      <c r="D61" s="202"/>
      <c r="E61" s="203"/>
      <c r="F61" s="204"/>
      <c r="G61" s="67">
        <f t="shared" si="0"/>
        <v>0</v>
      </c>
      <c r="H61" s="181"/>
      <c r="I61" s="188"/>
      <c r="J61" s="64" t="str">
        <f t="shared" si="1"/>
        <v>00:00</v>
      </c>
      <c r="K61" s="205"/>
      <c r="L61" s="184"/>
      <c r="M61" s="199"/>
      <c r="N61" s="200">
        <f t="shared" si="2"/>
        <v>0</v>
      </c>
      <c r="O61" s="202"/>
      <c r="P61" s="194"/>
      <c r="Q61" s="204"/>
      <c r="R61" s="67">
        <f t="shared" si="3"/>
        <v>0</v>
      </c>
      <c r="S61" s="188"/>
      <c r="T61" s="188"/>
      <c r="U61" s="64" t="str">
        <f t="shared" si="4"/>
        <v>00:00</v>
      </c>
      <c r="V61" s="205"/>
      <c r="W61" s="184"/>
      <c r="X61" s="199"/>
      <c r="Y61" s="200">
        <f t="shared" si="5"/>
        <v>0</v>
      </c>
      <c r="Z61" s="202"/>
      <c r="AA61" s="194"/>
      <c r="AB61" s="204"/>
      <c r="AC61" s="64">
        <f t="shared" si="6"/>
        <v>0</v>
      </c>
      <c r="AD61" s="188"/>
      <c r="AE61" s="188"/>
      <c r="AF61" s="64" t="str">
        <f t="shared" si="7"/>
        <v>00:00</v>
      </c>
      <c r="AG61" s="189"/>
      <c r="AH61" s="184"/>
      <c r="AI61" s="199"/>
      <c r="AJ61" s="200">
        <f t="shared" si="8"/>
        <v>0</v>
      </c>
      <c r="AK61" s="202"/>
      <c r="AL61" s="194"/>
      <c r="AM61" s="204"/>
      <c r="AN61" s="64">
        <f t="shared" si="9"/>
        <v>0</v>
      </c>
      <c r="AO61" s="188"/>
      <c r="AP61" s="188"/>
      <c r="AQ61" s="64" t="str">
        <f t="shared" si="10"/>
        <v>00:00</v>
      </c>
      <c r="AR61" s="189"/>
      <c r="AS61" s="184"/>
      <c r="AT61" s="199"/>
      <c r="AU61" s="200">
        <f t="shared" si="11"/>
        <v>0</v>
      </c>
      <c r="AV61" s="202"/>
      <c r="AW61" s="194"/>
      <c r="AX61" s="204"/>
      <c r="AY61" s="64">
        <f t="shared" si="12"/>
        <v>0</v>
      </c>
      <c r="AZ61" s="188"/>
      <c r="BA61" s="188"/>
      <c r="BB61" s="64" t="str">
        <f t="shared" si="13"/>
        <v>00:00</v>
      </c>
      <c r="BC61" s="189"/>
      <c r="BD61" s="184"/>
      <c r="BE61" s="199"/>
      <c r="BF61" s="200">
        <f t="shared" si="14"/>
        <v>0</v>
      </c>
      <c r="BG61" s="202"/>
      <c r="BH61" s="194"/>
      <c r="BI61" s="204"/>
      <c r="BJ61" s="64">
        <f t="shared" si="15"/>
        <v>0</v>
      </c>
      <c r="BK61" s="188"/>
      <c r="BL61" s="188"/>
      <c r="BM61" s="64" t="str">
        <f t="shared" si="16"/>
        <v>00:00</v>
      </c>
      <c r="BN61" s="189"/>
      <c r="BO61" s="184"/>
      <c r="BP61" s="199"/>
      <c r="BQ61" s="200">
        <f t="shared" si="17"/>
        <v>0</v>
      </c>
      <c r="BR61" s="190"/>
    </row>
    <row r="62" spans="1:70" ht="15.75" thickBot="1" x14ac:dyDescent="0.3">
      <c r="A62" s="85">
        <f>A60+1</f>
        <v>42762</v>
      </c>
      <c r="B62" s="99" t="str">
        <f>UPPER(TEXT(A62,"jjj"))</f>
        <v>JEU</v>
      </c>
      <c r="C62" s="105" t="str">
        <f>UPPER(TEXT(A62,"jj mmm"))</f>
        <v>28 JANV</v>
      </c>
      <c r="D62" s="165"/>
      <c r="E62" s="166"/>
      <c r="F62" s="167"/>
      <c r="G62" s="64">
        <f t="shared" si="0"/>
        <v>0</v>
      </c>
      <c r="H62" s="168">
        <f>G62+G63</f>
        <v>0</v>
      </c>
      <c r="I62" s="175">
        <f t="shared" si="18"/>
        <v>0</v>
      </c>
      <c r="J62" s="64" t="str">
        <f t="shared" si="1"/>
        <v>00:00</v>
      </c>
      <c r="K62" s="191">
        <f>J62+J63</f>
        <v>0</v>
      </c>
      <c r="L62" s="171">
        <f>IF(AND(WEEKDAY($A62,2)&lt;7,E62="CP"),1,0)</f>
        <v>0</v>
      </c>
      <c r="M62" s="172">
        <f>IF(E62="CV",1,0)</f>
        <v>0</v>
      </c>
      <c r="N62" s="173">
        <f t="shared" si="2"/>
        <v>0</v>
      </c>
      <c r="O62" s="165"/>
      <c r="P62" s="174"/>
      <c r="Q62" s="167"/>
      <c r="R62" s="64">
        <f t="shared" si="3"/>
        <v>0</v>
      </c>
      <c r="S62" s="175">
        <f>R62+R63</f>
        <v>0</v>
      </c>
      <c r="T62" s="175">
        <f t="shared" si="19"/>
        <v>0</v>
      </c>
      <c r="U62" s="64" t="str">
        <f t="shared" si="4"/>
        <v>00:00</v>
      </c>
      <c r="V62" s="191">
        <f>U62+U63</f>
        <v>0</v>
      </c>
      <c r="W62" s="171">
        <f>IF(AND(WEEKDAY($A62,2)&lt;7,P62="CP"),1,0)</f>
        <v>0</v>
      </c>
      <c r="X62" s="172">
        <f>IF(P62="CV",1,0)</f>
        <v>0</v>
      </c>
      <c r="Y62" s="173">
        <f t="shared" si="5"/>
        <v>0</v>
      </c>
      <c r="Z62" s="165"/>
      <c r="AA62" s="174"/>
      <c r="AB62" s="167"/>
      <c r="AC62" s="64">
        <f t="shared" si="6"/>
        <v>0</v>
      </c>
      <c r="AD62" s="175">
        <f>AC62+AC63</f>
        <v>0</v>
      </c>
      <c r="AE62" s="175">
        <f t="shared" si="20"/>
        <v>0</v>
      </c>
      <c r="AF62" s="64" t="str">
        <f t="shared" si="7"/>
        <v>00:00</v>
      </c>
      <c r="AG62" s="176">
        <f>AF62+AF63</f>
        <v>0</v>
      </c>
      <c r="AH62" s="171">
        <f>IF(AND(WEEKDAY($A62,2)&lt;7,AA62="CP"),1,0)</f>
        <v>0</v>
      </c>
      <c r="AI62" s="172">
        <f>IF(AA62="CV",1,0)</f>
        <v>0</v>
      </c>
      <c r="AJ62" s="173">
        <f t="shared" si="8"/>
        <v>0</v>
      </c>
      <c r="AK62" s="165"/>
      <c r="AL62" s="174"/>
      <c r="AM62" s="167"/>
      <c r="AN62" s="64">
        <f t="shared" si="9"/>
        <v>0</v>
      </c>
      <c r="AO62" s="175">
        <f>AN62+AN63</f>
        <v>0</v>
      </c>
      <c r="AP62" s="175">
        <f t="shared" si="21"/>
        <v>0</v>
      </c>
      <c r="AQ62" s="64" t="str">
        <f t="shared" si="10"/>
        <v>00:00</v>
      </c>
      <c r="AR62" s="176">
        <f>AQ62+AQ63</f>
        <v>0</v>
      </c>
      <c r="AS62" s="171">
        <f>IF(AND(WEEKDAY($A62,2)&lt;7,AL62="CP"),1,0)</f>
        <v>0</v>
      </c>
      <c r="AT62" s="172">
        <f>IF(AL62="CV",1,0)</f>
        <v>0</v>
      </c>
      <c r="AU62" s="173">
        <f t="shared" si="11"/>
        <v>0</v>
      </c>
      <c r="AV62" s="165"/>
      <c r="AW62" s="174"/>
      <c r="AX62" s="167"/>
      <c r="AY62" s="64">
        <f t="shared" si="12"/>
        <v>0</v>
      </c>
      <c r="AZ62" s="175">
        <f>AY62+AY63</f>
        <v>0</v>
      </c>
      <c r="BA62" s="175">
        <f t="shared" si="22"/>
        <v>0</v>
      </c>
      <c r="BB62" s="64" t="str">
        <f t="shared" si="13"/>
        <v>00:00</v>
      </c>
      <c r="BC62" s="176">
        <f>BB62+BB63</f>
        <v>0</v>
      </c>
      <c r="BD62" s="171">
        <f>IF(AND(WEEKDAY($A62,2)&lt;7,AW62="CP"),1,0)</f>
        <v>0</v>
      </c>
      <c r="BE62" s="172">
        <f>IF(AW62="CV",1,0)</f>
        <v>0</v>
      </c>
      <c r="BF62" s="173">
        <f t="shared" si="14"/>
        <v>0</v>
      </c>
      <c r="BG62" s="165"/>
      <c r="BH62" s="174"/>
      <c r="BI62" s="167"/>
      <c r="BJ62" s="64">
        <f t="shared" si="15"/>
        <v>0</v>
      </c>
      <c r="BK62" s="175">
        <f>BJ62+BJ63</f>
        <v>0</v>
      </c>
      <c r="BL62" s="175">
        <f t="shared" si="23"/>
        <v>0</v>
      </c>
      <c r="BM62" s="64" t="str">
        <f t="shared" si="16"/>
        <v>00:00</v>
      </c>
      <c r="BN62" s="176">
        <f>BM62+BM63</f>
        <v>0</v>
      </c>
      <c r="BO62" s="171">
        <f>IF(AND(WEEKDAY($A62,2)&lt;7,BH62="CP"),1,0)</f>
        <v>0</v>
      </c>
      <c r="BP62" s="172">
        <f>IF(BH62="CV",1,0)</f>
        <v>0</v>
      </c>
      <c r="BQ62" s="173">
        <f t="shared" si="17"/>
        <v>0</v>
      </c>
      <c r="BR62" s="177"/>
    </row>
    <row r="63" spans="1:70" ht="15.75" thickBot="1" x14ac:dyDescent="0.3">
      <c r="A63" s="85"/>
      <c r="B63" s="100"/>
      <c r="C63" s="106"/>
      <c r="D63" s="192"/>
      <c r="E63" s="179"/>
      <c r="F63" s="180"/>
      <c r="G63" s="65">
        <f t="shared" si="0"/>
        <v>0</v>
      </c>
      <c r="H63" s="181"/>
      <c r="I63" s="188"/>
      <c r="J63" s="64" t="str">
        <f t="shared" si="1"/>
        <v>00:00</v>
      </c>
      <c r="K63" s="193"/>
      <c r="L63" s="184"/>
      <c r="M63" s="185"/>
      <c r="N63" s="186">
        <f t="shared" si="2"/>
        <v>0</v>
      </c>
      <c r="O63" s="192"/>
      <c r="P63" s="187"/>
      <c r="Q63" s="180"/>
      <c r="R63" s="65">
        <f t="shared" si="3"/>
        <v>0</v>
      </c>
      <c r="S63" s="188"/>
      <c r="T63" s="188"/>
      <c r="U63" s="64" t="str">
        <f t="shared" si="4"/>
        <v>00:00</v>
      </c>
      <c r="V63" s="193"/>
      <c r="W63" s="184"/>
      <c r="X63" s="185"/>
      <c r="Y63" s="186">
        <f t="shared" si="5"/>
        <v>0</v>
      </c>
      <c r="Z63" s="192"/>
      <c r="AA63" s="187"/>
      <c r="AB63" s="180"/>
      <c r="AC63" s="64">
        <f t="shared" si="6"/>
        <v>0</v>
      </c>
      <c r="AD63" s="188"/>
      <c r="AE63" s="188"/>
      <c r="AF63" s="64" t="str">
        <f t="shared" si="7"/>
        <v>00:00</v>
      </c>
      <c r="AG63" s="189"/>
      <c r="AH63" s="184"/>
      <c r="AI63" s="185"/>
      <c r="AJ63" s="186">
        <f t="shared" si="8"/>
        <v>0</v>
      </c>
      <c r="AK63" s="192"/>
      <c r="AL63" s="187"/>
      <c r="AM63" s="180"/>
      <c r="AN63" s="64">
        <f t="shared" si="9"/>
        <v>0</v>
      </c>
      <c r="AO63" s="188"/>
      <c r="AP63" s="188"/>
      <c r="AQ63" s="64" t="str">
        <f t="shared" si="10"/>
        <v>00:00</v>
      </c>
      <c r="AR63" s="189"/>
      <c r="AS63" s="184"/>
      <c r="AT63" s="185"/>
      <c r="AU63" s="186">
        <f t="shared" si="11"/>
        <v>0</v>
      </c>
      <c r="AV63" s="192"/>
      <c r="AW63" s="187"/>
      <c r="AX63" s="180"/>
      <c r="AY63" s="64">
        <f t="shared" si="12"/>
        <v>0</v>
      </c>
      <c r="AZ63" s="188"/>
      <c r="BA63" s="188"/>
      <c r="BB63" s="64" t="str">
        <f t="shared" si="13"/>
        <v>00:00</v>
      </c>
      <c r="BC63" s="189"/>
      <c r="BD63" s="184"/>
      <c r="BE63" s="185"/>
      <c r="BF63" s="186">
        <f t="shared" si="14"/>
        <v>0</v>
      </c>
      <c r="BG63" s="192"/>
      <c r="BH63" s="187"/>
      <c r="BI63" s="180"/>
      <c r="BJ63" s="64">
        <f t="shared" si="15"/>
        <v>0</v>
      </c>
      <c r="BK63" s="188"/>
      <c r="BL63" s="188"/>
      <c r="BM63" s="64" t="str">
        <f t="shared" si="16"/>
        <v>00:00</v>
      </c>
      <c r="BN63" s="189"/>
      <c r="BO63" s="184"/>
      <c r="BP63" s="185"/>
      <c r="BQ63" s="186">
        <f t="shared" si="17"/>
        <v>0</v>
      </c>
      <c r="BR63" s="190"/>
    </row>
    <row r="64" spans="1:70" ht="15.75" thickBot="1" x14ac:dyDescent="0.3">
      <c r="A64" s="85">
        <f>A62+1</f>
        <v>42763</v>
      </c>
      <c r="B64" s="99" t="str">
        <f>UPPER(TEXT(A64,"jjj"))</f>
        <v>VEN</v>
      </c>
      <c r="C64" s="105" t="str">
        <f>UPPER(TEXT(A64,"jj mmm"))</f>
        <v>29 JANV</v>
      </c>
      <c r="D64" s="165"/>
      <c r="E64" s="166"/>
      <c r="F64" s="167"/>
      <c r="G64" s="64">
        <f t="shared" si="0"/>
        <v>0</v>
      </c>
      <c r="H64" s="168">
        <f>G64+G65</f>
        <v>0</v>
      </c>
      <c r="I64" s="175">
        <f t="shared" si="18"/>
        <v>0</v>
      </c>
      <c r="J64" s="64" t="str">
        <f t="shared" si="1"/>
        <v>00:00</v>
      </c>
      <c r="K64" s="191">
        <f>J64+J65</f>
        <v>0</v>
      </c>
      <c r="L64" s="171">
        <f>IF(AND(WEEKDAY($A64,2)&lt;7,E64="CP"),1,0)</f>
        <v>0</v>
      </c>
      <c r="M64" s="172">
        <f>IF(E64="CV",1,0)</f>
        <v>0</v>
      </c>
      <c r="N64" s="173">
        <f t="shared" si="2"/>
        <v>0</v>
      </c>
      <c r="O64" s="165"/>
      <c r="P64" s="174"/>
      <c r="Q64" s="167"/>
      <c r="R64" s="64">
        <f t="shared" si="3"/>
        <v>0</v>
      </c>
      <c r="S64" s="175">
        <f>R64+R65</f>
        <v>0</v>
      </c>
      <c r="T64" s="175">
        <f t="shared" si="19"/>
        <v>0</v>
      </c>
      <c r="U64" s="64" t="str">
        <f t="shared" si="4"/>
        <v>00:00</v>
      </c>
      <c r="V64" s="191">
        <f>U64+U65</f>
        <v>0</v>
      </c>
      <c r="W64" s="171">
        <f>IF(AND(WEEKDAY($A64,2)&lt;7,P64="CP"),1,0)</f>
        <v>0</v>
      </c>
      <c r="X64" s="172">
        <f>IF(P64="CV",1,0)</f>
        <v>0</v>
      </c>
      <c r="Y64" s="173">
        <f t="shared" si="5"/>
        <v>0</v>
      </c>
      <c r="Z64" s="165"/>
      <c r="AA64" s="174"/>
      <c r="AB64" s="167"/>
      <c r="AC64" s="64">
        <f t="shared" si="6"/>
        <v>0</v>
      </c>
      <c r="AD64" s="175">
        <f>AC64+AC65</f>
        <v>0</v>
      </c>
      <c r="AE64" s="175">
        <f t="shared" si="20"/>
        <v>0</v>
      </c>
      <c r="AF64" s="64" t="str">
        <f t="shared" si="7"/>
        <v>00:00</v>
      </c>
      <c r="AG64" s="176">
        <f>AF64+AF65</f>
        <v>0</v>
      </c>
      <c r="AH64" s="171">
        <f>IF(AND(WEEKDAY($A64,2)&lt;7,AA64="CP"),1,0)</f>
        <v>0</v>
      </c>
      <c r="AI64" s="172">
        <f>IF(AA64="CV",1,0)</f>
        <v>0</v>
      </c>
      <c r="AJ64" s="173">
        <f t="shared" si="8"/>
        <v>0</v>
      </c>
      <c r="AK64" s="165"/>
      <c r="AL64" s="174"/>
      <c r="AM64" s="167"/>
      <c r="AN64" s="64">
        <f t="shared" si="9"/>
        <v>0</v>
      </c>
      <c r="AO64" s="175">
        <f>AN64+AN65</f>
        <v>0</v>
      </c>
      <c r="AP64" s="175">
        <f t="shared" si="21"/>
        <v>0</v>
      </c>
      <c r="AQ64" s="64" t="str">
        <f t="shared" si="10"/>
        <v>00:00</v>
      </c>
      <c r="AR64" s="176">
        <f>AQ64+AQ65</f>
        <v>0</v>
      </c>
      <c r="AS64" s="171">
        <f>IF(AND(WEEKDAY($A64,2)&lt;7,AL64="CP"),1,0)</f>
        <v>0</v>
      </c>
      <c r="AT64" s="172">
        <f>IF(AL64="CV",1,0)</f>
        <v>0</v>
      </c>
      <c r="AU64" s="173">
        <f t="shared" si="11"/>
        <v>0</v>
      </c>
      <c r="AV64" s="165"/>
      <c r="AW64" s="174"/>
      <c r="AX64" s="167"/>
      <c r="AY64" s="64">
        <f t="shared" si="12"/>
        <v>0</v>
      </c>
      <c r="AZ64" s="175">
        <f>AY64+AY65</f>
        <v>0</v>
      </c>
      <c r="BA64" s="175">
        <f t="shared" si="22"/>
        <v>0</v>
      </c>
      <c r="BB64" s="64" t="str">
        <f t="shared" si="13"/>
        <v>00:00</v>
      </c>
      <c r="BC64" s="176">
        <f>BB64+BB65</f>
        <v>0</v>
      </c>
      <c r="BD64" s="171">
        <f>IF(AND(WEEKDAY($A64,2)&lt;7,AW64="CP"),1,0)</f>
        <v>0</v>
      </c>
      <c r="BE64" s="172">
        <f>IF(AW64="CV",1,0)</f>
        <v>0</v>
      </c>
      <c r="BF64" s="173">
        <f t="shared" si="14"/>
        <v>0</v>
      </c>
      <c r="BG64" s="165"/>
      <c r="BH64" s="174"/>
      <c r="BI64" s="167"/>
      <c r="BJ64" s="64">
        <f t="shared" si="15"/>
        <v>0</v>
      </c>
      <c r="BK64" s="175">
        <f>BJ64+BJ65</f>
        <v>0</v>
      </c>
      <c r="BL64" s="175">
        <f t="shared" si="23"/>
        <v>0</v>
      </c>
      <c r="BM64" s="64" t="str">
        <f t="shared" si="16"/>
        <v>00:00</v>
      </c>
      <c r="BN64" s="176">
        <f>BM64+BM65</f>
        <v>0</v>
      </c>
      <c r="BO64" s="171">
        <f>IF(AND(WEEKDAY($A64,2)&lt;7,BH64="CP"),1,0)</f>
        <v>0</v>
      </c>
      <c r="BP64" s="172">
        <f>IF(BH64="CV",1,0)</f>
        <v>0</v>
      </c>
      <c r="BQ64" s="173">
        <f t="shared" si="17"/>
        <v>0</v>
      </c>
      <c r="BR64" s="177"/>
    </row>
    <row r="65" spans="1:70" ht="15.75" thickBot="1" x14ac:dyDescent="0.3">
      <c r="A65" s="85"/>
      <c r="B65" s="100"/>
      <c r="C65" s="106"/>
      <c r="D65" s="192"/>
      <c r="E65" s="179"/>
      <c r="F65" s="180"/>
      <c r="G65" s="65">
        <f t="shared" si="0"/>
        <v>0</v>
      </c>
      <c r="H65" s="181"/>
      <c r="I65" s="188"/>
      <c r="J65" s="64" t="str">
        <f t="shared" si="1"/>
        <v>00:00</v>
      </c>
      <c r="K65" s="193"/>
      <c r="L65" s="184"/>
      <c r="M65" s="185"/>
      <c r="N65" s="186">
        <f t="shared" si="2"/>
        <v>0</v>
      </c>
      <c r="O65" s="192"/>
      <c r="P65" s="187"/>
      <c r="Q65" s="180"/>
      <c r="R65" s="65">
        <f t="shared" si="3"/>
        <v>0</v>
      </c>
      <c r="S65" s="188"/>
      <c r="T65" s="188"/>
      <c r="U65" s="64" t="str">
        <f t="shared" si="4"/>
        <v>00:00</v>
      </c>
      <c r="V65" s="193"/>
      <c r="W65" s="184"/>
      <c r="X65" s="185"/>
      <c r="Y65" s="186">
        <f t="shared" si="5"/>
        <v>0</v>
      </c>
      <c r="Z65" s="192"/>
      <c r="AA65" s="187"/>
      <c r="AB65" s="180"/>
      <c r="AC65" s="64">
        <f t="shared" si="6"/>
        <v>0</v>
      </c>
      <c r="AD65" s="188"/>
      <c r="AE65" s="188"/>
      <c r="AF65" s="64" t="str">
        <f t="shared" si="7"/>
        <v>00:00</v>
      </c>
      <c r="AG65" s="189"/>
      <c r="AH65" s="184"/>
      <c r="AI65" s="185"/>
      <c r="AJ65" s="186">
        <f t="shared" si="8"/>
        <v>0</v>
      </c>
      <c r="AK65" s="192"/>
      <c r="AL65" s="187"/>
      <c r="AM65" s="180"/>
      <c r="AN65" s="64">
        <f t="shared" si="9"/>
        <v>0</v>
      </c>
      <c r="AO65" s="188"/>
      <c r="AP65" s="188"/>
      <c r="AQ65" s="64" t="str">
        <f t="shared" si="10"/>
        <v>00:00</v>
      </c>
      <c r="AR65" s="189"/>
      <c r="AS65" s="184"/>
      <c r="AT65" s="185"/>
      <c r="AU65" s="186">
        <f t="shared" si="11"/>
        <v>0</v>
      </c>
      <c r="AV65" s="192"/>
      <c r="AW65" s="187"/>
      <c r="AX65" s="180"/>
      <c r="AY65" s="64">
        <f t="shared" si="12"/>
        <v>0</v>
      </c>
      <c r="AZ65" s="188"/>
      <c r="BA65" s="188"/>
      <c r="BB65" s="64" t="str">
        <f t="shared" si="13"/>
        <v>00:00</v>
      </c>
      <c r="BC65" s="189"/>
      <c r="BD65" s="184"/>
      <c r="BE65" s="185"/>
      <c r="BF65" s="186">
        <f t="shared" si="14"/>
        <v>0</v>
      </c>
      <c r="BG65" s="192"/>
      <c r="BH65" s="187"/>
      <c r="BI65" s="180"/>
      <c r="BJ65" s="64">
        <f t="shared" si="15"/>
        <v>0</v>
      </c>
      <c r="BK65" s="188"/>
      <c r="BL65" s="188"/>
      <c r="BM65" s="64" t="str">
        <f t="shared" si="16"/>
        <v>00:00</v>
      </c>
      <c r="BN65" s="189"/>
      <c r="BO65" s="184"/>
      <c r="BP65" s="185"/>
      <c r="BQ65" s="186">
        <f t="shared" si="17"/>
        <v>0</v>
      </c>
      <c r="BR65" s="190"/>
    </row>
    <row r="66" spans="1:70" ht="15.75" thickBot="1" x14ac:dyDescent="0.3">
      <c r="A66" s="85">
        <f>A64+1</f>
        <v>42764</v>
      </c>
      <c r="B66" s="99" t="str">
        <f>UPPER(TEXT(A66,"jjj"))</f>
        <v>SAM</v>
      </c>
      <c r="C66" s="105" t="str">
        <f>UPPER(TEXT(A66,"jj mmm"))</f>
        <v>30 JANV</v>
      </c>
      <c r="D66" s="165"/>
      <c r="E66" s="166"/>
      <c r="F66" s="167"/>
      <c r="G66" s="64">
        <f t="shared" si="0"/>
        <v>0</v>
      </c>
      <c r="H66" s="168">
        <f>G66+G67</f>
        <v>0</v>
      </c>
      <c r="I66" s="175">
        <f t="shared" si="18"/>
        <v>0</v>
      </c>
      <c r="J66" s="64" t="str">
        <f t="shared" si="1"/>
        <v>00:00</v>
      </c>
      <c r="K66" s="191">
        <f>J66+J67</f>
        <v>0</v>
      </c>
      <c r="L66" s="171">
        <f>IF(AND(WEEKDAY($A66,2)&lt;7,E66="CP"),1,0)</f>
        <v>0</v>
      </c>
      <c r="M66" s="172">
        <f>IF(E66="CV",1,0)</f>
        <v>0</v>
      </c>
      <c r="N66" s="173">
        <f t="shared" si="2"/>
        <v>0</v>
      </c>
      <c r="O66" s="165"/>
      <c r="P66" s="174"/>
      <c r="Q66" s="167"/>
      <c r="R66" s="64">
        <f t="shared" si="3"/>
        <v>0</v>
      </c>
      <c r="S66" s="175">
        <f>R66+R67</f>
        <v>0</v>
      </c>
      <c r="T66" s="175">
        <f t="shared" si="19"/>
        <v>0</v>
      </c>
      <c r="U66" s="64" t="str">
        <f t="shared" si="4"/>
        <v>00:00</v>
      </c>
      <c r="V66" s="191">
        <f>U66+U67</f>
        <v>0</v>
      </c>
      <c r="W66" s="171">
        <f>IF(AND(WEEKDAY($A66,2)&lt;7,P66="CP"),1,0)</f>
        <v>0</v>
      </c>
      <c r="X66" s="172">
        <f>IF(P66="CV",1,0)</f>
        <v>0</v>
      </c>
      <c r="Y66" s="173">
        <f t="shared" si="5"/>
        <v>0</v>
      </c>
      <c r="Z66" s="165"/>
      <c r="AA66" s="174"/>
      <c r="AB66" s="167"/>
      <c r="AC66" s="64">
        <f t="shared" si="6"/>
        <v>0</v>
      </c>
      <c r="AD66" s="175">
        <f>AC66+AC67</f>
        <v>0</v>
      </c>
      <c r="AE66" s="175">
        <f t="shared" si="20"/>
        <v>0</v>
      </c>
      <c r="AF66" s="64" t="str">
        <f t="shared" si="7"/>
        <v>00:00</v>
      </c>
      <c r="AG66" s="176">
        <f>AF66+AF67</f>
        <v>0</v>
      </c>
      <c r="AH66" s="171">
        <f>IF(AND(WEEKDAY($A66,2)&lt;7,AA66="CP"),1,0)</f>
        <v>0</v>
      </c>
      <c r="AI66" s="172">
        <f>IF(AA66="CV",1,0)</f>
        <v>0</v>
      </c>
      <c r="AJ66" s="173">
        <f t="shared" si="8"/>
        <v>0</v>
      </c>
      <c r="AK66" s="165"/>
      <c r="AL66" s="174"/>
      <c r="AM66" s="167"/>
      <c r="AN66" s="64">
        <f t="shared" si="9"/>
        <v>0</v>
      </c>
      <c r="AO66" s="175">
        <f>AN66+AN67</f>
        <v>0</v>
      </c>
      <c r="AP66" s="175">
        <f t="shared" si="21"/>
        <v>0</v>
      </c>
      <c r="AQ66" s="64" t="str">
        <f t="shared" si="10"/>
        <v>00:00</v>
      </c>
      <c r="AR66" s="176">
        <f>AQ66+AQ67</f>
        <v>0</v>
      </c>
      <c r="AS66" s="171">
        <f>IF(AND(WEEKDAY($A66,2)&lt;7,AL66="CP"),1,0)</f>
        <v>0</v>
      </c>
      <c r="AT66" s="172">
        <f>IF(AL66="CV",1,0)</f>
        <v>0</v>
      </c>
      <c r="AU66" s="173">
        <f t="shared" si="11"/>
        <v>0</v>
      </c>
      <c r="AV66" s="165"/>
      <c r="AW66" s="174"/>
      <c r="AX66" s="167"/>
      <c r="AY66" s="64">
        <f t="shared" si="12"/>
        <v>0</v>
      </c>
      <c r="AZ66" s="175">
        <f>AY66+AY67</f>
        <v>0</v>
      </c>
      <c r="BA66" s="175">
        <f t="shared" si="22"/>
        <v>0</v>
      </c>
      <c r="BB66" s="64" t="str">
        <f t="shared" si="13"/>
        <v>00:00</v>
      </c>
      <c r="BC66" s="176">
        <f>BB66+BB67</f>
        <v>0</v>
      </c>
      <c r="BD66" s="171">
        <f>IF(AND(WEEKDAY($A66,2)&lt;7,AW66="CP"),1,0)</f>
        <v>0</v>
      </c>
      <c r="BE66" s="172">
        <f>IF(AW66="CV",1,0)</f>
        <v>0</v>
      </c>
      <c r="BF66" s="173">
        <f t="shared" si="14"/>
        <v>0</v>
      </c>
      <c r="BG66" s="165"/>
      <c r="BH66" s="174"/>
      <c r="BI66" s="167"/>
      <c r="BJ66" s="64">
        <f t="shared" si="15"/>
        <v>0</v>
      </c>
      <c r="BK66" s="175">
        <f>BJ66+BJ67</f>
        <v>0</v>
      </c>
      <c r="BL66" s="175">
        <f t="shared" si="23"/>
        <v>0</v>
      </c>
      <c r="BM66" s="64" t="str">
        <f t="shared" si="16"/>
        <v>00:00</v>
      </c>
      <c r="BN66" s="176">
        <f>BM66+BM67</f>
        <v>0</v>
      </c>
      <c r="BO66" s="171">
        <f>IF(AND(WEEKDAY($A66,2)&lt;7,BH66="CP"),1,0)</f>
        <v>0</v>
      </c>
      <c r="BP66" s="172">
        <f>IF(BH66="CV",1,0)</f>
        <v>0</v>
      </c>
      <c r="BQ66" s="173">
        <f t="shared" si="17"/>
        <v>0</v>
      </c>
      <c r="BR66" s="177"/>
    </row>
    <row r="67" spans="1:70" ht="15.75" thickBot="1" x14ac:dyDescent="0.3">
      <c r="A67" s="85"/>
      <c r="B67" s="100"/>
      <c r="C67" s="106"/>
      <c r="D67" s="192"/>
      <c r="E67" s="179"/>
      <c r="F67" s="180"/>
      <c r="G67" s="65">
        <f t="shared" si="0"/>
        <v>0</v>
      </c>
      <c r="H67" s="181"/>
      <c r="I67" s="188"/>
      <c r="J67" s="64" t="str">
        <f t="shared" si="1"/>
        <v>00:00</v>
      </c>
      <c r="K67" s="193"/>
      <c r="L67" s="184"/>
      <c r="M67" s="185"/>
      <c r="N67" s="186">
        <f t="shared" si="2"/>
        <v>0</v>
      </c>
      <c r="O67" s="192"/>
      <c r="P67" s="187"/>
      <c r="Q67" s="180"/>
      <c r="R67" s="65">
        <f t="shared" si="3"/>
        <v>0</v>
      </c>
      <c r="S67" s="188"/>
      <c r="T67" s="188"/>
      <c r="U67" s="64" t="str">
        <f t="shared" si="4"/>
        <v>00:00</v>
      </c>
      <c r="V67" s="193"/>
      <c r="W67" s="184"/>
      <c r="X67" s="185"/>
      <c r="Y67" s="186">
        <f t="shared" si="5"/>
        <v>0</v>
      </c>
      <c r="Z67" s="192"/>
      <c r="AA67" s="187"/>
      <c r="AB67" s="180"/>
      <c r="AC67" s="64">
        <f t="shared" si="6"/>
        <v>0</v>
      </c>
      <c r="AD67" s="188"/>
      <c r="AE67" s="188"/>
      <c r="AF67" s="64" t="str">
        <f t="shared" si="7"/>
        <v>00:00</v>
      </c>
      <c r="AG67" s="189"/>
      <c r="AH67" s="184"/>
      <c r="AI67" s="185"/>
      <c r="AJ67" s="186">
        <f t="shared" si="8"/>
        <v>0</v>
      </c>
      <c r="AK67" s="192"/>
      <c r="AL67" s="187"/>
      <c r="AM67" s="180"/>
      <c r="AN67" s="64">
        <f t="shared" si="9"/>
        <v>0</v>
      </c>
      <c r="AO67" s="188"/>
      <c r="AP67" s="188"/>
      <c r="AQ67" s="64" t="str">
        <f t="shared" si="10"/>
        <v>00:00</v>
      </c>
      <c r="AR67" s="189"/>
      <c r="AS67" s="184"/>
      <c r="AT67" s="185"/>
      <c r="AU67" s="186">
        <f t="shared" si="11"/>
        <v>0</v>
      </c>
      <c r="AV67" s="192"/>
      <c r="AW67" s="187"/>
      <c r="AX67" s="180"/>
      <c r="AY67" s="64">
        <f t="shared" si="12"/>
        <v>0</v>
      </c>
      <c r="AZ67" s="188"/>
      <c r="BA67" s="188"/>
      <c r="BB67" s="64" t="str">
        <f t="shared" si="13"/>
        <v>00:00</v>
      </c>
      <c r="BC67" s="189"/>
      <c r="BD67" s="184"/>
      <c r="BE67" s="185"/>
      <c r="BF67" s="186">
        <f t="shared" si="14"/>
        <v>0</v>
      </c>
      <c r="BG67" s="192"/>
      <c r="BH67" s="187"/>
      <c r="BI67" s="180"/>
      <c r="BJ67" s="64">
        <f t="shared" si="15"/>
        <v>0</v>
      </c>
      <c r="BK67" s="188"/>
      <c r="BL67" s="188"/>
      <c r="BM67" s="64" t="str">
        <f t="shared" si="16"/>
        <v>00:00</v>
      </c>
      <c r="BN67" s="189"/>
      <c r="BO67" s="184"/>
      <c r="BP67" s="185"/>
      <c r="BQ67" s="186">
        <f t="shared" si="17"/>
        <v>0</v>
      </c>
      <c r="BR67" s="190"/>
    </row>
    <row r="68" spans="1:70" ht="15.75" thickBot="1" x14ac:dyDescent="0.3">
      <c r="A68" s="85">
        <f>A66+1</f>
        <v>42765</v>
      </c>
      <c r="B68" s="99" t="str">
        <f>UPPER(TEXT(A68,"jjj"))</f>
        <v>DIM</v>
      </c>
      <c r="C68" s="105" t="str">
        <f>UPPER(TEXT(A68,"jj mmm"))</f>
        <v>31 JANV</v>
      </c>
      <c r="D68" s="165"/>
      <c r="E68" s="166"/>
      <c r="F68" s="167"/>
      <c r="G68" s="64">
        <f t="shared" si="0"/>
        <v>0</v>
      </c>
      <c r="H68" s="168">
        <f>G68+G69</f>
        <v>0</v>
      </c>
      <c r="I68" s="175">
        <f t="shared" si="18"/>
        <v>0</v>
      </c>
      <c r="J68" s="64" t="str">
        <f t="shared" si="1"/>
        <v>00:00</v>
      </c>
      <c r="K68" s="191">
        <f>J68+J69</f>
        <v>0</v>
      </c>
      <c r="L68" s="171">
        <f>IF(AND(WEEKDAY($A68,2)&lt;7,E68="CP"),1,0)</f>
        <v>0</v>
      </c>
      <c r="M68" s="172">
        <f>IF(E68="CV",1,0)</f>
        <v>0</v>
      </c>
      <c r="N68" s="173">
        <f t="shared" si="2"/>
        <v>0</v>
      </c>
      <c r="O68" s="165"/>
      <c r="P68" s="174"/>
      <c r="Q68" s="167"/>
      <c r="R68" s="64">
        <f t="shared" si="3"/>
        <v>0</v>
      </c>
      <c r="S68" s="175">
        <f>R68+R69</f>
        <v>0</v>
      </c>
      <c r="T68" s="175">
        <f t="shared" si="19"/>
        <v>0</v>
      </c>
      <c r="U68" s="64" t="str">
        <f t="shared" si="4"/>
        <v>00:00</v>
      </c>
      <c r="V68" s="191">
        <f>U68+U69</f>
        <v>0</v>
      </c>
      <c r="W68" s="171">
        <f>IF(AND(WEEKDAY($A68,2)&lt;7,P68="CP"),1,0)</f>
        <v>0</v>
      </c>
      <c r="X68" s="172">
        <f>IF(P68="CV",1,0)</f>
        <v>0</v>
      </c>
      <c r="Y68" s="173">
        <f t="shared" si="5"/>
        <v>0</v>
      </c>
      <c r="Z68" s="165"/>
      <c r="AA68" s="174"/>
      <c r="AB68" s="167"/>
      <c r="AC68" s="64">
        <f t="shared" si="6"/>
        <v>0</v>
      </c>
      <c r="AD68" s="175">
        <f>AC68+AC69</f>
        <v>0</v>
      </c>
      <c r="AE68" s="175">
        <f t="shared" si="20"/>
        <v>0</v>
      </c>
      <c r="AF68" s="64" t="str">
        <f t="shared" si="7"/>
        <v>00:00</v>
      </c>
      <c r="AG68" s="176">
        <f>AF68+AF69</f>
        <v>0</v>
      </c>
      <c r="AH68" s="171">
        <f>IF(AND(WEEKDAY($A68,2)&lt;7,AA68="CP"),1,0)</f>
        <v>0</v>
      </c>
      <c r="AI68" s="172">
        <f>IF(AA68="CV",1,0)</f>
        <v>0</v>
      </c>
      <c r="AJ68" s="173">
        <f t="shared" si="8"/>
        <v>0</v>
      </c>
      <c r="AK68" s="165"/>
      <c r="AL68" s="174"/>
      <c r="AM68" s="167"/>
      <c r="AN68" s="64">
        <f t="shared" si="9"/>
        <v>0</v>
      </c>
      <c r="AO68" s="175">
        <f>AN68+AN69</f>
        <v>0</v>
      </c>
      <c r="AP68" s="175">
        <f t="shared" si="21"/>
        <v>0</v>
      </c>
      <c r="AQ68" s="64" t="str">
        <f t="shared" si="10"/>
        <v>00:00</v>
      </c>
      <c r="AR68" s="176">
        <f>AQ68+AQ69</f>
        <v>0</v>
      </c>
      <c r="AS68" s="171">
        <f>IF(AND(WEEKDAY($A68,2)&lt;7,AL68="CP"),1,0)</f>
        <v>0</v>
      </c>
      <c r="AT68" s="172">
        <f>IF(AL68="CV",1,0)</f>
        <v>0</v>
      </c>
      <c r="AU68" s="173">
        <f t="shared" si="11"/>
        <v>0</v>
      </c>
      <c r="AV68" s="165"/>
      <c r="AW68" s="174"/>
      <c r="AX68" s="167"/>
      <c r="AY68" s="64">
        <f t="shared" si="12"/>
        <v>0</v>
      </c>
      <c r="AZ68" s="175">
        <f>AY68+AY69</f>
        <v>0</v>
      </c>
      <c r="BA68" s="175">
        <f t="shared" si="22"/>
        <v>0</v>
      </c>
      <c r="BB68" s="64" t="str">
        <f t="shared" si="13"/>
        <v>00:00</v>
      </c>
      <c r="BC68" s="176">
        <f>BB68+BB69</f>
        <v>0</v>
      </c>
      <c r="BD68" s="171">
        <f>IF(AND(WEEKDAY($A68,2)&lt;7,AW68="CP"),1,0)</f>
        <v>0</v>
      </c>
      <c r="BE68" s="172">
        <f>IF(AW68="CV",1,0)</f>
        <v>0</v>
      </c>
      <c r="BF68" s="173">
        <f t="shared" si="14"/>
        <v>0</v>
      </c>
      <c r="BG68" s="165"/>
      <c r="BH68" s="174"/>
      <c r="BI68" s="167"/>
      <c r="BJ68" s="64">
        <f t="shared" si="15"/>
        <v>0</v>
      </c>
      <c r="BK68" s="175">
        <f>BJ68+BJ69</f>
        <v>0</v>
      </c>
      <c r="BL68" s="175">
        <f t="shared" si="23"/>
        <v>0</v>
      </c>
      <c r="BM68" s="64" t="str">
        <f t="shared" si="16"/>
        <v>00:00</v>
      </c>
      <c r="BN68" s="176">
        <f>BM68+BM69</f>
        <v>0</v>
      </c>
      <c r="BO68" s="171">
        <f>IF(AND(WEEKDAY($A68,2)&lt;7,BH68="CP"),1,0)</f>
        <v>0</v>
      </c>
      <c r="BP68" s="172">
        <f>IF(BH68="CV",1,0)</f>
        <v>0</v>
      </c>
      <c r="BQ68" s="173">
        <f t="shared" si="17"/>
        <v>0</v>
      </c>
      <c r="BR68" s="177"/>
    </row>
    <row r="69" spans="1:70" ht="15.75" thickBot="1" x14ac:dyDescent="0.3">
      <c r="A69" s="85"/>
      <c r="B69" s="100"/>
      <c r="C69" s="106"/>
      <c r="D69" s="192"/>
      <c r="E69" s="179"/>
      <c r="F69" s="180"/>
      <c r="G69" s="65">
        <f t="shared" si="0"/>
        <v>0</v>
      </c>
      <c r="H69" s="181"/>
      <c r="I69" s="188"/>
      <c r="J69" s="64" t="str">
        <f t="shared" si="1"/>
        <v>00:00</v>
      </c>
      <c r="K69" s="193"/>
      <c r="L69" s="184"/>
      <c r="M69" s="185"/>
      <c r="N69" s="186">
        <f t="shared" si="2"/>
        <v>0</v>
      </c>
      <c r="O69" s="192"/>
      <c r="P69" s="187"/>
      <c r="Q69" s="180"/>
      <c r="R69" s="65">
        <f t="shared" si="3"/>
        <v>0</v>
      </c>
      <c r="S69" s="188"/>
      <c r="T69" s="188"/>
      <c r="U69" s="64" t="str">
        <f t="shared" si="4"/>
        <v>00:00</v>
      </c>
      <c r="V69" s="193"/>
      <c r="W69" s="184"/>
      <c r="X69" s="185"/>
      <c r="Y69" s="186">
        <f t="shared" si="5"/>
        <v>0</v>
      </c>
      <c r="Z69" s="192"/>
      <c r="AA69" s="187"/>
      <c r="AB69" s="180"/>
      <c r="AC69" s="64">
        <f>MOD(AB69-Z69,1)</f>
        <v>0</v>
      </c>
      <c r="AD69" s="188"/>
      <c r="AE69" s="188"/>
      <c r="AF69" s="64" t="str">
        <f t="shared" si="7"/>
        <v>00:00</v>
      </c>
      <c r="AG69" s="189"/>
      <c r="AH69" s="184"/>
      <c r="AI69" s="185"/>
      <c r="AJ69" s="186">
        <f t="shared" si="8"/>
        <v>0</v>
      </c>
      <c r="AK69" s="192"/>
      <c r="AL69" s="187"/>
      <c r="AM69" s="180"/>
      <c r="AN69" s="64">
        <f t="shared" si="9"/>
        <v>0</v>
      </c>
      <c r="AO69" s="188"/>
      <c r="AP69" s="188"/>
      <c r="AQ69" s="64" t="str">
        <f t="shared" si="10"/>
        <v>00:00</v>
      </c>
      <c r="AR69" s="189"/>
      <c r="AS69" s="184"/>
      <c r="AT69" s="185"/>
      <c r="AU69" s="186">
        <f t="shared" si="11"/>
        <v>0</v>
      </c>
      <c r="AV69" s="192"/>
      <c r="AW69" s="187"/>
      <c r="AX69" s="180"/>
      <c r="AY69" s="64">
        <f t="shared" si="12"/>
        <v>0</v>
      </c>
      <c r="AZ69" s="188"/>
      <c r="BA69" s="188"/>
      <c r="BB69" s="64" t="str">
        <f t="shared" si="13"/>
        <v>00:00</v>
      </c>
      <c r="BC69" s="189"/>
      <c r="BD69" s="184"/>
      <c r="BE69" s="185"/>
      <c r="BF69" s="186">
        <f t="shared" si="14"/>
        <v>0</v>
      </c>
      <c r="BG69" s="192"/>
      <c r="BH69" s="187"/>
      <c r="BI69" s="180"/>
      <c r="BJ69" s="64">
        <f t="shared" si="15"/>
        <v>0</v>
      </c>
      <c r="BK69" s="188"/>
      <c r="BL69" s="188"/>
      <c r="BM69" s="64" t="str">
        <f t="shared" si="16"/>
        <v>00:00</v>
      </c>
      <c r="BN69" s="189"/>
      <c r="BO69" s="184"/>
      <c r="BP69" s="185"/>
      <c r="BQ69" s="186">
        <f t="shared" si="17"/>
        <v>0</v>
      </c>
      <c r="BR69" s="190"/>
    </row>
    <row r="70" spans="1:70" ht="15.75" x14ac:dyDescent="0.25">
      <c r="D70" s="127" t="s">
        <v>9</v>
      </c>
      <c r="E70" s="127"/>
      <c r="F70" s="127"/>
      <c r="G70" s="26">
        <f>SUM(G8:G69)</f>
        <v>0</v>
      </c>
      <c r="H70" s="28">
        <f>SUM(H8:H69)</f>
        <v>0</v>
      </c>
      <c r="I70" s="28"/>
      <c r="J70" s="28">
        <f>SUM(J8:J69)</f>
        <v>0</v>
      </c>
      <c r="K70" s="28">
        <f>SUM(K8:K69)</f>
        <v>0</v>
      </c>
      <c r="L70" s="23">
        <f>SUM(L8:L68)</f>
        <v>1</v>
      </c>
      <c r="M70" s="23">
        <f>SUM(M8:M68)</f>
        <v>1</v>
      </c>
      <c r="N70" s="23">
        <f>SUM(N8:N69)</f>
        <v>0</v>
      </c>
      <c r="O70" s="127" t="s">
        <v>9</v>
      </c>
      <c r="P70" s="127"/>
      <c r="Q70" s="127"/>
      <c r="R70" s="26">
        <f>SUM(R8:R68)</f>
        <v>0</v>
      </c>
      <c r="S70" s="28">
        <f>SUM(S8:S69)</f>
        <v>0</v>
      </c>
      <c r="T70" s="28"/>
      <c r="U70" s="28">
        <f>SUM(U8:U69)</f>
        <v>0</v>
      </c>
      <c r="V70" s="28">
        <f>SUM(V8:V69)</f>
        <v>0</v>
      </c>
      <c r="W70" s="23">
        <f>SUM(W8:W68)</f>
        <v>0</v>
      </c>
      <c r="X70" s="23">
        <f>SUM(X8:X68)</f>
        <v>0</v>
      </c>
      <c r="Y70" s="23">
        <f>SUM(Y8:Y68)</f>
        <v>0</v>
      </c>
      <c r="Z70" s="127" t="s">
        <v>9</v>
      </c>
      <c r="AA70" s="127"/>
      <c r="AB70" s="127"/>
      <c r="AC70" s="26">
        <f>SUM(AC8:AC68)</f>
        <v>0</v>
      </c>
      <c r="AD70" s="28">
        <f>SUM(AD8:AD69)</f>
        <v>0</v>
      </c>
      <c r="AE70" s="28"/>
      <c r="AF70" s="28">
        <f>SUM(AF8:AF69)</f>
        <v>0</v>
      </c>
      <c r="AG70" s="28">
        <f>SUM(AG8:AG69)</f>
        <v>0</v>
      </c>
      <c r="AH70" s="27">
        <f>SUM(AH8:AH68)</f>
        <v>0</v>
      </c>
      <c r="AI70" s="27">
        <f>SUM(AI8:AI68)</f>
        <v>0</v>
      </c>
      <c r="AJ70" s="27">
        <f>SUM(AJ8:AJ68)</f>
        <v>0</v>
      </c>
      <c r="AK70" s="127" t="s">
        <v>9</v>
      </c>
      <c r="AL70" s="127"/>
      <c r="AM70" s="127"/>
      <c r="AN70" s="26">
        <f>SUM(AN8:AN68)</f>
        <v>0</v>
      </c>
      <c r="AO70" s="28">
        <f>SUM(AO8:AO69)</f>
        <v>0</v>
      </c>
      <c r="AP70" s="28"/>
      <c r="AQ70" s="28">
        <f>SUM(AQ8:AQ69)</f>
        <v>0</v>
      </c>
      <c r="AR70" s="28">
        <f>SUM(AR8:AR69)</f>
        <v>0</v>
      </c>
      <c r="AS70" s="27">
        <f>SUM(AS8:AS68)</f>
        <v>0</v>
      </c>
      <c r="AT70" s="27">
        <f>SUM(AT8:AT68)</f>
        <v>0</v>
      </c>
      <c r="AU70" s="27">
        <f>SUM(AU8:AU68)</f>
        <v>0</v>
      </c>
      <c r="AV70" s="127" t="s">
        <v>9</v>
      </c>
      <c r="AW70" s="127"/>
      <c r="AX70" s="127"/>
      <c r="AY70" s="26">
        <f>SUM(AY8:AY68)</f>
        <v>0</v>
      </c>
      <c r="AZ70" s="28">
        <f>SUM(AZ8:AZ69)</f>
        <v>0</v>
      </c>
      <c r="BA70" s="28"/>
      <c r="BB70" s="28">
        <f>SUM(BB8:BB69)</f>
        <v>0</v>
      </c>
      <c r="BC70" s="28">
        <f>SUM(BC8:BC69)</f>
        <v>0</v>
      </c>
      <c r="BD70" s="27">
        <f>SUM(BD8:BD68)</f>
        <v>0</v>
      </c>
      <c r="BE70" s="27">
        <f>SUM(BE8:BE68)</f>
        <v>0</v>
      </c>
      <c r="BF70" s="27">
        <f>SUM(BF8:BF68)</f>
        <v>0</v>
      </c>
      <c r="BG70" s="127" t="s">
        <v>9</v>
      </c>
      <c r="BH70" s="127"/>
      <c r="BI70" s="127"/>
      <c r="BJ70" s="26">
        <f>SUM(BJ8:BJ68)</f>
        <v>0</v>
      </c>
      <c r="BK70" s="28">
        <f>SUM(BK8:BK69)</f>
        <v>0</v>
      </c>
      <c r="BL70" s="28"/>
      <c r="BM70" s="28">
        <f>SUM(BM8:BM69)</f>
        <v>0</v>
      </c>
      <c r="BN70" s="28">
        <f>SUM(BN8:BN69)</f>
        <v>0</v>
      </c>
      <c r="BO70" s="27">
        <f>SUM(BO8:BO68)</f>
        <v>0</v>
      </c>
      <c r="BP70" s="27">
        <f>SUM(BP8:BP68)</f>
        <v>0</v>
      </c>
      <c r="BQ70" s="27">
        <f>SUM(BQ8:BQ68)</f>
        <v>0</v>
      </c>
    </row>
    <row r="71" spans="1:70" ht="15.75" thickBot="1" x14ac:dyDescent="0.3">
      <c r="H71" s="206"/>
      <c r="I71" s="206"/>
      <c r="K71" s="206"/>
      <c r="S71" s="206"/>
      <c r="T71" s="206"/>
      <c r="V71" s="206"/>
    </row>
    <row r="72" spans="1:70" x14ac:dyDescent="0.25">
      <c r="D72" s="133" t="s">
        <v>33</v>
      </c>
      <c r="E72" s="134"/>
      <c r="F72" s="134"/>
      <c r="G72" s="134"/>
      <c r="H72" s="131" t="str">
        <f>D6</f>
        <v>EMPLOYE 1</v>
      </c>
      <c r="I72" s="131"/>
      <c r="J72" s="131"/>
      <c r="K72" s="132"/>
      <c r="O72" s="133" t="s">
        <v>33</v>
      </c>
      <c r="P72" s="134"/>
      <c r="Q72" s="134"/>
      <c r="R72" s="134"/>
      <c r="S72" s="131" t="str">
        <f>O6</f>
        <v>EMPLOYE 2</v>
      </c>
      <c r="T72" s="131"/>
      <c r="U72" s="131"/>
      <c r="V72" s="132"/>
      <c r="Z72" s="133" t="s">
        <v>33</v>
      </c>
      <c r="AA72" s="134"/>
      <c r="AB72" s="134"/>
      <c r="AC72" s="134"/>
      <c r="AD72" s="131" t="str">
        <f>Z6</f>
        <v>EMPLOYE 3</v>
      </c>
      <c r="AE72" s="131"/>
      <c r="AF72" s="131"/>
      <c r="AG72" s="132"/>
      <c r="AK72" s="133" t="s">
        <v>33</v>
      </c>
      <c r="AL72" s="134"/>
      <c r="AM72" s="134"/>
      <c r="AN72" s="134"/>
      <c r="AO72" s="131" t="str">
        <f>AK6</f>
        <v>EMPLOYE 4</v>
      </c>
      <c r="AP72" s="131"/>
      <c r="AQ72" s="131"/>
      <c r="AR72" s="132"/>
      <c r="AV72" s="133" t="s">
        <v>33</v>
      </c>
      <c r="AW72" s="134"/>
      <c r="AX72" s="134"/>
      <c r="AY72" s="134"/>
      <c r="AZ72" s="131" t="str">
        <f>AV6</f>
        <v>EMPLOYE 5</v>
      </c>
      <c r="BA72" s="131"/>
      <c r="BB72" s="131"/>
      <c r="BC72" s="132"/>
    </row>
    <row r="73" spans="1:70" x14ac:dyDescent="0.25">
      <c r="D73" s="116" t="s">
        <v>10</v>
      </c>
      <c r="E73" s="117"/>
      <c r="F73" s="118"/>
      <c r="G73" s="31"/>
      <c r="H73" s="31" t="s">
        <v>11</v>
      </c>
      <c r="I73" s="31"/>
      <c r="J73" s="31"/>
      <c r="K73" s="32" t="s">
        <v>12</v>
      </c>
      <c r="O73" s="116" t="s">
        <v>10</v>
      </c>
      <c r="P73" s="117"/>
      <c r="Q73" s="118"/>
      <c r="R73" s="31"/>
      <c r="S73" s="31" t="s">
        <v>11</v>
      </c>
      <c r="T73" s="31"/>
      <c r="U73" s="31"/>
      <c r="V73" s="32" t="s">
        <v>12</v>
      </c>
      <c r="Z73" s="116" t="s">
        <v>10</v>
      </c>
      <c r="AA73" s="117"/>
      <c r="AB73" s="118"/>
      <c r="AC73" s="31"/>
      <c r="AD73" s="31" t="s">
        <v>11</v>
      </c>
      <c r="AE73" s="31"/>
      <c r="AF73" s="31"/>
      <c r="AG73" s="32" t="s">
        <v>12</v>
      </c>
      <c r="AK73" s="116" t="s">
        <v>10</v>
      </c>
      <c r="AL73" s="117"/>
      <c r="AM73" s="118"/>
      <c r="AN73" s="31"/>
      <c r="AO73" s="31" t="s">
        <v>11</v>
      </c>
      <c r="AP73" s="31"/>
      <c r="AQ73" s="31"/>
      <c r="AR73" s="32" t="s">
        <v>12</v>
      </c>
      <c r="AV73" s="116" t="s">
        <v>10</v>
      </c>
      <c r="AW73" s="117"/>
      <c r="AX73" s="118"/>
      <c r="AY73" s="31"/>
      <c r="AZ73" s="31" t="s">
        <v>11</v>
      </c>
      <c r="BA73" s="31"/>
      <c r="BB73" s="31"/>
      <c r="BC73" s="32" t="s">
        <v>12</v>
      </c>
    </row>
    <row r="74" spans="1:70" x14ac:dyDescent="0.25">
      <c r="D74" s="119"/>
      <c r="E74" s="120"/>
      <c r="F74" s="121"/>
      <c r="G74" s="30"/>
      <c r="H74" s="75">
        <f>H70</f>
        <v>0</v>
      </c>
      <c r="I74" s="75"/>
      <c r="J74" s="31"/>
      <c r="K74" s="76">
        <f>H74</f>
        <v>0</v>
      </c>
      <c r="O74" s="119"/>
      <c r="P74" s="120"/>
      <c r="Q74" s="121"/>
      <c r="R74" s="30"/>
      <c r="S74" s="75">
        <f>S70</f>
        <v>0</v>
      </c>
      <c r="T74" s="75"/>
      <c r="U74" s="31"/>
      <c r="V74" s="76">
        <f>S74</f>
        <v>0</v>
      </c>
      <c r="Z74" s="119"/>
      <c r="AA74" s="120"/>
      <c r="AB74" s="121"/>
      <c r="AC74" s="30"/>
      <c r="AD74" s="75">
        <f>AD70</f>
        <v>0</v>
      </c>
      <c r="AE74" s="75"/>
      <c r="AF74" s="31"/>
      <c r="AG74" s="76">
        <f>AD74</f>
        <v>0</v>
      </c>
      <c r="AK74" s="119"/>
      <c r="AL74" s="120"/>
      <c r="AM74" s="121"/>
      <c r="AN74" s="30"/>
      <c r="AO74" s="75">
        <f>AO70</f>
        <v>0</v>
      </c>
      <c r="AP74" s="75"/>
      <c r="AQ74" s="31"/>
      <c r="AR74" s="76">
        <f>AO74</f>
        <v>0</v>
      </c>
      <c r="AV74" s="119"/>
      <c r="AW74" s="120"/>
      <c r="AX74" s="121"/>
      <c r="AY74" s="30"/>
      <c r="AZ74" s="75">
        <f>AZ70</f>
        <v>0</v>
      </c>
      <c r="BA74" s="75"/>
      <c r="BB74" s="31"/>
      <c r="BC74" s="76">
        <f>AZ74</f>
        <v>0</v>
      </c>
    </row>
    <row r="75" spans="1:70" x14ac:dyDescent="0.25">
      <c r="D75" s="116" t="s">
        <v>14</v>
      </c>
      <c r="E75" s="117"/>
      <c r="F75" s="118"/>
      <c r="G75" s="31"/>
      <c r="H75" s="31" t="s">
        <v>11</v>
      </c>
      <c r="I75" s="31"/>
      <c r="J75" s="31"/>
      <c r="K75" s="32" t="s">
        <v>12</v>
      </c>
      <c r="O75" s="116" t="s">
        <v>14</v>
      </c>
      <c r="P75" s="117"/>
      <c r="Q75" s="118"/>
      <c r="R75" s="31"/>
      <c r="S75" s="31" t="s">
        <v>11</v>
      </c>
      <c r="T75" s="31"/>
      <c r="U75" s="31"/>
      <c r="V75" s="32" t="s">
        <v>12</v>
      </c>
      <c r="Z75" s="116" t="s">
        <v>14</v>
      </c>
      <c r="AA75" s="117"/>
      <c r="AB75" s="118"/>
      <c r="AC75" s="31"/>
      <c r="AD75" s="31" t="s">
        <v>11</v>
      </c>
      <c r="AE75" s="31"/>
      <c r="AF75" s="31"/>
      <c r="AG75" s="32" t="s">
        <v>12</v>
      </c>
      <c r="AK75" s="116" t="s">
        <v>14</v>
      </c>
      <c r="AL75" s="117"/>
      <c r="AM75" s="118"/>
      <c r="AN75" s="31"/>
      <c r="AO75" s="31" t="s">
        <v>11</v>
      </c>
      <c r="AP75" s="31"/>
      <c r="AQ75" s="31"/>
      <c r="AR75" s="32" t="s">
        <v>12</v>
      </c>
      <c r="AV75" s="116" t="s">
        <v>14</v>
      </c>
      <c r="AW75" s="117"/>
      <c r="AX75" s="118"/>
      <c r="AY75" s="31"/>
      <c r="AZ75" s="31" t="s">
        <v>11</v>
      </c>
      <c r="BA75" s="31"/>
      <c r="BB75" s="31"/>
      <c r="BC75" s="32" t="s">
        <v>12</v>
      </c>
    </row>
    <row r="76" spans="1:70" x14ac:dyDescent="0.25">
      <c r="D76" s="119"/>
      <c r="E76" s="120"/>
      <c r="F76" s="121"/>
      <c r="G76" s="30"/>
      <c r="H76" s="75">
        <f>J70</f>
        <v>0</v>
      </c>
      <c r="I76" s="75"/>
      <c r="J76" s="31"/>
      <c r="K76" s="76">
        <f>H76</f>
        <v>0</v>
      </c>
      <c r="O76" s="119"/>
      <c r="P76" s="120"/>
      <c r="Q76" s="121"/>
      <c r="R76" s="30"/>
      <c r="S76" s="75">
        <f>U70</f>
        <v>0</v>
      </c>
      <c r="T76" s="75"/>
      <c r="U76" s="31"/>
      <c r="V76" s="76">
        <f>S76</f>
        <v>0</v>
      </c>
      <c r="Z76" s="119"/>
      <c r="AA76" s="120"/>
      <c r="AB76" s="121"/>
      <c r="AC76" s="30"/>
      <c r="AD76" s="75">
        <f>AF70</f>
        <v>0</v>
      </c>
      <c r="AE76" s="75"/>
      <c r="AF76" s="31"/>
      <c r="AG76" s="76">
        <f>AD76</f>
        <v>0</v>
      </c>
      <c r="AK76" s="119"/>
      <c r="AL76" s="120"/>
      <c r="AM76" s="121"/>
      <c r="AN76" s="30"/>
      <c r="AO76" s="75">
        <f>AQ70</f>
        <v>0</v>
      </c>
      <c r="AP76" s="75"/>
      <c r="AQ76" s="31"/>
      <c r="AR76" s="76">
        <f>AO76</f>
        <v>0</v>
      </c>
      <c r="AV76" s="119"/>
      <c r="AW76" s="120"/>
      <c r="AX76" s="121"/>
      <c r="AY76" s="30"/>
      <c r="AZ76" s="75">
        <f>BB70</f>
        <v>0</v>
      </c>
      <c r="BA76" s="75"/>
      <c r="BB76" s="31"/>
      <c r="BC76" s="76">
        <f>AZ76</f>
        <v>0</v>
      </c>
    </row>
    <row r="77" spans="1:70" x14ac:dyDescent="0.25">
      <c r="D77" s="116" t="s">
        <v>0</v>
      </c>
      <c r="E77" s="117"/>
      <c r="F77" s="118"/>
      <c r="G77" s="31"/>
      <c r="H77" s="31" t="s">
        <v>11</v>
      </c>
      <c r="I77" s="31"/>
      <c r="J77" s="31"/>
      <c r="K77" s="32" t="s">
        <v>12</v>
      </c>
      <c r="O77" s="116" t="s">
        <v>0</v>
      </c>
      <c r="P77" s="117"/>
      <c r="Q77" s="118"/>
      <c r="R77" s="31"/>
      <c r="S77" s="31" t="s">
        <v>11</v>
      </c>
      <c r="T77" s="31"/>
      <c r="U77" s="31"/>
      <c r="V77" s="32" t="s">
        <v>12</v>
      </c>
      <c r="Z77" s="116" t="s">
        <v>0</v>
      </c>
      <c r="AA77" s="117"/>
      <c r="AB77" s="118"/>
      <c r="AC77" s="31"/>
      <c r="AD77" s="31" t="s">
        <v>11</v>
      </c>
      <c r="AE77" s="31"/>
      <c r="AF77" s="31"/>
      <c r="AG77" s="32" t="s">
        <v>12</v>
      </c>
      <c r="AK77" s="116" t="s">
        <v>0</v>
      </c>
      <c r="AL77" s="117"/>
      <c r="AM77" s="118"/>
      <c r="AN77" s="31"/>
      <c r="AO77" s="31" t="s">
        <v>11</v>
      </c>
      <c r="AP77" s="31"/>
      <c r="AQ77" s="31"/>
      <c r="AR77" s="32" t="s">
        <v>12</v>
      </c>
      <c r="AV77" s="116" t="s">
        <v>0</v>
      </c>
      <c r="AW77" s="117"/>
      <c r="AX77" s="118"/>
      <c r="AY77" s="31"/>
      <c r="AZ77" s="31" t="s">
        <v>11</v>
      </c>
      <c r="BA77" s="31"/>
      <c r="BB77" s="31"/>
      <c r="BC77" s="32" t="s">
        <v>12</v>
      </c>
    </row>
    <row r="78" spans="1:70" x14ac:dyDescent="0.25">
      <c r="D78" s="119"/>
      <c r="E78" s="120"/>
      <c r="F78" s="121"/>
      <c r="G78" s="30"/>
      <c r="H78" s="77">
        <f>L70</f>
        <v>1</v>
      </c>
      <c r="I78" s="75"/>
      <c r="J78" s="31"/>
      <c r="K78" s="78">
        <f>H78</f>
        <v>1</v>
      </c>
      <c r="O78" s="119"/>
      <c r="P78" s="120"/>
      <c r="Q78" s="121"/>
      <c r="R78" s="30"/>
      <c r="S78" s="77">
        <f>W70</f>
        <v>0</v>
      </c>
      <c r="T78" s="75"/>
      <c r="U78" s="31"/>
      <c r="V78" s="78">
        <f>S78</f>
        <v>0</v>
      </c>
      <c r="Z78" s="119"/>
      <c r="AA78" s="120"/>
      <c r="AB78" s="121"/>
      <c r="AC78" s="30"/>
      <c r="AD78" s="77">
        <f>AH70</f>
        <v>0</v>
      </c>
      <c r="AE78" s="75"/>
      <c r="AF78" s="31"/>
      <c r="AG78" s="78">
        <f>AD78</f>
        <v>0</v>
      </c>
      <c r="AK78" s="119"/>
      <c r="AL78" s="120"/>
      <c r="AM78" s="121"/>
      <c r="AN78" s="30"/>
      <c r="AO78" s="77">
        <f>AS70</f>
        <v>0</v>
      </c>
      <c r="AP78" s="75"/>
      <c r="AQ78" s="31"/>
      <c r="AR78" s="78">
        <f>AO78</f>
        <v>0</v>
      </c>
      <c r="AV78" s="119"/>
      <c r="AW78" s="120"/>
      <c r="AX78" s="121"/>
      <c r="AY78" s="30"/>
      <c r="AZ78" s="77">
        <f>BD70</f>
        <v>0</v>
      </c>
      <c r="BA78" s="75"/>
      <c r="BB78" s="31"/>
      <c r="BC78" s="78">
        <f>AZ78</f>
        <v>0</v>
      </c>
    </row>
    <row r="79" spans="1:70" x14ac:dyDescent="0.25">
      <c r="D79" s="116" t="s">
        <v>1</v>
      </c>
      <c r="E79" s="117"/>
      <c r="F79" s="118"/>
      <c r="G79" s="31"/>
      <c r="H79" s="31" t="s">
        <v>11</v>
      </c>
      <c r="I79" s="31"/>
      <c r="J79" s="31"/>
      <c r="K79" s="32" t="s">
        <v>12</v>
      </c>
      <c r="O79" s="116" t="s">
        <v>1</v>
      </c>
      <c r="P79" s="117"/>
      <c r="Q79" s="118"/>
      <c r="R79" s="31"/>
      <c r="S79" s="31" t="s">
        <v>11</v>
      </c>
      <c r="T79" s="31"/>
      <c r="U79" s="31"/>
      <c r="V79" s="32" t="s">
        <v>12</v>
      </c>
      <c r="Z79" s="116" t="s">
        <v>1</v>
      </c>
      <c r="AA79" s="117"/>
      <c r="AB79" s="118"/>
      <c r="AC79" s="31"/>
      <c r="AD79" s="31" t="s">
        <v>11</v>
      </c>
      <c r="AE79" s="31"/>
      <c r="AF79" s="31"/>
      <c r="AG79" s="32" t="s">
        <v>12</v>
      </c>
      <c r="AK79" s="116" t="s">
        <v>1</v>
      </c>
      <c r="AL79" s="117"/>
      <c r="AM79" s="118"/>
      <c r="AN79" s="31"/>
      <c r="AO79" s="31" t="s">
        <v>11</v>
      </c>
      <c r="AP79" s="31"/>
      <c r="AQ79" s="31"/>
      <c r="AR79" s="32" t="s">
        <v>12</v>
      </c>
      <c r="AV79" s="116" t="s">
        <v>1</v>
      </c>
      <c r="AW79" s="117"/>
      <c r="AX79" s="118"/>
      <c r="AY79" s="31"/>
      <c r="AZ79" s="31" t="s">
        <v>11</v>
      </c>
      <c r="BA79" s="31"/>
      <c r="BB79" s="31"/>
      <c r="BC79" s="32" t="s">
        <v>12</v>
      </c>
    </row>
    <row r="80" spans="1:70" x14ac:dyDescent="0.25">
      <c r="D80" s="119"/>
      <c r="E80" s="120"/>
      <c r="F80" s="121"/>
      <c r="G80" s="30"/>
      <c r="H80" s="77">
        <f>M70</f>
        <v>1</v>
      </c>
      <c r="I80" s="75"/>
      <c r="J80" s="31"/>
      <c r="K80" s="78">
        <f>H80</f>
        <v>1</v>
      </c>
      <c r="O80" s="119"/>
      <c r="P80" s="120"/>
      <c r="Q80" s="121"/>
      <c r="R80" s="30"/>
      <c r="S80" s="77">
        <f>X70</f>
        <v>0</v>
      </c>
      <c r="T80" s="75"/>
      <c r="U80" s="31"/>
      <c r="V80" s="78">
        <f>S80</f>
        <v>0</v>
      </c>
      <c r="Z80" s="119"/>
      <c r="AA80" s="120"/>
      <c r="AB80" s="121"/>
      <c r="AC80" s="30"/>
      <c r="AD80" s="77">
        <f>AI70</f>
        <v>0</v>
      </c>
      <c r="AE80" s="75"/>
      <c r="AF80" s="31"/>
      <c r="AG80" s="78">
        <f>AD80</f>
        <v>0</v>
      </c>
      <c r="AK80" s="119"/>
      <c r="AL80" s="120"/>
      <c r="AM80" s="121"/>
      <c r="AN80" s="30"/>
      <c r="AO80" s="77">
        <f>AT70</f>
        <v>0</v>
      </c>
      <c r="AP80" s="75"/>
      <c r="AQ80" s="31"/>
      <c r="AR80" s="78">
        <f>AO80</f>
        <v>0</v>
      </c>
      <c r="AV80" s="119"/>
      <c r="AW80" s="120"/>
      <c r="AX80" s="121"/>
      <c r="AY80" s="30"/>
      <c r="AZ80" s="77">
        <f>BE70</f>
        <v>0</v>
      </c>
      <c r="BA80" s="75"/>
      <c r="BB80" s="31"/>
      <c r="BC80" s="78">
        <f>AZ80</f>
        <v>0</v>
      </c>
    </row>
    <row r="81" spans="4:55" x14ac:dyDescent="0.25">
      <c r="D81" s="116" t="s">
        <v>13</v>
      </c>
      <c r="E81" s="117"/>
      <c r="F81" s="118"/>
      <c r="G81" s="31"/>
      <c r="H81" s="31" t="s">
        <v>11</v>
      </c>
      <c r="I81" s="31"/>
      <c r="J81" s="31"/>
      <c r="K81" s="32" t="s">
        <v>12</v>
      </c>
      <c r="O81" s="116" t="s">
        <v>13</v>
      </c>
      <c r="P81" s="117"/>
      <c r="Q81" s="118"/>
      <c r="R81" s="31"/>
      <c r="S81" s="31" t="s">
        <v>11</v>
      </c>
      <c r="T81" s="31"/>
      <c r="U81" s="31"/>
      <c r="V81" s="32" t="s">
        <v>12</v>
      </c>
      <c r="Z81" s="116" t="s">
        <v>13</v>
      </c>
      <c r="AA81" s="117"/>
      <c r="AB81" s="118"/>
      <c r="AC81" s="31"/>
      <c r="AD81" s="31" t="s">
        <v>11</v>
      </c>
      <c r="AE81" s="31"/>
      <c r="AF81" s="31"/>
      <c r="AG81" s="32" t="s">
        <v>12</v>
      </c>
      <c r="AK81" s="116" t="s">
        <v>13</v>
      </c>
      <c r="AL81" s="117"/>
      <c r="AM81" s="118"/>
      <c r="AN81" s="31"/>
      <c r="AO81" s="31" t="s">
        <v>11</v>
      </c>
      <c r="AP81" s="31"/>
      <c r="AQ81" s="31"/>
      <c r="AR81" s="32" t="s">
        <v>12</v>
      </c>
      <c r="AV81" s="116" t="s">
        <v>13</v>
      </c>
      <c r="AW81" s="117"/>
      <c r="AX81" s="118"/>
      <c r="AY81" s="31"/>
      <c r="AZ81" s="31" t="s">
        <v>11</v>
      </c>
      <c r="BA81" s="31"/>
      <c r="BB81" s="31"/>
      <c r="BC81" s="32" t="s">
        <v>12</v>
      </c>
    </row>
    <row r="82" spans="4:55" ht="15.75" thickBot="1" x14ac:dyDescent="0.3">
      <c r="D82" s="122"/>
      <c r="E82" s="123"/>
      <c r="F82" s="124"/>
      <c r="G82" s="33"/>
      <c r="H82" s="79">
        <f>N70</f>
        <v>0</v>
      </c>
      <c r="I82" s="80"/>
      <c r="J82" s="81"/>
      <c r="K82" s="82">
        <f>N70</f>
        <v>0</v>
      </c>
      <c r="O82" s="122"/>
      <c r="P82" s="123"/>
      <c r="Q82" s="124"/>
      <c r="R82" s="33"/>
      <c r="S82" s="79">
        <f>Y70</f>
        <v>0</v>
      </c>
      <c r="T82" s="80"/>
      <c r="U82" s="81"/>
      <c r="V82" s="82">
        <f>Y70</f>
        <v>0</v>
      </c>
      <c r="Z82" s="122"/>
      <c r="AA82" s="123"/>
      <c r="AB82" s="124"/>
      <c r="AC82" s="33"/>
      <c r="AD82" s="79">
        <f>AJ70</f>
        <v>0</v>
      </c>
      <c r="AE82" s="80"/>
      <c r="AF82" s="81"/>
      <c r="AG82" s="82">
        <f>AJ70</f>
        <v>0</v>
      </c>
      <c r="AK82" s="122"/>
      <c r="AL82" s="123"/>
      <c r="AM82" s="124"/>
      <c r="AN82" s="33"/>
      <c r="AO82" s="79">
        <f>AU70</f>
        <v>0</v>
      </c>
      <c r="AP82" s="80"/>
      <c r="AQ82" s="81"/>
      <c r="AR82" s="82">
        <f>AU70</f>
        <v>0</v>
      </c>
      <c r="AV82" s="122"/>
      <c r="AW82" s="123"/>
      <c r="AX82" s="124"/>
      <c r="AY82" s="33"/>
      <c r="AZ82" s="79">
        <f>BF70</f>
        <v>0</v>
      </c>
      <c r="BA82" s="80"/>
      <c r="BB82" s="81"/>
      <c r="BC82" s="82">
        <f>BF70</f>
        <v>0</v>
      </c>
    </row>
  </sheetData>
  <mergeCells count="1074">
    <mergeCell ref="BO48:BO49"/>
    <mergeCell ref="BP48:BP49"/>
    <mergeCell ref="BO50:BO51"/>
    <mergeCell ref="BP50:BP51"/>
    <mergeCell ref="BO52:BO53"/>
    <mergeCell ref="BP52:BP53"/>
    <mergeCell ref="BO54:BO55"/>
    <mergeCell ref="BO60:BO61"/>
    <mergeCell ref="BP60:BP61"/>
    <mergeCell ref="BO62:BO63"/>
    <mergeCell ref="BP62:BP63"/>
    <mergeCell ref="BO12:BO13"/>
    <mergeCell ref="BO16:BO17"/>
    <mergeCell ref="BP16:BP17"/>
    <mergeCell ref="BO18:BO19"/>
    <mergeCell ref="BP18:BP19"/>
    <mergeCell ref="BP20:BP21"/>
    <mergeCell ref="BO28:BO29"/>
    <mergeCell ref="BP28:BP29"/>
    <mergeCell ref="BO30:BO31"/>
    <mergeCell ref="BP30:BP31"/>
    <mergeCell ref="BP32:BP33"/>
    <mergeCell ref="BO42:BO43"/>
    <mergeCell ref="BP42:BP43"/>
    <mergeCell ref="BO44:BO45"/>
    <mergeCell ref="BP44:BP45"/>
    <mergeCell ref="BO46:BO47"/>
    <mergeCell ref="BP46:BP47"/>
    <mergeCell ref="BO38:BO39"/>
    <mergeCell ref="BP38:BP39"/>
    <mergeCell ref="BP24:BP25"/>
    <mergeCell ref="BP12:BP13"/>
    <mergeCell ref="V48:V49"/>
    <mergeCell ref="W48:W49"/>
    <mergeCell ref="X48:X49"/>
    <mergeCell ref="X42:X43"/>
    <mergeCell ref="T68:T69"/>
    <mergeCell ref="O73:Q74"/>
    <mergeCell ref="O75:Q76"/>
    <mergeCell ref="O77:Q78"/>
    <mergeCell ref="O79:Q80"/>
    <mergeCell ref="O81:Q82"/>
    <mergeCell ref="T54:T55"/>
    <mergeCell ref="W54:W55"/>
    <mergeCell ref="X54:X55"/>
    <mergeCell ref="S56:S57"/>
    <mergeCell ref="T56:T57"/>
    <mergeCell ref="V56:V57"/>
    <mergeCell ref="W56:W57"/>
    <mergeCell ref="X56:X57"/>
    <mergeCell ref="T58:T59"/>
    <mergeCell ref="S60:S61"/>
    <mergeCell ref="T60:T61"/>
    <mergeCell ref="V60:V61"/>
    <mergeCell ref="W60:W61"/>
    <mergeCell ref="X60:X61"/>
    <mergeCell ref="S62:S63"/>
    <mergeCell ref="T62:T63"/>
    <mergeCell ref="V62:V63"/>
    <mergeCell ref="O72:R72"/>
    <mergeCell ref="O5:V5"/>
    <mergeCell ref="T10:T11"/>
    <mergeCell ref="T12:T13"/>
    <mergeCell ref="T14:T15"/>
    <mergeCell ref="S16:S17"/>
    <mergeCell ref="T16:T17"/>
    <mergeCell ref="V16:V17"/>
    <mergeCell ref="W16:W17"/>
    <mergeCell ref="X16:X17"/>
    <mergeCell ref="T18:T19"/>
    <mergeCell ref="T20:T21"/>
    <mergeCell ref="T22:T23"/>
    <mergeCell ref="T24:T25"/>
    <mergeCell ref="T26:T27"/>
    <mergeCell ref="T28:T29"/>
    <mergeCell ref="T30:T31"/>
    <mergeCell ref="W30:W31"/>
    <mergeCell ref="X30:X31"/>
    <mergeCell ref="X22:X23"/>
    <mergeCell ref="S20:S21"/>
    <mergeCell ref="V20:V21"/>
    <mergeCell ref="V18:V19"/>
    <mergeCell ref="S28:S29"/>
    <mergeCell ref="BL62:BL63"/>
    <mergeCell ref="BL64:BL65"/>
    <mergeCell ref="BL66:BL67"/>
    <mergeCell ref="BL68:BL69"/>
    <mergeCell ref="BA66:BA67"/>
    <mergeCell ref="BA68:BA69"/>
    <mergeCell ref="BL12:BL13"/>
    <mergeCell ref="BL14:BL15"/>
    <mergeCell ref="BL16:BL17"/>
    <mergeCell ref="BL18:BL19"/>
    <mergeCell ref="BL20:BL21"/>
    <mergeCell ref="BL22:BL23"/>
    <mergeCell ref="BL24:BL25"/>
    <mergeCell ref="BL26:BL27"/>
    <mergeCell ref="BL28:BL29"/>
    <mergeCell ref="BL30:BL31"/>
    <mergeCell ref="BL32:BL33"/>
    <mergeCell ref="BL34:BL35"/>
    <mergeCell ref="BL36:BL37"/>
    <mergeCell ref="BL42:BL43"/>
    <mergeCell ref="BL44:BL45"/>
    <mergeCell ref="BL46:BL47"/>
    <mergeCell ref="BL48:BL49"/>
    <mergeCell ref="BL50:BL51"/>
    <mergeCell ref="BL52:BL53"/>
    <mergeCell ref="BA44:BA45"/>
    <mergeCell ref="BA46:BA47"/>
    <mergeCell ref="BD64:BD65"/>
    <mergeCell ref="BE64:BE65"/>
    <mergeCell ref="BA18:BA19"/>
    <mergeCell ref="BA20:BA21"/>
    <mergeCell ref="BA22:BA23"/>
    <mergeCell ref="BA24:BA25"/>
    <mergeCell ref="BA26:BA27"/>
    <mergeCell ref="BA28:BA29"/>
    <mergeCell ref="BA30:BA31"/>
    <mergeCell ref="BA32:BA33"/>
    <mergeCell ref="BA34:BA35"/>
    <mergeCell ref="BA36:BA37"/>
    <mergeCell ref="BA38:BA39"/>
    <mergeCell ref="BA40:BA41"/>
    <mergeCell ref="BA42:BA43"/>
    <mergeCell ref="AZ48:AZ49"/>
    <mergeCell ref="AP12:AP13"/>
    <mergeCell ref="AP14:AP15"/>
    <mergeCell ref="AP16:AP17"/>
    <mergeCell ref="AP18:AP19"/>
    <mergeCell ref="AP20:AP21"/>
    <mergeCell ref="AP22:AP23"/>
    <mergeCell ref="AP24:AP25"/>
    <mergeCell ref="AP26:AP27"/>
    <mergeCell ref="AP28:AP29"/>
    <mergeCell ref="AP30:AP31"/>
    <mergeCell ref="AP34:AP35"/>
    <mergeCell ref="AP36:AP37"/>
    <mergeCell ref="AP38:AP39"/>
    <mergeCell ref="AR38:AR39"/>
    <mergeCell ref="AS38:AS39"/>
    <mergeCell ref="AT38:AT39"/>
    <mergeCell ref="AZ38:AZ39"/>
    <mergeCell ref="AS28:AS29"/>
    <mergeCell ref="AT28:AT29"/>
    <mergeCell ref="AR26:AR27"/>
    <mergeCell ref="AS26:AS27"/>
    <mergeCell ref="D72:G72"/>
    <mergeCell ref="H72:K72"/>
    <mergeCell ref="BK62:BK63"/>
    <mergeCell ref="BA62:BA63"/>
    <mergeCell ref="AZ60:AZ61"/>
    <mergeCell ref="AE62:AE63"/>
    <mergeCell ref="AI62:AI63"/>
    <mergeCell ref="AH62:AH63"/>
    <mergeCell ref="AE68:AE69"/>
    <mergeCell ref="AP50:AP51"/>
    <mergeCell ref="AP52:AP53"/>
    <mergeCell ref="AP54:AP55"/>
    <mergeCell ref="AE50:AE51"/>
    <mergeCell ref="AE52:AE53"/>
    <mergeCell ref="AE54:AE55"/>
    <mergeCell ref="AE56:AE57"/>
    <mergeCell ref="AE58:AE59"/>
    <mergeCell ref="AE60:AE61"/>
    <mergeCell ref="BA50:BA51"/>
    <mergeCell ref="BA52:BA53"/>
    <mergeCell ref="BK64:BK65"/>
    <mergeCell ref="BA64:BA65"/>
    <mergeCell ref="BE58:BE59"/>
    <mergeCell ref="BK58:BK59"/>
    <mergeCell ref="BE62:BE63"/>
    <mergeCell ref="AT56:AT57"/>
    <mergeCell ref="AZ56:AZ57"/>
    <mergeCell ref="AH56:AH57"/>
    <mergeCell ref="AI56:AI57"/>
    <mergeCell ref="AO58:AO59"/>
    <mergeCell ref="AR58:AR59"/>
    <mergeCell ref="AS58:AS59"/>
    <mergeCell ref="BN62:BN63"/>
    <mergeCell ref="AP62:AP63"/>
    <mergeCell ref="BC62:BC63"/>
    <mergeCell ref="AP68:AP69"/>
    <mergeCell ref="S72:V72"/>
    <mergeCell ref="BC64:BC65"/>
    <mergeCell ref="I38:I39"/>
    <mergeCell ref="I66:I67"/>
    <mergeCell ref="K66:K67"/>
    <mergeCell ref="L66:L67"/>
    <mergeCell ref="M66:M67"/>
    <mergeCell ref="S66:S67"/>
    <mergeCell ref="BA60:BA61"/>
    <mergeCell ref="BD54:BD55"/>
    <mergeCell ref="BD46:BD47"/>
    <mergeCell ref="BD42:BD43"/>
    <mergeCell ref="AD40:AD41"/>
    <mergeCell ref="AE38:AE39"/>
    <mergeCell ref="AE40:AE41"/>
    <mergeCell ref="S48:S49"/>
    <mergeCell ref="T48:T49"/>
    <mergeCell ref="Z72:AC72"/>
    <mergeCell ref="AD72:AG72"/>
    <mergeCell ref="AK72:AN72"/>
    <mergeCell ref="AO72:AR72"/>
    <mergeCell ref="AV72:AY72"/>
    <mergeCell ref="AZ72:BC72"/>
    <mergeCell ref="AD56:AD57"/>
    <mergeCell ref="BL60:BL61"/>
    <mergeCell ref="BC60:BC61"/>
    <mergeCell ref="BD60:BD61"/>
    <mergeCell ref="BD58:BD59"/>
    <mergeCell ref="T38:T39"/>
    <mergeCell ref="W38:W39"/>
    <mergeCell ref="X38:X39"/>
    <mergeCell ref="S40:S41"/>
    <mergeCell ref="T40:T41"/>
    <mergeCell ref="V40:V41"/>
    <mergeCell ref="W40:W41"/>
    <mergeCell ref="X40:X41"/>
    <mergeCell ref="T42:T43"/>
    <mergeCell ref="T44:T45"/>
    <mergeCell ref="T46:T47"/>
    <mergeCell ref="W46:W47"/>
    <mergeCell ref="X46:X47"/>
    <mergeCell ref="V44:V45"/>
    <mergeCell ref="W44:W45"/>
    <mergeCell ref="X44:X45"/>
    <mergeCell ref="AD44:AD45"/>
    <mergeCell ref="D3:AK3"/>
    <mergeCell ref="AM3:BR3"/>
    <mergeCell ref="AK73:AM74"/>
    <mergeCell ref="AK77:AM78"/>
    <mergeCell ref="D73:F74"/>
    <mergeCell ref="D77:F78"/>
    <mergeCell ref="D4:BN4"/>
    <mergeCell ref="AT68:AT69"/>
    <mergeCell ref="S68:S69"/>
    <mergeCell ref="V68:V69"/>
    <mergeCell ref="W68:W69"/>
    <mergeCell ref="X68:X69"/>
    <mergeCell ref="AD68:AD69"/>
    <mergeCell ref="AG68:AG69"/>
    <mergeCell ref="BN66:BN67"/>
    <mergeCell ref="BO66:BO67"/>
    <mergeCell ref="BP66:BP67"/>
    <mergeCell ref="BO64:BO65"/>
    <mergeCell ref="BP64:BP65"/>
    <mergeCell ref="D5:K5"/>
    <mergeCell ref="I10:I11"/>
    <mergeCell ref="BD62:BD63"/>
    <mergeCell ref="I68:I69"/>
    <mergeCell ref="I46:I47"/>
    <mergeCell ref="I12:I13"/>
    <mergeCell ref="I30:I31"/>
    <mergeCell ref="I14:I15"/>
    <mergeCell ref="AT64:AT65"/>
    <mergeCell ref="AI68:AI69"/>
    <mergeCell ref="AO68:AO69"/>
    <mergeCell ref="L52:L53"/>
    <mergeCell ref="M52:M53"/>
    <mergeCell ref="AK79:AM80"/>
    <mergeCell ref="AK81:AM82"/>
    <mergeCell ref="AV73:AX74"/>
    <mergeCell ref="AV77:AX78"/>
    <mergeCell ref="AV79:AX80"/>
    <mergeCell ref="AV81:AX82"/>
    <mergeCell ref="Z73:AB74"/>
    <mergeCell ref="Z77:AB78"/>
    <mergeCell ref="Z79:AB80"/>
    <mergeCell ref="Z81:AB82"/>
    <mergeCell ref="Z75:AB76"/>
    <mergeCell ref="AK75:AM76"/>
    <mergeCell ref="AV75:AX76"/>
    <mergeCell ref="AS60:AS61"/>
    <mergeCell ref="AT60:AT61"/>
    <mergeCell ref="AD60:AD61"/>
    <mergeCell ref="AG60:AG61"/>
    <mergeCell ref="AP60:AP61"/>
    <mergeCell ref="D79:F80"/>
    <mergeCell ref="D81:F82"/>
    <mergeCell ref="D75:F76"/>
    <mergeCell ref="BR6:BR7"/>
    <mergeCell ref="D70:F70"/>
    <mergeCell ref="O70:Q70"/>
    <mergeCell ref="Z70:AB70"/>
    <mergeCell ref="AK70:AM70"/>
    <mergeCell ref="AV70:AX70"/>
    <mergeCell ref="BG70:BI70"/>
    <mergeCell ref="BO68:BO69"/>
    <mergeCell ref="BP68:BP69"/>
    <mergeCell ref="AZ68:AZ69"/>
    <mergeCell ref="BC68:BC69"/>
    <mergeCell ref="BD68:BD69"/>
    <mergeCell ref="BE68:BE69"/>
    <mergeCell ref="BK68:BK69"/>
    <mergeCell ref="BN68:BN69"/>
    <mergeCell ref="AH68:AH69"/>
    <mergeCell ref="BN64:BN65"/>
    <mergeCell ref="AH64:AH65"/>
    <mergeCell ref="AI64:AI65"/>
    <mergeCell ref="AO64:AO65"/>
    <mergeCell ref="AR64:AR65"/>
    <mergeCell ref="AS64:AS65"/>
    <mergeCell ref="BE60:BE61"/>
    <mergeCell ref="BK60:BK61"/>
    <mergeCell ref="BN60:BN61"/>
    <mergeCell ref="AH60:AH61"/>
    <mergeCell ref="AI60:AI61"/>
    <mergeCell ref="AO60:AO61"/>
    <mergeCell ref="AR60:AR61"/>
    <mergeCell ref="B68:B69"/>
    <mergeCell ref="C68:C69"/>
    <mergeCell ref="H68:H69"/>
    <mergeCell ref="K68:K69"/>
    <mergeCell ref="L68:L69"/>
    <mergeCell ref="M68:M69"/>
    <mergeCell ref="BD66:BD67"/>
    <mergeCell ref="BE66:BE67"/>
    <mergeCell ref="BK66:BK67"/>
    <mergeCell ref="AO66:AO67"/>
    <mergeCell ref="AR66:AR67"/>
    <mergeCell ref="AS66:AS67"/>
    <mergeCell ref="AT66:AT67"/>
    <mergeCell ref="AZ66:AZ67"/>
    <mergeCell ref="BC66:BC67"/>
    <mergeCell ref="W66:W67"/>
    <mergeCell ref="X66:X67"/>
    <mergeCell ref="AD66:AD67"/>
    <mergeCell ref="AG66:AG67"/>
    <mergeCell ref="AH66:AH67"/>
    <mergeCell ref="AI66:AI67"/>
    <mergeCell ref="B66:B67"/>
    <mergeCell ref="C66:C67"/>
    <mergeCell ref="H66:H67"/>
    <mergeCell ref="AR68:AR69"/>
    <mergeCell ref="AS68:AS69"/>
    <mergeCell ref="B64:B65"/>
    <mergeCell ref="C64:C65"/>
    <mergeCell ref="H64:H65"/>
    <mergeCell ref="K64:K65"/>
    <mergeCell ref="L64:L65"/>
    <mergeCell ref="M64:M65"/>
    <mergeCell ref="I64:I65"/>
    <mergeCell ref="V66:V67"/>
    <mergeCell ref="AZ64:AZ65"/>
    <mergeCell ref="AE64:AE65"/>
    <mergeCell ref="AE66:AE67"/>
    <mergeCell ref="W62:W63"/>
    <mergeCell ref="X62:X63"/>
    <mergeCell ref="AD62:AD63"/>
    <mergeCell ref="AG62:AG63"/>
    <mergeCell ref="S64:S65"/>
    <mergeCell ref="V64:V65"/>
    <mergeCell ref="W64:W65"/>
    <mergeCell ref="X64:X65"/>
    <mergeCell ref="AD64:AD65"/>
    <mergeCell ref="AG64:AG65"/>
    <mergeCell ref="AO62:AO63"/>
    <mergeCell ref="AR62:AR63"/>
    <mergeCell ref="AS62:AS63"/>
    <mergeCell ref="AT62:AT63"/>
    <mergeCell ref="AZ62:AZ63"/>
    <mergeCell ref="AP64:AP65"/>
    <mergeCell ref="AP66:AP67"/>
    <mergeCell ref="T64:T65"/>
    <mergeCell ref="T66:T67"/>
    <mergeCell ref="I62:I63"/>
    <mergeCell ref="B60:B61"/>
    <mergeCell ref="C60:C61"/>
    <mergeCell ref="H60:H61"/>
    <mergeCell ref="K60:K61"/>
    <mergeCell ref="L60:L61"/>
    <mergeCell ref="M60:M61"/>
    <mergeCell ref="W58:W59"/>
    <mergeCell ref="X58:X59"/>
    <mergeCell ref="AD58:AD59"/>
    <mergeCell ref="AG58:AG59"/>
    <mergeCell ref="AH58:AH59"/>
    <mergeCell ref="AI58:AI59"/>
    <mergeCell ref="B56:B57"/>
    <mergeCell ref="AP56:AP57"/>
    <mergeCell ref="AP58:AP59"/>
    <mergeCell ref="B62:B63"/>
    <mergeCell ref="C62:C63"/>
    <mergeCell ref="H62:H63"/>
    <mergeCell ref="K62:K63"/>
    <mergeCell ref="L62:L63"/>
    <mergeCell ref="M62:M63"/>
    <mergeCell ref="I56:I57"/>
    <mergeCell ref="I58:I59"/>
    <mergeCell ref="I60:I61"/>
    <mergeCell ref="B58:B59"/>
    <mergeCell ref="C58:C59"/>
    <mergeCell ref="H58:H59"/>
    <mergeCell ref="K58:K59"/>
    <mergeCell ref="L58:L59"/>
    <mergeCell ref="M58:M59"/>
    <mergeCell ref="S58:S59"/>
    <mergeCell ref="V58:V59"/>
    <mergeCell ref="AT58:AT59"/>
    <mergeCell ref="AZ58:AZ59"/>
    <mergeCell ref="AO56:AO57"/>
    <mergeCell ref="AR56:AR57"/>
    <mergeCell ref="AS56:AS57"/>
    <mergeCell ref="BP54:BP55"/>
    <mergeCell ref="AO54:AO55"/>
    <mergeCell ref="AR54:AR55"/>
    <mergeCell ref="AS54:AS55"/>
    <mergeCell ref="AT54:AT55"/>
    <mergeCell ref="AZ54:AZ55"/>
    <mergeCell ref="BC54:BC55"/>
    <mergeCell ref="BL54:BL55"/>
    <mergeCell ref="BO56:BO57"/>
    <mergeCell ref="BP56:BP57"/>
    <mergeCell ref="BC56:BC57"/>
    <mergeCell ref="BD56:BD57"/>
    <mergeCell ref="BE56:BE57"/>
    <mergeCell ref="BK56:BK57"/>
    <mergeCell ref="BN56:BN57"/>
    <mergeCell ref="BN58:BN59"/>
    <mergeCell ref="BO58:BO59"/>
    <mergeCell ref="BP58:BP59"/>
    <mergeCell ref="BC58:BC59"/>
    <mergeCell ref="BL56:BL57"/>
    <mergeCell ref="BL58:BL59"/>
    <mergeCell ref="BA56:BA57"/>
    <mergeCell ref="BA58:BA59"/>
    <mergeCell ref="AG56:AG57"/>
    <mergeCell ref="AS52:AS53"/>
    <mergeCell ref="AT52:AT53"/>
    <mergeCell ref="S52:S53"/>
    <mergeCell ref="V52:V53"/>
    <mergeCell ref="W52:W53"/>
    <mergeCell ref="X52:X53"/>
    <mergeCell ref="AD52:AD53"/>
    <mergeCell ref="AG52:AG53"/>
    <mergeCell ref="B52:B53"/>
    <mergeCell ref="C52:C53"/>
    <mergeCell ref="H52:H53"/>
    <mergeCell ref="K52:K53"/>
    <mergeCell ref="BE54:BE55"/>
    <mergeCell ref="BK54:BK55"/>
    <mergeCell ref="AD54:AD55"/>
    <mergeCell ref="AG54:AG55"/>
    <mergeCell ref="AH54:AH55"/>
    <mergeCell ref="AI54:AI55"/>
    <mergeCell ref="I52:I53"/>
    <mergeCell ref="I54:I55"/>
    <mergeCell ref="T52:T53"/>
    <mergeCell ref="BA54:BA55"/>
    <mergeCell ref="C56:C57"/>
    <mergeCell ref="H56:H57"/>
    <mergeCell ref="K56:K57"/>
    <mergeCell ref="L56:L57"/>
    <mergeCell ref="M56:M57"/>
    <mergeCell ref="BC52:BC53"/>
    <mergeCell ref="BD52:BD53"/>
    <mergeCell ref="BE52:BE53"/>
    <mergeCell ref="BK52:BK53"/>
    <mergeCell ref="AR50:AR51"/>
    <mergeCell ref="AS50:AS51"/>
    <mergeCell ref="AT50:AT51"/>
    <mergeCell ref="AZ50:AZ51"/>
    <mergeCell ref="W50:W51"/>
    <mergeCell ref="X50:X51"/>
    <mergeCell ref="AD50:AD51"/>
    <mergeCell ref="AG50:AG51"/>
    <mergeCell ref="AH50:AH51"/>
    <mergeCell ref="AI50:AI51"/>
    <mergeCell ref="B54:B55"/>
    <mergeCell ref="C54:C55"/>
    <mergeCell ref="H54:H55"/>
    <mergeCell ref="K54:K55"/>
    <mergeCell ref="L54:L55"/>
    <mergeCell ref="M54:M55"/>
    <mergeCell ref="S54:S55"/>
    <mergeCell ref="V54:V55"/>
    <mergeCell ref="AZ52:AZ53"/>
    <mergeCell ref="I50:I51"/>
    <mergeCell ref="AO50:AO51"/>
    <mergeCell ref="BN52:BN53"/>
    <mergeCell ref="AH52:AH53"/>
    <mergeCell ref="AI52:AI53"/>
    <mergeCell ref="AO52:AO53"/>
    <mergeCell ref="AR52:AR53"/>
    <mergeCell ref="BN54:BN55"/>
    <mergeCell ref="B48:B49"/>
    <mergeCell ref="BC48:BC49"/>
    <mergeCell ref="BD48:BD49"/>
    <mergeCell ref="BE48:BE49"/>
    <mergeCell ref="BK48:BK49"/>
    <mergeCell ref="BN48:BN49"/>
    <mergeCell ref="BD50:BD51"/>
    <mergeCell ref="BE50:BE51"/>
    <mergeCell ref="BK50:BK51"/>
    <mergeCell ref="BN50:BN51"/>
    <mergeCell ref="BC50:BC51"/>
    <mergeCell ref="C48:C49"/>
    <mergeCell ref="H48:H49"/>
    <mergeCell ref="K48:K49"/>
    <mergeCell ref="L48:L49"/>
    <mergeCell ref="M48:M49"/>
    <mergeCell ref="B50:B51"/>
    <mergeCell ref="C50:C51"/>
    <mergeCell ref="H50:H51"/>
    <mergeCell ref="K50:K51"/>
    <mergeCell ref="L50:L51"/>
    <mergeCell ref="M50:M51"/>
    <mergeCell ref="S50:S51"/>
    <mergeCell ref="V50:V51"/>
    <mergeCell ref="T50:T51"/>
    <mergeCell ref="I48:I49"/>
    <mergeCell ref="BE46:BE47"/>
    <mergeCell ref="BK46:BK47"/>
    <mergeCell ref="AD46:AD47"/>
    <mergeCell ref="AG46:AG47"/>
    <mergeCell ref="AH46:AH47"/>
    <mergeCell ref="AI46:AI47"/>
    <mergeCell ref="AO48:AO49"/>
    <mergeCell ref="AR48:AR49"/>
    <mergeCell ref="AS48:AS49"/>
    <mergeCell ref="AT48:AT49"/>
    <mergeCell ref="AD48:AD49"/>
    <mergeCell ref="AH48:AH49"/>
    <mergeCell ref="AI48:AI49"/>
    <mergeCell ref="AP46:AP47"/>
    <mergeCell ref="AP48:AP49"/>
    <mergeCell ref="AE46:AE47"/>
    <mergeCell ref="AE48:AE49"/>
    <mergeCell ref="BA48:BA49"/>
    <mergeCell ref="AG48:AG49"/>
    <mergeCell ref="BN46:BN47"/>
    <mergeCell ref="AO46:AO47"/>
    <mergeCell ref="AR46:AR47"/>
    <mergeCell ref="AS46:AS47"/>
    <mergeCell ref="AT46:AT47"/>
    <mergeCell ref="AZ46:AZ47"/>
    <mergeCell ref="BC46:BC47"/>
    <mergeCell ref="B46:B47"/>
    <mergeCell ref="C46:C47"/>
    <mergeCell ref="H46:H47"/>
    <mergeCell ref="K46:K47"/>
    <mergeCell ref="L46:L47"/>
    <mergeCell ref="M46:M47"/>
    <mergeCell ref="S46:S47"/>
    <mergeCell ref="V46:V47"/>
    <mergeCell ref="AZ44:AZ45"/>
    <mergeCell ref="BC44:BC45"/>
    <mergeCell ref="BD44:BD45"/>
    <mergeCell ref="BE44:BE45"/>
    <mergeCell ref="BK44:BK45"/>
    <mergeCell ref="BN44:BN45"/>
    <mergeCell ref="AH44:AH45"/>
    <mergeCell ref="AI44:AI45"/>
    <mergeCell ref="AO44:AO45"/>
    <mergeCell ref="AR44:AR45"/>
    <mergeCell ref="AS44:AS45"/>
    <mergeCell ref="AT44:AT45"/>
    <mergeCell ref="S44:S45"/>
    <mergeCell ref="B44:B45"/>
    <mergeCell ref="C44:C45"/>
    <mergeCell ref="H44:H45"/>
    <mergeCell ref="K44:K45"/>
    <mergeCell ref="L44:L45"/>
    <mergeCell ref="M44:M45"/>
    <mergeCell ref="I44:I45"/>
    <mergeCell ref="B42:B43"/>
    <mergeCell ref="C42:C43"/>
    <mergeCell ref="H42:H43"/>
    <mergeCell ref="K42:K43"/>
    <mergeCell ref="L42:L43"/>
    <mergeCell ref="M42:M43"/>
    <mergeCell ref="S42:S43"/>
    <mergeCell ref="V42:V43"/>
    <mergeCell ref="AE42:AE43"/>
    <mergeCell ref="AE44:AE45"/>
    <mergeCell ref="BE42:BE43"/>
    <mergeCell ref="BK42:BK43"/>
    <mergeCell ref="BN42:BN43"/>
    <mergeCell ref="BC42:BC43"/>
    <mergeCell ref="AP42:AP43"/>
    <mergeCell ref="AP44:AP45"/>
    <mergeCell ref="AG44:AG45"/>
    <mergeCell ref="B40:B41"/>
    <mergeCell ref="C40:C41"/>
    <mergeCell ref="H40:H41"/>
    <mergeCell ref="K40:K41"/>
    <mergeCell ref="L40:L41"/>
    <mergeCell ref="M40:M41"/>
    <mergeCell ref="AZ40:AZ41"/>
    <mergeCell ref="AH40:AH41"/>
    <mergeCell ref="AI40:AI41"/>
    <mergeCell ref="AO42:AO43"/>
    <mergeCell ref="AR42:AR43"/>
    <mergeCell ref="AS42:AS43"/>
    <mergeCell ref="AT42:AT43"/>
    <mergeCell ref="AZ42:AZ43"/>
    <mergeCell ref="I40:I41"/>
    <mergeCell ref="I42:I43"/>
    <mergeCell ref="AG40:AG41"/>
    <mergeCell ref="W42:W43"/>
    <mergeCell ref="AD42:AD43"/>
    <mergeCell ref="AG42:AG43"/>
    <mergeCell ref="AH42:AH43"/>
    <mergeCell ref="AI42:AI43"/>
    <mergeCell ref="AO40:AO41"/>
    <mergeCell ref="AR40:AR41"/>
    <mergeCell ref="AS40:AS41"/>
    <mergeCell ref="AT40:AT41"/>
    <mergeCell ref="AP40:AP41"/>
    <mergeCell ref="BC38:BC39"/>
    <mergeCell ref="BO40:BO41"/>
    <mergeCell ref="BP40:BP41"/>
    <mergeCell ref="BC40:BC41"/>
    <mergeCell ref="BD40:BD41"/>
    <mergeCell ref="BE40:BE41"/>
    <mergeCell ref="BK40:BK41"/>
    <mergeCell ref="BN40:BN41"/>
    <mergeCell ref="W32:W33"/>
    <mergeCell ref="X32:X33"/>
    <mergeCell ref="AD36:AD37"/>
    <mergeCell ref="AG36:AG37"/>
    <mergeCell ref="BE34:BE35"/>
    <mergeCell ref="BK34:BK35"/>
    <mergeCell ref="BN34:BN35"/>
    <mergeCell ref="BO34:BO35"/>
    <mergeCell ref="BP34:BP35"/>
    <mergeCell ref="BO32:BO33"/>
    <mergeCell ref="BL38:BL39"/>
    <mergeCell ref="BL40:BL41"/>
    <mergeCell ref="BO36:BO37"/>
    <mergeCell ref="BP36:BP37"/>
    <mergeCell ref="AP32:AP33"/>
    <mergeCell ref="AH38:AH39"/>
    <mergeCell ref="AI38:AI39"/>
    <mergeCell ref="AO38:AO39"/>
    <mergeCell ref="B38:B39"/>
    <mergeCell ref="C38:C39"/>
    <mergeCell ref="H38:H39"/>
    <mergeCell ref="K38:K39"/>
    <mergeCell ref="L38:L39"/>
    <mergeCell ref="M38:M39"/>
    <mergeCell ref="S38:S39"/>
    <mergeCell ref="V38:V39"/>
    <mergeCell ref="AZ36:AZ37"/>
    <mergeCell ref="BC36:BC37"/>
    <mergeCell ref="BD36:BD37"/>
    <mergeCell ref="BE36:BE37"/>
    <mergeCell ref="BK36:BK37"/>
    <mergeCell ref="BN36:BN37"/>
    <mergeCell ref="AH36:AH37"/>
    <mergeCell ref="AI36:AI37"/>
    <mergeCell ref="AO36:AO37"/>
    <mergeCell ref="AR36:AR37"/>
    <mergeCell ref="AS36:AS37"/>
    <mergeCell ref="AT36:AT37"/>
    <mergeCell ref="S36:S37"/>
    <mergeCell ref="BD38:BD39"/>
    <mergeCell ref="BE38:BE39"/>
    <mergeCell ref="BK38:BK39"/>
    <mergeCell ref="AD38:AD39"/>
    <mergeCell ref="AG38:AG39"/>
    <mergeCell ref="V36:V37"/>
    <mergeCell ref="W36:W37"/>
    <mergeCell ref="X36:X37"/>
    <mergeCell ref="BN38:BN39"/>
    <mergeCell ref="B36:B37"/>
    <mergeCell ref="C36:C37"/>
    <mergeCell ref="H36:H37"/>
    <mergeCell ref="K36:K37"/>
    <mergeCell ref="L36:L37"/>
    <mergeCell ref="M36:M37"/>
    <mergeCell ref="B34:B35"/>
    <mergeCell ref="C34:C35"/>
    <mergeCell ref="H34:H35"/>
    <mergeCell ref="K34:K35"/>
    <mergeCell ref="L34:L35"/>
    <mergeCell ref="M34:M35"/>
    <mergeCell ref="S34:S35"/>
    <mergeCell ref="V34:V35"/>
    <mergeCell ref="AE34:AE35"/>
    <mergeCell ref="AE36:AE37"/>
    <mergeCell ref="BD34:BD35"/>
    <mergeCell ref="BC34:BC35"/>
    <mergeCell ref="T36:T37"/>
    <mergeCell ref="I34:I35"/>
    <mergeCell ref="I36:I37"/>
    <mergeCell ref="T34:T35"/>
    <mergeCell ref="H32:H33"/>
    <mergeCell ref="K32:K33"/>
    <mergeCell ref="L32:L33"/>
    <mergeCell ref="M32:M33"/>
    <mergeCell ref="AZ32:AZ33"/>
    <mergeCell ref="AH32:AH33"/>
    <mergeCell ref="AI32:AI33"/>
    <mergeCell ref="AO34:AO35"/>
    <mergeCell ref="AR34:AR35"/>
    <mergeCell ref="AS34:AS35"/>
    <mergeCell ref="AT34:AT35"/>
    <mergeCell ref="AZ34:AZ35"/>
    <mergeCell ref="AG32:AG33"/>
    <mergeCell ref="W34:W35"/>
    <mergeCell ref="X34:X35"/>
    <mergeCell ref="AD34:AD35"/>
    <mergeCell ref="AG34:AG35"/>
    <mergeCell ref="AH34:AH35"/>
    <mergeCell ref="AI34:AI35"/>
    <mergeCell ref="AE32:AE33"/>
    <mergeCell ref="S32:S33"/>
    <mergeCell ref="T32:T33"/>
    <mergeCell ref="V32:V33"/>
    <mergeCell ref="AO32:AO33"/>
    <mergeCell ref="AR32:AR33"/>
    <mergeCell ref="AS32:AS33"/>
    <mergeCell ref="AT32:AT33"/>
    <mergeCell ref="AD32:AD33"/>
    <mergeCell ref="I32:I33"/>
    <mergeCell ref="BN30:BN31"/>
    <mergeCell ref="AO30:AO31"/>
    <mergeCell ref="AR30:AR31"/>
    <mergeCell ref="AS30:AS31"/>
    <mergeCell ref="AT30:AT31"/>
    <mergeCell ref="AZ30:AZ31"/>
    <mergeCell ref="BC30:BC31"/>
    <mergeCell ref="BC32:BC33"/>
    <mergeCell ref="BD32:BD33"/>
    <mergeCell ref="BE32:BE33"/>
    <mergeCell ref="BK32:BK33"/>
    <mergeCell ref="BN32:BN33"/>
    <mergeCell ref="AG28:AG29"/>
    <mergeCell ref="B30:B31"/>
    <mergeCell ref="C30:C31"/>
    <mergeCell ref="H30:H31"/>
    <mergeCell ref="K30:K31"/>
    <mergeCell ref="L30:L31"/>
    <mergeCell ref="M30:M31"/>
    <mergeCell ref="S30:S31"/>
    <mergeCell ref="V30:V31"/>
    <mergeCell ref="AZ28:AZ29"/>
    <mergeCell ref="BC28:BC29"/>
    <mergeCell ref="BD28:BD29"/>
    <mergeCell ref="BE28:BE29"/>
    <mergeCell ref="BK28:BK29"/>
    <mergeCell ref="BN28:BN29"/>
    <mergeCell ref="AH28:AH29"/>
    <mergeCell ref="AI28:AI29"/>
    <mergeCell ref="AO28:AO29"/>
    <mergeCell ref="AR28:AR29"/>
    <mergeCell ref="C32:C33"/>
    <mergeCell ref="BD30:BD31"/>
    <mergeCell ref="BE30:BE31"/>
    <mergeCell ref="BK30:BK31"/>
    <mergeCell ref="AD30:AD31"/>
    <mergeCell ref="AG30:AG31"/>
    <mergeCell ref="AH30:AH31"/>
    <mergeCell ref="AI30:AI31"/>
    <mergeCell ref="V28:V29"/>
    <mergeCell ref="W28:W29"/>
    <mergeCell ref="X28:X29"/>
    <mergeCell ref="AD28:AD29"/>
    <mergeCell ref="B28:B29"/>
    <mergeCell ref="C28:C29"/>
    <mergeCell ref="H28:H29"/>
    <mergeCell ref="K28:K29"/>
    <mergeCell ref="L28:L29"/>
    <mergeCell ref="M28:M29"/>
    <mergeCell ref="AE30:AE31"/>
    <mergeCell ref="B26:B27"/>
    <mergeCell ref="C26:C27"/>
    <mergeCell ref="H26:H27"/>
    <mergeCell ref="K26:K27"/>
    <mergeCell ref="L26:L27"/>
    <mergeCell ref="M26:M27"/>
    <mergeCell ref="S26:S27"/>
    <mergeCell ref="V26:V27"/>
    <mergeCell ref="AE26:AE27"/>
    <mergeCell ref="AE28:AE29"/>
    <mergeCell ref="K24:K25"/>
    <mergeCell ref="L24:L25"/>
    <mergeCell ref="M24:M25"/>
    <mergeCell ref="S24:S25"/>
    <mergeCell ref="V24:V25"/>
    <mergeCell ref="I24:I25"/>
    <mergeCell ref="I26:I27"/>
    <mergeCell ref="I28:I29"/>
    <mergeCell ref="AT26:AT27"/>
    <mergeCell ref="AZ26:AZ27"/>
    <mergeCell ref="AG24:AG25"/>
    <mergeCell ref="W26:W27"/>
    <mergeCell ref="X26:X27"/>
    <mergeCell ref="AD26:AD27"/>
    <mergeCell ref="AG26:AG27"/>
    <mergeCell ref="AH26:AH27"/>
    <mergeCell ref="AI26:AI27"/>
    <mergeCell ref="AE24:AE25"/>
    <mergeCell ref="AO24:AO25"/>
    <mergeCell ref="AR24:AR25"/>
    <mergeCell ref="AS24:AS25"/>
    <mergeCell ref="AT24:AT25"/>
    <mergeCell ref="W24:W25"/>
    <mergeCell ref="X24:X25"/>
    <mergeCell ref="AD24:AD25"/>
    <mergeCell ref="BC24:BC25"/>
    <mergeCell ref="BD24:BD25"/>
    <mergeCell ref="BE24:BE25"/>
    <mergeCell ref="BK24:BK25"/>
    <mergeCell ref="BN24:BN25"/>
    <mergeCell ref="AE22:AE23"/>
    <mergeCell ref="BP26:BP27"/>
    <mergeCell ref="BC26:BC27"/>
    <mergeCell ref="BO24:BO25"/>
    <mergeCell ref="BD26:BD27"/>
    <mergeCell ref="BE26:BE27"/>
    <mergeCell ref="BK26:BK27"/>
    <mergeCell ref="BN26:BN27"/>
    <mergeCell ref="BO26:BO27"/>
    <mergeCell ref="BO20:BO21"/>
    <mergeCell ref="I22:I23"/>
    <mergeCell ref="BN22:BN23"/>
    <mergeCell ref="BO22:BO23"/>
    <mergeCell ref="BP22:BP23"/>
    <mergeCell ref="AO22:AO23"/>
    <mergeCell ref="AR22:AR23"/>
    <mergeCell ref="AS22:AS23"/>
    <mergeCell ref="AT22:AT23"/>
    <mergeCell ref="AZ22:AZ23"/>
    <mergeCell ref="BC22:BC23"/>
    <mergeCell ref="X20:X21"/>
    <mergeCell ref="AD20:AD21"/>
    <mergeCell ref="AG20:AG21"/>
    <mergeCell ref="AZ24:AZ25"/>
    <mergeCell ref="AH24:AH25"/>
    <mergeCell ref="AI24:AI25"/>
    <mergeCell ref="AO26:AO27"/>
    <mergeCell ref="C22:C23"/>
    <mergeCell ref="H22:H23"/>
    <mergeCell ref="K22:K23"/>
    <mergeCell ref="L22:L23"/>
    <mergeCell ref="M22:M23"/>
    <mergeCell ref="S22:S23"/>
    <mergeCell ref="V22:V23"/>
    <mergeCell ref="BD22:BD23"/>
    <mergeCell ref="BE22:BE23"/>
    <mergeCell ref="BK22:BK23"/>
    <mergeCell ref="W22:W23"/>
    <mergeCell ref="AD22:AD23"/>
    <mergeCell ref="AG22:AG23"/>
    <mergeCell ref="AH22:AH23"/>
    <mergeCell ref="AI22:AI23"/>
    <mergeCell ref="AO18:AO19"/>
    <mergeCell ref="AR18:AR19"/>
    <mergeCell ref="AS18:AS19"/>
    <mergeCell ref="AT18:AT19"/>
    <mergeCell ref="AZ18:AZ19"/>
    <mergeCell ref="AI18:AI19"/>
    <mergeCell ref="AZ20:AZ21"/>
    <mergeCell ref="AH20:AH21"/>
    <mergeCell ref="AI20:AI21"/>
    <mergeCell ref="AO20:AO21"/>
    <mergeCell ref="AR20:AR21"/>
    <mergeCell ref="AS20:AS21"/>
    <mergeCell ref="AT20:AT21"/>
    <mergeCell ref="AG18:AG19"/>
    <mergeCell ref="AH18:AH19"/>
    <mergeCell ref="W20:W21"/>
    <mergeCell ref="AE20:AE21"/>
    <mergeCell ref="B20:B21"/>
    <mergeCell ref="C20:C21"/>
    <mergeCell ref="H20:H21"/>
    <mergeCell ref="K20:K21"/>
    <mergeCell ref="L20:L21"/>
    <mergeCell ref="M20:M21"/>
    <mergeCell ref="I20:I21"/>
    <mergeCell ref="BD18:BD19"/>
    <mergeCell ref="BE18:BE19"/>
    <mergeCell ref="BK18:BK19"/>
    <mergeCell ref="BN18:BN19"/>
    <mergeCell ref="BC18:BC19"/>
    <mergeCell ref="K16:K17"/>
    <mergeCell ref="L16:L17"/>
    <mergeCell ref="M16:M17"/>
    <mergeCell ref="BC20:BC21"/>
    <mergeCell ref="BD20:BD21"/>
    <mergeCell ref="BE20:BE21"/>
    <mergeCell ref="BK20:BK21"/>
    <mergeCell ref="BN20:BN21"/>
    <mergeCell ref="I16:I17"/>
    <mergeCell ref="I18:I19"/>
    <mergeCell ref="AG16:AG17"/>
    <mergeCell ref="W18:W19"/>
    <mergeCell ref="X18:X19"/>
    <mergeCell ref="AD18:AD19"/>
    <mergeCell ref="K18:K19"/>
    <mergeCell ref="L18:L19"/>
    <mergeCell ref="M18:M19"/>
    <mergeCell ref="S18:S19"/>
    <mergeCell ref="AE18:AE19"/>
    <mergeCell ref="BA16:BA17"/>
    <mergeCell ref="AO16:AO17"/>
    <mergeCell ref="AR16:AR17"/>
    <mergeCell ref="AS16:AS17"/>
    <mergeCell ref="AT16:AT17"/>
    <mergeCell ref="AD16:AD17"/>
    <mergeCell ref="AS14:AS15"/>
    <mergeCell ref="AT14:AT15"/>
    <mergeCell ref="AZ14:AZ15"/>
    <mergeCell ref="BC14:BC15"/>
    <mergeCell ref="BC16:BC17"/>
    <mergeCell ref="BD16:BD17"/>
    <mergeCell ref="BE16:BE17"/>
    <mergeCell ref="BK16:BK17"/>
    <mergeCell ref="BN16:BN17"/>
    <mergeCell ref="AE14:AE15"/>
    <mergeCell ref="AZ16:AZ17"/>
    <mergeCell ref="AH16:AH17"/>
    <mergeCell ref="AI16:AI17"/>
    <mergeCell ref="AE16:AE17"/>
    <mergeCell ref="BA14:BA15"/>
    <mergeCell ref="B14:B15"/>
    <mergeCell ref="C14:C15"/>
    <mergeCell ref="H14:H15"/>
    <mergeCell ref="K14:K15"/>
    <mergeCell ref="L14:L15"/>
    <mergeCell ref="M14:M15"/>
    <mergeCell ref="S14:S15"/>
    <mergeCell ref="V14:V15"/>
    <mergeCell ref="AZ12:AZ13"/>
    <mergeCell ref="BC12:BC13"/>
    <mergeCell ref="BD12:BD13"/>
    <mergeCell ref="BE12:BE13"/>
    <mergeCell ref="BK12:BK13"/>
    <mergeCell ref="BN12:BN13"/>
    <mergeCell ref="AH12:AH13"/>
    <mergeCell ref="AI12:AI13"/>
    <mergeCell ref="S12:S13"/>
    <mergeCell ref="V12:V13"/>
    <mergeCell ref="BN14:BN15"/>
    <mergeCell ref="AI14:AI15"/>
    <mergeCell ref="BA12:BA13"/>
    <mergeCell ref="BO14:BO15"/>
    <mergeCell ref="BP14:BP15"/>
    <mergeCell ref="AO14:AO15"/>
    <mergeCell ref="AR14:AR15"/>
    <mergeCell ref="BD14:BD15"/>
    <mergeCell ref="BE14:BE15"/>
    <mergeCell ref="BK14:BK15"/>
    <mergeCell ref="W14:W15"/>
    <mergeCell ref="X14:X15"/>
    <mergeCell ref="AD14:AD15"/>
    <mergeCell ref="AG14:AG15"/>
    <mergeCell ref="AH14:AH15"/>
    <mergeCell ref="K12:K13"/>
    <mergeCell ref="L12:L13"/>
    <mergeCell ref="M12:M13"/>
    <mergeCell ref="K10:K11"/>
    <mergeCell ref="L10:L11"/>
    <mergeCell ref="M10:M11"/>
    <mergeCell ref="S10:S11"/>
    <mergeCell ref="V10:V11"/>
    <mergeCell ref="BP10:BP11"/>
    <mergeCell ref="AH8:AH9"/>
    <mergeCell ref="AI8:AI9"/>
    <mergeCell ref="BD10:BD11"/>
    <mergeCell ref="BE10:BE11"/>
    <mergeCell ref="K8:K9"/>
    <mergeCell ref="L8:L9"/>
    <mergeCell ref="M8:M9"/>
    <mergeCell ref="W12:W13"/>
    <mergeCell ref="X12:X13"/>
    <mergeCell ref="AD12:AD13"/>
    <mergeCell ref="AG12:AG13"/>
    <mergeCell ref="AO12:AO13"/>
    <mergeCell ref="AR12:AR13"/>
    <mergeCell ref="AS12:AS13"/>
    <mergeCell ref="AT12:AT13"/>
    <mergeCell ref="AE10:AE11"/>
    <mergeCell ref="AE12:AE13"/>
    <mergeCell ref="AP10:AP11"/>
    <mergeCell ref="BA10:BA11"/>
    <mergeCell ref="AD8:AD9"/>
    <mergeCell ref="AG8:AG9"/>
    <mergeCell ref="W10:W11"/>
    <mergeCell ref="X10:X11"/>
    <mergeCell ref="AD10:AD11"/>
    <mergeCell ref="AG10:AG11"/>
    <mergeCell ref="AH10:AH11"/>
    <mergeCell ref="W8:W9"/>
    <mergeCell ref="AK6:AR6"/>
    <mergeCell ref="BO8:BO9"/>
    <mergeCell ref="AO10:AO11"/>
    <mergeCell ref="AR10:AR11"/>
    <mergeCell ref="AS10:AS11"/>
    <mergeCell ref="AT10:AT11"/>
    <mergeCell ref="AZ10:AZ11"/>
    <mergeCell ref="BC10:BC11"/>
    <mergeCell ref="AV6:BC6"/>
    <mergeCell ref="BG6:BN6"/>
    <mergeCell ref="AT8:AT9"/>
    <mergeCell ref="AI10:AI11"/>
    <mergeCell ref="BP8:BP9"/>
    <mergeCell ref="BK8:BK9"/>
    <mergeCell ref="BN8:BN9"/>
    <mergeCell ref="BK10:BK11"/>
    <mergeCell ref="BN10:BN11"/>
    <mergeCell ref="BO10:BO11"/>
    <mergeCell ref="BL10:BL11"/>
    <mergeCell ref="AZ8:AZ9"/>
    <mergeCell ref="BC8:BC9"/>
    <mergeCell ref="BD8:BD9"/>
    <mergeCell ref="BE8:BE9"/>
    <mergeCell ref="A24:A25"/>
    <mergeCell ref="A26:A27"/>
    <mergeCell ref="A28:A29"/>
    <mergeCell ref="A30:A31"/>
    <mergeCell ref="A32:A33"/>
    <mergeCell ref="A34:A35"/>
    <mergeCell ref="A8:A9"/>
    <mergeCell ref="A10:A11"/>
    <mergeCell ref="A12:A13"/>
    <mergeCell ref="A14:A15"/>
    <mergeCell ref="A16:A17"/>
    <mergeCell ref="A18:A19"/>
    <mergeCell ref="B8:B9"/>
    <mergeCell ref="C8:C9"/>
    <mergeCell ref="H8:H9"/>
    <mergeCell ref="B10:B11"/>
    <mergeCell ref="C10:C11"/>
    <mergeCell ref="H10:H11"/>
    <mergeCell ref="B16:B17"/>
    <mergeCell ref="C16:C17"/>
    <mergeCell ref="H16:H17"/>
    <mergeCell ref="B18:B19"/>
    <mergeCell ref="C18:C19"/>
    <mergeCell ref="H18:H19"/>
    <mergeCell ref="B12:B13"/>
    <mergeCell ref="C12:C13"/>
    <mergeCell ref="H12:H13"/>
    <mergeCell ref="C24:C25"/>
    <mergeCell ref="H24:H25"/>
    <mergeCell ref="B24:B25"/>
    <mergeCell ref="B32:B33"/>
    <mergeCell ref="B22:B23"/>
    <mergeCell ref="Z5:AG5"/>
    <mergeCell ref="AK5:AR5"/>
    <mergeCell ref="AV5:BC5"/>
    <mergeCell ref="BG5:BN5"/>
    <mergeCell ref="A36:A37"/>
    <mergeCell ref="A56:A57"/>
    <mergeCell ref="A58:A59"/>
    <mergeCell ref="A60:A61"/>
    <mergeCell ref="A62:A63"/>
    <mergeCell ref="A64:A65"/>
    <mergeCell ref="A66:A67"/>
    <mergeCell ref="A68:A69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D6:K6"/>
    <mergeCell ref="O6:V6"/>
    <mergeCell ref="Z6:AG6"/>
    <mergeCell ref="AO8:AO9"/>
    <mergeCell ref="AR8:AR9"/>
    <mergeCell ref="AS8:AS9"/>
    <mergeCell ref="S8:S9"/>
    <mergeCell ref="V8:V9"/>
    <mergeCell ref="X8:X9"/>
    <mergeCell ref="A20:A21"/>
    <mergeCell ref="A22:A23"/>
  </mergeCells>
  <conditionalFormatting sqref="D8:F69">
    <cfRule type="expression" dxfId="69" priority="56">
      <formula>$E8="Abs"</formula>
    </cfRule>
    <cfRule type="expression" dxfId="68" priority="61">
      <formula>$E8="Form"</formula>
    </cfRule>
    <cfRule type="expression" dxfId="67" priority="63">
      <formula>$E8="AM"</formula>
    </cfRule>
    <cfRule type="expression" dxfId="66" priority="64">
      <formula>$E8="HS"</formula>
    </cfRule>
    <cfRule type="expression" dxfId="65" priority="65">
      <formula>$E8="R"</formula>
    </cfRule>
    <cfRule type="expression" dxfId="64" priority="66">
      <formula>$E8="CV"</formula>
    </cfRule>
    <cfRule type="expression" dxfId="63" priority="67">
      <formula>$E8="cp"</formula>
    </cfRule>
  </conditionalFormatting>
  <conditionalFormatting sqref="D13:F13">
    <cfRule type="expression" dxfId="62" priority="62">
      <formula>$E8="Abs"</formula>
    </cfRule>
  </conditionalFormatting>
  <conditionalFormatting sqref="AD8:AD69 AZ64:AZ69 BK64:BK69 BK8:BK62 AZ8:AZ62 AO8:AO62 AO64:AO69 H8:H69">
    <cfRule type="cellIs" dxfId="61" priority="60" operator="greaterThan">
      <formula>0.4375</formula>
    </cfRule>
  </conditionalFormatting>
  <conditionalFormatting sqref="H8:H9">
    <cfRule type="cellIs" dxfId="60" priority="59" operator="greaterThan">
      <formula>"&gt;10:30"</formula>
    </cfRule>
  </conditionalFormatting>
  <conditionalFormatting sqref="B8:B69">
    <cfRule type="expression" dxfId="59" priority="58">
      <formula>WEEKDAY($A8,2)&gt;5</formula>
    </cfRule>
  </conditionalFormatting>
  <conditionalFormatting sqref="B8:B69">
    <cfRule type="expression" dxfId="58" priority="68">
      <formula>COUNTIF(JF,$A8)&gt;0</formula>
    </cfRule>
  </conditionalFormatting>
  <conditionalFormatting sqref="D5:K5">
    <cfRule type="containsText" dxfId="57" priority="57" operator="containsText" text="ATTENTION REPOS QUOTIDIEN">
      <formula>NOT(ISERROR(SEARCH("ATTENTION REPOS QUOTIDIEN",D5)))</formula>
    </cfRule>
  </conditionalFormatting>
  <conditionalFormatting sqref="S8:S69">
    <cfRule type="cellIs" dxfId="56" priority="55" operator="greaterThan">
      <formula>0.4375</formula>
    </cfRule>
  </conditionalFormatting>
  <conditionalFormatting sqref="S8:S9">
    <cfRule type="cellIs" dxfId="55" priority="54" operator="greaterThan">
      <formula>"&gt;10:30"</formula>
    </cfRule>
  </conditionalFormatting>
  <conditionalFormatting sqref="O5:V5">
    <cfRule type="containsText" dxfId="54" priority="53" operator="containsText" text="ATTENTION REPOS QUOTIDIEN">
      <formula>NOT(ISERROR(SEARCH("ATTENTION REPOS QUOTIDIEN",O5)))</formula>
    </cfRule>
  </conditionalFormatting>
  <conditionalFormatting sqref="S8:S69">
    <cfRule type="cellIs" dxfId="53" priority="45" operator="greaterThan">
      <formula>0.4375</formula>
    </cfRule>
  </conditionalFormatting>
  <conditionalFormatting sqref="S8:S9">
    <cfRule type="cellIs" dxfId="52" priority="44" operator="greaterThan">
      <formula>"&gt;10:30"</formula>
    </cfRule>
  </conditionalFormatting>
  <conditionalFormatting sqref="O5:V5">
    <cfRule type="containsText" dxfId="51" priority="43" operator="containsText" text="ATTENTION REPOS QUOTIDIEN">
      <formula>NOT(ISERROR(SEARCH("ATTENTION REPOS QUOTIDIEN",O5)))</formula>
    </cfRule>
  </conditionalFormatting>
  <conditionalFormatting sqref="AK8:AM69">
    <cfRule type="expression" dxfId="50" priority="36">
      <formula>$AL8="Abs"</formula>
    </cfRule>
    <cfRule type="expression" dxfId="49" priority="37">
      <formula>$AL8="Form"</formula>
    </cfRule>
    <cfRule type="expression" dxfId="48" priority="38">
      <formula>$AL8="AM"</formula>
    </cfRule>
    <cfRule type="expression" dxfId="47" priority="39">
      <formula>$AL8="HS"</formula>
    </cfRule>
    <cfRule type="expression" dxfId="46" priority="40">
      <formula>$AL8="R"</formula>
    </cfRule>
    <cfRule type="expression" dxfId="45" priority="41">
      <formula>$AL8="CV"</formula>
    </cfRule>
    <cfRule type="expression" dxfId="44" priority="42">
      <formula>$AL8="cp"</formula>
    </cfRule>
  </conditionalFormatting>
  <conditionalFormatting sqref="AV8:AX69">
    <cfRule type="expression" dxfId="43" priority="29">
      <formula>$AW8="Abs"</formula>
    </cfRule>
    <cfRule type="expression" dxfId="42" priority="30">
      <formula>$AW8="Form"</formula>
    </cfRule>
    <cfRule type="expression" dxfId="41" priority="31">
      <formula>$AW8="AM"</formula>
    </cfRule>
    <cfRule type="expression" dxfId="40" priority="32">
      <formula>$AW8="HS"</formula>
    </cfRule>
    <cfRule type="expression" dxfId="39" priority="33">
      <formula>$AW8="R"</formula>
    </cfRule>
    <cfRule type="expression" dxfId="38" priority="34">
      <formula>$AW8="CV"</formula>
    </cfRule>
    <cfRule type="expression" dxfId="37" priority="35">
      <formula>$AW8="cp"</formula>
    </cfRule>
  </conditionalFormatting>
  <conditionalFormatting sqref="BG8:BI69">
    <cfRule type="expression" dxfId="36" priority="22">
      <formula>$BH8="Abs"</formula>
    </cfRule>
    <cfRule type="expression" dxfId="35" priority="23">
      <formula>$BH8="Form"</formula>
    </cfRule>
    <cfRule type="expression" dxfId="34" priority="24">
      <formula>$BH8="AM"</formula>
    </cfRule>
    <cfRule type="expression" dxfId="33" priority="25">
      <formula>$BH8="HS"</formula>
    </cfRule>
    <cfRule type="expression" dxfId="32" priority="26">
      <formula>$BH8="R"</formula>
    </cfRule>
    <cfRule type="expression" dxfId="31" priority="27">
      <formula>$BH8="CV"</formula>
    </cfRule>
    <cfRule type="expression" dxfId="30" priority="28">
      <formula>$BH8="cp"</formula>
    </cfRule>
  </conditionalFormatting>
  <conditionalFormatting sqref="Z8:AB69">
    <cfRule type="expression" dxfId="29" priority="15">
      <formula>$AA8="Abs"</formula>
    </cfRule>
    <cfRule type="expression" dxfId="28" priority="16">
      <formula>$AA8="Form"</formula>
    </cfRule>
    <cfRule type="expression" dxfId="27" priority="17">
      <formula>$AA8="AM"</formula>
    </cfRule>
    <cfRule type="expression" dxfId="26" priority="18">
      <formula>$AA8="HS"</formula>
    </cfRule>
    <cfRule type="expression" dxfId="25" priority="19">
      <formula>$AA8="R"</formula>
    </cfRule>
    <cfRule type="expression" dxfId="24" priority="20">
      <formula>$AA8="CV"</formula>
    </cfRule>
    <cfRule type="expression" dxfId="23" priority="21">
      <formula>$AA8="cp"</formula>
    </cfRule>
  </conditionalFormatting>
  <conditionalFormatting sqref="Z5:AG5">
    <cfRule type="containsText" dxfId="22" priority="14" operator="containsText" text="ATTENTION REPOS QUOTIDIEN">
      <formula>NOT(ISERROR(SEARCH("ATTENTION REPOS QUOTIDIEN",Z5)))</formula>
    </cfRule>
  </conditionalFormatting>
  <conditionalFormatting sqref="Z5:AG5">
    <cfRule type="containsText" dxfId="21" priority="13" operator="containsText" text="ATTENTION REPOS QUOTIDIEN">
      <formula>NOT(ISERROR(SEARCH("ATTENTION REPOS QUOTIDIEN",Z5)))</formula>
    </cfRule>
  </conditionalFormatting>
  <conditionalFormatting sqref="AK5:AR5">
    <cfRule type="containsText" dxfId="20" priority="12" operator="containsText" text="ATTENTION REPOS QUOTIDIEN">
      <formula>NOT(ISERROR(SEARCH("ATTENTION REPOS QUOTIDIEN",AK5)))</formula>
    </cfRule>
  </conditionalFormatting>
  <conditionalFormatting sqref="AK5:AR5">
    <cfRule type="containsText" dxfId="19" priority="11" operator="containsText" text="ATTENTION REPOS QUOTIDIEN">
      <formula>NOT(ISERROR(SEARCH("ATTENTION REPOS QUOTIDIEN",AK5)))</formula>
    </cfRule>
  </conditionalFormatting>
  <conditionalFormatting sqref="AV5:BC5">
    <cfRule type="containsText" dxfId="18" priority="10" operator="containsText" text="ATTENTION REPOS QUOTIDIEN">
      <formula>NOT(ISERROR(SEARCH("ATTENTION REPOS QUOTIDIEN",AV5)))</formula>
    </cfRule>
  </conditionalFormatting>
  <conditionalFormatting sqref="AV5:BC5">
    <cfRule type="containsText" dxfId="17" priority="9" operator="containsText" text="ATTENTION REPOS QUOTIDIEN">
      <formula>NOT(ISERROR(SEARCH("ATTENTION REPOS QUOTIDIEN",AV5)))</formula>
    </cfRule>
  </conditionalFormatting>
  <conditionalFormatting sqref="BG5:BN5">
    <cfRule type="containsText" dxfId="16" priority="8" operator="containsText" text="ATTENTION REPOS QUOTIDIEN">
      <formula>NOT(ISERROR(SEARCH("ATTENTION REPOS QUOTIDIEN",BG5)))</formula>
    </cfRule>
  </conditionalFormatting>
  <conditionalFormatting sqref="BG5:BN5">
    <cfRule type="containsText" dxfId="15" priority="7" operator="containsText" text="ATTENTION REPOS QUOTIDIEN">
      <formula>NOT(ISERROR(SEARCH("ATTENTION REPOS QUOTIDIEN",BG5)))</formula>
    </cfRule>
  </conditionalFormatting>
  <conditionalFormatting sqref="O8:Q69">
    <cfRule type="expression" dxfId="14" priority="46">
      <formula>$P8="Abs"</formula>
    </cfRule>
    <cfRule type="expression" dxfId="13" priority="47">
      <formula>$P8="Form"</formula>
    </cfRule>
    <cfRule type="expression" dxfId="12" priority="48">
      <formula>$P8="AM"</formula>
    </cfRule>
    <cfRule type="expression" dxfId="11" priority="49">
      <formula>$P8="HS"</formula>
    </cfRule>
    <cfRule type="expression" dxfId="10" priority="50">
      <formula>$P8="R"</formula>
    </cfRule>
    <cfRule type="expression" dxfId="9" priority="51">
      <formula>$P8="CV"</formula>
    </cfRule>
    <cfRule type="expression" dxfId="8" priority="52">
      <formula>$P8="cp"</formula>
    </cfRule>
  </conditionalFormatting>
  <conditionalFormatting sqref="I8:I9">
    <cfRule type="cellIs" dxfId="7" priority="6" operator="greaterThan">
      <formula>"&gt;10:30"</formula>
    </cfRule>
  </conditionalFormatting>
  <conditionalFormatting sqref="T8:T9">
    <cfRule type="cellIs" dxfId="6" priority="5" operator="greaterThan">
      <formula>"&gt;10:30"</formula>
    </cfRule>
  </conditionalFormatting>
  <conditionalFormatting sqref="AE8:AE9">
    <cfRule type="cellIs" dxfId="5" priority="4" operator="greaterThan">
      <formula>"&gt;10:30"</formula>
    </cfRule>
  </conditionalFormatting>
  <conditionalFormatting sqref="AP8:AP9">
    <cfRule type="cellIs" dxfId="4" priority="3" operator="greaterThan">
      <formula>"&gt;10:30"</formula>
    </cfRule>
  </conditionalFormatting>
  <conditionalFormatting sqref="BA8:BA9">
    <cfRule type="cellIs" dxfId="3" priority="2" operator="greaterThan">
      <formula>"&gt;10:30"</formula>
    </cfRule>
  </conditionalFormatting>
  <conditionalFormatting sqref="BL8:BL9">
    <cfRule type="cellIs" dxfId="2" priority="1" operator="greaterThan">
      <formula>"&gt;10:30"</formula>
    </cfRule>
  </conditionalFormatting>
  <printOptions horizontalCentered="1" verticalCentered="1"/>
  <pageMargins left="0.23622047244094491" right="0.23622047244094491" top="0.15748031496062992" bottom="0.31496062992125984" header="0.31496062992125984" footer="0.31496062992125984"/>
  <pageSetup paperSize="9" scale="3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BR87"/>
  <sheetViews>
    <sheetView tabSelected="1" zoomScale="90" zoomScaleNormal="90" workbookViewId="0">
      <pane xSplit="3" ySplit="7" topLeftCell="D8" activePane="bottomRight" state="frozen"/>
      <selection activeCell="B1" sqref="B1"/>
      <selection pane="topRight" activeCell="D1" sqref="D1"/>
      <selection pane="bottomLeft" activeCell="B6" sqref="B6"/>
      <selection pane="bottomRight" activeCell="E32" sqref="E32"/>
    </sheetView>
  </sheetViews>
  <sheetFormatPr baseColWidth="10" defaultRowHeight="15" x14ac:dyDescent="0.25"/>
  <cols>
    <col min="1" max="1" width="20.5703125" customWidth="1"/>
    <col min="2" max="2" width="4.7109375" style="70" bestFit="1" customWidth="1"/>
    <col min="3" max="3" width="10.7109375" style="70" bestFit="1" customWidth="1"/>
    <col min="4" max="4" width="9" style="4" bestFit="1" customWidth="1"/>
    <col min="5" max="5" width="6" style="4" bestFit="1" customWidth="1"/>
    <col min="6" max="6" width="8" style="7" bestFit="1" customWidth="1"/>
    <col min="7" max="7" width="5.42578125" style="4" customWidth="1"/>
    <col min="8" max="8" width="6.140625" style="4" bestFit="1" customWidth="1"/>
    <col min="9" max="9" width="5.42578125" style="4" customWidth="1"/>
    <col min="10" max="10" width="6.140625" style="4" customWidth="1"/>
    <col min="11" max="11" width="6.140625" style="4" bestFit="1" customWidth="1"/>
    <col min="12" max="12" width="3" style="70" customWidth="1"/>
    <col min="13" max="13" width="3" customWidth="1"/>
    <col min="14" max="14" width="4.140625" style="70" customWidth="1"/>
    <col min="15" max="15" width="9" style="4" bestFit="1" customWidth="1"/>
    <col min="16" max="16" width="6" style="4" bestFit="1" customWidth="1"/>
    <col min="17" max="17" width="8" style="7" bestFit="1" customWidth="1"/>
    <col min="18" max="18" width="5.42578125" style="4" customWidth="1"/>
    <col min="19" max="19" width="6.140625" style="4" bestFit="1" customWidth="1"/>
    <col min="20" max="20" width="5.42578125" style="4" customWidth="1"/>
    <col min="21" max="21" width="6.140625" style="4" customWidth="1"/>
    <col min="22" max="22" width="6.140625" style="4" bestFit="1" customWidth="1"/>
    <col min="23" max="23" width="3" style="70" customWidth="1"/>
    <col min="24" max="24" width="3" customWidth="1"/>
    <col min="25" max="25" width="4.140625" style="70" customWidth="1"/>
    <col min="26" max="26" width="9" bestFit="1" customWidth="1"/>
    <col min="27" max="27" width="6" bestFit="1" customWidth="1"/>
    <col min="28" max="28" width="8" bestFit="1" customWidth="1"/>
    <col min="29" max="29" width="5.42578125" customWidth="1"/>
    <col min="30" max="30" width="6.140625" bestFit="1" customWidth="1"/>
    <col min="31" max="31" width="5.42578125" customWidth="1"/>
    <col min="32" max="32" width="6.140625" customWidth="1"/>
    <col min="33" max="33" width="6.140625" bestFit="1" customWidth="1"/>
    <col min="34" max="34" width="2.5703125" customWidth="1"/>
    <col min="35" max="35" width="2.7109375" customWidth="1"/>
    <col min="36" max="36" width="3.7109375" customWidth="1"/>
    <col min="37" max="37" width="9" bestFit="1" customWidth="1"/>
    <col min="38" max="38" width="6" bestFit="1" customWidth="1"/>
    <col min="39" max="39" width="8" bestFit="1" customWidth="1"/>
    <col min="40" max="40" width="5.42578125" customWidth="1"/>
    <col min="41" max="41" width="6.140625" customWidth="1"/>
    <col min="42" max="42" width="5.42578125" customWidth="1"/>
    <col min="43" max="43" width="6.140625" customWidth="1"/>
    <col min="44" max="44" width="6.140625" bestFit="1" customWidth="1"/>
    <col min="45" max="45" width="2.5703125" customWidth="1"/>
    <col min="46" max="46" width="2.7109375" customWidth="1"/>
    <col min="47" max="47" width="3.7109375" customWidth="1"/>
    <col min="48" max="48" width="9" bestFit="1" customWidth="1"/>
    <col min="49" max="49" width="6" bestFit="1" customWidth="1"/>
    <col min="50" max="50" width="8" bestFit="1" customWidth="1"/>
    <col min="51" max="51" width="5.42578125" customWidth="1"/>
    <col min="52" max="52" width="6.140625" bestFit="1" customWidth="1"/>
    <col min="53" max="53" width="5.42578125" customWidth="1"/>
    <col min="54" max="54" width="6.140625" customWidth="1"/>
    <col min="55" max="55" width="6.140625" bestFit="1" customWidth="1"/>
    <col min="56" max="56" width="2.5703125" customWidth="1"/>
    <col min="57" max="57" width="2.7109375" customWidth="1"/>
    <col min="58" max="58" width="3.7109375" customWidth="1"/>
    <col min="59" max="59" width="9" bestFit="1" customWidth="1"/>
    <col min="60" max="60" width="6" bestFit="1" customWidth="1"/>
    <col min="61" max="61" width="8" bestFit="1" customWidth="1"/>
    <col min="62" max="62" width="5.42578125" customWidth="1"/>
    <col min="63" max="63" width="6.140625" bestFit="1" customWidth="1"/>
    <col min="64" max="64" width="5.42578125" customWidth="1"/>
    <col min="65" max="65" width="6.140625" customWidth="1"/>
    <col min="66" max="66" width="6.140625" bestFit="1" customWidth="1"/>
    <col min="67" max="67" width="2.5703125" customWidth="1"/>
    <col min="68" max="68" width="2.7109375" customWidth="1"/>
    <col min="69" max="69" width="3.7109375" customWidth="1"/>
    <col min="70" max="70" width="20.7109375" customWidth="1"/>
    <col min="71" max="71" width="11.42578125" customWidth="1"/>
  </cols>
  <sheetData>
    <row r="1" spans="1:70" x14ac:dyDescent="0.25">
      <c r="C1" s="35">
        <v>2021</v>
      </c>
    </row>
    <row r="2" spans="1:70" x14ac:dyDescent="0.25">
      <c r="A2" s="2">
        <v>0.20833333333333334</v>
      </c>
      <c r="C2" s="36">
        <v>42855</v>
      </c>
    </row>
    <row r="3" spans="1:70" ht="23.25" x14ac:dyDescent="0.35">
      <c r="A3" s="2">
        <v>0.875</v>
      </c>
      <c r="B3" s="1"/>
      <c r="C3" s="5"/>
      <c r="D3" s="128" t="s">
        <v>15</v>
      </c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34" t="s">
        <v>16</v>
      </c>
      <c r="AM3" s="129" t="str">
        <f>UPPER(TEXT(C2,"mmmm aaaa"))</f>
        <v>MAI 2021</v>
      </c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29"/>
      <c r="BC3" s="129"/>
      <c r="BD3" s="129"/>
      <c r="BE3" s="129"/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</row>
    <row r="4" spans="1:70" x14ac:dyDescent="0.25">
      <c r="A4" s="2">
        <v>0</v>
      </c>
      <c r="D4" s="130" t="s">
        <v>7</v>
      </c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  <c r="BJ4" s="130"/>
      <c r="BK4" s="130"/>
      <c r="BL4" s="130"/>
      <c r="BM4" s="130"/>
      <c r="BN4" s="130"/>
      <c r="BO4" s="70"/>
      <c r="BP4" s="70"/>
      <c r="BQ4" s="70"/>
    </row>
    <row r="5" spans="1:70" ht="15.75" thickBot="1" x14ac:dyDescent="0.3">
      <c r="D5" s="84" t="str">
        <f>IF(COUNTIFS($I$8:$I$74,"&lt;"&amp;11/24,$I$8:$I$74,"&lt;&gt;0"),"ATTENTION REPOS QUOTIDIEN","")</f>
        <v/>
      </c>
      <c r="E5" s="84"/>
      <c r="F5" s="84"/>
      <c r="G5" s="84"/>
      <c r="H5" s="84"/>
      <c r="I5" s="84"/>
      <c r="J5" s="84"/>
      <c r="K5" s="84"/>
      <c r="O5" s="84" t="str">
        <f>IF(COUNTIFS($T$8:$T$74,"&lt;"&amp;11/24,$T$8:$T$74,"&lt;&gt;0"),"ATTENTION REPOS QUOTIDIEN","")</f>
        <v/>
      </c>
      <c r="P5" s="84"/>
      <c r="Q5" s="84"/>
      <c r="R5" s="84"/>
      <c r="S5" s="84"/>
      <c r="T5" s="84"/>
      <c r="U5" s="84"/>
      <c r="V5" s="84"/>
      <c r="Z5" s="84" t="str">
        <f>IF(COUNTIFS($AE$8:$AE$74,"&lt;"&amp;11/24,$AE$8:$AE$74,"&lt;&gt;0"),"ATTENTION REPOS QUOTIDIEN","")</f>
        <v/>
      </c>
      <c r="AA5" s="84"/>
      <c r="AB5" s="84"/>
      <c r="AC5" s="84"/>
      <c r="AD5" s="84"/>
      <c r="AE5" s="84"/>
      <c r="AF5" s="84"/>
      <c r="AG5" s="84"/>
      <c r="AK5" s="84" t="str">
        <f>IF(COUNTIFS($AP$8:$AP$74,"&lt;"&amp;11/24,$AP$8:$AP$74,"&lt;&gt;0"),"ATTENTION REPOS QUOTIDIEN","")</f>
        <v/>
      </c>
      <c r="AL5" s="84"/>
      <c r="AM5" s="84"/>
      <c r="AN5" s="84"/>
      <c r="AO5" s="84"/>
      <c r="AP5" s="84"/>
      <c r="AQ5" s="84"/>
      <c r="AR5" s="84"/>
      <c r="AV5" s="84" t="str">
        <f>IF(COUNTIFS($BA$8:$BA$74,"&lt;"&amp;11/24,$BA$8:$BA$74,"&lt;&gt;0"),"ATTENTION REPOS QUOTIDIEN","")</f>
        <v/>
      </c>
      <c r="AW5" s="84"/>
      <c r="AX5" s="84"/>
      <c r="AY5" s="84"/>
      <c r="AZ5" s="84"/>
      <c r="BA5" s="84"/>
      <c r="BB5" s="84"/>
      <c r="BC5" s="84"/>
      <c r="BG5" s="84" t="str">
        <f>IF(COUNTIFS($BL$8:$BL$74,"&lt;"&amp;11/24,$BL$8:$BL$74,"&lt;&gt;0"),"ATTENTION REPOS QUOTIDIEN","")</f>
        <v/>
      </c>
      <c r="BH5" s="84"/>
      <c r="BI5" s="84"/>
      <c r="BJ5" s="84"/>
      <c r="BK5" s="84"/>
      <c r="BL5" s="84"/>
      <c r="BM5" s="84"/>
      <c r="BN5" s="84"/>
    </row>
    <row r="6" spans="1:70" ht="21" x14ac:dyDescent="0.35">
      <c r="B6" s="3"/>
      <c r="C6" s="3"/>
      <c r="D6" s="86" t="s">
        <v>34</v>
      </c>
      <c r="E6" s="87"/>
      <c r="F6" s="87"/>
      <c r="G6" s="87"/>
      <c r="H6" s="87"/>
      <c r="I6" s="87"/>
      <c r="J6" s="87"/>
      <c r="K6" s="87"/>
      <c r="L6" s="52"/>
      <c r="M6" s="53"/>
      <c r="N6" s="54"/>
      <c r="O6" s="86" t="s">
        <v>35</v>
      </c>
      <c r="P6" s="87"/>
      <c r="Q6" s="87"/>
      <c r="R6" s="87"/>
      <c r="S6" s="87"/>
      <c r="T6" s="87"/>
      <c r="U6" s="87"/>
      <c r="V6" s="87"/>
      <c r="W6" s="52"/>
      <c r="X6" s="53"/>
      <c r="Y6" s="54"/>
      <c r="Z6" s="86" t="s">
        <v>36</v>
      </c>
      <c r="AA6" s="87"/>
      <c r="AB6" s="87"/>
      <c r="AC6" s="87"/>
      <c r="AD6" s="87"/>
      <c r="AE6" s="87"/>
      <c r="AF6" s="87"/>
      <c r="AG6" s="88"/>
      <c r="AH6" s="52"/>
      <c r="AI6" s="53"/>
      <c r="AJ6" s="54"/>
      <c r="AK6" s="86" t="s">
        <v>37</v>
      </c>
      <c r="AL6" s="87"/>
      <c r="AM6" s="87"/>
      <c r="AN6" s="87"/>
      <c r="AO6" s="87"/>
      <c r="AP6" s="87"/>
      <c r="AQ6" s="87"/>
      <c r="AR6" s="87"/>
      <c r="AS6" s="52"/>
      <c r="AT6" s="53"/>
      <c r="AU6" s="54"/>
      <c r="AV6" s="86" t="s">
        <v>38</v>
      </c>
      <c r="AW6" s="87"/>
      <c r="AX6" s="87"/>
      <c r="AY6" s="87"/>
      <c r="AZ6" s="87"/>
      <c r="BA6" s="87"/>
      <c r="BB6" s="87"/>
      <c r="BC6" s="87"/>
      <c r="BD6" s="52"/>
      <c r="BE6" s="53"/>
      <c r="BF6" s="54"/>
      <c r="BG6" s="86" t="s">
        <v>39</v>
      </c>
      <c r="BH6" s="87"/>
      <c r="BI6" s="87"/>
      <c r="BJ6" s="87"/>
      <c r="BK6" s="87"/>
      <c r="BL6" s="87"/>
      <c r="BM6" s="87"/>
      <c r="BN6" s="88"/>
      <c r="BO6" s="52"/>
      <c r="BP6" s="53"/>
      <c r="BQ6" s="54"/>
      <c r="BR6" s="125" t="s">
        <v>8</v>
      </c>
    </row>
    <row r="7" spans="1:70" ht="10.5" customHeight="1" thickBot="1" x14ac:dyDescent="0.3">
      <c r="D7" s="55" t="s">
        <v>6</v>
      </c>
      <c r="E7" s="56"/>
      <c r="F7" s="57" t="s">
        <v>5</v>
      </c>
      <c r="G7" s="58" t="s">
        <v>3</v>
      </c>
      <c r="H7" s="58" t="s">
        <v>3</v>
      </c>
      <c r="I7" s="58" t="s">
        <v>17</v>
      </c>
      <c r="J7" s="58" t="s">
        <v>4</v>
      </c>
      <c r="K7" s="58" t="s">
        <v>4</v>
      </c>
      <c r="L7" s="59" t="s">
        <v>0</v>
      </c>
      <c r="M7" s="60" t="s">
        <v>1</v>
      </c>
      <c r="N7" s="61" t="s">
        <v>2</v>
      </c>
      <c r="O7" s="55" t="s">
        <v>6</v>
      </c>
      <c r="P7" s="56"/>
      <c r="Q7" s="57" t="s">
        <v>5</v>
      </c>
      <c r="R7" s="58" t="s">
        <v>3</v>
      </c>
      <c r="S7" s="58" t="s">
        <v>3</v>
      </c>
      <c r="T7" s="58" t="s">
        <v>17</v>
      </c>
      <c r="U7" s="58" t="s">
        <v>4</v>
      </c>
      <c r="V7" s="58" t="s">
        <v>4</v>
      </c>
      <c r="W7" s="59" t="s">
        <v>0</v>
      </c>
      <c r="X7" s="60" t="s">
        <v>1</v>
      </c>
      <c r="Y7" s="61" t="s">
        <v>2</v>
      </c>
      <c r="Z7" s="55" t="s">
        <v>6</v>
      </c>
      <c r="AA7" s="58"/>
      <c r="AB7" s="57" t="s">
        <v>5</v>
      </c>
      <c r="AC7" s="58" t="s">
        <v>3</v>
      </c>
      <c r="AD7" s="58" t="s">
        <v>3</v>
      </c>
      <c r="AE7" s="58" t="s">
        <v>17</v>
      </c>
      <c r="AF7" s="58" t="s">
        <v>4</v>
      </c>
      <c r="AG7" s="58" t="s">
        <v>4</v>
      </c>
      <c r="AH7" s="55" t="s">
        <v>0</v>
      </c>
      <c r="AI7" s="62" t="s">
        <v>1</v>
      </c>
      <c r="AJ7" s="63" t="s">
        <v>2</v>
      </c>
      <c r="AK7" s="55" t="s">
        <v>6</v>
      </c>
      <c r="AL7" s="58"/>
      <c r="AM7" s="57" t="s">
        <v>5</v>
      </c>
      <c r="AN7" s="58" t="s">
        <v>3</v>
      </c>
      <c r="AO7" s="58" t="s">
        <v>3</v>
      </c>
      <c r="AP7" s="58" t="s">
        <v>17</v>
      </c>
      <c r="AQ7" s="58" t="s">
        <v>4</v>
      </c>
      <c r="AR7" s="58" t="s">
        <v>4</v>
      </c>
      <c r="AS7" s="55" t="s">
        <v>0</v>
      </c>
      <c r="AT7" s="62" t="s">
        <v>1</v>
      </c>
      <c r="AU7" s="63" t="s">
        <v>2</v>
      </c>
      <c r="AV7" s="55" t="s">
        <v>6</v>
      </c>
      <c r="AW7" s="58"/>
      <c r="AX7" s="57" t="s">
        <v>5</v>
      </c>
      <c r="AY7" s="58" t="s">
        <v>3</v>
      </c>
      <c r="AZ7" s="58" t="s">
        <v>3</v>
      </c>
      <c r="BA7" s="58" t="s">
        <v>17</v>
      </c>
      <c r="BB7" s="58" t="s">
        <v>4</v>
      </c>
      <c r="BC7" s="58" t="s">
        <v>4</v>
      </c>
      <c r="BD7" s="55" t="s">
        <v>0</v>
      </c>
      <c r="BE7" s="62" t="s">
        <v>1</v>
      </c>
      <c r="BF7" s="63" t="s">
        <v>2</v>
      </c>
      <c r="BG7" s="55" t="s">
        <v>6</v>
      </c>
      <c r="BH7" s="58"/>
      <c r="BI7" s="57" t="s">
        <v>5</v>
      </c>
      <c r="BJ7" s="58" t="s">
        <v>3</v>
      </c>
      <c r="BK7" s="58" t="s">
        <v>3</v>
      </c>
      <c r="BL7" s="58" t="s">
        <v>17</v>
      </c>
      <c r="BM7" s="58" t="s">
        <v>4</v>
      </c>
      <c r="BN7" s="63" t="s">
        <v>4</v>
      </c>
      <c r="BO7" s="55" t="s">
        <v>0</v>
      </c>
      <c r="BP7" s="62" t="s">
        <v>1</v>
      </c>
      <c r="BQ7" s="63" t="s">
        <v>2</v>
      </c>
      <c r="BR7" s="126"/>
    </row>
    <row r="8" spans="1:70" ht="15.75" thickBot="1" x14ac:dyDescent="0.3">
      <c r="A8" s="85">
        <f>C2</f>
        <v>42855</v>
      </c>
      <c r="B8" s="99" t="str">
        <f>UPPER(TEXT(A8,"jjj"))</f>
        <v>SAM</v>
      </c>
      <c r="C8" s="101" t="str">
        <f>UPPER(TEXT(A8,"jj mmm"))</f>
        <v>01 MAI</v>
      </c>
      <c r="D8" s="154"/>
      <c r="E8" s="155"/>
      <c r="F8" s="156"/>
      <c r="G8" s="64">
        <f>MOD(F8-D8,1)</f>
        <v>0</v>
      </c>
      <c r="H8" s="103">
        <f>G8+G9</f>
        <v>0</v>
      </c>
      <c r="I8" s="71"/>
      <c r="J8" s="64" t="str">
        <f>IF(D8="","00:00",IF(D8&gt;F8,1-MAX(D8,$A$3)+MIN(F8,$A$2),MAX(0,$A$2-D8)+MAX(0,F8-$A$3)))</f>
        <v>00:00</v>
      </c>
      <c r="K8" s="95">
        <f>J8+J9</f>
        <v>0</v>
      </c>
      <c r="L8" s="93">
        <f>IF(AND(WEEKDAY($A8,2)&lt;7,E8="CP"),1,0)</f>
        <v>0</v>
      </c>
      <c r="M8" s="97">
        <f>IF(E8="CV",1,0)</f>
        <v>0</v>
      </c>
      <c r="N8" s="15">
        <f>IF(AND(F8&gt;$A$4,F8&lt;$A$2),1,0)</f>
        <v>0</v>
      </c>
      <c r="O8" s="12"/>
      <c r="P8" s="13"/>
      <c r="Q8" s="14"/>
      <c r="R8" s="64">
        <f>MOD(Q8-O8,1)</f>
        <v>0</v>
      </c>
      <c r="S8" s="89">
        <f>R8+R9</f>
        <v>0</v>
      </c>
      <c r="T8" s="71"/>
      <c r="U8" s="64" t="str">
        <f>IF(O8="","00:00",IF(O8&gt;Q8,1-MAX(O8,$A$3)+MIN(Q8,$A$2),MAX(0,$A$2-O8)+MAX(0,Q8-$A$3)))</f>
        <v>00:00</v>
      </c>
      <c r="V8" s="95">
        <f>U8+U9</f>
        <v>0</v>
      </c>
      <c r="W8" s="93">
        <f>IF(AND(WEEKDAY($A8,2)&lt;7,P8="CP"),1,0)</f>
        <v>0</v>
      </c>
      <c r="X8" s="97">
        <f>IF(P8="CV",1,0)</f>
        <v>0</v>
      </c>
      <c r="Y8" s="15">
        <f>IF(AND(Q8&gt;$A$4,Q8&lt;$A$2),1,0)</f>
        <v>0</v>
      </c>
      <c r="Z8" s="12"/>
      <c r="AA8" s="13"/>
      <c r="AB8" s="14"/>
      <c r="AC8" s="64">
        <f>MOD(AB8-Z8,1)</f>
        <v>0</v>
      </c>
      <c r="AD8" s="89">
        <f>AC8+AC9</f>
        <v>0</v>
      </c>
      <c r="AE8" s="71"/>
      <c r="AF8" s="64" t="str">
        <f>IF(Z8="","00:00",IF(Z8&gt;AB8,1-MAX(Z8,$A$3)+MIN(AB8,$A$2),MAX(0,$A$2-Z8)+MAX(0,AB8-$A$3)))</f>
        <v>00:00</v>
      </c>
      <c r="AG8" s="91">
        <f>AF8+AF9</f>
        <v>0</v>
      </c>
      <c r="AH8" s="93">
        <f>IF(AND(WEEKDAY($A8,2)&lt;7,AA8="CP"),1,0)</f>
        <v>0</v>
      </c>
      <c r="AI8" s="97">
        <f>IF(AA8="CV",1,0)</f>
        <v>0</v>
      </c>
      <c r="AJ8" s="15">
        <f>IF(AND(AB8&gt;$A$4,AB8&lt;$A$2),1,0)</f>
        <v>0</v>
      </c>
      <c r="AK8" s="12"/>
      <c r="AL8" s="13"/>
      <c r="AM8" s="14"/>
      <c r="AN8" s="64">
        <f>MOD(AM8-AK8,1)</f>
        <v>0</v>
      </c>
      <c r="AO8" s="89">
        <f>AN8+AN9</f>
        <v>0</v>
      </c>
      <c r="AP8" s="71"/>
      <c r="AQ8" s="64" t="str">
        <f>IF(AK8="","00:00",IF(AK8&gt;AM8,1-MAX(AK8,$A$3)+MIN(AM8,$A$2),MAX(0,$A$2-AK8)+MAX(0,AM8-$A$3)))</f>
        <v>00:00</v>
      </c>
      <c r="AR8" s="91">
        <f>AQ8+AQ9</f>
        <v>0</v>
      </c>
      <c r="AS8" s="93">
        <f>IF(AND(WEEKDAY($A8,2)&lt;7,AL8="CP"),1,0)</f>
        <v>0</v>
      </c>
      <c r="AT8" s="97">
        <f>IF(AL8="CV",1,0)</f>
        <v>0</v>
      </c>
      <c r="AU8" s="15">
        <f>IF(AND(AM8&gt;$A$4,AM8&lt;$A$2),1,0)</f>
        <v>0</v>
      </c>
      <c r="AV8" s="12"/>
      <c r="AW8" s="13"/>
      <c r="AX8" s="14"/>
      <c r="AY8" s="64">
        <f>MOD(AX8-AV8,1)</f>
        <v>0</v>
      </c>
      <c r="AZ8" s="89">
        <f>AY8+AY9</f>
        <v>0</v>
      </c>
      <c r="BA8" s="71"/>
      <c r="BB8" s="64" t="str">
        <f>IF(AV8="","00:00",IF(AV8&gt;AX8,1-MAX(AV8,$A$3)+MIN(AX8,$A$2),MAX(0,$A$2-AV8)+MAX(0,AX8-$A$3)))</f>
        <v>00:00</v>
      </c>
      <c r="BC8" s="91">
        <f>BB8+BB9</f>
        <v>0</v>
      </c>
      <c r="BD8" s="93">
        <f>IF(AND(WEEKDAY($A8,2)&lt;7,AW8="CP"),1,0)</f>
        <v>0</v>
      </c>
      <c r="BE8" s="97">
        <f>IF(AW8="CV",1,0)</f>
        <v>0</v>
      </c>
      <c r="BF8" s="15">
        <f>IF(AND(AX8&gt;$A$4,AX8&lt;$A$2),1,0)</f>
        <v>0</v>
      </c>
      <c r="BG8" s="12"/>
      <c r="BH8" s="13"/>
      <c r="BI8" s="14"/>
      <c r="BJ8" s="64">
        <f>MOD(BI8-BG8,1)</f>
        <v>0</v>
      </c>
      <c r="BK8" s="89">
        <f>BJ8+BJ9</f>
        <v>0</v>
      </c>
      <c r="BL8" s="71"/>
      <c r="BM8" s="64" t="str">
        <f>IF(BG8="","00:00",IF(BG8&gt;BI8,1-MAX(BG8,$A$3)+MIN(BI8,$A$2),MAX(0,$A$2-BG8)+MAX(0,BI8-$A$3)))</f>
        <v>00:00</v>
      </c>
      <c r="BN8" s="91">
        <f>BM8+BM9</f>
        <v>0</v>
      </c>
      <c r="BO8" s="93">
        <f>IF(AND(WEEKDAY($A8,2)&lt;7,BH8="CP"),1,0)</f>
        <v>0</v>
      </c>
      <c r="BP8" s="97">
        <f>IF(BH8="CV",1,0)</f>
        <v>0</v>
      </c>
      <c r="BQ8" s="15">
        <f>IF(AND(BI8&gt;$A$4,BI8&lt;$A$2),1,0)</f>
        <v>0</v>
      </c>
      <c r="BR8" s="24"/>
    </row>
    <row r="9" spans="1:70" ht="15.75" thickBot="1" x14ac:dyDescent="0.3">
      <c r="A9" s="85"/>
      <c r="B9" s="100"/>
      <c r="C9" s="102"/>
      <c r="D9" s="29"/>
      <c r="E9" s="49"/>
      <c r="F9" s="18"/>
      <c r="G9" s="65">
        <f t="shared" ref="G9:G74" si="0">MOD(F9-D9,1)</f>
        <v>0</v>
      </c>
      <c r="H9" s="104"/>
      <c r="I9" s="72"/>
      <c r="J9" s="64" t="str">
        <f t="shared" ref="J9:J74" si="1">IF(D9="","00:00",IF(D9&gt;F9,1-MAX(D9,$A$3)+MIN(F9,$A$2),MAX(0,$A$2-D9)+MAX(0,F9-$A$3)))</f>
        <v>00:00</v>
      </c>
      <c r="K9" s="96"/>
      <c r="L9" s="94"/>
      <c r="M9" s="98"/>
      <c r="N9" s="19">
        <f t="shared" ref="N9:N74" si="2">IF(AND(F9&gt;$A$4,F9&lt;$A$2),1,0)</f>
        <v>0</v>
      </c>
      <c r="O9" s="29"/>
      <c r="P9" s="17"/>
      <c r="Q9" s="18"/>
      <c r="R9" s="65">
        <f t="shared" ref="R9:R74" si="3">MOD(Q9-O9,1)</f>
        <v>0</v>
      </c>
      <c r="S9" s="90"/>
      <c r="T9" s="72"/>
      <c r="U9" s="64" t="str">
        <f t="shared" ref="U9:U74" si="4">IF(O9="","00:00",IF(O9&gt;Q9,1-MAX(O9,$A$3)+MIN(Q9,$A$2),MAX(0,$A$2-O9)+MAX(0,Q9-$A$3)))</f>
        <v>00:00</v>
      </c>
      <c r="V9" s="96"/>
      <c r="W9" s="94"/>
      <c r="X9" s="98"/>
      <c r="Y9" s="19">
        <f t="shared" ref="Y9:Y74" si="5">IF(AND(Q9&gt;$A$4,Q9&lt;$A$2),1,0)</f>
        <v>0</v>
      </c>
      <c r="Z9" s="29"/>
      <c r="AA9" s="17"/>
      <c r="AB9" s="18"/>
      <c r="AC9" s="64">
        <f t="shared" ref="AC9:AC73" si="6">MOD(AB9-Z9,1)</f>
        <v>0</v>
      </c>
      <c r="AD9" s="90"/>
      <c r="AE9" s="72"/>
      <c r="AF9" s="64" t="str">
        <f t="shared" ref="AF9:AF74" si="7">IF(Z9="","00:00",IF(Z9&gt;AB9,1-MAX(Z9,$A$3)+MIN(AB9,$A$2),MAX(0,$A$2-Z9)+MAX(0,AB9-$A$3)))</f>
        <v>00:00</v>
      </c>
      <c r="AG9" s="92"/>
      <c r="AH9" s="94"/>
      <c r="AI9" s="98"/>
      <c r="AJ9" s="19">
        <f t="shared" ref="AJ9:AJ74" si="8">IF(AND(AB9&gt;$A$4,AB9&lt;$A$2),1,0)</f>
        <v>0</v>
      </c>
      <c r="AK9" s="29"/>
      <c r="AL9" s="17"/>
      <c r="AM9" s="18"/>
      <c r="AN9" s="64">
        <f t="shared" ref="AN9:AN74" si="9">MOD(AM9-AK9,1)</f>
        <v>0</v>
      </c>
      <c r="AO9" s="90"/>
      <c r="AP9" s="72"/>
      <c r="AQ9" s="64" t="str">
        <f t="shared" ref="AQ9:AQ74" si="10">IF(AK9="","00:00",IF(AK9&gt;AM9,1-MAX(AK9,$A$3)+MIN(AM9,$A$2),MAX(0,$A$2-AK9)+MAX(0,AM9-$A$3)))</f>
        <v>00:00</v>
      </c>
      <c r="AR9" s="92"/>
      <c r="AS9" s="94"/>
      <c r="AT9" s="98"/>
      <c r="AU9" s="19">
        <f t="shared" ref="AU9:AU74" si="11">IF(AND(AM9&gt;$A$4,AM9&lt;$A$2),1,0)</f>
        <v>0</v>
      </c>
      <c r="AV9" s="29"/>
      <c r="AW9" s="17"/>
      <c r="AX9" s="18"/>
      <c r="AY9" s="64">
        <f t="shared" ref="AY9:AY74" si="12">MOD(AX9-AV9,1)</f>
        <v>0</v>
      </c>
      <c r="AZ9" s="90"/>
      <c r="BA9" s="72"/>
      <c r="BB9" s="64" t="str">
        <f t="shared" ref="BB9:BB74" si="13">IF(AV9="","00:00",IF(AV9&gt;AX9,1-MAX(AV9,$A$3)+MIN(AX9,$A$2),MAX(0,$A$2-AV9)+MAX(0,AX9-$A$3)))</f>
        <v>00:00</v>
      </c>
      <c r="BC9" s="92"/>
      <c r="BD9" s="94"/>
      <c r="BE9" s="98"/>
      <c r="BF9" s="19">
        <f t="shared" ref="BF9:BF74" si="14">IF(AND(AX9&gt;$A$4,AX9&lt;$A$2),1,0)</f>
        <v>0</v>
      </c>
      <c r="BG9" s="29"/>
      <c r="BH9" s="17"/>
      <c r="BI9" s="18"/>
      <c r="BJ9" s="64">
        <f t="shared" ref="BJ9:BJ74" si="15">MOD(BI9-BG9,1)</f>
        <v>0</v>
      </c>
      <c r="BK9" s="90"/>
      <c r="BL9" s="72"/>
      <c r="BM9" s="64" t="str">
        <f t="shared" ref="BM9:BM74" si="16">IF(BG9="","00:00",IF(BG9&gt;BI9,1-MAX(BG9,$A$3)+MIN(BI9,$A$2),MAX(0,$A$2-BG9)+MAX(0,BI9-$A$3)))</f>
        <v>00:00</v>
      </c>
      <c r="BN9" s="92"/>
      <c r="BO9" s="94"/>
      <c r="BP9" s="98"/>
      <c r="BQ9" s="19">
        <f t="shared" ref="BQ9:BQ74" si="17">IF(AND(BI9&gt;$A$4,BI9&lt;$A$2),1,0)</f>
        <v>0</v>
      </c>
      <c r="BR9" s="25"/>
    </row>
    <row r="10" spans="1:70" ht="15.75" thickBot="1" x14ac:dyDescent="0.3">
      <c r="A10" s="85">
        <f>A8+1</f>
        <v>42856</v>
      </c>
      <c r="B10" s="99" t="str">
        <f>UPPER(TEXT(A10,"jjj"))</f>
        <v>DIM</v>
      </c>
      <c r="C10" s="105" t="str">
        <f>UPPER(TEXT(A10,"jj mmm"))</f>
        <v>02 MAI</v>
      </c>
      <c r="D10" s="12"/>
      <c r="E10" s="48"/>
      <c r="F10" s="14"/>
      <c r="G10" s="64">
        <f t="shared" si="0"/>
        <v>0</v>
      </c>
      <c r="H10" s="103">
        <f>G10+G11</f>
        <v>0</v>
      </c>
      <c r="I10" s="89">
        <f>IF(OR(F9="",D10=""),0,MOD(D10-F9,1))</f>
        <v>0</v>
      </c>
      <c r="J10" s="64" t="str">
        <f t="shared" si="1"/>
        <v>00:00</v>
      </c>
      <c r="K10" s="107">
        <f>J10+J11</f>
        <v>0</v>
      </c>
      <c r="L10" s="93">
        <f>IF(AND(WEEKDAY($A10,2)&lt;7,E10="CP"),1,0)</f>
        <v>0</v>
      </c>
      <c r="M10" s="97">
        <f>IF(E10="CV",1,0)</f>
        <v>0</v>
      </c>
      <c r="N10" s="15">
        <f t="shared" si="2"/>
        <v>0</v>
      </c>
      <c r="O10" s="12"/>
      <c r="P10" s="13"/>
      <c r="Q10" s="14"/>
      <c r="R10" s="64">
        <f t="shared" si="3"/>
        <v>0</v>
      </c>
      <c r="S10" s="89">
        <f>R10+R11</f>
        <v>0</v>
      </c>
      <c r="T10" s="89">
        <f>IF(OR(Q9="",O10=""),0,MOD(O10-Q9,1))</f>
        <v>0</v>
      </c>
      <c r="U10" s="64" t="str">
        <f t="shared" si="4"/>
        <v>00:00</v>
      </c>
      <c r="V10" s="107">
        <f>U10+U11</f>
        <v>0</v>
      </c>
      <c r="W10" s="93">
        <f>IF(AND(WEEKDAY($A10,2)&lt;7,P10="CP"),1,0)</f>
        <v>0</v>
      </c>
      <c r="X10" s="97">
        <f>IF(P10="CV",1,0)</f>
        <v>0</v>
      </c>
      <c r="Y10" s="15">
        <f t="shared" si="5"/>
        <v>0</v>
      </c>
      <c r="Z10" s="12"/>
      <c r="AA10" s="13"/>
      <c r="AB10" s="14"/>
      <c r="AC10" s="64">
        <f t="shared" si="6"/>
        <v>0</v>
      </c>
      <c r="AD10" s="89">
        <f>AC10+AC11</f>
        <v>0</v>
      </c>
      <c r="AE10" s="89">
        <f>IF(OR(AB9="",Z10=""),0,MOD(Z10-AB9,1))</f>
        <v>0</v>
      </c>
      <c r="AF10" s="64" t="str">
        <f t="shared" si="7"/>
        <v>00:00</v>
      </c>
      <c r="AG10" s="91">
        <f>AF10+AF11</f>
        <v>0</v>
      </c>
      <c r="AH10" s="93">
        <f>IF(AND(WEEKDAY($A10,2)&lt;7,AA10="CP"),1,0)</f>
        <v>0</v>
      </c>
      <c r="AI10" s="97">
        <f>IF(AA10="CV",1,0)</f>
        <v>0</v>
      </c>
      <c r="AJ10" s="15">
        <f t="shared" si="8"/>
        <v>0</v>
      </c>
      <c r="AK10" s="12"/>
      <c r="AL10" s="13"/>
      <c r="AM10" s="14"/>
      <c r="AN10" s="64">
        <f t="shared" si="9"/>
        <v>0</v>
      </c>
      <c r="AO10" s="89">
        <f>AN10+AN11</f>
        <v>0</v>
      </c>
      <c r="AP10" s="89">
        <f>IF(OR(AM9="",AK10=""),0,MOD(AK10-AM9,1))</f>
        <v>0</v>
      </c>
      <c r="AQ10" s="64" t="str">
        <f t="shared" si="10"/>
        <v>00:00</v>
      </c>
      <c r="AR10" s="91">
        <f>AQ10+AQ11</f>
        <v>0</v>
      </c>
      <c r="AS10" s="93">
        <f>IF(AND(WEEKDAY($A10,2)&lt;7,AL10="CP"),1,0)</f>
        <v>0</v>
      </c>
      <c r="AT10" s="97">
        <f>IF(AL10="CV",1,0)</f>
        <v>0</v>
      </c>
      <c r="AU10" s="15">
        <f t="shared" si="11"/>
        <v>0</v>
      </c>
      <c r="AV10" s="12"/>
      <c r="AW10" s="13"/>
      <c r="AX10" s="14"/>
      <c r="AY10" s="64">
        <f t="shared" si="12"/>
        <v>0</v>
      </c>
      <c r="AZ10" s="89">
        <f>AY10+AY11</f>
        <v>0</v>
      </c>
      <c r="BA10" s="89">
        <f>IF(OR(AX9="",AV10=""),0,MOD(AV10-AX9,1))</f>
        <v>0</v>
      </c>
      <c r="BB10" s="64" t="str">
        <f t="shared" si="13"/>
        <v>00:00</v>
      </c>
      <c r="BC10" s="91">
        <f>BB10+BB11</f>
        <v>0</v>
      </c>
      <c r="BD10" s="93">
        <f>IF(AND(WEEKDAY($A10,2)&lt;7,AW10="CP"),1,0)</f>
        <v>0</v>
      </c>
      <c r="BE10" s="97">
        <f>IF(AW10="CV",1,0)</f>
        <v>0</v>
      </c>
      <c r="BF10" s="15">
        <f t="shared" si="14"/>
        <v>0</v>
      </c>
      <c r="BG10" s="12"/>
      <c r="BH10" s="13"/>
      <c r="BI10" s="14"/>
      <c r="BJ10" s="64">
        <f t="shared" si="15"/>
        <v>0</v>
      </c>
      <c r="BK10" s="89">
        <f>BJ10+BJ11</f>
        <v>0</v>
      </c>
      <c r="BL10" s="89">
        <f>IF(OR(BI9="",BG10=""),0,MOD(BG10-BI9,1))</f>
        <v>0</v>
      </c>
      <c r="BM10" s="64" t="str">
        <f t="shared" si="16"/>
        <v>00:00</v>
      </c>
      <c r="BN10" s="91">
        <f>BM10+BM11</f>
        <v>0</v>
      </c>
      <c r="BO10" s="93">
        <f>IF(AND(WEEKDAY($A10,2)&lt;7,BH10="CP"),1,0)</f>
        <v>0</v>
      </c>
      <c r="BP10" s="97">
        <f>IF(BH10="CV",1,0)</f>
        <v>0</v>
      </c>
      <c r="BQ10" s="15">
        <f t="shared" si="17"/>
        <v>0</v>
      </c>
      <c r="BR10" s="24"/>
    </row>
    <row r="11" spans="1:70" ht="15.75" thickBot="1" x14ac:dyDescent="0.3">
      <c r="A11" s="85"/>
      <c r="B11" s="100"/>
      <c r="C11" s="106"/>
      <c r="D11" s="16"/>
      <c r="E11" s="49"/>
      <c r="F11" s="18"/>
      <c r="G11" s="65">
        <f t="shared" si="0"/>
        <v>0</v>
      </c>
      <c r="H11" s="104"/>
      <c r="I11" s="90"/>
      <c r="J11" s="64" t="str">
        <f t="shared" si="1"/>
        <v>00:00</v>
      </c>
      <c r="K11" s="108"/>
      <c r="L11" s="94"/>
      <c r="M11" s="98"/>
      <c r="N11" s="19">
        <f t="shared" si="2"/>
        <v>0</v>
      </c>
      <c r="O11" s="16"/>
      <c r="P11" s="17"/>
      <c r="Q11" s="18"/>
      <c r="R11" s="65">
        <f t="shared" si="3"/>
        <v>0</v>
      </c>
      <c r="S11" s="90"/>
      <c r="T11" s="90"/>
      <c r="U11" s="64" t="str">
        <f t="shared" si="4"/>
        <v>00:00</v>
      </c>
      <c r="V11" s="108"/>
      <c r="W11" s="94"/>
      <c r="X11" s="98"/>
      <c r="Y11" s="19">
        <f t="shared" si="5"/>
        <v>0</v>
      </c>
      <c r="Z11" s="16"/>
      <c r="AA11" s="17"/>
      <c r="AB11" s="18"/>
      <c r="AC11" s="64">
        <f t="shared" si="6"/>
        <v>0</v>
      </c>
      <c r="AD11" s="90"/>
      <c r="AE11" s="90"/>
      <c r="AF11" s="64" t="str">
        <f t="shared" si="7"/>
        <v>00:00</v>
      </c>
      <c r="AG11" s="92"/>
      <c r="AH11" s="94"/>
      <c r="AI11" s="98"/>
      <c r="AJ11" s="19">
        <f t="shared" si="8"/>
        <v>0</v>
      </c>
      <c r="AK11" s="16"/>
      <c r="AL11" s="17"/>
      <c r="AM11" s="18"/>
      <c r="AN11" s="64">
        <f t="shared" si="9"/>
        <v>0</v>
      </c>
      <c r="AO11" s="90"/>
      <c r="AP11" s="90"/>
      <c r="AQ11" s="64" t="str">
        <f t="shared" si="10"/>
        <v>00:00</v>
      </c>
      <c r="AR11" s="92"/>
      <c r="AS11" s="94"/>
      <c r="AT11" s="98"/>
      <c r="AU11" s="19">
        <f t="shared" si="11"/>
        <v>0</v>
      </c>
      <c r="AV11" s="16"/>
      <c r="AW11" s="17"/>
      <c r="AX11" s="18"/>
      <c r="AY11" s="64">
        <f t="shared" si="12"/>
        <v>0</v>
      </c>
      <c r="AZ11" s="90"/>
      <c r="BA11" s="90"/>
      <c r="BB11" s="64" t="str">
        <f t="shared" si="13"/>
        <v>00:00</v>
      </c>
      <c r="BC11" s="92"/>
      <c r="BD11" s="94"/>
      <c r="BE11" s="98"/>
      <c r="BF11" s="19">
        <f t="shared" si="14"/>
        <v>0</v>
      </c>
      <c r="BG11" s="16"/>
      <c r="BH11" s="17"/>
      <c r="BI11" s="18"/>
      <c r="BJ11" s="64">
        <f t="shared" si="15"/>
        <v>0</v>
      </c>
      <c r="BK11" s="90"/>
      <c r="BL11" s="90"/>
      <c r="BM11" s="64" t="str">
        <f t="shared" si="16"/>
        <v>00:00</v>
      </c>
      <c r="BN11" s="92"/>
      <c r="BO11" s="94"/>
      <c r="BP11" s="98"/>
      <c r="BQ11" s="19">
        <f t="shared" si="17"/>
        <v>0</v>
      </c>
      <c r="BR11" s="25"/>
    </row>
    <row r="12" spans="1:70" ht="15.75" thickBot="1" x14ac:dyDescent="0.3">
      <c r="A12" s="73"/>
      <c r="B12" s="141"/>
      <c r="C12" s="142"/>
      <c r="D12" s="138" t="s">
        <v>40</v>
      </c>
      <c r="E12" s="139"/>
      <c r="F12" s="140"/>
      <c r="G12" s="135">
        <f>SUM(H8:H11)</f>
        <v>0</v>
      </c>
      <c r="H12" s="136"/>
      <c r="I12" s="136"/>
      <c r="J12" s="136"/>
      <c r="K12" s="137"/>
      <c r="L12" s="74"/>
      <c r="M12" s="69"/>
      <c r="N12" s="8"/>
      <c r="O12" s="138" t="s">
        <v>40</v>
      </c>
      <c r="P12" s="139"/>
      <c r="Q12" s="140"/>
      <c r="R12" s="135">
        <f>SUM(S8:S11)</f>
        <v>0</v>
      </c>
      <c r="S12" s="136"/>
      <c r="T12" s="136"/>
      <c r="U12" s="136"/>
      <c r="V12" s="137"/>
      <c r="W12" s="74"/>
      <c r="X12" s="69"/>
      <c r="Y12" s="8"/>
      <c r="Z12" s="138" t="s">
        <v>40</v>
      </c>
      <c r="AA12" s="139"/>
      <c r="AB12" s="140"/>
      <c r="AC12" s="135">
        <f>SUM(AD8:AD11)</f>
        <v>0</v>
      </c>
      <c r="AD12" s="136"/>
      <c r="AE12" s="136"/>
      <c r="AF12" s="136"/>
      <c r="AG12" s="137"/>
      <c r="AH12" s="74"/>
      <c r="AI12" s="69"/>
      <c r="AJ12" s="8"/>
      <c r="AK12" s="138" t="s">
        <v>40</v>
      </c>
      <c r="AL12" s="139"/>
      <c r="AM12" s="140"/>
      <c r="AN12" s="135">
        <f>SUM(AO8:AO11)</f>
        <v>0</v>
      </c>
      <c r="AO12" s="136"/>
      <c r="AP12" s="136"/>
      <c r="AQ12" s="136"/>
      <c r="AR12" s="137"/>
      <c r="AS12" s="74"/>
      <c r="AT12" s="69"/>
      <c r="AU12" s="8"/>
      <c r="AV12" s="138" t="s">
        <v>40</v>
      </c>
      <c r="AW12" s="139"/>
      <c r="AX12" s="140"/>
      <c r="AY12" s="135">
        <f>SUM(AZ8:AZ11)</f>
        <v>0</v>
      </c>
      <c r="AZ12" s="136"/>
      <c r="BA12" s="136"/>
      <c r="BB12" s="136"/>
      <c r="BC12" s="137"/>
      <c r="BD12" s="74"/>
      <c r="BE12" s="69"/>
      <c r="BF12" s="8"/>
      <c r="BG12" s="138" t="s">
        <v>40</v>
      </c>
      <c r="BH12" s="139"/>
      <c r="BI12" s="140"/>
      <c r="BJ12" s="135">
        <f>SUM(BK8:BK11)</f>
        <v>0</v>
      </c>
      <c r="BK12" s="136"/>
      <c r="BL12" s="136"/>
      <c r="BM12" s="136"/>
      <c r="BN12" s="137"/>
      <c r="BO12" s="74"/>
      <c r="BP12" s="69"/>
      <c r="BQ12" s="8"/>
      <c r="BR12" s="68"/>
    </row>
    <row r="13" spans="1:70" ht="15.75" thickBot="1" x14ac:dyDescent="0.3">
      <c r="A13" s="85">
        <f>A10+1</f>
        <v>42857</v>
      </c>
      <c r="B13" s="99" t="str">
        <f>UPPER(TEXT(A13,"jjj"))</f>
        <v>LUN</v>
      </c>
      <c r="C13" s="105" t="str">
        <f>UPPER(TEXT(A13,"jj mmm"))</f>
        <v>03 MAI</v>
      </c>
      <c r="D13" s="154"/>
      <c r="E13" s="155"/>
      <c r="F13" s="156"/>
      <c r="G13" s="64">
        <f t="shared" si="0"/>
        <v>0</v>
      </c>
      <c r="H13" s="103">
        <f>G13+G14</f>
        <v>0</v>
      </c>
      <c r="I13" s="89">
        <f>IF(OR(F11="",D13=""),0,MOD(D13-F11,1))</f>
        <v>0</v>
      </c>
      <c r="J13" s="64" t="str">
        <f t="shared" si="1"/>
        <v>00:00</v>
      </c>
      <c r="K13" s="107">
        <f>J13+J14</f>
        <v>0</v>
      </c>
      <c r="L13" s="93">
        <f>IF(AND(WEEKDAY($A13,2)&lt;7,E13="CP"),1,0)</f>
        <v>0</v>
      </c>
      <c r="M13" s="97">
        <f>IF(E13="CV",1,0)</f>
        <v>0</v>
      </c>
      <c r="N13" s="15">
        <f t="shared" si="2"/>
        <v>0</v>
      </c>
      <c r="O13" s="12"/>
      <c r="P13" s="13"/>
      <c r="Q13" s="14"/>
      <c r="R13" s="64">
        <f t="shared" si="3"/>
        <v>0</v>
      </c>
      <c r="S13" s="89">
        <f>R13+R14</f>
        <v>0</v>
      </c>
      <c r="T13" s="89">
        <f>IF(OR(Q11="",O13=""),0,MOD(O13-Q11,1))</f>
        <v>0</v>
      </c>
      <c r="U13" s="64" t="str">
        <f t="shared" si="4"/>
        <v>00:00</v>
      </c>
      <c r="V13" s="107">
        <f>U13+U14</f>
        <v>0</v>
      </c>
      <c r="W13" s="93">
        <f>IF(AND(WEEKDAY($A13,2)&lt;7,P13="CP"),1,0)</f>
        <v>0</v>
      </c>
      <c r="X13" s="97">
        <f>IF(P13="CV",1,0)</f>
        <v>0</v>
      </c>
      <c r="Y13" s="15">
        <f t="shared" si="5"/>
        <v>0</v>
      </c>
      <c r="Z13" s="12"/>
      <c r="AA13" s="13"/>
      <c r="AB13" s="14"/>
      <c r="AC13" s="64">
        <f t="shared" si="6"/>
        <v>0</v>
      </c>
      <c r="AD13" s="89">
        <f>AC13+AC14</f>
        <v>0</v>
      </c>
      <c r="AE13" s="89">
        <f>IF(OR(AB11="",Z13=""),0,MOD(Z13-AB11,1))</f>
        <v>0</v>
      </c>
      <c r="AF13" s="64" t="str">
        <f t="shared" si="7"/>
        <v>00:00</v>
      </c>
      <c r="AG13" s="91">
        <f>AF13+AF14</f>
        <v>0</v>
      </c>
      <c r="AH13" s="93">
        <f>IF(AND(WEEKDAY($A13,2)&lt;7,AA13="CP"),1,0)</f>
        <v>0</v>
      </c>
      <c r="AI13" s="97">
        <f>IF(AA13="CV",1,0)</f>
        <v>0</v>
      </c>
      <c r="AJ13" s="15">
        <f t="shared" si="8"/>
        <v>0</v>
      </c>
      <c r="AK13" s="12"/>
      <c r="AL13" s="13"/>
      <c r="AM13" s="14"/>
      <c r="AN13" s="64">
        <f t="shared" si="9"/>
        <v>0</v>
      </c>
      <c r="AO13" s="89">
        <f>AN13+AN14</f>
        <v>0</v>
      </c>
      <c r="AP13" s="89">
        <f>IF(OR(AM11="",AK13=""),0,MOD(AK13-AM11,1))</f>
        <v>0</v>
      </c>
      <c r="AQ13" s="64" t="str">
        <f t="shared" si="10"/>
        <v>00:00</v>
      </c>
      <c r="AR13" s="91">
        <f>AQ13+AQ14</f>
        <v>0</v>
      </c>
      <c r="AS13" s="93">
        <f>IF(AND(WEEKDAY($A13,2)&lt;7,AL13="CP"),1,0)</f>
        <v>0</v>
      </c>
      <c r="AT13" s="97">
        <f>IF(AL13="CV",1,0)</f>
        <v>0</v>
      </c>
      <c r="AU13" s="15">
        <f t="shared" si="11"/>
        <v>0</v>
      </c>
      <c r="AV13" s="12"/>
      <c r="AW13" s="13"/>
      <c r="AX13" s="14"/>
      <c r="AY13" s="64">
        <f t="shared" si="12"/>
        <v>0</v>
      </c>
      <c r="AZ13" s="89">
        <f>AY13+AY14</f>
        <v>0</v>
      </c>
      <c r="BA13" s="89">
        <f>IF(OR(AX11="",AV13=""),0,MOD(AV13-AX11,1))</f>
        <v>0</v>
      </c>
      <c r="BB13" s="64" t="str">
        <f t="shared" si="13"/>
        <v>00:00</v>
      </c>
      <c r="BC13" s="91">
        <f>BB13+BB14</f>
        <v>0</v>
      </c>
      <c r="BD13" s="93">
        <f>IF(AND(WEEKDAY($A13,2)&lt;7,AW13="CP"),1,0)</f>
        <v>0</v>
      </c>
      <c r="BE13" s="97">
        <f>IF(AW13="CV",1,0)</f>
        <v>0</v>
      </c>
      <c r="BF13" s="15">
        <f t="shared" si="14"/>
        <v>0</v>
      </c>
      <c r="BG13" s="12"/>
      <c r="BH13" s="13"/>
      <c r="BI13" s="14"/>
      <c r="BJ13" s="64">
        <f t="shared" si="15"/>
        <v>0</v>
      </c>
      <c r="BK13" s="89">
        <f>BJ13+BJ14</f>
        <v>0</v>
      </c>
      <c r="BL13" s="89">
        <f>IF(OR(BI11="",BG13=""),0,MOD(BG13-BI11,1))</f>
        <v>0</v>
      </c>
      <c r="BM13" s="64" t="str">
        <f t="shared" si="16"/>
        <v>00:00</v>
      </c>
      <c r="BN13" s="91">
        <f>BM13+BM14</f>
        <v>0</v>
      </c>
      <c r="BO13" s="93">
        <f>IF(AND(WEEKDAY($A13,2)&lt;7,BH13="CP"),1,0)</f>
        <v>0</v>
      </c>
      <c r="BP13" s="97">
        <f>IF(BH13="CV",1,0)</f>
        <v>0</v>
      </c>
      <c r="BQ13" s="15">
        <f t="shared" si="17"/>
        <v>0</v>
      </c>
      <c r="BR13" s="24"/>
    </row>
    <row r="14" spans="1:70" ht="15.75" thickBot="1" x14ac:dyDescent="0.3">
      <c r="A14" s="85"/>
      <c r="B14" s="100"/>
      <c r="C14" s="106"/>
      <c r="D14" s="16"/>
      <c r="E14" s="49"/>
      <c r="F14" s="18"/>
      <c r="G14" s="65">
        <f t="shared" si="0"/>
        <v>0</v>
      </c>
      <c r="H14" s="104"/>
      <c r="I14" s="90"/>
      <c r="J14" s="64" t="str">
        <f t="shared" si="1"/>
        <v>00:00</v>
      </c>
      <c r="K14" s="108"/>
      <c r="L14" s="94"/>
      <c r="M14" s="98"/>
      <c r="N14" s="19">
        <f t="shared" si="2"/>
        <v>0</v>
      </c>
      <c r="O14" s="16"/>
      <c r="P14" s="17"/>
      <c r="Q14" s="18"/>
      <c r="R14" s="65">
        <f t="shared" si="3"/>
        <v>0</v>
      </c>
      <c r="S14" s="90"/>
      <c r="T14" s="90"/>
      <c r="U14" s="64" t="str">
        <f t="shared" si="4"/>
        <v>00:00</v>
      </c>
      <c r="V14" s="108"/>
      <c r="W14" s="94"/>
      <c r="X14" s="98"/>
      <c r="Y14" s="19">
        <f t="shared" si="5"/>
        <v>0</v>
      </c>
      <c r="Z14" s="16"/>
      <c r="AA14" s="17"/>
      <c r="AB14" s="18"/>
      <c r="AC14" s="64">
        <f t="shared" si="6"/>
        <v>0</v>
      </c>
      <c r="AD14" s="90"/>
      <c r="AE14" s="90"/>
      <c r="AF14" s="64" t="str">
        <f t="shared" si="7"/>
        <v>00:00</v>
      </c>
      <c r="AG14" s="92"/>
      <c r="AH14" s="94"/>
      <c r="AI14" s="98"/>
      <c r="AJ14" s="19">
        <f t="shared" si="8"/>
        <v>0</v>
      </c>
      <c r="AK14" s="16"/>
      <c r="AL14" s="17"/>
      <c r="AM14" s="18"/>
      <c r="AN14" s="64">
        <f t="shared" si="9"/>
        <v>0</v>
      </c>
      <c r="AO14" s="90"/>
      <c r="AP14" s="90"/>
      <c r="AQ14" s="64" t="str">
        <f t="shared" si="10"/>
        <v>00:00</v>
      </c>
      <c r="AR14" s="92"/>
      <c r="AS14" s="94"/>
      <c r="AT14" s="98"/>
      <c r="AU14" s="19">
        <f t="shared" si="11"/>
        <v>0</v>
      </c>
      <c r="AV14" s="16"/>
      <c r="AW14" s="17"/>
      <c r="AX14" s="18"/>
      <c r="AY14" s="64">
        <f t="shared" si="12"/>
        <v>0</v>
      </c>
      <c r="AZ14" s="90"/>
      <c r="BA14" s="90"/>
      <c r="BB14" s="64" t="str">
        <f t="shared" si="13"/>
        <v>00:00</v>
      </c>
      <c r="BC14" s="92"/>
      <c r="BD14" s="94"/>
      <c r="BE14" s="98"/>
      <c r="BF14" s="19">
        <f t="shared" si="14"/>
        <v>0</v>
      </c>
      <c r="BG14" s="16"/>
      <c r="BH14" s="17"/>
      <c r="BI14" s="18"/>
      <c r="BJ14" s="64">
        <f t="shared" si="15"/>
        <v>0</v>
      </c>
      <c r="BK14" s="90"/>
      <c r="BL14" s="90"/>
      <c r="BM14" s="64" t="str">
        <f t="shared" si="16"/>
        <v>00:00</v>
      </c>
      <c r="BN14" s="92"/>
      <c r="BO14" s="94"/>
      <c r="BP14" s="98"/>
      <c r="BQ14" s="19">
        <f t="shared" si="17"/>
        <v>0</v>
      </c>
      <c r="BR14" s="25"/>
    </row>
    <row r="15" spans="1:70" ht="15.75" thickBot="1" x14ac:dyDescent="0.3">
      <c r="A15" s="85">
        <f>A13+1</f>
        <v>42858</v>
      </c>
      <c r="B15" s="99" t="str">
        <f>UPPER(TEXT(A15,"jjj"))</f>
        <v>MAR</v>
      </c>
      <c r="C15" s="105" t="str">
        <f>UPPER(TEXT(A15,"jj mmm"))</f>
        <v>04 MAI</v>
      </c>
      <c r="D15" s="12"/>
      <c r="E15" s="48"/>
      <c r="F15" s="14"/>
      <c r="G15" s="64">
        <f t="shared" si="0"/>
        <v>0</v>
      </c>
      <c r="H15" s="103">
        <f>G15+G16</f>
        <v>0</v>
      </c>
      <c r="I15" s="89">
        <f>IF(OR(F14="",D15=""),0,MOD(D15-F14,1))</f>
        <v>0</v>
      </c>
      <c r="J15" s="64" t="str">
        <f t="shared" si="1"/>
        <v>00:00</v>
      </c>
      <c r="K15" s="107">
        <f>J15+J16</f>
        <v>0</v>
      </c>
      <c r="L15" s="93">
        <f>IF(AND(WEEKDAY($A15,2)&lt;7,E15="CP"),1,0)</f>
        <v>0</v>
      </c>
      <c r="M15" s="97">
        <f>IF(E15="CV",1,0)</f>
        <v>0</v>
      </c>
      <c r="N15" s="15">
        <f t="shared" si="2"/>
        <v>0</v>
      </c>
      <c r="O15" s="12"/>
      <c r="P15" s="13"/>
      <c r="Q15" s="14"/>
      <c r="R15" s="64">
        <f t="shared" si="3"/>
        <v>0</v>
      </c>
      <c r="S15" s="89">
        <f>R15+R16</f>
        <v>0</v>
      </c>
      <c r="T15" s="89">
        <f>IF(OR(Q14="",O15=""),0,MOD(O15-Q14,1))</f>
        <v>0</v>
      </c>
      <c r="U15" s="64" t="str">
        <f t="shared" si="4"/>
        <v>00:00</v>
      </c>
      <c r="V15" s="107">
        <f>U15+U16</f>
        <v>0</v>
      </c>
      <c r="W15" s="93">
        <f>IF(AND(WEEKDAY($A15,2)&lt;7,P15="CP"),1,0)</f>
        <v>0</v>
      </c>
      <c r="X15" s="97">
        <f>IF(P15="CV",1,0)</f>
        <v>0</v>
      </c>
      <c r="Y15" s="15">
        <f t="shared" si="5"/>
        <v>0</v>
      </c>
      <c r="Z15" s="12"/>
      <c r="AA15" s="13"/>
      <c r="AB15" s="14"/>
      <c r="AC15" s="64">
        <f t="shared" si="6"/>
        <v>0</v>
      </c>
      <c r="AD15" s="89">
        <f>AC15+AC16</f>
        <v>0</v>
      </c>
      <c r="AE15" s="89">
        <f>IF(OR(AB14="",Z15=""),0,MOD(Z15-AB14,1))</f>
        <v>0</v>
      </c>
      <c r="AF15" s="64" t="str">
        <f t="shared" si="7"/>
        <v>00:00</v>
      </c>
      <c r="AG15" s="91">
        <f>AF15+AF16</f>
        <v>0</v>
      </c>
      <c r="AH15" s="93">
        <f>IF(AND(WEEKDAY($A15,2)&lt;7,AA15="CP"),1,0)</f>
        <v>0</v>
      </c>
      <c r="AI15" s="97">
        <f>IF(AA15="CV",1,0)</f>
        <v>0</v>
      </c>
      <c r="AJ15" s="15">
        <f t="shared" si="8"/>
        <v>0</v>
      </c>
      <c r="AK15" s="12"/>
      <c r="AL15" s="13"/>
      <c r="AM15" s="14"/>
      <c r="AN15" s="64">
        <f t="shared" si="9"/>
        <v>0</v>
      </c>
      <c r="AO15" s="89">
        <f>AN15+AN16</f>
        <v>0</v>
      </c>
      <c r="AP15" s="89">
        <f>IF(OR(AM14="",AK15=""),0,MOD(AK15-AM14,1))</f>
        <v>0</v>
      </c>
      <c r="AQ15" s="64" t="str">
        <f t="shared" si="10"/>
        <v>00:00</v>
      </c>
      <c r="AR15" s="91">
        <f>AQ15+AQ16</f>
        <v>0</v>
      </c>
      <c r="AS15" s="93">
        <f>IF(AND(WEEKDAY($A15,2)&lt;7,AL15="CP"),1,0)</f>
        <v>0</v>
      </c>
      <c r="AT15" s="97">
        <f>IF(AL15="CV",1,0)</f>
        <v>0</v>
      </c>
      <c r="AU15" s="15">
        <f t="shared" si="11"/>
        <v>0</v>
      </c>
      <c r="AV15" s="12"/>
      <c r="AW15" s="13"/>
      <c r="AX15" s="14"/>
      <c r="AY15" s="64">
        <f t="shared" si="12"/>
        <v>0</v>
      </c>
      <c r="AZ15" s="89">
        <f>AY15+AY16</f>
        <v>0</v>
      </c>
      <c r="BA15" s="89">
        <f>IF(OR(AX14="",AV15=""),0,MOD(AV15-AX14,1))</f>
        <v>0</v>
      </c>
      <c r="BB15" s="64" t="str">
        <f t="shared" si="13"/>
        <v>00:00</v>
      </c>
      <c r="BC15" s="91">
        <f>BB15+BB16</f>
        <v>0</v>
      </c>
      <c r="BD15" s="93">
        <f>IF(AND(WEEKDAY($A15,2)&lt;7,AW15="CP"),1,0)</f>
        <v>0</v>
      </c>
      <c r="BE15" s="97">
        <f>IF(AW15="CV",1,0)</f>
        <v>0</v>
      </c>
      <c r="BF15" s="15">
        <f t="shared" si="14"/>
        <v>0</v>
      </c>
      <c r="BG15" s="12"/>
      <c r="BH15" s="13"/>
      <c r="BI15" s="14"/>
      <c r="BJ15" s="64">
        <f t="shared" si="15"/>
        <v>0</v>
      </c>
      <c r="BK15" s="89">
        <f>BJ15+BJ16</f>
        <v>0</v>
      </c>
      <c r="BL15" s="89">
        <f>IF(OR(BI14="",BG15=""),0,MOD(BG15-BI14,1))</f>
        <v>0</v>
      </c>
      <c r="BM15" s="64" t="str">
        <f t="shared" si="16"/>
        <v>00:00</v>
      </c>
      <c r="BN15" s="91">
        <f>BM15+BM16</f>
        <v>0</v>
      </c>
      <c r="BO15" s="93">
        <f>IF(AND(WEEKDAY($A15,2)&lt;7,BH15="CP"),1,0)</f>
        <v>0</v>
      </c>
      <c r="BP15" s="97">
        <f>IF(BH15="CV",1,0)</f>
        <v>0</v>
      </c>
      <c r="BQ15" s="15">
        <f t="shared" si="17"/>
        <v>0</v>
      </c>
      <c r="BR15" s="24"/>
    </row>
    <row r="16" spans="1:70" ht="15.75" thickBot="1" x14ac:dyDescent="0.3">
      <c r="A16" s="85"/>
      <c r="B16" s="100"/>
      <c r="C16" s="106"/>
      <c r="D16" s="16"/>
      <c r="E16" s="49"/>
      <c r="F16" s="18"/>
      <c r="G16" s="65">
        <f t="shared" si="0"/>
        <v>0</v>
      </c>
      <c r="H16" s="104"/>
      <c r="I16" s="90"/>
      <c r="J16" s="64" t="str">
        <f t="shared" si="1"/>
        <v>00:00</v>
      </c>
      <c r="K16" s="108"/>
      <c r="L16" s="94"/>
      <c r="M16" s="98"/>
      <c r="N16" s="19">
        <f t="shared" si="2"/>
        <v>0</v>
      </c>
      <c r="O16" s="16"/>
      <c r="P16" s="17"/>
      <c r="Q16" s="18"/>
      <c r="R16" s="65">
        <f t="shared" si="3"/>
        <v>0</v>
      </c>
      <c r="S16" s="90"/>
      <c r="T16" s="90"/>
      <c r="U16" s="64" t="str">
        <f t="shared" si="4"/>
        <v>00:00</v>
      </c>
      <c r="V16" s="108"/>
      <c r="W16" s="94"/>
      <c r="X16" s="98"/>
      <c r="Y16" s="19">
        <f t="shared" si="5"/>
        <v>0</v>
      </c>
      <c r="Z16" s="16"/>
      <c r="AA16" s="17"/>
      <c r="AB16" s="18"/>
      <c r="AC16" s="64">
        <f t="shared" si="6"/>
        <v>0</v>
      </c>
      <c r="AD16" s="90"/>
      <c r="AE16" s="90"/>
      <c r="AF16" s="64" t="str">
        <f t="shared" si="7"/>
        <v>00:00</v>
      </c>
      <c r="AG16" s="92"/>
      <c r="AH16" s="94"/>
      <c r="AI16" s="98"/>
      <c r="AJ16" s="19">
        <f t="shared" si="8"/>
        <v>0</v>
      </c>
      <c r="AK16" s="16"/>
      <c r="AL16" s="17"/>
      <c r="AM16" s="18"/>
      <c r="AN16" s="64">
        <f t="shared" si="9"/>
        <v>0</v>
      </c>
      <c r="AO16" s="90"/>
      <c r="AP16" s="90"/>
      <c r="AQ16" s="64" t="str">
        <f t="shared" si="10"/>
        <v>00:00</v>
      </c>
      <c r="AR16" s="92"/>
      <c r="AS16" s="94"/>
      <c r="AT16" s="98"/>
      <c r="AU16" s="19">
        <f t="shared" si="11"/>
        <v>0</v>
      </c>
      <c r="AV16" s="16"/>
      <c r="AW16" s="17"/>
      <c r="AX16" s="18"/>
      <c r="AY16" s="64">
        <f t="shared" si="12"/>
        <v>0</v>
      </c>
      <c r="AZ16" s="90"/>
      <c r="BA16" s="90"/>
      <c r="BB16" s="64" t="str">
        <f t="shared" si="13"/>
        <v>00:00</v>
      </c>
      <c r="BC16" s="92"/>
      <c r="BD16" s="94"/>
      <c r="BE16" s="98"/>
      <c r="BF16" s="19">
        <f t="shared" si="14"/>
        <v>0</v>
      </c>
      <c r="BG16" s="16"/>
      <c r="BH16" s="17"/>
      <c r="BI16" s="18"/>
      <c r="BJ16" s="64">
        <f t="shared" si="15"/>
        <v>0</v>
      </c>
      <c r="BK16" s="90"/>
      <c r="BL16" s="90"/>
      <c r="BM16" s="64" t="str">
        <f t="shared" si="16"/>
        <v>00:00</v>
      </c>
      <c r="BN16" s="92"/>
      <c r="BO16" s="94"/>
      <c r="BP16" s="98"/>
      <c r="BQ16" s="19">
        <f t="shared" si="17"/>
        <v>0</v>
      </c>
      <c r="BR16" s="25"/>
    </row>
    <row r="17" spans="1:70" ht="15.75" thickBot="1" x14ac:dyDescent="0.3">
      <c r="A17" s="85">
        <f>A15+1</f>
        <v>42859</v>
      </c>
      <c r="B17" s="99" t="str">
        <f>UPPER(TEXT(A17,"jjj"))</f>
        <v>MER</v>
      </c>
      <c r="C17" s="105" t="str">
        <f>UPPER(TEXT(A17,"jj mmm"))</f>
        <v>05 MAI</v>
      </c>
      <c r="D17" s="12"/>
      <c r="E17" s="48"/>
      <c r="F17" s="14"/>
      <c r="G17" s="64">
        <f t="shared" si="0"/>
        <v>0</v>
      </c>
      <c r="H17" s="103">
        <f>G17+G18</f>
        <v>0</v>
      </c>
      <c r="I17" s="89">
        <f>IF(OR(F16="",D17=""),0,MOD(D17-F16,1))</f>
        <v>0</v>
      </c>
      <c r="J17" s="64" t="str">
        <f t="shared" si="1"/>
        <v>00:00</v>
      </c>
      <c r="K17" s="107">
        <f>J17+J18</f>
        <v>0</v>
      </c>
      <c r="L17" s="93">
        <f>IF(AND(WEEKDAY($A17,2)&lt;7,E17="CP"),1,0)</f>
        <v>0</v>
      </c>
      <c r="M17" s="97">
        <f>IF(E17="CV",1,0)</f>
        <v>0</v>
      </c>
      <c r="N17" s="15">
        <f t="shared" si="2"/>
        <v>0</v>
      </c>
      <c r="O17" s="12"/>
      <c r="P17" s="13"/>
      <c r="Q17" s="14"/>
      <c r="R17" s="64">
        <f t="shared" si="3"/>
        <v>0</v>
      </c>
      <c r="S17" s="89">
        <f>R17+R18</f>
        <v>0</v>
      </c>
      <c r="T17" s="89">
        <f>IF(OR(Q16="",O17=""),0,MOD(O17-Q16,1))</f>
        <v>0</v>
      </c>
      <c r="U17" s="64" t="str">
        <f t="shared" si="4"/>
        <v>00:00</v>
      </c>
      <c r="V17" s="107">
        <f>U17+U18</f>
        <v>0</v>
      </c>
      <c r="W17" s="93">
        <f>IF(AND(WEEKDAY($A17,2)&lt;7,P17="CP"),1,0)</f>
        <v>0</v>
      </c>
      <c r="X17" s="97">
        <f>IF(P17="CV",1,0)</f>
        <v>0</v>
      </c>
      <c r="Y17" s="15">
        <f t="shared" si="5"/>
        <v>0</v>
      </c>
      <c r="Z17" s="12"/>
      <c r="AA17" s="13"/>
      <c r="AB17" s="14"/>
      <c r="AC17" s="64">
        <f t="shared" si="6"/>
        <v>0</v>
      </c>
      <c r="AD17" s="89">
        <f>AC17+AC18</f>
        <v>0</v>
      </c>
      <c r="AE17" s="89">
        <f>IF(OR(AB16="",Z17=""),0,MOD(Z17-AB16,1))</f>
        <v>0</v>
      </c>
      <c r="AF17" s="64" t="str">
        <f t="shared" si="7"/>
        <v>00:00</v>
      </c>
      <c r="AG17" s="91">
        <f>AF17+AF18</f>
        <v>0</v>
      </c>
      <c r="AH17" s="93">
        <f>IF(AND(WEEKDAY($A17,2)&lt;7,AA17="CP"),1,0)</f>
        <v>0</v>
      </c>
      <c r="AI17" s="97">
        <f>IF(AA17="CV",1,0)</f>
        <v>0</v>
      </c>
      <c r="AJ17" s="15">
        <f t="shared" si="8"/>
        <v>0</v>
      </c>
      <c r="AK17" s="12"/>
      <c r="AL17" s="13"/>
      <c r="AM17" s="14"/>
      <c r="AN17" s="64">
        <f t="shared" si="9"/>
        <v>0</v>
      </c>
      <c r="AO17" s="89">
        <f>AN17+AN18</f>
        <v>0</v>
      </c>
      <c r="AP17" s="89">
        <f>IF(OR(AM16="",AK17=""),0,MOD(AK17-AM16,1))</f>
        <v>0</v>
      </c>
      <c r="AQ17" s="64" t="str">
        <f t="shared" si="10"/>
        <v>00:00</v>
      </c>
      <c r="AR17" s="91">
        <f>AQ17+AQ18</f>
        <v>0</v>
      </c>
      <c r="AS17" s="93">
        <f>IF(AND(WEEKDAY($A17,2)&lt;7,AL17="CP"),1,0)</f>
        <v>0</v>
      </c>
      <c r="AT17" s="97">
        <f>IF(AL17="CV",1,0)</f>
        <v>0</v>
      </c>
      <c r="AU17" s="15">
        <f t="shared" si="11"/>
        <v>0</v>
      </c>
      <c r="AV17" s="12"/>
      <c r="AW17" s="13"/>
      <c r="AX17" s="14"/>
      <c r="AY17" s="64">
        <f t="shared" si="12"/>
        <v>0</v>
      </c>
      <c r="AZ17" s="89">
        <f>AY17+AY18</f>
        <v>0</v>
      </c>
      <c r="BA17" s="89">
        <f>IF(OR(AX16="",AV17=""),0,MOD(AV17-AX16,1))</f>
        <v>0</v>
      </c>
      <c r="BB17" s="64" t="str">
        <f t="shared" si="13"/>
        <v>00:00</v>
      </c>
      <c r="BC17" s="91">
        <f>BB17+BB18</f>
        <v>0</v>
      </c>
      <c r="BD17" s="93">
        <f>IF(AND(WEEKDAY($A17,2)&lt;7,AW17="CP"),1,0)</f>
        <v>0</v>
      </c>
      <c r="BE17" s="97">
        <f>IF(AW17="CV",1,0)</f>
        <v>0</v>
      </c>
      <c r="BF17" s="15">
        <f t="shared" si="14"/>
        <v>0</v>
      </c>
      <c r="BG17" s="12"/>
      <c r="BH17" s="13"/>
      <c r="BI17" s="14"/>
      <c r="BJ17" s="64">
        <f t="shared" si="15"/>
        <v>0</v>
      </c>
      <c r="BK17" s="89">
        <f>BJ17+BJ18</f>
        <v>0</v>
      </c>
      <c r="BL17" s="89">
        <f>IF(OR(BI16="",BG17=""),0,MOD(BG17-BI16,1))</f>
        <v>0</v>
      </c>
      <c r="BM17" s="64" t="str">
        <f t="shared" si="16"/>
        <v>00:00</v>
      </c>
      <c r="BN17" s="91">
        <f>BM17+BM18</f>
        <v>0</v>
      </c>
      <c r="BO17" s="93">
        <f>IF(AND(WEEKDAY($A17,2)&lt;7,BH17="CP"),1,0)</f>
        <v>0</v>
      </c>
      <c r="BP17" s="97">
        <f>IF(BH17="CV",1,0)</f>
        <v>0</v>
      </c>
      <c r="BQ17" s="15">
        <f t="shared" si="17"/>
        <v>0</v>
      </c>
      <c r="BR17" s="24"/>
    </row>
    <row r="18" spans="1:70" ht="15.75" thickBot="1" x14ac:dyDescent="0.3">
      <c r="A18" s="85"/>
      <c r="B18" s="100"/>
      <c r="C18" s="106"/>
      <c r="D18" s="16"/>
      <c r="E18" s="49"/>
      <c r="F18" s="18"/>
      <c r="G18" s="65">
        <f t="shared" si="0"/>
        <v>0</v>
      </c>
      <c r="H18" s="104"/>
      <c r="I18" s="90"/>
      <c r="J18" s="64" t="str">
        <f t="shared" si="1"/>
        <v>00:00</v>
      </c>
      <c r="K18" s="108"/>
      <c r="L18" s="94"/>
      <c r="M18" s="98"/>
      <c r="N18" s="19">
        <f t="shared" si="2"/>
        <v>0</v>
      </c>
      <c r="O18" s="16"/>
      <c r="P18" s="17"/>
      <c r="Q18" s="18"/>
      <c r="R18" s="65">
        <f t="shared" si="3"/>
        <v>0</v>
      </c>
      <c r="S18" s="90"/>
      <c r="T18" s="90"/>
      <c r="U18" s="64" t="str">
        <f t="shared" si="4"/>
        <v>00:00</v>
      </c>
      <c r="V18" s="108"/>
      <c r="W18" s="94"/>
      <c r="X18" s="98"/>
      <c r="Y18" s="19">
        <f t="shared" si="5"/>
        <v>0</v>
      </c>
      <c r="Z18" s="16"/>
      <c r="AA18" s="17"/>
      <c r="AB18" s="18"/>
      <c r="AC18" s="64">
        <f t="shared" si="6"/>
        <v>0</v>
      </c>
      <c r="AD18" s="90"/>
      <c r="AE18" s="90"/>
      <c r="AF18" s="64" t="str">
        <f t="shared" si="7"/>
        <v>00:00</v>
      </c>
      <c r="AG18" s="92"/>
      <c r="AH18" s="94"/>
      <c r="AI18" s="98"/>
      <c r="AJ18" s="19">
        <f t="shared" si="8"/>
        <v>0</v>
      </c>
      <c r="AK18" s="16"/>
      <c r="AL18" s="17"/>
      <c r="AM18" s="18"/>
      <c r="AN18" s="64">
        <f t="shared" si="9"/>
        <v>0</v>
      </c>
      <c r="AO18" s="90"/>
      <c r="AP18" s="90"/>
      <c r="AQ18" s="64" t="str">
        <f t="shared" si="10"/>
        <v>00:00</v>
      </c>
      <c r="AR18" s="92"/>
      <c r="AS18" s="94"/>
      <c r="AT18" s="98"/>
      <c r="AU18" s="19">
        <f t="shared" si="11"/>
        <v>0</v>
      </c>
      <c r="AV18" s="16"/>
      <c r="AW18" s="17"/>
      <c r="AX18" s="18"/>
      <c r="AY18" s="64">
        <f t="shared" si="12"/>
        <v>0</v>
      </c>
      <c r="AZ18" s="90"/>
      <c r="BA18" s="90"/>
      <c r="BB18" s="64" t="str">
        <f t="shared" si="13"/>
        <v>00:00</v>
      </c>
      <c r="BC18" s="92"/>
      <c r="BD18" s="94"/>
      <c r="BE18" s="98"/>
      <c r="BF18" s="19">
        <f t="shared" si="14"/>
        <v>0</v>
      </c>
      <c r="BG18" s="16"/>
      <c r="BH18" s="17"/>
      <c r="BI18" s="18"/>
      <c r="BJ18" s="64">
        <f t="shared" si="15"/>
        <v>0</v>
      </c>
      <c r="BK18" s="90"/>
      <c r="BL18" s="90"/>
      <c r="BM18" s="64" t="str">
        <f t="shared" si="16"/>
        <v>00:00</v>
      </c>
      <c r="BN18" s="92"/>
      <c r="BO18" s="94"/>
      <c r="BP18" s="98"/>
      <c r="BQ18" s="19">
        <f t="shared" si="17"/>
        <v>0</v>
      </c>
      <c r="BR18" s="25"/>
    </row>
    <row r="19" spans="1:70" ht="15.75" thickBot="1" x14ac:dyDescent="0.3">
      <c r="A19" s="85">
        <f>A17+1</f>
        <v>42860</v>
      </c>
      <c r="B19" s="99" t="str">
        <f>UPPER(TEXT(A19,"jjj"))</f>
        <v>JEU</v>
      </c>
      <c r="C19" s="105" t="str">
        <f>UPPER(TEXT(A19,"jj mmm"))</f>
        <v>06 MAI</v>
      </c>
      <c r="D19" s="12"/>
      <c r="E19" s="48"/>
      <c r="F19" s="14"/>
      <c r="G19" s="64">
        <f t="shared" si="0"/>
        <v>0</v>
      </c>
      <c r="H19" s="103">
        <f>G19+G20</f>
        <v>0</v>
      </c>
      <c r="I19" s="89">
        <f>IF(OR(F18="",D19=""),0,MOD(D19-F18,1))</f>
        <v>0</v>
      </c>
      <c r="J19" s="64" t="str">
        <f t="shared" si="1"/>
        <v>00:00</v>
      </c>
      <c r="K19" s="107">
        <f>J19+J20</f>
        <v>0</v>
      </c>
      <c r="L19" s="93">
        <f>IF(AND(WEEKDAY($A19,2)&lt;7,E19="CP"),1,0)</f>
        <v>0</v>
      </c>
      <c r="M19" s="97">
        <f>IF(E19="CV",1,0)</f>
        <v>0</v>
      </c>
      <c r="N19" s="15">
        <f t="shared" si="2"/>
        <v>0</v>
      </c>
      <c r="O19" s="12"/>
      <c r="P19" s="13"/>
      <c r="Q19" s="14"/>
      <c r="R19" s="64">
        <f t="shared" si="3"/>
        <v>0</v>
      </c>
      <c r="S19" s="89">
        <f>R19+R20</f>
        <v>0</v>
      </c>
      <c r="T19" s="89">
        <f>IF(OR(Q18="",O19=""),0,MOD(O19-Q18,1))</f>
        <v>0</v>
      </c>
      <c r="U19" s="64" t="str">
        <f t="shared" si="4"/>
        <v>00:00</v>
      </c>
      <c r="V19" s="107">
        <f>U19+U20</f>
        <v>0</v>
      </c>
      <c r="W19" s="93">
        <f>IF(AND(WEEKDAY($A19,2)&lt;7,P19="CP"),1,0)</f>
        <v>0</v>
      </c>
      <c r="X19" s="97">
        <f>IF(P19="CV",1,0)</f>
        <v>0</v>
      </c>
      <c r="Y19" s="15">
        <f t="shared" si="5"/>
        <v>0</v>
      </c>
      <c r="Z19" s="12"/>
      <c r="AA19" s="13"/>
      <c r="AB19" s="14"/>
      <c r="AC19" s="64">
        <f t="shared" si="6"/>
        <v>0</v>
      </c>
      <c r="AD19" s="89">
        <f>AC19+AC20</f>
        <v>0</v>
      </c>
      <c r="AE19" s="89">
        <f>IF(OR(AB18="",Z19=""),0,MOD(Z19-AB18,1))</f>
        <v>0</v>
      </c>
      <c r="AF19" s="64" t="str">
        <f t="shared" si="7"/>
        <v>00:00</v>
      </c>
      <c r="AG19" s="91">
        <f>AF19+AF20</f>
        <v>0</v>
      </c>
      <c r="AH19" s="93">
        <f>IF(AND(WEEKDAY($A19,2)&lt;7,AA19="CP"),1,0)</f>
        <v>0</v>
      </c>
      <c r="AI19" s="97">
        <f>IF(AA19="CV",1,0)</f>
        <v>0</v>
      </c>
      <c r="AJ19" s="15">
        <f t="shared" si="8"/>
        <v>0</v>
      </c>
      <c r="AK19" s="12"/>
      <c r="AL19" s="13"/>
      <c r="AM19" s="14"/>
      <c r="AN19" s="64">
        <f t="shared" si="9"/>
        <v>0</v>
      </c>
      <c r="AO19" s="89">
        <f>AN19+AN20</f>
        <v>0</v>
      </c>
      <c r="AP19" s="89">
        <f>IF(OR(AM18="",AK19=""),0,MOD(AK19-AM18,1))</f>
        <v>0</v>
      </c>
      <c r="AQ19" s="64" t="str">
        <f t="shared" si="10"/>
        <v>00:00</v>
      </c>
      <c r="AR19" s="91">
        <f>AQ19+AQ20</f>
        <v>0</v>
      </c>
      <c r="AS19" s="93">
        <f>IF(AND(WEEKDAY($A19,2)&lt;7,AL19="CP"),1,0)</f>
        <v>0</v>
      </c>
      <c r="AT19" s="97">
        <f>IF(AL19="CV",1,0)</f>
        <v>0</v>
      </c>
      <c r="AU19" s="15">
        <f t="shared" si="11"/>
        <v>0</v>
      </c>
      <c r="AV19" s="12"/>
      <c r="AW19" s="13"/>
      <c r="AX19" s="14"/>
      <c r="AY19" s="64">
        <f t="shared" si="12"/>
        <v>0</v>
      </c>
      <c r="AZ19" s="89">
        <f>AY19+AY20</f>
        <v>0</v>
      </c>
      <c r="BA19" s="89">
        <f>IF(OR(AX18="",AV19=""),0,MOD(AV19-AX18,1))</f>
        <v>0</v>
      </c>
      <c r="BB19" s="64" t="str">
        <f t="shared" si="13"/>
        <v>00:00</v>
      </c>
      <c r="BC19" s="91">
        <f>BB19+BB20</f>
        <v>0</v>
      </c>
      <c r="BD19" s="93">
        <f>IF(AND(WEEKDAY($A19,2)&lt;7,AW19="CP"),1,0)</f>
        <v>0</v>
      </c>
      <c r="BE19" s="97">
        <f>IF(AW19="CV",1,0)</f>
        <v>0</v>
      </c>
      <c r="BF19" s="15">
        <f t="shared" si="14"/>
        <v>0</v>
      </c>
      <c r="BG19" s="12"/>
      <c r="BH19" s="13"/>
      <c r="BI19" s="14"/>
      <c r="BJ19" s="64">
        <f t="shared" si="15"/>
        <v>0</v>
      </c>
      <c r="BK19" s="89">
        <f>BJ19+BJ20</f>
        <v>0</v>
      </c>
      <c r="BL19" s="89">
        <f>IF(OR(BI18="",BG19=""),0,MOD(BG19-BI18,1))</f>
        <v>0</v>
      </c>
      <c r="BM19" s="64" t="str">
        <f t="shared" si="16"/>
        <v>00:00</v>
      </c>
      <c r="BN19" s="91">
        <f>BM19+BM20</f>
        <v>0</v>
      </c>
      <c r="BO19" s="93">
        <f>IF(AND(WEEKDAY($A19,2)&lt;7,BH19="CP"),1,0)</f>
        <v>0</v>
      </c>
      <c r="BP19" s="97">
        <f>IF(BH19="CV",1,0)</f>
        <v>0</v>
      </c>
      <c r="BQ19" s="15">
        <f t="shared" si="17"/>
        <v>0</v>
      </c>
      <c r="BR19" s="24"/>
    </row>
    <row r="20" spans="1:70" ht="15.75" thickBot="1" x14ac:dyDescent="0.3">
      <c r="A20" s="85"/>
      <c r="B20" s="100"/>
      <c r="C20" s="106"/>
      <c r="D20" s="16"/>
      <c r="E20" s="49"/>
      <c r="F20" s="18"/>
      <c r="G20" s="65">
        <f t="shared" si="0"/>
        <v>0</v>
      </c>
      <c r="H20" s="104"/>
      <c r="I20" s="90"/>
      <c r="J20" s="64" t="str">
        <f t="shared" si="1"/>
        <v>00:00</v>
      </c>
      <c r="K20" s="108"/>
      <c r="L20" s="94"/>
      <c r="M20" s="98"/>
      <c r="N20" s="19">
        <f t="shared" si="2"/>
        <v>0</v>
      </c>
      <c r="O20" s="16"/>
      <c r="P20" s="17"/>
      <c r="Q20" s="18"/>
      <c r="R20" s="65">
        <f t="shared" si="3"/>
        <v>0</v>
      </c>
      <c r="S20" s="90"/>
      <c r="T20" s="90"/>
      <c r="U20" s="64" t="str">
        <f t="shared" si="4"/>
        <v>00:00</v>
      </c>
      <c r="V20" s="108"/>
      <c r="W20" s="94"/>
      <c r="X20" s="98"/>
      <c r="Y20" s="19">
        <f t="shared" si="5"/>
        <v>0</v>
      </c>
      <c r="Z20" s="16"/>
      <c r="AA20" s="17"/>
      <c r="AB20" s="18"/>
      <c r="AC20" s="64">
        <f t="shared" si="6"/>
        <v>0</v>
      </c>
      <c r="AD20" s="90"/>
      <c r="AE20" s="90"/>
      <c r="AF20" s="64" t="str">
        <f t="shared" si="7"/>
        <v>00:00</v>
      </c>
      <c r="AG20" s="92"/>
      <c r="AH20" s="94"/>
      <c r="AI20" s="98"/>
      <c r="AJ20" s="19">
        <f t="shared" si="8"/>
        <v>0</v>
      </c>
      <c r="AK20" s="16"/>
      <c r="AL20" s="17"/>
      <c r="AM20" s="18"/>
      <c r="AN20" s="64">
        <f t="shared" si="9"/>
        <v>0</v>
      </c>
      <c r="AO20" s="90"/>
      <c r="AP20" s="90"/>
      <c r="AQ20" s="64" t="str">
        <f t="shared" si="10"/>
        <v>00:00</v>
      </c>
      <c r="AR20" s="92"/>
      <c r="AS20" s="94"/>
      <c r="AT20" s="98"/>
      <c r="AU20" s="19">
        <f t="shared" si="11"/>
        <v>0</v>
      </c>
      <c r="AV20" s="16"/>
      <c r="AW20" s="17"/>
      <c r="AX20" s="18"/>
      <c r="AY20" s="64">
        <f t="shared" si="12"/>
        <v>0</v>
      </c>
      <c r="AZ20" s="90"/>
      <c r="BA20" s="90"/>
      <c r="BB20" s="64" t="str">
        <f t="shared" si="13"/>
        <v>00:00</v>
      </c>
      <c r="BC20" s="92"/>
      <c r="BD20" s="94"/>
      <c r="BE20" s="98"/>
      <c r="BF20" s="19">
        <f t="shared" si="14"/>
        <v>0</v>
      </c>
      <c r="BG20" s="16"/>
      <c r="BH20" s="17"/>
      <c r="BI20" s="18"/>
      <c r="BJ20" s="64">
        <f t="shared" si="15"/>
        <v>0</v>
      </c>
      <c r="BK20" s="90"/>
      <c r="BL20" s="90"/>
      <c r="BM20" s="64" t="str">
        <f t="shared" si="16"/>
        <v>00:00</v>
      </c>
      <c r="BN20" s="92"/>
      <c r="BO20" s="94"/>
      <c r="BP20" s="98"/>
      <c r="BQ20" s="19">
        <f t="shared" si="17"/>
        <v>0</v>
      </c>
      <c r="BR20" s="25"/>
    </row>
    <row r="21" spans="1:70" ht="15.75" thickBot="1" x14ac:dyDescent="0.3">
      <c r="A21" s="85">
        <f>A19+1</f>
        <v>42861</v>
      </c>
      <c r="B21" s="99" t="str">
        <f>UPPER(TEXT(A21,"jjj"))</f>
        <v>VEN</v>
      </c>
      <c r="C21" s="105" t="str">
        <f>UPPER(TEXT(A21,"jj mmm"))</f>
        <v>07 MAI</v>
      </c>
      <c r="D21" s="12"/>
      <c r="E21" s="48"/>
      <c r="F21" s="14"/>
      <c r="G21" s="64">
        <f t="shared" si="0"/>
        <v>0</v>
      </c>
      <c r="H21" s="103">
        <f>G21+G22</f>
        <v>0</v>
      </c>
      <c r="I21" s="89">
        <f>IF(OR(F20="",D21=""),0,MOD(D21-F20,1))</f>
        <v>0</v>
      </c>
      <c r="J21" s="64" t="str">
        <f t="shared" si="1"/>
        <v>00:00</v>
      </c>
      <c r="K21" s="107">
        <f>J21+J22</f>
        <v>0</v>
      </c>
      <c r="L21" s="93">
        <f>IF(AND(WEEKDAY($A21,2)&lt;7,E21="CP"),1,0)</f>
        <v>0</v>
      </c>
      <c r="M21" s="97">
        <f>IF(E21="CV",1,0)</f>
        <v>0</v>
      </c>
      <c r="N21" s="15">
        <f t="shared" si="2"/>
        <v>0</v>
      </c>
      <c r="O21" s="12"/>
      <c r="P21" s="13"/>
      <c r="Q21" s="14"/>
      <c r="R21" s="64">
        <f t="shared" si="3"/>
        <v>0</v>
      </c>
      <c r="S21" s="89">
        <f>R21+R22</f>
        <v>0</v>
      </c>
      <c r="T21" s="89">
        <f>IF(OR(Q20="",O21=""),0,MOD(O21-Q20,1))</f>
        <v>0</v>
      </c>
      <c r="U21" s="64" t="str">
        <f t="shared" si="4"/>
        <v>00:00</v>
      </c>
      <c r="V21" s="107">
        <f>U21+U22</f>
        <v>0</v>
      </c>
      <c r="W21" s="93">
        <f>IF(AND(WEEKDAY($A21,2)&lt;7,P21="CP"),1,0)</f>
        <v>0</v>
      </c>
      <c r="X21" s="97">
        <f>IF(P21="CV",1,0)</f>
        <v>0</v>
      </c>
      <c r="Y21" s="15">
        <f t="shared" si="5"/>
        <v>0</v>
      </c>
      <c r="Z21" s="12"/>
      <c r="AA21" s="13"/>
      <c r="AB21" s="14"/>
      <c r="AC21" s="64">
        <f t="shared" si="6"/>
        <v>0</v>
      </c>
      <c r="AD21" s="89">
        <f>AC21+AC22</f>
        <v>0</v>
      </c>
      <c r="AE21" s="89">
        <f>IF(OR(AB20="",Z21=""),0,MOD(Z21-AB20,1))</f>
        <v>0</v>
      </c>
      <c r="AF21" s="64" t="str">
        <f t="shared" si="7"/>
        <v>00:00</v>
      </c>
      <c r="AG21" s="91">
        <f>AF21+AF22</f>
        <v>0</v>
      </c>
      <c r="AH21" s="93">
        <f>IF(AND(WEEKDAY($A21,2)&lt;7,AA21="CP"),1,0)</f>
        <v>0</v>
      </c>
      <c r="AI21" s="97">
        <f>IF(AA21="CV",1,0)</f>
        <v>0</v>
      </c>
      <c r="AJ21" s="15">
        <f t="shared" si="8"/>
        <v>0</v>
      </c>
      <c r="AK21" s="12"/>
      <c r="AL21" s="13"/>
      <c r="AM21" s="14"/>
      <c r="AN21" s="64">
        <f t="shared" si="9"/>
        <v>0</v>
      </c>
      <c r="AO21" s="89">
        <f>AN21+AN22</f>
        <v>0</v>
      </c>
      <c r="AP21" s="89">
        <f>IF(OR(AM20="",AK21=""),0,MOD(AK21-AM20,1))</f>
        <v>0</v>
      </c>
      <c r="AQ21" s="64" t="str">
        <f t="shared" si="10"/>
        <v>00:00</v>
      </c>
      <c r="AR21" s="91">
        <f>AQ21+AQ22</f>
        <v>0</v>
      </c>
      <c r="AS21" s="93">
        <f>IF(AND(WEEKDAY($A21,2)&lt;7,AL21="CP"),1,0)</f>
        <v>0</v>
      </c>
      <c r="AT21" s="97">
        <f>IF(AL21="CV",1,0)</f>
        <v>0</v>
      </c>
      <c r="AU21" s="15">
        <f t="shared" si="11"/>
        <v>0</v>
      </c>
      <c r="AV21" s="12"/>
      <c r="AW21" s="13"/>
      <c r="AX21" s="14"/>
      <c r="AY21" s="64">
        <f t="shared" si="12"/>
        <v>0</v>
      </c>
      <c r="AZ21" s="89">
        <f>AY21+AY22</f>
        <v>0</v>
      </c>
      <c r="BA21" s="89">
        <f>IF(OR(AX20="",AV21=""),0,MOD(AV21-AX20,1))</f>
        <v>0</v>
      </c>
      <c r="BB21" s="64" t="str">
        <f t="shared" si="13"/>
        <v>00:00</v>
      </c>
      <c r="BC21" s="91">
        <f>BB21+BB22</f>
        <v>0</v>
      </c>
      <c r="BD21" s="93">
        <f>IF(AND(WEEKDAY($A21,2)&lt;7,AW21="CP"),1,0)</f>
        <v>0</v>
      </c>
      <c r="BE21" s="97">
        <f>IF(AW21="CV",1,0)</f>
        <v>0</v>
      </c>
      <c r="BF21" s="15">
        <f t="shared" si="14"/>
        <v>0</v>
      </c>
      <c r="BG21" s="12"/>
      <c r="BH21" s="13"/>
      <c r="BI21" s="14"/>
      <c r="BJ21" s="64">
        <f t="shared" si="15"/>
        <v>0</v>
      </c>
      <c r="BK21" s="89">
        <f>BJ21+BJ22</f>
        <v>0</v>
      </c>
      <c r="BL21" s="89">
        <f>IF(OR(BI20="",BG21=""),0,MOD(BG21-BI20,1))</f>
        <v>0</v>
      </c>
      <c r="BM21" s="64" t="str">
        <f t="shared" si="16"/>
        <v>00:00</v>
      </c>
      <c r="BN21" s="91">
        <f>BM21+BM22</f>
        <v>0</v>
      </c>
      <c r="BO21" s="93">
        <f>IF(AND(WEEKDAY($A21,2)&lt;7,BH21="CP"),1,0)</f>
        <v>0</v>
      </c>
      <c r="BP21" s="97">
        <f>IF(BH21="CV",1,0)</f>
        <v>0</v>
      </c>
      <c r="BQ21" s="15">
        <f t="shared" si="17"/>
        <v>0</v>
      </c>
      <c r="BR21" s="24"/>
    </row>
    <row r="22" spans="1:70" ht="15.75" thickBot="1" x14ac:dyDescent="0.3">
      <c r="A22" s="85"/>
      <c r="B22" s="100"/>
      <c r="C22" s="106"/>
      <c r="D22" s="16"/>
      <c r="E22" s="49"/>
      <c r="F22" s="18"/>
      <c r="G22" s="65">
        <f t="shared" si="0"/>
        <v>0</v>
      </c>
      <c r="H22" s="104"/>
      <c r="I22" s="90"/>
      <c r="J22" s="64" t="str">
        <f t="shared" si="1"/>
        <v>00:00</v>
      </c>
      <c r="K22" s="108"/>
      <c r="L22" s="94"/>
      <c r="M22" s="98"/>
      <c r="N22" s="19">
        <f t="shared" si="2"/>
        <v>0</v>
      </c>
      <c r="O22" s="16"/>
      <c r="P22" s="17"/>
      <c r="Q22" s="18"/>
      <c r="R22" s="65">
        <f t="shared" si="3"/>
        <v>0</v>
      </c>
      <c r="S22" s="90"/>
      <c r="T22" s="90"/>
      <c r="U22" s="64" t="str">
        <f t="shared" si="4"/>
        <v>00:00</v>
      </c>
      <c r="V22" s="108"/>
      <c r="W22" s="94"/>
      <c r="X22" s="98"/>
      <c r="Y22" s="19">
        <f t="shared" si="5"/>
        <v>0</v>
      </c>
      <c r="Z22" s="16"/>
      <c r="AA22" s="17"/>
      <c r="AB22" s="18"/>
      <c r="AC22" s="64">
        <f t="shared" si="6"/>
        <v>0</v>
      </c>
      <c r="AD22" s="90"/>
      <c r="AE22" s="90"/>
      <c r="AF22" s="64" t="str">
        <f t="shared" si="7"/>
        <v>00:00</v>
      </c>
      <c r="AG22" s="92"/>
      <c r="AH22" s="94"/>
      <c r="AI22" s="98"/>
      <c r="AJ22" s="19">
        <f t="shared" si="8"/>
        <v>0</v>
      </c>
      <c r="AK22" s="16"/>
      <c r="AL22" s="17"/>
      <c r="AM22" s="18"/>
      <c r="AN22" s="64">
        <f t="shared" si="9"/>
        <v>0</v>
      </c>
      <c r="AO22" s="90"/>
      <c r="AP22" s="90"/>
      <c r="AQ22" s="64" t="str">
        <f t="shared" si="10"/>
        <v>00:00</v>
      </c>
      <c r="AR22" s="92"/>
      <c r="AS22" s="94"/>
      <c r="AT22" s="98"/>
      <c r="AU22" s="19">
        <f t="shared" si="11"/>
        <v>0</v>
      </c>
      <c r="AV22" s="16"/>
      <c r="AW22" s="17"/>
      <c r="AX22" s="18"/>
      <c r="AY22" s="64">
        <f t="shared" si="12"/>
        <v>0</v>
      </c>
      <c r="AZ22" s="90"/>
      <c r="BA22" s="90"/>
      <c r="BB22" s="64" t="str">
        <f t="shared" si="13"/>
        <v>00:00</v>
      </c>
      <c r="BC22" s="92"/>
      <c r="BD22" s="94"/>
      <c r="BE22" s="98"/>
      <c r="BF22" s="19">
        <f t="shared" si="14"/>
        <v>0</v>
      </c>
      <c r="BG22" s="16"/>
      <c r="BH22" s="17"/>
      <c r="BI22" s="18"/>
      <c r="BJ22" s="64">
        <f t="shared" si="15"/>
        <v>0</v>
      </c>
      <c r="BK22" s="90"/>
      <c r="BL22" s="90"/>
      <c r="BM22" s="64" t="str">
        <f t="shared" si="16"/>
        <v>00:00</v>
      </c>
      <c r="BN22" s="92"/>
      <c r="BO22" s="94"/>
      <c r="BP22" s="98"/>
      <c r="BQ22" s="19">
        <f t="shared" si="17"/>
        <v>0</v>
      </c>
      <c r="BR22" s="25"/>
    </row>
    <row r="23" spans="1:70" ht="15.75" thickBot="1" x14ac:dyDescent="0.3">
      <c r="A23" s="85">
        <f>A21+1</f>
        <v>42862</v>
      </c>
      <c r="B23" s="99" t="str">
        <f>UPPER(TEXT(A23,"jjj"))</f>
        <v>SAM</v>
      </c>
      <c r="C23" s="105" t="str">
        <f>UPPER(TEXT(A23,"jj mmm"))</f>
        <v>08 MAI</v>
      </c>
      <c r="D23" s="12"/>
      <c r="E23" s="48"/>
      <c r="F23" s="14"/>
      <c r="G23" s="64">
        <f t="shared" si="0"/>
        <v>0</v>
      </c>
      <c r="H23" s="103">
        <f>G23+G24</f>
        <v>0</v>
      </c>
      <c r="I23" s="89">
        <f>IF(OR(F22="",D23=""),0,MOD(D23-F22,1))</f>
        <v>0</v>
      </c>
      <c r="J23" s="64" t="str">
        <f t="shared" si="1"/>
        <v>00:00</v>
      </c>
      <c r="K23" s="107">
        <f>J23+J24</f>
        <v>0</v>
      </c>
      <c r="L23" s="93">
        <f>IF(AND(WEEKDAY($A23,2)&lt;7,E23="CP"),1,0)</f>
        <v>0</v>
      </c>
      <c r="M23" s="97">
        <f>IF(E23="CV",1,0)</f>
        <v>0</v>
      </c>
      <c r="N23" s="15">
        <f t="shared" si="2"/>
        <v>0</v>
      </c>
      <c r="O23" s="12"/>
      <c r="P23" s="13"/>
      <c r="Q23" s="14"/>
      <c r="R23" s="64">
        <f t="shared" si="3"/>
        <v>0</v>
      </c>
      <c r="S23" s="89">
        <f>R23+R24</f>
        <v>0</v>
      </c>
      <c r="T23" s="89">
        <f>IF(OR(Q22="",O23=""),0,MOD(O23-Q22,1))</f>
        <v>0</v>
      </c>
      <c r="U23" s="64" t="str">
        <f t="shared" si="4"/>
        <v>00:00</v>
      </c>
      <c r="V23" s="107">
        <f>U23+U24</f>
        <v>0</v>
      </c>
      <c r="W23" s="93">
        <f>IF(AND(WEEKDAY($A23,2)&lt;7,P23="CP"),1,0)</f>
        <v>0</v>
      </c>
      <c r="X23" s="97">
        <f>IF(P23="CV",1,0)</f>
        <v>0</v>
      </c>
      <c r="Y23" s="15">
        <f t="shared" si="5"/>
        <v>0</v>
      </c>
      <c r="Z23" s="12"/>
      <c r="AA23" s="13"/>
      <c r="AB23" s="14"/>
      <c r="AC23" s="64">
        <f t="shared" si="6"/>
        <v>0</v>
      </c>
      <c r="AD23" s="89">
        <f>AC23+AC24</f>
        <v>0</v>
      </c>
      <c r="AE23" s="89">
        <f>IF(OR(AB22="",Z23=""),0,MOD(Z23-AB22,1))</f>
        <v>0</v>
      </c>
      <c r="AF23" s="64" t="str">
        <f t="shared" si="7"/>
        <v>00:00</v>
      </c>
      <c r="AG23" s="91">
        <f>AF23+AF24</f>
        <v>0</v>
      </c>
      <c r="AH23" s="93">
        <f>IF(AND(WEEKDAY($A23,2)&lt;7,AA23="CP"),1,0)</f>
        <v>0</v>
      </c>
      <c r="AI23" s="97">
        <f>IF(AA23="CV",1,0)</f>
        <v>0</v>
      </c>
      <c r="AJ23" s="15">
        <f t="shared" si="8"/>
        <v>0</v>
      </c>
      <c r="AK23" s="12"/>
      <c r="AL23" s="13"/>
      <c r="AM23" s="14"/>
      <c r="AN23" s="64">
        <f t="shared" si="9"/>
        <v>0</v>
      </c>
      <c r="AO23" s="89">
        <f>AN23+AN24</f>
        <v>0</v>
      </c>
      <c r="AP23" s="89">
        <f>IF(OR(AM22="",AK23=""),0,MOD(AK23-AM22,1))</f>
        <v>0</v>
      </c>
      <c r="AQ23" s="64" t="str">
        <f t="shared" si="10"/>
        <v>00:00</v>
      </c>
      <c r="AR23" s="91">
        <f>AQ23+AQ24</f>
        <v>0</v>
      </c>
      <c r="AS23" s="93">
        <f>IF(AND(WEEKDAY($A23,2)&lt;7,AL23="CP"),1,0)</f>
        <v>0</v>
      </c>
      <c r="AT23" s="97">
        <f>IF(AL23="CV",1,0)</f>
        <v>0</v>
      </c>
      <c r="AU23" s="15">
        <f t="shared" si="11"/>
        <v>0</v>
      </c>
      <c r="AV23" s="12"/>
      <c r="AW23" s="13"/>
      <c r="AX23" s="14"/>
      <c r="AY23" s="64">
        <f t="shared" si="12"/>
        <v>0</v>
      </c>
      <c r="AZ23" s="89">
        <f>AY23+AY24</f>
        <v>0</v>
      </c>
      <c r="BA23" s="89">
        <f>IF(OR(AX22="",AV23=""),0,MOD(AV23-AX22,1))</f>
        <v>0</v>
      </c>
      <c r="BB23" s="64" t="str">
        <f t="shared" si="13"/>
        <v>00:00</v>
      </c>
      <c r="BC23" s="91">
        <f>BB23+BB24</f>
        <v>0</v>
      </c>
      <c r="BD23" s="93">
        <f>IF(AND(WEEKDAY($A23,2)&lt;7,AW23="CP"),1,0)</f>
        <v>0</v>
      </c>
      <c r="BE23" s="97">
        <f>IF(AW23="CV",1,0)</f>
        <v>0</v>
      </c>
      <c r="BF23" s="15">
        <f t="shared" si="14"/>
        <v>0</v>
      </c>
      <c r="BG23" s="12"/>
      <c r="BH23" s="13"/>
      <c r="BI23" s="14"/>
      <c r="BJ23" s="64">
        <f t="shared" si="15"/>
        <v>0</v>
      </c>
      <c r="BK23" s="89">
        <f>BJ23+BJ24</f>
        <v>0</v>
      </c>
      <c r="BL23" s="89">
        <f>IF(OR(BI22="",BG23=""),0,MOD(BG23-BI22,1))</f>
        <v>0</v>
      </c>
      <c r="BM23" s="64" t="str">
        <f t="shared" si="16"/>
        <v>00:00</v>
      </c>
      <c r="BN23" s="91">
        <f>BM23+BM24</f>
        <v>0</v>
      </c>
      <c r="BO23" s="93">
        <f>IF(AND(WEEKDAY($A23,2)&lt;7,BH23="CP"),1,0)</f>
        <v>0</v>
      </c>
      <c r="BP23" s="97">
        <f>IF(BH23="CV",1,0)</f>
        <v>0</v>
      </c>
      <c r="BQ23" s="15">
        <f t="shared" si="17"/>
        <v>0</v>
      </c>
      <c r="BR23" s="24"/>
    </row>
    <row r="24" spans="1:70" ht="15.75" thickBot="1" x14ac:dyDescent="0.3">
      <c r="A24" s="85"/>
      <c r="B24" s="100"/>
      <c r="C24" s="106"/>
      <c r="D24" s="16"/>
      <c r="E24" s="49"/>
      <c r="F24" s="18"/>
      <c r="G24" s="65">
        <f t="shared" si="0"/>
        <v>0</v>
      </c>
      <c r="H24" s="104"/>
      <c r="I24" s="90"/>
      <c r="J24" s="64" t="str">
        <f t="shared" si="1"/>
        <v>00:00</v>
      </c>
      <c r="K24" s="108"/>
      <c r="L24" s="94"/>
      <c r="M24" s="98"/>
      <c r="N24" s="19">
        <f t="shared" si="2"/>
        <v>0</v>
      </c>
      <c r="O24" s="16"/>
      <c r="P24" s="17"/>
      <c r="Q24" s="18"/>
      <c r="R24" s="65">
        <f t="shared" si="3"/>
        <v>0</v>
      </c>
      <c r="S24" s="90"/>
      <c r="T24" s="90"/>
      <c r="U24" s="64" t="str">
        <f t="shared" si="4"/>
        <v>00:00</v>
      </c>
      <c r="V24" s="108"/>
      <c r="W24" s="94"/>
      <c r="X24" s="98"/>
      <c r="Y24" s="19">
        <f t="shared" si="5"/>
        <v>0</v>
      </c>
      <c r="Z24" s="16"/>
      <c r="AA24" s="17"/>
      <c r="AB24" s="18"/>
      <c r="AC24" s="64">
        <f t="shared" si="6"/>
        <v>0</v>
      </c>
      <c r="AD24" s="90"/>
      <c r="AE24" s="90"/>
      <c r="AF24" s="64" t="str">
        <f t="shared" si="7"/>
        <v>00:00</v>
      </c>
      <c r="AG24" s="92"/>
      <c r="AH24" s="94"/>
      <c r="AI24" s="98"/>
      <c r="AJ24" s="19">
        <f t="shared" si="8"/>
        <v>0</v>
      </c>
      <c r="AK24" s="16"/>
      <c r="AL24" s="17"/>
      <c r="AM24" s="18"/>
      <c r="AN24" s="64">
        <f t="shared" si="9"/>
        <v>0</v>
      </c>
      <c r="AO24" s="90"/>
      <c r="AP24" s="90"/>
      <c r="AQ24" s="64" t="str">
        <f t="shared" si="10"/>
        <v>00:00</v>
      </c>
      <c r="AR24" s="92"/>
      <c r="AS24" s="94"/>
      <c r="AT24" s="98"/>
      <c r="AU24" s="19">
        <f t="shared" si="11"/>
        <v>0</v>
      </c>
      <c r="AV24" s="16"/>
      <c r="AW24" s="17"/>
      <c r="AX24" s="18"/>
      <c r="AY24" s="64">
        <f t="shared" si="12"/>
        <v>0</v>
      </c>
      <c r="AZ24" s="90"/>
      <c r="BA24" s="90"/>
      <c r="BB24" s="64" t="str">
        <f t="shared" si="13"/>
        <v>00:00</v>
      </c>
      <c r="BC24" s="92"/>
      <c r="BD24" s="94"/>
      <c r="BE24" s="98"/>
      <c r="BF24" s="19">
        <f t="shared" si="14"/>
        <v>0</v>
      </c>
      <c r="BG24" s="16"/>
      <c r="BH24" s="17"/>
      <c r="BI24" s="18"/>
      <c r="BJ24" s="64">
        <f t="shared" si="15"/>
        <v>0</v>
      </c>
      <c r="BK24" s="90"/>
      <c r="BL24" s="90"/>
      <c r="BM24" s="64" t="str">
        <f t="shared" si="16"/>
        <v>00:00</v>
      </c>
      <c r="BN24" s="92"/>
      <c r="BO24" s="94"/>
      <c r="BP24" s="98"/>
      <c r="BQ24" s="19">
        <f t="shared" si="17"/>
        <v>0</v>
      </c>
      <c r="BR24" s="25"/>
    </row>
    <row r="25" spans="1:70" ht="15.75" thickBot="1" x14ac:dyDescent="0.3">
      <c r="A25" s="85">
        <f>A23+1</f>
        <v>42863</v>
      </c>
      <c r="B25" s="99" t="str">
        <f>UPPER(TEXT(A25,"jjj"))</f>
        <v>DIM</v>
      </c>
      <c r="C25" s="105" t="str">
        <f>UPPER(TEXT(A25,"jj mmm"))</f>
        <v>09 MAI</v>
      </c>
      <c r="D25" s="12"/>
      <c r="E25" s="48"/>
      <c r="F25" s="14"/>
      <c r="G25" s="64">
        <f t="shared" si="0"/>
        <v>0</v>
      </c>
      <c r="H25" s="103">
        <f>G25+G26</f>
        <v>0</v>
      </c>
      <c r="I25" s="89">
        <f>IF(OR(F24="",D25=""),0,MOD(D25-F24,1))</f>
        <v>0</v>
      </c>
      <c r="J25" s="64" t="str">
        <f t="shared" si="1"/>
        <v>00:00</v>
      </c>
      <c r="K25" s="107">
        <f>J25+J26</f>
        <v>0</v>
      </c>
      <c r="L25" s="93">
        <f>IF(AND(WEEKDAY($A25,2)&lt;7,E25="CP"),1,0)</f>
        <v>0</v>
      </c>
      <c r="M25" s="97">
        <f>IF(E25="CV",1,0)</f>
        <v>0</v>
      </c>
      <c r="N25" s="15">
        <f t="shared" si="2"/>
        <v>0</v>
      </c>
      <c r="O25" s="12"/>
      <c r="P25" s="13"/>
      <c r="Q25" s="14"/>
      <c r="R25" s="64">
        <f t="shared" si="3"/>
        <v>0</v>
      </c>
      <c r="S25" s="89">
        <f>R25+R26</f>
        <v>0</v>
      </c>
      <c r="T25" s="89">
        <f>IF(OR(Q24="",O25=""),0,MOD(O25-Q24,1))</f>
        <v>0</v>
      </c>
      <c r="U25" s="64" t="str">
        <f t="shared" si="4"/>
        <v>00:00</v>
      </c>
      <c r="V25" s="107">
        <f>U25+U26</f>
        <v>0</v>
      </c>
      <c r="W25" s="93">
        <f>IF(AND(WEEKDAY($A25,2)&lt;7,P25="CP"),1,0)</f>
        <v>0</v>
      </c>
      <c r="X25" s="97">
        <f>IF(P25="CV",1,0)</f>
        <v>0</v>
      </c>
      <c r="Y25" s="15">
        <f t="shared" si="5"/>
        <v>0</v>
      </c>
      <c r="Z25" s="12"/>
      <c r="AA25" s="13"/>
      <c r="AB25" s="14"/>
      <c r="AC25" s="64">
        <f t="shared" si="6"/>
        <v>0</v>
      </c>
      <c r="AD25" s="89">
        <f>AC25+AC26</f>
        <v>0</v>
      </c>
      <c r="AE25" s="89">
        <f>IF(OR(AB24="",Z25=""),0,MOD(Z25-AB24,1))</f>
        <v>0</v>
      </c>
      <c r="AF25" s="64" t="str">
        <f t="shared" si="7"/>
        <v>00:00</v>
      </c>
      <c r="AG25" s="91">
        <f>AF25+AF26</f>
        <v>0</v>
      </c>
      <c r="AH25" s="93">
        <f>IF(AND(WEEKDAY($A25,2)&lt;7,AA25="CP"),1,0)</f>
        <v>0</v>
      </c>
      <c r="AI25" s="97">
        <f>IF(AA25="CV",1,0)</f>
        <v>0</v>
      </c>
      <c r="AJ25" s="15">
        <f t="shared" si="8"/>
        <v>0</v>
      </c>
      <c r="AK25" s="12"/>
      <c r="AL25" s="13"/>
      <c r="AM25" s="14"/>
      <c r="AN25" s="64">
        <f t="shared" si="9"/>
        <v>0</v>
      </c>
      <c r="AO25" s="89">
        <f>AN25+AN26</f>
        <v>0</v>
      </c>
      <c r="AP25" s="89">
        <f>IF(OR(AM24="",AK25=""),0,MOD(AK25-AM24,1))</f>
        <v>0</v>
      </c>
      <c r="AQ25" s="64" t="str">
        <f t="shared" si="10"/>
        <v>00:00</v>
      </c>
      <c r="AR25" s="91">
        <f>AQ25+AQ26</f>
        <v>0</v>
      </c>
      <c r="AS25" s="93">
        <f>IF(AND(WEEKDAY($A25,2)&lt;7,AL25="CP"),1,0)</f>
        <v>0</v>
      </c>
      <c r="AT25" s="97">
        <f>IF(AL25="CV",1,0)</f>
        <v>0</v>
      </c>
      <c r="AU25" s="15">
        <f t="shared" si="11"/>
        <v>0</v>
      </c>
      <c r="AV25" s="12"/>
      <c r="AW25" s="13"/>
      <c r="AX25" s="14"/>
      <c r="AY25" s="64">
        <f t="shared" si="12"/>
        <v>0</v>
      </c>
      <c r="AZ25" s="89">
        <f>AY25+AY26</f>
        <v>0</v>
      </c>
      <c r="BA25" s="89">
        <f>IF(OR(AX24="",AV25=""),0,MOD(AV25-AX24,1))</f>
        <v>0</v>
      </c>
      <c r="BB25" s="64" t="str">
        <f t="shared" si="13"/>
        <v>00:00</v>
      </c>
      <c r="BC25" s="91">
        <f>BB25+BB26</f>
        <v>0</v>
      </c>
      <c r="BD25" s="93">
        <f>IF(AND(WEEKDAY($A25,2)&lt;7,AW25="CP"),1,0)</f>
        <v>0</v>
      </c>
      <c r="BE25" s="97">
        <f>IF(AW25="CV",1,0)</f>
        <v>0</v>
      </c>
      <c r="BF25" s="15">
        <f t="shared" si="14"/>
        <v>0</v>
      </c>
      <c r="BG25" s="12"/>
      <c r="BH25" s="13"/>
      <c r="BI25" s="14"/>
      <c r="BJ25" s="64">
        <f t="shared" si="15"/>
        <v>0</v>
      </c>
      <c r="BK25" s="89">
        <f>BJ25+BJ26</f>
        <v>0</v>
      </c>
      <c r="BL25" s="89">
        <f>IF(OR(BI24="",BG25=""),0,MOD(BG25-BI24,1))</f>
        <v>0</v>
      </c>
      <c r="BM25" s="64" t="str">
        <f t="shared" si="16"/>
        <v>00:00</v>
      </c>
      <c r="BN25" s="91">
        <f>BM25+BM26</f>
        <v>0</v>
      </c>
      <c r="BO25" s="93">
        <f>IF(AND(WEEKDAY($A25,2)&lt;7,BH25="CP"),1,0)</f>
        <v>0</v>
      </c>
      <c r="BP25" s="97">
        <f>IF(BH25="CV",1,0)</f>
        <v>0</v>
      </c>
      <c r="BQ25" s="15">
        <f t="shared" si="17"/>
        <v>0</v>
      </c>
      <c r="BR25" s="24"/>
    </row>
    <row r="26" spans="1:70" ht="15.75" thickBot="1" x14ac:dyDescent="0.3">
      <c r="A26" s="85"/>
      <c r="B26" s="100"/>
      <c r="C26" s="106"/>
      <c r="D26" s="16"/>
      <c r="E26" s="49"/>
      <c r="F26" s="18"/>
      <c r="G26" s="65">
        <f t="shared" si="0"/>
        <v>0</v>
      </c>
      <c r="H26" s="104"/>
      <c r="I26" s="90"/>
      <c r="J26" s="64" t="str">
        <f t="shared" si="1"/>
        <v>00:00</v>
      </c>
      <c r="K26" s="108"/>
      <c r="L26" s="94"/>
      <c r="M26" s="98"/>
      <c r="N26" s="19">
        <f t="shared" si="2"/>
        <v>0</v>
      </c>
      <c r="O26" s="16"/>
      <c r="P26" s="17"/>
      <c r="Q26" s="18"/>
      <c r="R26" s="65">
        <f t="shared" si="3"/>
        <v>0</v>
      </c>
      <c r="S26" s="90"/>
      <c r="T26" s="90"/>
      <c r="U26" s="64" t="str">
        <f t="shared" si="4"/>
        <v>00:00</v>
      </c>
      <c r="V26" s="108"/>
      <c r="W26" s="94"/>
      <c r="X26" s="98"/>
      <c r="Y26" s="19">
        <f t="shared" si="5"/>
        <v>0</v>
      </c>
      <c r="Z26" s="16"/>
      <c r="AA26" s="17"/>
      <c r="AB26" s="18"/>
      <c r="AC26" s="64">
        <f t="shared" si="6"/>
        <v>0</v>
      </c>
      <c r="AD26" s="90"/>
      <c r="AE26" s="90"/>
      <c r="AF26" s="64" t="str">
        <f t="shared" si="7"/>
        <v>00:00</v>
      </c>
      <c r="AG26" s="92"/>
      <c r="AH26" s="94"/>
      <c r="AI26" s="98"/>
      <c r="AJ26" s="19">
        <f t="shared" si="8"/>
        <v>0</v>
      </c>
      <c r="AK26" s="16"/>
      <c r="AL26" s="17"/>
      <c r="AM26" s="18"/>
      <c r="AN26" s="64">
        <f t="shared" si="9"/>
        <v>0</v>
      </c>
      <c r="AO26" s="90"/>
      <c r="AP26" s="90"/>
      <c r="AQ26" s="64" t="str">
        <f t="shared" si="10"/>
        <v>00:00</v>
      </c>
      <c r="AR26" s="92"/>
      <c r="AS26" s="94"/>
      <c r="AT26" s="98"/>
      <c r="AU26" s="19">
        <f t="shared" si="11"/>
        <v>0</v>
      </c>
      <c r="AV26" s="16"/>
      <c r="AW26" s="17"/>
      <c r="AX26" s="18"/>
      <c r="AY26" s="64">
        <f t="shared" si="12"/>
        <v>0</v>
      </c>
      <c r="AZ26" s="90"/>
      <c r="BA26" s="90"/>
      <c r="BB26" s="64" t="str">
        <f t="shared" si="13"/>
        <v>00:00</v>
      </c>
      <c r="BC26" s="92"/>
      <c r="BD26" s="94"/>
      <c r="BE26" s="98"/>
      <c r="BF26" s="19">
        <f t="shared" si="14"/>
        <v>0</v>
      </c>
      <c r="BG26" s="16"/>
      <c r="BH26" s="17"/>
      <c r="BI26" s="18"/>
      <c r="BJ26" s="64">
        <f t="shared" si="15"/>
        <v>0</v>
      </c>
      <c r="BK26" s="90"/>
      <c r="BL26" s="90"/>
      <c r="BM26" s="64" t="str">
        <f t="shared" si="16"/>
        <v>00:00</v>
      </c>
      <c r="BN26" s="92"/>
      <c r="BO26" s="94"/>
      <c r="BP26" s="98"/>
      <c r="BQ26" s="19">
        <f t="shared" si="17"/>
        <v>0</v>
      </c>
      <c r="BR26" s="25"/>
    </row>
    <row r="27" spans="1:70" ht="15.75" thickBot="1" x14ac:dyDescent="0.3">
      <c r="A27" s="73"/>
      <c r="B27" s="141"/>
      <c r="C27" s="142"/>
      <c r="D27" s="138" t="s">
        <v>40</v>
      </c>
      <c r="E27" s="139"/>
      <c r="F27" s="140"/>
      <c r="G27" s="135">
        <f>SUM(H13:H26)</f>
        <v>0</v>
      </c>
      <c r="H27" s="136"/>
      <c r="I27" s="136"/>
      <c r="J27" s="136"/>
      <c r="K27" s="137"/>
      <c r="L27" s="74"/>
      <c r="M27" s="69"/>
      <c r="N27" s="8"/>
      <c r="O27" s="138" t="s">
        <v>40</v>
      </c>
      <c r="P27" s="139"/>
      <c r="Q27" s="140"/>
      <c r="R27" s="135">
        <f>SUM(S13:S26)</f>
        <v>0</v>
      </c>
      <c r="S27" s="136"/>
      <c r="T27" s="136"/>
      <c r="U27" s="136"/>
      <c r="V27" s="137"/>
      <c r="W27" s="74"/>
      <c r="X27" s="69"/>
      <c r="Y27" s="8"/>
      <c r="Z27" s="138" t="s">
        <v>40</v>
      </c>
      <c r="AA27" s="139"/>
      <c r="AB27" s="140"/>
      <c r="AC27" s="135">
        <f>SUM(AD13:AD26)</f>
        <v>0</v>
      </c>
      <c r="AD27" s="136"/>
      <c r="AE27" s="136"/>
      <c r="AF27" s="136"/>
      <c r="AG27" s="137"/>
      <c r="AH27" s="74"/>
      <c r="AI27" s="69"/>
      <c r="AJ27" s="8"/>
      <c r="AK27" s="138" t="s">
        <v>40</v>
      </c>
      <c r="AL27" s="139"/>
      <c r="AM27" s="140"/>
      <c r="AN27" s="135">
        <f>SUM(AO13:AO26)</f>
        <v>0</v>
      </c>
      <c r="AO27" s="136"/>
      <c r="AP27" s="136"/>
      <c r="AQ27" s="136"/>
      <c r="AR27" s="137"/>
      <c r="AS27" s="74"/>
      <c r="AT27" s="69"/>
      <c r="AU27" s="8"/>
      <c r="AV27" s="138" t="s">
        <v>40</v>
      </c>
      <c r="AW27" s="139"/>
      <c r="AX27" s="140"/>
      <c r="AY27" s="135">
        <f>SUM(AZ13:AZ26)</f>
        <v>0</v>
      </c>
      <c r="AZ27" s="136"/>
      <c r="BA27" s="136"/>
      <c r="BB27" s="136"/>
      <c r="BC27" s="137"/>
      <c r="BD27" s="74"/>
      <c r="BE27" s="69"/>
      <c r="BF27" s="8"/>
      <c r="BG27" s="138" t="s">
        <v>40</v>
      </c>
      <c r="BH27" s="139"/>
      <c r="BI27" s="140"/>
      <c r="BJ27" s="135">
        <f>SUM(BK13:BK26)</f>
        <v>0</v>
      </c>
      <c r="BK27" s="136"/>
      <c r="BL27" s="136"/>
      <c r="BM27" s="136"/>
      <c r="BN27" s="137"/>
      <c r="BO27" s="74"/>
      <c r="BP27" s="69"/>
      <c r="BQ27" s="8"/>
      <c r="BR27" s="68"/>
    </row>
    <row r="28" spans="1:70" ht="15.75" thickBot="1" x14ac:dyDescent="0.3">
      <c r="A28" s="85">
        <f>A25+1</f>
        <v>42864</v>
      </c>
      <c r="B28" s="99" t="str">
        <f>UPPER(TEXT(A28,"jjj"))</f>
        <v>LUN</v>
      </c>
      <c r="C28" s="105" t="str">
        <f>UPPER(TEXT(A28,"jj mmm"))</f>
        <v>10 MAI</v>
      </c>
      <c r="D28" s="151"/>
      <c r="E28" s="152" t="s">
        <v>0</v>
      </c>
      <c r="F28" s="153"/>
      <c r="G28" s="64">
        <f t="shared" si="0"/>
        <v>0</v>
      </c>
      <c r="H28" s="103">
        <f>G28+G29</f>
        <v>0</v>
      </c>
      <c r="I28" s="89">
        <f>IF(OR(F26="",D28=""),0,MOD(D28-F26,1))</f>
        <v>0</v>
      </c>
      <c r="J28" s="64" t="str">
        <f t="shared" si="1"/>
        <v>00:00</v>
      </c>
      <c r="K28" s="107">
        <f>J28+J29</f>
        <v>0</v>
      </c>
      <c r="L28" s="93">
        <f>IF(AND(WEEKDAY($A28,2)&lt;7,E28="CP"),1,0)</f>
        <v>1</v>
      </c>
      <c r="M28" s="97">
        <f>IF(E28="CV",1,0)</f>
        <v>0</v>
      </c>
      <c r="N28" s="15">
        <f t="shared" si="2"/>
        <v>0</v>
      </c>
      <c r="O28" s="12"/>
      <c r="P28" s="13"/>
      <c r="Q28" s="14"/>
      <c r="R28" s="64">
        <f t="shared" si="3"/>
        <v>0</v>
      </c>
      <c r="S28" s="89">
        <f>R28+R29</f>
        <v>0</v>
      </c>
      <c r="T28" s="89">
        <f>IF(OR(Q26="",O28=""),0,MOD(O28-Q26,1))</f>
        <v>0</v>
      </c>
      <c r="U28" s="64" t="str">
        <f t="shared" si="4"/>
        <v>00:00</v>
      </c>
      <c r="V28" s="107">
        <f>U28+U29</f>
        <v>0</v>
      </c>
      <c r="W28" s="93">
        <f>IF(AND(WEEKDAY($A28,2)&lt;7,P28="CP"),1,0)</f>
        <v>0</v>
      </c>
      <c r="X28" s="97">
        <f>IF(P28="CV",1,0)</f>
        <v>0</v>
      </c>
      <c r="Y28" s="15">
        <f t="shared" si="5"/>
        <v>0</v>
      </c>
      <c r="Z28" s="12"/>
      <c r="AA28" s="13"/>
      <c r="AB28" s="14"/>
      <c r="AC28" s="64">
        <f t="shared" si="6"/>
        <v>0</v>
      </c>
      <c r="AD28" s="89">
        <f>AC28+AC29</f>
        <v>0</v>
      </c>
      <c r="AE28" s="89">
        <f>IF(OR(AB26="",Z28=""),0,MOD(Z28-AB26,1))</f>
        <v>0</v>
      </c>
      <c r="AF28" s="64" t="str">
        <f t="shared" si="7"/>
        <v>00:00</v>
      </c>
      <c r="AG28" s="91">
        <f>AF28+AF29</f>
        <v>0</v>
      </c>
      <c r="AH28" s="93">
        <f>IF(AND(WEEKDAY($A28,2)&lt;7,AA28="CP"),1,0)</f>
        <v>0</v>
      </c>
      <c r="AI28" s="97">
        <f>IF(AA28="CV",1,0)</f>
        <v>0</v>
      </c>
      <c r="AJ28" s="15">
        <f t="shared" si="8"/>
        <v>0</v>
      </c>
      <c r="AK28" s="12"/>
      <c r="AL28" s="13"/>
      <c r="AM28" s="14"/>
      <c r="AN28" s="64">
        <f t="shared" si="9"/>
        <v>0</v>
      </c>
      <c r="AO28" s="89">
        <f>AN28+AN29</f>
        <v>0</v>
      </c>
      <c r="AP28" s="89">
        <f>IF(OR(AM26="",AK28=""),0,MOD(AK28-AM26,1))</f>
        <v>0</v>
      </c>
      <c r="AQ28" s="64" t="str">
        <f t="shared" si="10"/>
        <v>00:00</v>
      </c>
      <c r="AR28" s="91">
        <f>AQ28+AQ29</f>
        <v>0</v>
      </c>
      <c r="AS28" s="93">
        <f>IF(AND(WEEKDAY($A28,2)&lt;7,AL28="CP"),1,0)</f>
        <v>0</v>
      </c>
      <c r="AT28" s="97">
        <f>IF(AL28="CV",1,0)</f>
        <v>0</v>
      </c>
      <c r="AU28" s="15">
        <f t="shared" si="11"/>
        <v>0</v>
      </c>
      <c r="AV28" s="12"/>
      <c r="AW28" s="13"/>
      <c r="AX28" s="14"/>
      <c r="AY28" s="64">
        <f t="shared" si="12"/>
        <v>0</v>
      </c>
      <c r="AZ28" s="89">
        <f>AY28+AY29</f>
        <v>0</v>
      </c>
      <c r="BA28" s="89">
        <f>IF(OR(AX26="",AV28=""),0,MOD(AV28-AX26,1))</f>
        <v>0</v>
      </c>
      <c r="BB28" s="64" t="str">
        <f t="shared" si="13"/>
        <v>00:00</v>
      </c>
      <c r="BC28" s="91">
        <f>BB28+BB29</f>
        <v>0</v>
      </c>
      <c r="BD28" s="93">
        <f>IF(AND(WEEKDAY($A28,2)&lt;7,AW28="CP"),1,0)</f>
        <v>0</v>
      </c>
      <c r="BE28" s="97">
        <f>IF(AW28="CV",1,0)</f>
        <v>0</v>
      </c>
      <c r="BF28" s="15">
        <f t="shared" si="14"/>
        <v>0</v>
      </c>
      <c r="BG28" s="12"/>
      <c r="BH28" s="13"/>
      <c r="BI28" s="14"/>
      <c r="BJ28" s="64">
        <f t="shared" si="15"/>
        <v>0</v>
      </c>
      <c r="BK28" s="89">
        <f>BJ28+BJ29</f>
        <v>0</v>
      </c>
      <c r="BL28" s="89">
        <f>IF(OR(BI26="",BG28=""),0,MOD(BG28-BI26,1))</f>
        <v>0</v>
      </c>
      <c r="BM28" s="64" t="str">
        <f t="shared" si="16"/>
        <v>00:00</v>
      </c>
      <c r="BN28" s="91">
        <f>BM28+BM29</f>
        <v>0</v>
      </c>
      <c r="BO28" s="93">
        <f>IF(AND(WEEKDAY($A28,2)&lt;7,BH28="CP"),1,0)</f>
        <v>0</v>
      </c>
      <c r="BP28" s="97">
        <f>IF(BH28="CV",1,0)</f>
        <v>0</v>
      </c>
      <c r="BQ28" s="15">
        <f t="shared" si="17"/>
        <v>0</v>
      </c>
      <c r="BR28" s="24"/>
    </row>
    <row r="29" spans="1:70" ht="15.75" thickBot="1" x14ac:dyDescent="0.3">
      <c r="A29" s="85"/>
      <c r="B29" s="100"/>
      <c r="C29" s="106"/>
      <c r="D29" s="207"/>
      <c r="E29" s="208" t="s">
        <v>48</v>
      </c>
      <c r="F29" s="209"/>
      <c r="G29" s="65">
        <f t="shared" si="0"/>
        <v>0</v>
      </c>
      <c r="H29" s="104"/>
      <c r="I29" s="90"/>
      <c r="J29" s="64" t="str">
        <f t="shared" si="1"/>
        <v>00:00</v>
      </c>
      <c r="K29" s="108"/>
      <c r="L29" s="94"/>
      <c r="M29" s="98"/>
      <c r="N29" s="19">
        <f t="shared" si="2"/>
        <v>0</v>
      </c>
      <c r="O29" s="16"/>
      <c r="P29" s="17"/>
      <c r="Q29" s="18"/>
      <c r="R29" s="65">
        <f t="shared" si="3"/>
        <v>0</v>
      </c>
      <c r="S29" s="90"/>
      <c r="T29" s="90"/>
      <c r="U29" s="64" t="str">
        <f t="shared" si="4"/>
        <v>00:00</v>
      </c>
      <c r="V29" s="108"/>
      <c r="W29" s="94"/>
      <c r="X29" s="98"/>
      <c r="Y29" s="19">
        <f t="shared" si="5"/>
        <v>0</v>
      </c>
      <c r="Z29" s="16"/>
      <c r="AA29" s="17"/>
      <c r="AB29" s="18"/>
      <c r="AC29" s="64">
        <f t="shared" si="6"/>
        <v>0</v>
      </c>
      <c r="AD29" s="90"/>
      <c r="AE29" s="90"/>
      <c r="AF29" s="64" t="str">
        <f t="shared" si="7"/>
        <v>00:00</v>
      </c>
      <c r="AG29" s="92"/>
      <c r="AH29" s="94"/>
      <c r="AI29" s="98"/>
      <c r="AJ29" s="19">
        <f t="shared" si="8"/>
        <v>0</v>
      </c>
      <c r="AK29" s="16"/>
      <c r="AL29" s="17"/>
      <c r="AM29" s="18"/>
      <c r="AN29" s="64">
        <f t="shared" si="9"/>
        <v>0</v>
      </c>
      <c r="AO29" s="90"/>
      <c r="AP29" s="90"/>
      <c r="AQ29" s="64" t="str">
        <f t="shared" si="10"/>
        <v>00:00</v>
      </c>
      <c r="AR29" s="92"/>
      <c r="AS29" s="94"/>
      <c r="AT29" s="98"/>
      <c r="AU29" s="19">
        <f t="shared" si="11"/>
        <v>0</v>
      </c>
      <c r="AV29" s="16"/>
      <c r="AW29" s="17"/>
      <c r="AX29" s="18"/>
      <c r="AY29" s="64">
        <f t="shared" si="12"/>
        <v>0</v>
      </c>
      <c r="AZ29" s="90"/>
      <c r="BA29" s="90"/>
      <c r="BB29" s="64" t="str">
        <f t="shared" si="13"/>
        <v>00:00</v>
      </c>
      <c r="BC29" s="92"/>
      <c r="BD29" s="94"/>
      <c r="BE29" s="98"/>
      <c r="BF29" s="19">
        <f t="shared" si="14"/>
        <v>0</v>
      </c>
      <c r="BG29" s="16"/>
      <c r="BH29" s="17"/>
      <c r="BI29" s="18"/>
      <c r="BJ29" s="64">
        <f t="shared" si="15"/>
        <v>0</v>
      </c>
      <c r="BK29" s="90"/>
      <c r="BL29" s="90"/>
      <c r="BM29" s="64" t="str">
        <f t="shared" si="16"/>
        <v>00:00</v>
      </c>
      <c r="BN29" s="92"/>
      <c r="BO29" s="94"/>
      <c r="BP29" s="98"/>
      <c r="BQ29" s="19">
        <f t="shared" si="17"/>
        <v>0</v>
      </c>
      <c r="BR29" s="25"/>
    </row>
    <row r="30" spans="1:70" ht="15.75" thickBot="1" x14ac:dyDescent="0.3">
      <c r="A30" s="85">
        <f>A28+1</f>
        <v>42865</v>
      </c>
      <c r="B30" s="99" t="str">
        <f>UPPER(TEXT(A30,"jjj"))</f>
        <v>MAR</v>
      </c>
      <c r="C30" s="105" t="str">
        <f>UPPER(TEXT(A30,"jj mmm"))</f>
        <v>11 MAI</v>
      </c>
      <c r="D30" s="210"/>
      <c r="E30" s="211" t="s">
        <v>45</v>
      </c>
      <c r="F30" s="212"/>
      <c r="G30" s="64">
        <f t="shared" si="0"/>
        <v>0</v>
      </c>
      <c r="H30" s="103">
        <f>G30+G31</f>
        <v>0</v>
      </c>
      <c r="I30" s="89">
        <f>IF(OR(F29="",D30=""),0,MOD(D30-F29,1))</f>
        <v>0</v>
      </c>
      <c r="J30" s="64" t="str">
        <f t="shared" si="1"/>
        <v>00:00</v>
      </c>
      <c r="K30" s="107">
        <f>J30+J31</f>
        <v>0</v>
      </c>
      <c r="L30" s="93">
        <f>IF(AND(WEEKDAY($A30,2)&lt;7,E30="CP"),1,0)</f>
        <v>0</v>
      </c>
      <c r="M30" s="97">
        <f>IF(E30="CV",1,0)</f>
        <v>0</v>
      </c>
      <c r="N30" s="15">
        <f t="shared" si="2"/>
        <v>0</v>
      </c>
      <c r="O30" s="12"/>
      <c r="P30" s="13"/>
      <c r="Q30" s="14"/>
      <c r="R30" s="64">
        <f t="shared" si="3"/>
        <v>0</v>
      </c>
      <c r="S30" s="89">
        <f>R30+R31</f>
        <v>0</v>
      </c>
      <c r="T30" s="89">
        <f>IF(OR(Q29="",O30=""),0,MOD(O30-Q29,1))</f>
        <v>0</v>
      </c>
      <c r="U30" s="64" t="str">
        <f t="shared" si="4"/>
        <v>00:00</v>
      </c>
      <c r="V30" s="107">
        <f>U30+U31</f>
        <v>0</v>
      </c>
      <c r="W30" s="93">
        <f>IF(AND(WEEKDAY($A30,2)&lt;7,P30="CP"),1,0)</f>
        <v>0</v>
      </c>
      <c r="X30" s="97">
        <f>IF(P30="CV",1,0)</f>
        <v>0</v>
      </c>
      <c r="Y30" s="15">
        <f t="shared" si="5"/>
        <v>0</v>
      </c>
      <c r="Z30" s="12"/>
      <c r="AA30" s="13"/>
      <c r="AB30" s="14"/>
      <c r="AC30" s="64">
        <f t="shared" si="6"/>
        <v>0</v>
      </c>
      <c r="AD30" s="89">
        <f>AC30+AC31</f>
        <v>0</v>
      </c>
      <c r="AE30" s="89">
        <f>IF(OR(AB29="",Z30=""),0,MOD(Z30-AB29,1))</f>
        <v>0</v>
      </c>
      <c r="AF30" s="64" t="str">
        <f t="shared" si="7"/>
        <v>00:00</v>
      </c>
      <c r="AG30" s="91">
        <f>AF30+AF31</f>
        <v>0</v>
      </c>
      <c r="AH30" s="93">
        <f>IF(AND(WEEKDAY($A30,2)&lt;7,AA30="CP"),1,0)</f>
        <v>0</v>
      </c>
      <c r="AI30" s="97">
        <f>IF(AA30="CV",1,0)</f>
        <v>0</v>
      </c>
      <c r="AJ30" s="15">
        <f t="shared" si="8"/>
        <v>0</v>
      </c>
      <c r="AK30" s="12"/>
      <c r="AL30" s="13"/>
      <c r="AM30" s="14"/>
      <c r="AN30" s="64">
        <f t="shared" si="9"/>
        <v>0</v>
      </c>
      <c r="AO30" s="89">
        <f>AN30+AN31</f>
        <v>0</v>
      </c>
      <c r="AP30" s="89">
        <f>IF(OR(AM29="",AK30=""),0,MOD(AK30-AM29,1))</f>
        <v>0</v>
      </c>
      <c r="AQ30" s="64" t="str">
        <f t="shared" si="10"/>
        <v>00:00</v>
      </c>
      <c r="AR30" s="91">
        <f>AQ30+AQ31</f>
        <v>0</v>
      </c>
      <c r="AS30" s="93">
        <f>IF(AND(WEEKDAY($A30,2)&lt;7,AL30="CP"),1,0)</f>
        <v>0</v>
      </c>
      <c r="AT30" s="97">
        <f>IF(AL30="CV",1,0)</f>
        <v>0</v>
      </c>
      <c r="AU30" s="15">
        <f t="shared" si="11"/>
        <v>0</v>
      </c>
      <c r="AV30" s="12"/>
      <c r="AW30" s="13"/>
      <c r="AX30" s="14"/>
      <c r="AY30" s="64">
        <f t="shared" si="12"/>
        <v>0</v>
      </c>
      <c r="AZ30" s="89">
        <f>AY30+AY31</f>
        <v>0</v>
      </c>
      <c r="BA30" s="89">
        <f>IF(OR(AX29="",AV30=""),0,MOD(AV30-AX29,1))</f>
        <v>0</v>
      </c>
      <c r="BB30" s="64" t="str">
        <f t="shared" si="13"/>
        <v>00:00</v>
      </c>
      <c r="BC30" s="91">
        <f>BB30+BB31</f>
        <v>0</v>
      </c>
      <c r="BD30" s="93">
        <f>IF(AND(WEEKDAY($A30,2)&lt;7,AW30="CP"),1,0)</f>
        <v>0</v>
      </c>
      <c r="BE30" s="97">
        <f>IF(AW30="CV",1,0)</f>
        <v>0</v>
      </c>
      <c r="BF30" s="15">
        <f t="shared" si="14"/>
        <v>0</v>
      </c>
      <c r="BG30" s="12"/>
      <c r="BH30" s="13"/>
      <c r="BI30" s="14"/>
      <c r="BJ30" s="64">
        <f t="shared" si="15"/>
        <v>0</v>
      </c>
      <c r="BK30" s="89">
        <f>BJ30+BJ31</f>
        <v>0</v>
      </c>
      <c r="BL30" s="89">
        <f>IF(OR(BI29="",BG30=""),0,MOD(BG30-BI29,1))</f>
        <v>0</v>
      </c>
      <c r="BM30" s="64" t="str">
        <f t="shared" si="16"/>
        <v>00:00</v>
      </c>
      <c r="BN30" s="91">
        <f>BM30+BM31</f>
        <v>0</v>
      </c>
      <c r="BO30" s="93">
        <f>IF(AND(WEEKDAY($A30,2)&lt;7,BH30="CP"),1,0)</f>
        <v>0</v>
      </c>
      <c r="BP30" s="97">
        <f>IF(BH30="CV",1,0)</f>
        <v>0</v>
      </c>
      <c r="BQ30" s="15">
        <f t="shared" si="17"/>
        <v>0</v>
      </c>
      <c r="BR30" s="24"/>
    </row>
    <row r="31" spans="1:70" ht="15.75" thickBot="1" x14ac:dyDescent="0.3">
      <c r="A31" s="85"/>
      <c r="B31" s="100"/>
      <c r="C31" s="106"/>
      <c r="D31" s="213"/>
      <c r="E31" s="214" t="s">
        <v>1</v>
      </c>
      <c r="F31" s="215"/>
      <c r="G31" s="65">
        <f t="shared" si="0"/>
        <v>0</v>
      </c>
      <c r="H31" s="104"/>
      <c r="I31" s="90"/>
      <c r="J31" s="64" t="str">
        <f t="shared" si="1"/>
        <v>00:00</v>
      </c>
      <c r="K31" s="108"/>
      <c r="L31" s="94"/>
      <c r="M31" s="98"/>
      <c r="N31" s="19">
        <f t="shared" si="2"/>
        <v>0</v>
      </c>
      <c r="O31" s="16"/>
      <c r="P31" s="17"/>
      <c r="Q31" s="18"/>
      <c r="R31" s="65">
        <f t="shared" si="3"/>
        <v>0</v>
      </c>
      <c r="S31" s="90"/>
      <c r="T31" s="90"/>
      <c r="U31" s="64" t="str">
        <f t="shared" si="4"/>
        <v>00:00</v>
      </c>
      <c r="V31" s="108"/>
      <c r="W31" s="94"/>
      <c r="X31" s="98"/>
      <c r="Y31" s="19">
        <f t="shared" si="5"/>
        <v>0</v>
      </c>
      <c r="Z31" s="16"/>
      <c r="AA31" s="17"/>
      <c r="AB31" s="18"/>
      <c r="AC31" s="64">
        <f t="shared" si="6"/>
        <v>0</v>
      </c>
      <c r="AD31" s="90"/>
      <c r="AE31" s="90"/>
      <c r="AF31" s="64" t="str">
        <f t="shared" si="7"/>
        <v>00:00</v>
      </c>
      <c r="AG31" s="92"/>
      <c r="AH31" s="94"/>
      <c r="AI31" s="98"/>
      <c r="AJ31" s="19">
        <f t="shared" si="8"/>
        <v>0</v>
      </c>
      <c r="AK31" s="16"/>
      <c r="AL31" s="17"/>
      <c r="AM31" s="18"/>
      <c r="AN31" s="64">
        <f t="shared" si="9"/>
        <v>0</v>
      </c>
      <c r="AO31" s="90"/>
      <c r="AP31" s="90"/>
      <c r="AQ31" s="64" t="str">
        <f t="shared" si="10"/>
        <v>00:00</v>
      </c>
      <c r="AR31" s="92"/>
      <c r="AS31" s="94"/>
      <c r="AT31" s="98"/>
      <c r="AU31" s="19">
        <f t="shared" si="11"/>
        <v>0</v>
      </c>
      <c r="AV31" s="16"/>
      <c r="AW31" s="17"/>
      <c r="AX31" s="18"/>
      <c r="AY31" s="64">
        <f t="shared" si="12"/>
        <v>0</v>
      </c>
      <c r="AZ31" s="90"/>
      <c r="BA31" s="90"/>
      <c r="BB31" s="64" t="str">
        <f t="shared" si="13"/>
        <v>00:00</v>
      </c>
      <c r="BC31" s="92"/>
      <c r="BD31" s="94"/>
      <c r="BE31" s="98"/>
      <c r="BF31" s="19">
        <f t="shared" si="14"/>
        <v>0</v>
      </c>
      <c r="BG31" s="16"/>
      <c r="BH31" s="17"/>
      <c r="BI31" s="18"/>
      <c r="BJ31" s="64">
        <f t="shared" si="15"/>
        <v>0</v>
      </c>
      <c r="BK31" s="90"/>
      <c r="BL31" s="90"/>
      <c r="BM31" s="64" t="str">
        <f t="shared" si="16"/>
        <v>00:00</v>
      </c>
      <c r="BN31" s="92"/>
      <c r="BO31" s="94"/>
      <c r="BP31" s="98"/>
      <c r="BQ31" s="19">
        <f t="shared" si="17"/>
        <v>0</v>
      </c>
      <c r="BR31" s="25"/>
    </row>
    <row r="32" spans="1:70" ht="15.75" thickBot="1" x14ac:dyDescent="0.3">
      <c r="A32" s="85">
        <f>A30+1</f>
        <v>42866</v>
      </c>
      <c r="B32" s="99" t="str">
        <f>UPPER(TEXT(A32,"jjj"))</f>
        <v>MER</v>
      </c>
      <c r="C32" s="105" t="str">
        <f>UPPER(TEXT(A32,"jj mmm"))</f>
        <v>12 MAI</v>
      </c>
      <c r="D32" s="12"/>
      <c r="E32" s="48"/>
      <c r="F32" s="14"/>
      <c r="G32" s="64">
        <f t="shared" si="0"/>
        <v>0</v>
      </c>
      <c r="H32" s="103">
        <f>G32+G33</f>
        <v>0</v>
      </c>
      <c r="I32" s="89">
        <f>IF(OR(F31="",D32=""),0,MOD(D32-F31,1))</f>
        <v>0</v>
      </c>
      <c r="J32" s="64" t="str">
        <f t="shared" si="1"/>
        <v>00:00</v>
      </c>
      <c r="K32" s="107">
        <f>J32+J33</f>
        <v>0</v>
      </c>
      <c r="L32" s="93">
        <f>IF(AND(WEEKDAY($A32,2)&lt;7,E32="CP"),1,0)</f>
        <v>0</v>
      </c>
      <c r="M32" s="97">
        <f>IF(E32="CV",1,0)</f>
        <v>0</v>
      </c>
      <c r="N32" s="15">
        <f t="shared" si="2"/>
        <v>0</v>
      </c>
      <c r="O32" s="12"/>
      <c r="P32" s="13"/>
      <c r="Q32" s="14"/>
      <c r="R32" s="64">
        <f t="shared" si="3"/>
        <v>0</v>
      </c>
      <c r="S32" s="89">
        <f>R32+R33</f>
        <v>0</v>
      </c>
      <c r="T32" s="89">
        <f>IF(OR(Q31="",O32=""),0,MOD(O32-Q31,1))</f>
        <v>0</v>
      </c>
      <c r="U32" s="64" t="str">
        <f t="shared" si="4"/>
        <v>00:00</v>
      </c>
      <c r="V32" s="107">
        <f>U32+U33</f>
        <v>0</v>
      </c>
      <c r="W32" s="93">
        <f>IF(AND(WEEKDAY($A32,2)&lt;7,P32="CP"),1,0)</f>
        <v>0</v>
      </c>
      <c r="X32" s="97">
        <f>IF(P32="CV",1,0)</f>
        <v>0</v>
      </c>
      <c r="Y32" s="15">
        <f t="shared" si="5"/>
        <v>0</v>
      </c>
      <c r="Z32" s="12"/>
      <c r="AA32" s="13"/>
      <c r="AB32" s="14"/>
      <c r="AC32" s="64">
        <f t="shared" si="6"/>
        <v>0</v>
      </c>
      <c r="AD32" s="89">
        <f>AC32+AC33</f>
        <v>0</v>
      </c>
      <c r="AE32" s="89">
        <f>IF(OR(AB31="",Z32=""),0,MOD(Z32-AB31,1))</f>
        <v>0</v>
      </c>
      <c r="AF32" s="64" t="str">
        <f t="shared" si="7"/>
        <v>00:00</v>
      </c>
      <c r="AG32" s="91">
        <f>AF32+AF33</f>
        <v>0</v>
      </c>
      <c r="AH32" s="93">
        <f>IF(AND(WEEKDAY($A32,2)&lt;7,AA32="CP"),1,0)</f>
        <v>0</v>
      </c>
      <c r="AI32" s="97">
        <f>IF(AA32="CV",1,0)</f>
        <v>0</v>
      </c>
      <c r="AJ32" s="15">
        <f t="shared" si="8"/>
        <v>0</v>
      </c>
      <c r="AK32" s="12"/>
      <c r="AL32" s="13"/>
      <c r="AM32" s="14"/>
      <c r="AN32" s="64">
        <f t="shared" si="9"/>
        <v>0</v>
      </c>
      <c r="AO32" s="89">
        <f>AN32+AN33</f>
        <v>0</v>
      </c>
      <c r="AP32" s="89">
        <f>IF(OR(AM31="",AK32=""),0,MOD(AK32-AM31,1))</f>
        <v>0</v>
      </c>
      <c r="AQ32" s="64" t="str">
        <f t="shared" si="10"/>
        <v>00:00</v>
      </c>
      <c r="AR32" s="91">
        <f>AQ32+AQ33</f>
        <v>0</v>
      </c>
      <c r="AS32" s="93">
        <f>IF(AND(WEEKDAY($A32,2)&lt;7,AL32="CP"),1,0)</f>
        <v>0</v>
      </c>
      <c r="AT32" s="97">
        <f>IF(AL32="CV",1,0)</f>
        <v>0</v>
      </c>
      <c r="AU32" s="15">
        <f t="shared" si="11"/>
        <v>0</v>
      </c>
      <c r="AV32" s="12"/>
      <c r="AW32" s="13"/>
      <c r="AX32" s="14"/>
      <c r="AY32" s="64">
        <f t="shared" si="12"/>
        <v>0</v>
      </c>
      <c r="AZ32" s="89">
        <f>AY32+AY33</f>
        <v>0</v>
      </c>
      <c r="BA32" s="89">
        <f>IF(OR(AX31="",AV32=""),0,MOD(AV32-AX31,1))</f>
        <v>0</v>
      </c>
      <c r="BB32" s="64" t="str">
        <f t="shared" si="13"/>
        <v>00:00</v>
      </c>
      <c r="BC32" s="91">
        <f>BB32+BB33</f>
        <v>0</v>
      </c>
      <c r="BD32" s="93">
        <f>IF(AND(WEEKDAY($A32,2)&lt;7,AW32="CP"),1,0)</f>
        <v>0</v>
      </c>
      <c r="BE32" s="97">
        <f>IF(AW32="CV",1,0)</f>
        <v>0</v>
      </c>
      <c r="BF32" s="15">
        <f t="shared" si="14"/>
        <v>0</v>
      </c>
      <c r="BG32" s="12"/>
      <c r="BH32" s="13"/>
      <c r="BI32" s="14"/>
      <c r="BJ32" s="64">
        <f t="shared" si="15"/>
        <v>0</v>
      </c>
      <c r="BK32" s="89">
        <f>BJ32+BJ33</f>
        <v>0</v>
      </c>
      <c r="BL32" s="89">
        <f>IF(OR(BI31="",BG32=""),0,MOD(BG32-BI31,1))</f>
        <v>0</v>
      </c>
      <c r="BM32" s="64" t="str">
        <f t="shared" si="16"/>
        <v>00:00</v>
      </c>
      <c r="BN32" s="91">
        <f>BM32+BM33</f>
        <v>0</v>
      </c>
      <c r="BO32" s="93">
        <f>IF(AND(WEEKDAY($A32,2)&lt;7,BH32="CP"),1,0)</f>
        <v>0</v>
      </c>
      <c r="BP32" s="97">
        <f>IF(BH32="CV",1,0)</f>
        <v>0</v>
      </c>
      <c r="BQ32" s="15">
        <f t="shared" si="17"/>
        <v>0</v>
      </c>
      <c r="BR32" s="24"/>
    </row>
    <row r="33" spans="1:70" ht="15.75" thickBot="1" x14ac:dyDescent="0.3">
      <c r="A33" s="85"/>
      <c r="B33" s="100"/>
      <c r="C33" s="106"/>
      <c r="D33" s="16"/>
      <c r="E33" s="49"/>
      <c r="F33" s="18"/>
      <c r="G33" s="65">
        <f t="shared" si="0"/>
        <v>0</v>
      </c>
      <c r="H33" s="104"/>
      <c r="I33" s="90"/>
      <c r="J33" s="64" t="str">
        <f t="shared" si="1"/>
        <v>00:00</v>
      </c>
      <c r="K33" s="108"/>
      <c r="L33" s="94"/>
      <c r="M33" s="98"/>
      <c r="N33" s="19">
        <f t="shared" si="2"/>
        <v>0</v>
      </c>
      <c r="O33" s="16"/>
      <c r="P33" s="17"/>
      <c r="Q33" s="18"/>
      <c r="R33" s="65">
        <f t="shared" si="3"/>
        <v>0</v>
      </c>
      <c r="S33" s="90"/>
      <c r="T33" s="90"/>
      <c r="U33" s="64" t="str">
        <f t="shared" si="4"/>
        <v>00:00</v>
      </c>
      <c r="V33" s="108"/>
      <c r="W33" s="94"/>
      <c r="X33" s="98"/>
      <c r="Y33" s="19">
        <f t="shared" si="5"/>
        <v>0</v>
      </c>
      <c r="Z33" s="16"/>
      <c r="AA33" s="17"/>
      <c r="AB33" s="18"/>
      <c r="AC33" s="64">
        <f t="shared" si="6"/>
        <v>0</v>
      </c>
      <c r="AD33" s="90"/>
      <c r="AE33" s="90"/>
      <c r="AF33" s="64" t="str">
        <f t="shared" si="7"/>
        <v>00:00</v>
      </c>
      <c r="AG33" s="92"/>
      <c r="AH33" s="94"/>
      <c r="AI33" s="98"/>
      <c r="AJ33" s="19">
        <f t="shared" si="8"/>
        <v>0</v>
      </c>
      <c r="AK33" s="16"/>
      <c r="AL33" s="17"/>
      <c r="AM33" s="18"/>
      <c r="AN33" s="64">
        <f t="shared" si="9"/>
        <v>0</v>
      </c>
      <c r="AO33" s="90"/>
      <c r="AP33" s="90"/>
      <c r="AQ33" s="64" t="str">
        <f t="shared" si="10"/>
        <v>00:00</v>
      </c>
      <c r="AR33" s="92"/>
      <c r="AS33" s="94"/>
      <c r="AT33" s="98"/>
      <c r="AU33" s="19">
        <f t="shared" si="11"/>
        <v>0</v>
      </c>
      <c r="AV33" s="16"/>
      <c r="AW33" s="17"/>
      <c r="AX33" s="18"/>
      <c r="AY33" s="64">
        <f t="shared" si="12"/>
        <v>0</v>
      </c>
      <c r="AZ33" s="90"/>
      <c r="BA33" s="90"/>
      <c r="BB33" s="64" t="str">
        <f t="shared" si="13"/>
        <v>00:00</v>
      </c>
      <c r="BC33" s="92"/>
      <c r="BD33" s="94"/>
      <c r="BE33" s="98"/>
      <c r="BF33" s="19">
        <f t="shared" si="14"/>
        <v>0</v>
      </c>
      <c r="BG33" s="16"/>
      <c r="BH33" s="17"/>
      <c r="BI33" s="18"/>
      <c r="BJ33" s="64">
        <f t="shared" si="15"/>
        <v>0</v>
      </c>
      <c r="BK33" s="90"/>
      <c r="BL33" s="90"/>
      <c r="BM33" s="64" t="str">
        <f t="shared" si="16"/>
        <v>00:00</v>
      </c>
      <c r="BN33" s="92"/>
      <c r="BO33" s="94"/>
      <c r="BP33" s="98"/>
      <c r="BQ33" s="19">
        <f t="shared" si="17"/>
        <v>0</v>
      </c>
      <c r="BR33" s="25"/>
    </row>
    <row r="34" spans="1:70" ht="15.75" thickBot="1" x14ac:dyDescent="0.3">
      <c r="A34" s="85">
        <f>A32+1</f>
        <v>42867</v>
      </c>
      <c r="B34" s="99" t="str">
        <f>UPPER(TEXT(A34,"jjj"))</f>
        <v>JEU</v>
      </c>
      <c r="C34" s="105" t="str">
        <f>UPPER(TEXT(A34,"jj mmm"))</f>
        <v>13 MAI</v>
      </c>
      <c r="D34" s="12"/>
      <c r="E34" s="48"/>
      <c r="F34" s="14"/>
      <c r="G34" s="64">
        <f t="shared" si="0"/>
        <v>0</v>
      </c>
      <c r="H34" s="103">
        <f>G34+G35</f>
        <v>0</v>
      </c>
      <c r="I34" s="89">
        <f>IF(OR(F33="",D34=""),0,MOD(D34-F33,1))</f>
        <v>0</v>
      </c>
      <c r="J34" s="64" t="str">
        <f t="shared" si="1"/>
        <v>00:00</v>
      </c>
      <c r="K34" s="107">
        <f>J34+J35</f>
        <v>0</v>
      </c>
      <c r="L34" s="93">
        <f>IF(AND(WEEKDAY($A34,2)&lt;7,E34="CP"),1,0)</f>
        <v>0</v>
      </c>
      <c r="M34" s="97">
        <f>IF(E34="CV",1,0)</f>
        <v>0</v>
      </c>
      <c r="N34" s="15">
        <f t="shared" si="2"/>
        <v>0</v>
      </c>
      <c r="O34" s="12"/>
      <c r="P34" s="13"/>
      <c r="Q34" s="14"/>
      <c r="R34" s="64">
        <f t="shared" si="3"/>
        <v>0</v>
      </c>
      <c r="S34" s="89">
        <f>R34+R35</f>
        <v>0</v>
      </c>
      <c r="T34" s="89">
        <f>IF(OR(Q33="",O34=""),0,MOD(O34-Q33,1))</f>
        <v>0</v>
      </c>
      <c r="U34" s="64" t="str">
        <f t="shared" si="4"/>
        <v>00:00</v>
      </c>
      <c r="V34" s="107">
        <f>U34+U35</f>
        <v>0</v>
      </c>
      <c r="W34" s="93">
        <f>IF(AND(WEEKDAY($A34,2)&lt;7,P34="CP"),1,0)</f>
        <v>0</v>
      </c>
      <c r="X34" s="97">
        <f>IF(P34="CV",1,0)</f>
        <v>0</v>
      </c>
      <c r="Y34" s="15">
        <f t="shared" si="5"/>
        <v>0</v>
      </c>
      <c r="Z34" s="12"/>
      <c r="AA34" s="13"/>
      <c r="AB34" s="14"/>
      <c r="AC34" s="64">
        <f t="shared" si="6"/>
        <v>0</v>
      </c>
      <c r="AD34" s="89">
        <f>AC34+AC35</f>
        <v>0</v>
      </c>
      <c r="AE34" s="89">
        <f>IF(OR(AB33="",Z34=""),0,MOD(Z34-AB33,1))</f>
        <v>0</v>
      </c>
      <c r="AF34" s="64" t="str">
        <f t="shared" si="7"/>
        <v>00:00</v>
      </c>
      <c r="AG34" s="91">
        <f>AF34+AF35</f>
        <v>0</v>
      </c>
      <c r="AH34" s="93">
        <f>IF(AND(WEEKDAY($A34,2)&lt;7,AA34="CP"),1,0)</f>
        <v>0</v>
      </c>
      <c r="AI34" s="97">
        <f>IF(AA34="CV",1,0)</f>
        <v>0</v>
      </c>
      <c r="AJ34" s="15">
        <f t="shared" si="8"/>
        <v>0</v>
      </c>
      <c r="AK34" s="12"/>
      <c r="AL34" s="13"/>
      <c r="AM34" s="14"/>
      <c r="AN34" s="64">
        <f t="shared" si="9"/>
        <v>0</v>
      </c>
      <c r="AO34" s="89">
        <f>AN34+AN35</f>
        <v>0</v>
      </c>
      <c r="AP34" s="89">
        <f>IF(OR(AM33="",AK34=""),0,MOD(AK34-AM33,1))</f>
        <v>0</v>
      </c>
      <c r="AQ34" s="64" t="str">
        <f t="shared" si="10"/>
        <v>00:00</v>
      </c>
      <c r="AR34" s="91">
        <f>AQ34+AQ35</f>
        <v>0</v>
      </c>
      <c r="AS34" s="93">
        <f>IF(AND(WEEKDAY($A34,2)&lt;7,AL34="CP"),1,0)</f>
        <v>0</v>
      </c>
      <c r="AT34" s="97">
        <f>IF(AL34="CV",1,0)</f>
        <v>0</v>
      </c>
      <c r="AU34" s="15">
        <f t="shared" si="11"/>
        <v>0</v>
      </c>
      <c r="AV34" s="12"/>
      <c r="AW34" s="13"/>
      <c r="AX34" s="14"/>
      <c r="AY34" s="64">
        <f t="shared" si="12"/>
        <v>0</v>
      </c>
      <c r="AZ34" s="89">
        <f>AY34+AY35</f>
        <v>0</v>
      </c>
      <c r="BA34" s="89">
        <f>IF(OR(AX33="",AV34=""),0,MOD(AV34-AX33,1))</f>
        <v>0</v>
      </c>
      <c r="BB34" s="64" t="str">
        <f t="shared" si="13"/>
        <v>00:00</v>
      </c>
      <c r="BC34" s="91">
        <f>BB34+BB35</f>
        <v>0</v>
      </c>
      <c r="BD34" s="93">
        <f>IF(AND(WEEKDAY($A34,2)&lt;7,AW34="CP"),1,0)</f>
        <v>0</v>
      </c>
      <c r="BE34" s="97">
        <f>IF(AW34="CV",1,0)</f>
        <v>0</v>
      </c>
      <c r="BF34" s="15">
        <f t="shared" si="14"/>
        <v>0</v>
      </c>
      <c r="BG34" s="12"/>
      <c r="BH34" s="13"/>
      <c r="BI34" s="14"/>
      <c r="BJ34" s="64">
        <f t="shared" si="15"/>
        <v>0</v>
      </c>
      <c r="BK34" s="89">
        <f>BJ34+BJ35</f>
        <v>0</v>
      </c>
      <c r="BL34" s="89">
        <f>IF(OR(BI33="",BG34=""),0,MOD(BG34-BI33,1))</f>
        <v>0</v>
      </c>
      <c r="BM34" s="64" t="str">
        <f t="shared" si="16"/>
        <v>00:00</v>
      </c>
      <c r="BN34" s="91">
        <f>BM34+BM35</f>
        <v>0</v>
      </c>
      <c r="BO34" s="93">
        <f>IF(AND(WEEKDAY($A34,2)&lt;7,BH34="CP"),1,0)</f>
        <v>0</v>
      </c>
      <c r="BP34" s="97">
        <f>IF(BH34="CV",1,0)</f>
        <v>0</v>
      </c>
      <c r="BQ34" s="15">
        <f t="shared" si="17"/>
        <v>0</v>
      </c>
      <c r="BR34" s="24"/>
    </row>
    <row r="35" spans="1:70" ht="15.75" thickBot="1" x14ac:dyDescent="0.3">
      <c r="A35" s="85"/>
      <c r="B35" s="100"/>
      <c r="C35" s="106"/>
      <c r="D35" s="16"/>
      <c r="E35" s="49"/>
      <c r="F35" s="18"/>
      <c r="G35" s="65">
        <f t="shared" si="0"/>
        <v>0</v>
      </c>
      <c r="H35" s="104"/>
      <c r="I35" s="90"/>
      <c r="J35" s="64" t="str">
        <f t="shared" si="1"/>
        <v>00:00</v>
      </c>
      <c r="K35" s="108"/>
      <c r="L35" s="94"/>
      <c r="M35" s="98"/>
      <c r="N35" s="19">
        <f t="shared" si="2"/>
        <v>0</v>
      </c>
      <c r="O35" s="16"/>
      <c r="P35" s="17"/>
      <c r="Q35" s="18"/>
      <c r="R35" s="65">
        <f t="shared" si="3"/>
        <v>0</v>
      </c>
      <c r="S35" s="90"/>
      <c r="T35" s="90"/>
      <c r="U35" s="64" t="str">
        <f t="shared" si="4"/>
        <v>00:00</v>
      </c>
      <c r="V35" s="108"/>
      <c r="W35" s="94"/>
      <c r="X35" s="98"/>
      <c r="Y35" s="19">
        <f t="shared" si="5"/>
        <v>0</v>
      </c>
      <c r="Z35" s="16"/>
      <c r="AA35" s="17"/>
      <c r="AB35" s="18"/>
      <c r="AC35" s="64">
        <f t="shared" si="6"/>
        <v>0</v>
      </c>
      <c r="AD35" s="90"/>
      <c r="AE35" s="90"/>
      <c r="AF35" s="64" t="str">
        <f t="shared" si="7"/>
        <v>00:00</v>
      </c>
      <c r="AG35" s="92"/>
      <c r="AH35" s="94"/>
      <c r="AI35" s="98"/>
      <c r="AJ35" s="19">
        <f t="shared" si="8"/>
        <v>0</v>
      </c>
      <c r="AK35" s="16"/>
      <c r="AL35" s="17"/>
      <c r="AM35" s="18"/>
      <c r="AN35" s="64">
        <f t="shared" si="9"/>
        <v>0</v>
      </c>
      <c r="AO35" s="90"/>
      <c r="AP35" s="90"/>
      <c r="AQ35" s="64" t="str">
        <f t="shared" si="10"/>
        <v>00:00</v>
      </c>
      <c r="AR35" s="92"/>
      <c r="AS35" s="94"/>
      <c r="AT35" s="98"/>
      <c r="AU35" s="19">
        <f t="shared" si="11"/>
        <v>0</v>
      </c>
      <c r="AV35" s="16"/>
      <c r="AW35" s="17"/>
      <c r="AX35" s="18"/>
      <c r="AY35" s="64">
        <f t="shared" si="12"/>
        <v>0</v>
      </c>
      <c r="AZ35" s="90"/>
      <c r="BA35" s="90"/>
      <c r="BB35" s="64" t="str">
        <f t="shared" si="13"/>
        <v>00:00</v>
      </c>
      <c r="BC35" s="92"/>
      <c r="BD35" s="94"/>
      <c r="BE35" s="98"/>
      <c r="BF35" s="19">
        <f t="shared" si="14"/>
        <v>0</v>
      </c>
      <c r="BG35" s="16"/>
      <c r="BH35" s="17"/>
      <c r="BI35" s="18"/>
      <c r="BJ35" s="64">
        <f t="shared" si="15"/>
        <v>0</v>
      </c>
      <c r="BK35" s="90"/>
      <c r="BL35" s="90"/>
      <c r="BM35" s="64" t="str">
        <f t="shared" si="16"/>
        <v>00:00</v>
      </c>
      <c r="BN35" s="92"/>
      <c r="BO35" s="94"/>
      <c r="BP35" s="98"/>
      <c r="BQ35" s="19">
        <f t="shared" si="17"/>
        <v>0</v>
      </c>
      <c r="BR35" s="25"/>
    </row>
    <row r="36" spans="1:70" ht="15.75" thickBot="1" x14ac:dyDescent="0.3">
      <c r="A36" s="85">
        <f>A34+1</f>
        <v>42868</v>
      </c>
      <c r="B36" s="99" t="str">
        <f>UPPER(TEXT(A36,"jjj"))</f>
        <v>VEN</v>
      </c>
      <c r="C36" s="105" t="str">
        <f>UPPER(TEXT(A36,"jj mmm"))</f>
        <v>14 MAI</v>
      </c>
      <c r="D36" s="12"/>
      <c r="E36" s="48"/>
      <c r="F36" s="14"/>
      <c r="G36" s="64">
        <f t="shared" si="0"/>
        <v>0</v>
      </c>
      <c r="H36" s="103">
        <f>G36+G37</f>
        <v>0</v>
      </c>
      <c r="I36" s="89">
        <f>IF(OR(F35="",D36=""),0,MOD(D36-F35,1))</f>
        <v>0</v>
      </c>
      <c r="J36" s="64" t="str">
        <f t="shared" si="1"/>
        <v>00:00</v>
      </c>
      <c r="K36" s="107">
        <f>J36+J37</f>
        <v>0</v>
      </c>
      <c r="L36" s="93">
        <f>IF(AND(WEEKDAY($A36,2)&lt;7,E36="CP"),1,0)</f>
        <v>0</v>
      </c>
      <c r="M36" s="97">
        <f>IF(E36="CV",1,0)</f>
        <v>0</v>
      </c>
      <c r="N36" s="15">
        <f t="shared" si="2"/>
        <v>0</v>
      </c>
      <c r="O36" s="12"/>
      <c r="P36" s="13"/>
      <c r="Q36" s="14"/>
      <c r="R36" s="64">
        <f t="shared" si="3"/>
        <v>0</v>
      </c>
      <c r="S36" s="89">
        <f>R36+R37</f>
        <v>0</v>
      </c>
      <c r="T36" s="89">
        <f>IF(OR(Q35="",O36=""),0,MOD(O36-Q35,1))</f>
        <v>0</v>
      </c>
      <c r="U36" s="64" t="str">
        <f t="shared" si="4"/>
        <v>00:00</v>
      </c>
      <c r="V36" s="107">
        <f>U36+U37</f>
        <v>0</v>
      </c>
      <c r="W36" s="93">
        <f>IF(AND(WEEKDAY($A36,2)&lt;7,P36="CP"),1,0)</f>
        <v>0</v>
      </c>
      <c r="X36" s="97">
        <f>IF(P36="CV",1,0)</f>
        <v>0</v>
      </c>
      <c r="Y36" s="15">
        <f t="shared" si="5"/>
        <v>0</v>
      </c>
      <c r="Z36" s="12"/>
      <c r="AA36" s="13"/>
      <c r="AB36" s="14"/>
      <c r="AC36" s="64">
        <f t="shared" si="6"/>
        <v>0</v>
      </c>
      <c r="AD36" s="89">
        <f>AC36+AC37</f>
        <v>0</v>
      </c>
      <c r="AE36" s="89">
        <f>IF(OR(AB35="",Z36=""),0,MOD(Z36-AB35,1))</f>
        <v>0</v>
      </c>
      <c r="AF36" s="64" t="str">
        <f t="shared" si="7"/>
        <v>00:00</v>
      </c>
      <c r="AG36" s="91">
        <f>AF36+AF37</f>
        <v>0</v>
      </c>
      <c r="AH36" s="93">
        <f>IF(AND(WEEKDAY($A36,2)&lt;7,AA36="CP"),1,0)</f>
        <v>0</v>
      </c>
      <c r="AI36" s="97">
        <f>IF(AA36="CV",1,0)</f>
        <v>0</v>
      </c>
      <c r="AJ36" s="15">
        <f t="shared" si="8"/>
        <v>0</v>
      </c>
      <c r="AK36" s="12"/>
      <c r="AL36" s="13"/>
      <c r="AM36" s="14"/>
      <c r="AN36" s="64">
        <f t="shared" si="9"/>
        <v>0</v>
      </c>
      <c r="AO36" s="89">
        <f>AN36+AN37</f>
        <v>0</v>
      </c>
      <c r="AP36" s="89">
        <f>IF(OR(AM35="",AK36=""),0,MOD(AK36-AM35,1))</f>
        <v>0</v>
      </c>
      <c r="AQ36" s="64" t="str">
        <f t="shared" si="10"/>
        <v>00:00</v>
      </c>
      <c r="AR36" s="91">
        <f>AQ36+AQ37</f>
        <v>0</v>
      </c>
      <c r="AS36" s="93">
        <f>IF(AND(WEEKDAY($A36,2)&lt;7,AL36="CP"),1,0)</f>
        <v>0</v>
      </c>
      <c r="AT36" s="97">
        <f>IF(AL36="CV",1,0)</f>
        <v>0</v>
      </c>
      <c r="AU36" s="15">
        <f t="shared" si="11"/>
        <v>0</v>
      </c>
      <c r="AV36" s="12"/>
      <c r="AW36" s="13"/>
      <c r="AX36" s="14"/>
      <c r="AY36" s="64">
        <f t="shared" si="12"/>
        <v>0</v>
      </c>
      <c r="AZ36" s="89">
        <f>AY36+AY37</f>
        <v>0</v>
      </c>
      <c r="BA36" s="89">
        <f>IF(OR(AX35="",AV36=""),0,MOD(AV36-AX35,1))</f>
        <v>0</v>
      </c>
      <c r="BB36" s="64" t="str">
        <f t="shared" si="13"/>
        <v>00:00</v>
      </c>
      <c r="BC36" s="91">
        <f>BB36+BB37</f>
        <v>0</v>
      </c>
      <c r="BD36" s="93">
        <f>IF(AND(WEEKDAY($A36,2)&lt;7,AW36="CP"),1,0)</f>
        <v>0</v>
      </c>
      <c r="BE36" s="97">
        <f>IF(AW36="CV",1,0)</f>
        <v>0</v>
      </c>
      <c r="BF36" s="15">
        <f t="shared" si="14"/>
        <v>0</v>
      </c>
      <c r="BG36" s="12"/>
      <c r="BH36" s="13"/>
      <c r="BI36" s="14"/>
      <c r="BJ36" s="64">
        <f t="shared" si="15"/>
        <v>0</v>
      </c>
      <c r="BK36" s="89">
        <f>BJ36+BJ37</f>
        <v>0</v>
      </c>
      <c r="BL36" s="89">
        <f>IF(OR(BI35="",BG36=""),0,MOD(BG36-BI35,1))</f>
        <v>0</v>
      </c>
      <c r="BM36" s="64" t="str">
        <f t="shared" si="16"/>
        <v>00:00</v>
      </c>
      <c r="BN36" s="91">
        <f>BM36+BM37</f>
        <v>0</v>
      </c>
      <c r="BO36" s="93">
        <f>IF(AND(WEEKDAY($A36,2)&lt;7,BH36="CP"),1,0)</f>
        <v>0</v>
      </c>
      <c r="BP36" s="97">
        <f>IF(BH36="CV",1,0)</f>
        <v>0</v>
      </c>
      <c r="BQ36" s="15">
        <f t="shared" si="17"/>
        <v>0</v>
      </c>
      <c r="BR36" s="24"/>
    </row>
    <row r="37" spans="1:70" ht="15.75" thickBot="1" x14ac:dyDescent="0.3">
      <c r="A37" s="85"/>
      <c r="B37" s="100"/>
      <c r="C37" s="106"/>
      <c r="D37" s="16"/>
      <c r="E37" s="49"/>
      <c r="F37" s="18"/>
      <c r="G37" s="65">
        <f t="shared" si="0"/>
        <v>0</v>
      </c>
      <c r="H37" s="104"/>
      <c r="I37" s="90"/>
      <c r="J37" s="64" t="str">
        <f t="shared" si="1"/>
        <v>00:00</v>
      </c>
      <c r="K37" s="108"/>
      <c r="L37" s="94"/>
      <c r="M37" s="98"/>
      <c r="N37" s="19">
        <f t="shared" si="2"/>
        <v>0</v>
      </c>
      <c r="O37" s="16"/>
      <c r="P37" s="17"/>
      <c r="Q37" s="18"/>
      <c r="R37" s="65">
        <f t="shared" si="3"/>
        <v>0</v>
      </c>
      <c r="S37" s="90"/>
      <c r="T37" s="90"/>
      <c r="U37" s="64" t="str">
        <f t="shared" si="4"/>
        <v>00:00</v>
      </c>
      <c r="V37" s="108"/>
      <c r="W37" s="94"/>
      <c r="X37" s="98"/>
      <c r="Y37" s="19">
        <f t="shared" si="5"/>
        <v>0</v>
      </c>
      <c r="Z37" s="16"/>
      <c r="AA37" s="17"/>
      <c r="AB37" s="18"/>
      <c r="AC37" s="64">
        <f t="shared" si="6"/>
        <v>0</v>
      </c>
      <c r="AD37" s="90"/>
      <c r="AE37" s="90"/>
      <c r="AF37" s="64" t="str">
        <f t="shared" si="7"/>
        <v>00:00</v>
      </c>
      <c r="AG37" s="92"/>
      <c r="AH37" s="94"/>
      <c r="AI37" s="98"/>
      <c r="AJ37" s="19">
        <f t="shared" si="8"/>
        <v>0</v>
      </c>
      <c r="AK37" s="16"/>
      <c r="AL37" s="17"/>
      <c r="AM37" s="18"/>
      <c r="AN37" s="64">
        <f t="shared" si="9"/>
        <v>0</v>
      </c>
      <c r="AO37" s="90"/>
      <c r="AP37" s="90"/>
      <c r="AQ37" s="64" t="str">
        <f t="shared" si="10"/>
        <v>00:00</v>
      </c>
      <c r="AR37" s="92"/>
      <c r="AS37" s="94"/>
      <c r="AT37" s="98"/>
      <c r="AU37" s="19">
        <f t="shared" si="11"/>
        <v>0</v>
      </c>
      <c r="AV37" s="16"/>
      <c r="AW37" s="17"/>
      <c r="AX37" s="18"/>
      <c r="AY37" s="64">
        <f t="shared" si="12"/>
        <v>0</v>
      </c>
      <c r="AZ37" s="90"/>
      <c r="BA37" s="90"/>
      <c r="BB37" s="64" t="str">
        <f t="shared" si="13"/>
        <v>00:00</v>
      </c>
      <c r="BC37" s="92"/>
      <c r="BD37" s="94"/>
      <c r="BE37" s="98"/>
      <c r="BF37" s="19">
        <f t="shared" si="14"/>
        <v>0</v>
      </c>
      <c r="BG37" s="16"/>
      <c r="BH37" s="17"/>
      <c r="BI37" s="18"/>
      <c r="BJ37" s="64">
        <f t="shared" si="15"/>
        <v>0</v>
      </c>
      <c r="BK37" s="90"/>
      <c r="BL37" s="90"/>
      <c r="BM37" s="64" t="str">
        <f t="shared" si="16"/>
        <v>00:00</v>
      </c>
      <c r="BN37" s="92"/>
      <c r="BO37" s="94"/>
      <c r="BP37" s="98"/>
      <c r="BQ37" s="19">
        <f t="shared" si="17"/>
        <v>0</v>
      </c>
      <c r="BR37" s="25"/>
    </row>
    <row r="38" spans="1:70" ht="15.75" thickBot="1" x14ac:dyDescent="0.3">
      <c r="A38" s="85">
        <f>A36+1</f>
        <v>42869</v>
      </c>
      <c r="B38" s="99" t="str">
        <f>UPPER(TEXT(A38,"jjj"))</f>
        <v>SAM</v>
      </c>
      <c r="C38" s="105" t="str">
        <f>UPPER(TEXT(A38,"jj mmm"))</f>
        <v>15 MAI</v>
      </c>
      <c r="D38" s="12"/>
      <c r="E38" s="48"/>
      <c r="F38" s="14"/>
      <c r="G38" s="64">
        <f t="shared" si="0"/>
        <v>0</v>
      </c>
      <c r="H38" s="103">
        <f>G38+G39</f>
        <v>0</v>
      </c>
      <c r="I38" s="89">
        <f>IF(OR(F37="",D38=""),0,MOD(D38-F37,1))</f>
        <v>0</v>
      </c>
      <c r="J38" s="64" t="str">
        <f t="shared" si="1"/>
        <v>00:00</v>
      </c>
      <c r="K38" s="107">
        <f>J38+J39</f>
        <v>0</v>
      </c>
      <c r="L38" s="93">
        <f>IF(AND(WEEKDAY($A38,2)&lt;7,E38="CP"),1,0)</f>
        <v>0</v>
      </c>
      <c r="M38" s="97">
        <f>IF(E38="CV",1,0)</f>
        <v>0</v>
      </c>
      <c r="N38" s="15">
        <f t="shared" si="2"/>
        <v>0</v>
      </c>
      <c r="O38" s="12"/>
      <c r="P38" s="13"/>
      <c r="Q38" s="14"/>
      <c r="R38" s="64">
        <f t="shared" si="3"/>
        <v>0</v>
      </c>
      <c r="S38" s="89">
        <f>R38+R39</f>
        <v>0</v>
      </c>
      <c r="T38" s="89">
        <f>IF(OR(Q37="",O38=""),0,MOD(O38-Q37,1))</f>
        <v>0</v>
      </c>
      <c r="U38" s="64" t="str">
        <f t="shared" si="4"/>
        <v>00:00</v>
      </c>
      <c r="V38" s="107">
        <f>U38+U39</f>
        <v>0</v>
      </c>
      <c r="W38" s="93">
        <f>IF(AND(WEEKDAY($A38,2)&lt;7,P38="CP"),1,0)</f>
        <v>0</v>
      </c>
      <c r="X38" s="97">
        <f>IF(P38="CV",1,0)</f>
        <v>0</v>
      </c>
      <c r="Y38" s="15">
        <f t="shared" si="5"/>
        <v>0</v>
      </c>
      <c r="Z38" s="12"/>
      <c r="AA38" s="13"/>
      <c r="AB38" s="14"/>
      <c r="AC38" s="64">
        <f t="shared" si="6"/>
        <v>0</v>
      </c>
      <c r="AD38" s="89">
        <f>AC38+AC39</f>
        <v>0</v>
      </c>
      <c r="AE38" s="89">
        <f>IF(OR(AB37="",Z38=""),0,MOD(Z38-AB37,1))</f>
        <v>0</v>
      </c>
      <c r="AF38" s="64" t="str">
        <f t="shared" si="7"/>
        <v>00:00</v>
      </c>
      <c r="AG38" s="91">
        <f>AF38+AF39</f>
        <v>0</v>
      </c>
      <c r="AH38" s="93">
        <f>IF(AND(WEEKDAY($A38,2)&lt;7,AA38="CP"),1,0)</f>
        <v>0</v>
      </c>
      <c r="AI38" s="97">
        <f>IF(AA38="CV",1,0)</f>
        <v>0</v>
      </c>
      <c r="AJ38" s="15">
        <f t="shared" si="8"/>
        <v>0</v>
      </c>
      <c r="AK38" s="12"/>
      <c r="AL38" s="13"/>
      <c r="AM38" s="14"/>
      <c r="AN38" s="64">
        <f t="shared" si="9"/>
        <v>0</v>
      </c>
      <c r="AO38" s="89">
        <f>AN38+AN39</f>
        <v>0</v>
      </c>
      <c r="AP38" s="89">
        <f>IF(OR(AM37="",AK38=""),0,MOD(AK38-AM37,1))</f>
        <v>0</v>
      </c>
      <c r="AQ38" s="64" t="str">
        <f t="shared" si="10"/>
        <v>00:00</v>
      </c>
      <c r="AR38" s="91">
        <f>AQ38+AQ39</f>
        <v>0</v>
      </c>
      <c r="AS38" s="93">
        <f>IF(AND(WEEKDAY($A38,2)&lt;7,AL38="CP"),1,0)</f>
        <v>0</v>
      </c>
      <c r="AT38" s="97">
        <f>IF(AL38="CV",1,0)</f>
        <v>0</v>
      </c>
      <c r="AU38" s="15">
        <f t="shared" si="11"/>
        <v>0</v>
      </c>
      <c r="AV38" s="12"/>
      <c r="AW38" s="13"/>
      <c r="AX38" s="14"/>
      <c r="AY38" s="64">
        <f t="shared" si="12"/>
        <v>0</v>
      </c>
      <c r="AZ38" s="89">
        <f>AY38+AY39</f>
        <v>0</v>
      </c>
      <c r="BA38" s="89">
        <f>IF(OR(AX37="",AV38=""),0,MOD(AV38-AX37,1))</f>
        <v>0</v>
      </c>
      <c r="BB38" s="64" t="str">
        <f t="shared" si="13"/>
        <v>00:00</v>
      </c>
      <c r="BC38" s="91">
        <f>BB38+BB39</f>
        <v>0</v>
      </c>
      <c r="BD38" s="93">
        <f>IF(AND(WEEKDAY($A38,2)&lt;7,AW38="CP"),1,0)</f>
        <v>0</v>
      </c>
      <c r="BE38" s="97">
        <f>IF(AW38="CV",1,0)</f>
        <v>0</v>
      </c>
      <c r="BF38" s="15">
        <f t="shared" si="14"/>
        <v>0</v>
      </c>
      <c r="BG38" s="12"/>
      <c r="BH38" s="13"/>
      <c r="BI38" s="14"/>
      <c r="BJ38" s="64">
        <f t="shared" si="15"/>
        <v>0</v>
      </c>
      <c r="BK38" s="89">
        <f>BJ38+BJ39</f>
        <v>0</v>
      </c>
      <c r="BL38" s="89">
        <f>IF(OR(BI37="",BG38=""),0,MOD(BG38-BI37,1))</f>
        <v>0</v>
      </c>
      <c r="BM38" s="64" t="str">
        <f t="shared" si="16"/>
        <v>00:00</v>
      </c>
      <c r="BN38" s="91">
        <f>BM38+BM39</f>
        <v>0</v>
      </c>
      <c r="BO38" s="93">
        <f>IF(AND(WEEKDAY($A38,2)&lt;7,BH38="CP"),1,0)</f>
        <v>0</v>
      </c>
      <c r="BP38" s="97">
        <f>IF(BH38="CV",1,0)</f>
        <v>0</v>
      </c>
      <c r="BQ38" s="15">
        <f t="shared" si="17"/>
        <v>0</v>
      </c>
      <c r="BR38" s="24"/>
    </row>
    <row r="39" spans="1:70" ht="15.75" thickBot="1" x14ac:dyDescent="0.3">
      <c r="A39" s="85"/>
      <c r="B39" s="100"/>
      <c r="C39" s="106"/>
      <c r="D39" s="16"/>
      <c r="E39" s="49"/>
      <c r="F39" s="18"/>
      <c r="G39" s="65">
        <f t="shared" si="0"/>
        <v>0</v>
      </c>
      <c r="H39" s="104"/>
      <c r="I39" s="90"/>
      <c r="J39" s="64" t="str">
        <f t="shared" si="1"/>
        <v>00:00</v>
      </c>
      <c r="K39" s="108"/>
      <c r="L39" s="94"/>
      <c r="M39" s="98"/>
      <c r="N39" s="19">
        <f t="shared" si="2"/>
        <v>0</v>
      </c>
      <c r="O39" s="16"/>
      <c r="P39" s="17"/>
      <c r="Q39" s="18"/>
      <c r="R39" s="65">
        <f t="shared" si="3"/>
        <v>0</v>
      </c>
      <c r="S39" s="90"/>
      <c r="T39" s="90"/>
      <c r="U39" s="64" t="str">
        <f t="shared" si="4"/>
        <v>00:00</v>
      </c>
      <c r="V39" s="108"/>
      <c r="W39" s="94"/>
      <c r="X39" s="98"/>
      <c r="Y39" s="19">
        <f t="shared" si="5"/>
        <v>0</v>
      </c>
      <c r="Z39" s="16"/>
      <c r="AA39" s="17"/>
      <c r="AB39" s="18"/>
      <c r="AC39" s="64">
        <f t="shared" si="6"/>
        <v>0</v>
      </c>
      <c r="AD39" s="90"/>
      <c r="AE39" s="90"/>
      <c r="AF39" s="64" t="str">
        <f t="shared" si="7"/>
        <v>00:00</v>
      </c>
      <c r="AG39" s="92"/>
      <c r="AH39" s="94"/>
      <c r="AI39" s="98"/>
      <c r="AJ39" s="19">
        <f t="shared" si="8"/>
        <v>0</v>
      </c>
      <c r="AK39" s="16"/>
      <c r="AL39" s="17"/>
      <c r="AM39" s="18"/>
      <c r="AN39" s="64">
        <f t="shared" si="9"/>
        <v>0</v>
      </c>
      <c r="AO39" s="90"/>
      <c r="AP39" s="90"/>
      <c r="AQ39" s="64" t="str">
        <f t="shared" si="10"/>
        <v>00:00</v>
      </c>
      <c r="AR39" s="92"/>
      <c r="AS39" s="94"/>
      <c r="AT39" s="98"/>
      <c r="AU39" s="19">
        <f t="shared" si="11"/>
        <v>0</v>
      </c>
      <c r="AV39" s="16"/>
      <c r="AW39" s="17"/>
      <c r="AX39" s="18"/>
      <c r="AY39" s="64">
        <f t="shared" si="12"/>
        <v>0</v>
      </c>
      <c r="AZ39" s="90"/>
      <c r="BA39" s="90"/>
      <c r="BB39" s="64" t="str">
        <f t="shared" si="13"/>
        <v>00:00</v>
      </c>
      <c r="BC39" s="92"/>
      <c r="BD39" s="94"/>
      <c r="BE39" s="98"/>
      <c r="BF39" s="19">
        <f t="shared" si="14"/>
        <v>0</v>
      </c>
      <c r="BG39" s="16"/>
      <c r="BH39" s="17"/>
      <c r="BI39" s="18"/>
      <c r="BJ39" s="64">
        <f t="shared" si="15"/>
        <v>0</v>
      </c>
      <c r="BK39" s="90"/>
      <c r="BL39" s="90"/>
      <c r="BM39" s="64" t="str">
        <f t="shared" si="16"/>
        <v>00:00</v>
      </c>
      <c r="BN39" s="92"/>
      <c r="BO39" s="94"/>
      <c r="BP39" s="98"/>
      <c r="BQ39" s="19">
        <f t="shared" si="17"/>
        <v>0</v>
      </c>
      <c r="BR39" s="25"/>
    </row>
    <row r="40" spans="1:70" ht="15.75" thickBot="1" x14ac:dyDescent="0.3">
      <c r="A40" s="85">
        <f>A38+1</f>
        <v>42870</v>
      </c>
      <c r="B40" s="99" t="str">
        <f>UPPER(TEXT(A40,"jjj"))</f>
        <v>DIM</v>
      </c>
      <c r="C40" s="105" t="str">
        <f>UPPER(TEXT(A40,"jj mmm"))</f>
        <v>16 MAI</v>
      </c>
      <c r="D40" s="12"/>
      <c r="E40" s="48"/>
      <c r="F40" s="14"/>
      <c r="G40" s="64">
        <f t="shared" si="0"/>
        <v>0</v>
      </c>
      <c r="H40" s="103">
        <f>G40+G41</f>
        <v>0</v>
      </c>
      <c r="I40" s="89">
        <f>IF(OR(F39="",D40=""),0,MOD(D40-F39,1))</f>
        <v>0</v>
      </c>
      <c r="J40" s="64" t="str">
        <f t="shared" si="1"/>
        <v>00:00</v>
      </c>
      <c r="K40" s="107">
        <f>J40+J41</f>
        <v>0</v>
      </c>
      <c r="L40" s="93">
        <f>IF(AND(WEEKDAY($A40,2)&lt;7,E40="CP"),1,0)</f>
        <v>0</v>
      </c>
      <c r="M40" s="97">
        <f>IF(E40="CV",1,0)</f>
        <v>0</v>
      </c>
      <c r="N40" s="15">
        <f t="shared" si="2"/>
        <v>0</v>
      </c>
      <c r="O40" s="12"/>
      <c r="P40" s="13"/>
      <c r="Q40" s="14"/>
      <c r="R40" s="64">
        <f t="shared" si="3"/>
        <v>0</v>
      </c>
      <c r="S40" s="89">
        <f>R40+R41</f>
        <v>0</v>
      </c>
      <c r="T40" s="89">
        <f>IF(OR(Q39="",O40=""),0,MOD(O40-Q39,1))</f>
        <v>0</v>
      </c>
      <c r="U40" s="64" t="str">
        <f t="shared" si="4"/>
        <v>00:00</v>
      </c>
      <c r="V40" s="107">
        <f>U40+U41</f>
        <v>0</v>
      </c>
      <c r="W40" s="93">
        <f>IF(AND(WEEKDAY($A40,2)&lt;7,P40="CP"),1,0)</f>
        <v>0</v>
      </c>
      <c r="X40" s="97">
        <f>IF(P40="CV",1,0)</f>
        <v>0</v>
      </c>
      <c r="Y40" s="15">
        <f t="shared" si="5"/>
        <v>0</v>
      </c>
      <c r="Z40" s="12"/>
      <c r="AA40" s="13"/>
      <c r="AB40" s="14"/>
      <c r="AC40" s="64">
        <f t="shared" si="6"/>
        <v>0</v>
      </c>
      <c r="AD40" s="89">
        <f>AC40+AC41</f>
        <v>0</v>
      </c>
      <c r="AE40" s="89">
        <f>IF(OR(AB39="",Z40=""),0,MOD(Z40-AB39,1))</f>
        <v>0</v>
      </c>
      <c r="AF40" s="64" t="str">
        <f t="shared" si="7"/>
        <v>00:00</v>
      </c>
      <c r="AG40" s="91">
        <f>AF40+AF41</f>
        <v>0</v>
      </c>
      <c r="AH40" s="93">
        <f>IF(AND(WEEKDAY($A40,2)&lt;7,AA40="CP"),1,0)</f>
        <v>0</v>
      </c>
      <c r="AI40" s="97">
        <f>IF(AA40="CV",1,0)</f>
        <v>0</v>
      </c>
      <c r="AJ40" s="15">
        <f t="shared" si="8"/>
        <v>0</v>
      </c>
      <c r="AK40" s="12"/>
      <c r="AL40" s="13"/>
      <c r="AM40" s="14"/>
      <c r="AN40" s="64">
        <f t="shared" si="9"/>
        <v>0</v>
      </c>
      <c r="AO40" s="89">
        <f>AN40+AN41</f>
        <v>0</v>
      </c>
      <c r="AP40" s="89">
        <f>IF(OR(AM39="",AK40=""),0,MOD(AK40-AM39,1))</f>
        <v>0</v>
      </c>
      <c r="AQ40" s="64" t="str">
        <f t="shared" si="10"/>
        <v>00:00</v>
      </c>
      <c r="AR40" s="91">
        <f>AQ40+AQ41</f>
        <v>0</v>
      </c>
      <c r="AS40" s="93">
        <f>IF(AND(WEEKDAY($A40,2)&lt;7,AL40="CP"),1,0)</f>
        <v>0</v>
      </c>
      <c r="AT40" s="97">
        <f>IF(AL40="CV",1,0)</f>
        <v>0</v>
      </c>
      <c r="AU40" s="15">
        <f t="shared" si="11"/>
        <v>0</v>
      </c>
      <c r="AV40" s="12"/>
      <c r="AW40" s="13"/>
      <c r="AX40" s="14"/>
      <c r="AY40" s="64">
        <f t="shared" si="12"/>
        <v>0</v>
      </c>
      <c r="AZ40" s="89">
        <f>AY40+AY41</f>
        <v>0</v>
      </c>
      <c r="BA40" s="89">
        <f>IF(OR(AX39="",AV40=""),0,MOD(AV40-AX39,1))</f>
        <v>0</v>
      </c>
      <c r="BB40" s="64" t="str">
        <f t="shared" si="13"/>
        <v>00:00</v>
      </c>
      <c r="BC40" s="91">
        <f>BB40+BB41</f>
        <v>0</v>
      </c>
      <c r="BD40" s="93">
        <f>IF(AND(WEEKDAY($A40,2)&lt;7,AW40="CP"),1,0)</f>
        <v>0</v>
      </c>
      <c r="BE40" s="97">
        <f>IF(AW40="CV",1,0)</f>
        <v>0</v>
      </c>
      <c r="BF40" s="15">
        <f t="shared" si="14"/>
        <v>0</v>
      </c>
      <c r="BG40" s="12"/>
      <c r="BH40" s="13"/>
      <c r="BI40" s="14"/>
      <c r="BJ40" s="64">
        <f t="shared" si="15"/>
        <v>0</v>
      </c>
      <c r="BK40" s="89">
        <f>BJ40+BJ41</f>
        <v>0</v>
      </c>
      <c r="BL40" s="89">
        <f>IF(OR(BI39="",BG40=""),0,MOD(BG40-BI39,1))</f>
        <v>0</v>
      </c>
      <c r="BM40" s="64" t="str">
        <f t="shared" si="16"/>
        <v>00:00</v>
      </c>
      <c r="BN40" s="91">
        <f>BM40+BM41</f>
        <v>0</v>
      </c>
      <c r="BO40" s="93">
        <f>IF(AND(WEEKDAY($A40,2)&lt;7,BH40="CP"),1,0)</f>
        <v>0</v>
      </c>
      <c r="BP40" s="97">
        <f>IF(BH40="CV",1,0)</f>
        <v>0</v>
      </c>
      <c r="BQ40" s="15">
        <f t="shared" si="17"/>
        <v>0</v>
      </c>
      <c r="BR40" s="24"/>
    </row>
    <row r="41" spans="1:70" ht="15.75" thickBot="1" x14ac:dyDescent="0.3">
      <c r="A41" s="85"/>
      <c r="B41" s="100"/>
      <c r="C41" s="106"/>
      <c r="D41" s="16"/>
      <c r="E41" s="49"/>
      <c r="F41" s="18"/>
      <c r="G41" s="65">
        <f t="shared" si="0"/>
        <v>0</v>
      </c>
      <c r="H41" s="104"/>
      <c r="I41" s="90"/>
      <c r="J41" s="64" t="str">
        <f t="shared" si="1"/>
        <v>00:00</v>
      </c>
      <c r="K41" s="108"/>
      <c r="L41" s="94"/>
      <c r="M41" s="98"/>
      <c r="N41" s="19">
        <f t="shared" si="2"/>
        <v>0</v>
      </c>
      <c r="O41" s="16"/>
      <c r="P41" s="17"/>
      <c r="Q41" s="18"/>
      <c r="R41" s="65">
        <f t="shared" si="3"/>
        <v>0</v>
      </c>
      <c r="S41" s="90"/>
      <c r="T41" s="90"/>
      <c r="U41" s="64" t="str">
        <f t="shared" si="4"/>
        <v>00:00</v>
      </c>
      <c r="V41" s="108"/>
      <c r="W41" s="94"/>
      <c r="X41" s="98"/>
      <c r="Y41" s="19">
        <f t="shared" si="5"/>
        <v>0</v>
      </c>
      <c r="Z41" s="16"/>
      <c r="AA41" s="17"/>
      <c r="AB41" s="18"/>
      <c r="AC41" s="64">
        <f t="shared" si="6"/>
        <v>0</v>
      </c>
      <c r="AD41" s="90"/>
      <c r="AE41" s="90"/>
      <c r="AF41" s="64" t="str">
        <f t="shared" si="7"/>
        <v>00:00</v>
      </c>
      <c r="AG41" s="92"/>
      <c r="AH41" s="94"/>
      <c r="AI41" s="98"/>
      <c r="AJ41" s="19">
        <f t="shared" si="8"/>
        <v>0</v>
      </c>
      <c r="AK41" s="16"/>
      <c r="AL41" s="17"/>
      <c r="AM41" s="18"/>
      <c r="AN41" s="64">
        <f t="shared" si="9"/>
        <v>0</v>
      </c>
      <c r="AO41" s="90"/>
      <c r="AP41" s="90"/>
      <c r="AQ41" s="64" t="str">
        <f t="shared" si="10"/>
        <v>00:00</v>
      </c>
      <c r="AR41" s="92"/>
      <c r="AS41" s="94"/>
      <c r="AT41" s="98"/>
      <c r="AU41" s="19">
        <f t="shared" si="11"/>
        <v>0</v>
      </c>
      <c r="AV41" s="16"/>
      <c r="AW41" s="17"/>
      <c r="AX41" s="18"/>
      <c r="AY41" s="64">
        <f t="shared" si="12"/>
        <v>0</v>
      </c>
      <c r="AZ41" s="90"/>
      <c r="BA41" s="90"/>
      <c r="BB41" s="64" t="str">
        <f t="shared" si="13"/>
        <v>00:00</v>
      </c>
      <c r="BC41" s="92"/>
      <c r="BD41" s="94"/>
      <c r="BE41" s="98"/>
      <c r="BF41" s="19">
        <f t="shared" si="14"/>
        <v>0</v>
      </c>
      <c r="BG41" s="16"/>
      <c r="BH41" s="17"/>
      <c r="BI41" s="18"/>
      <c r="BJ41" s="64">
        <f t="shared" si="15"/>
        <v>0</v>
      </c>
      <c r="BK41" s="90"/>
      <c r="BL41" s="90"/>
      <c r="BM41" s="64" t="str">
        <f t="shared" si="16"/>
        <v>00:00</v>
      </c>
      <c r="BN41" s="92"/>
      <c r="BO41" s="94"/>
      <c r="BP41" s="98"/>
      <c r="BQ41" s="19">
        <f t="shared" si="17"/>
        <v>0</v>
      </c>
      <c r="BR41" s="25"/>
    </row>
    <row r="42" spans="1:70" ht="15.75" thickBot="1" x14ac:dyDescent="0.3">
      <c r="A42" s="73"/>
      <c r="B42" s="141"/>
      <c r="C42" s="142"/>
      <c r="D42" s="138" t="s">
        <v>40</v>
      </c>
      <c r="E42" s="139"/>
      <c r="F42" s="140"/>
      <c r="G42" s="135">
        <f>SUM(H28:H41)</f>
        <v>0</v>
      </c>
      <c r="H42" s="136"/>
      <c r="I42" s="136"/>
      <c r="J42" s="136"/>
      <c r="K42" s="137"/>
      <c r="L42" s="74"/>
      <c r="M42" s="69"/>
      <c r="N42" s="8"/>
      <c r="O42" s="138" t="s">
        <v>40</v>
      </c>
      <c r="P42" s="139"/>
      <c r="Q42" s="140"/>
      <c r="R42" s="135">
        <f>SUM(S28:S41)</f>
        <v>0</v>
      </c>
      <c r="S42" s="136"/>
      <c r="T42" s="136"/>
      <c r="U42" s="136"/>
      <c r="V42" s="137"/>
      <c r="W42" s="74"/>
      <c r="X42" s="69"/>
      <c r="Y42" s="8"/>
      <c r="Z42" s="138" t="s">
        <v>40</v>
      </c>
      <c r="AA42" s="139"/>
      <c r="AB42" s="140"/>
      <c r="AC42" s="135">
        <f>SUM(AD28:AD41)</f>
        <v>0</v>
      </c>
      <c r="AD42" s="136"/>
      <c r="AE42" s="136"/>
      <c r="AF42" s="136"/>
      <c r="AG42" s="137"/>
      <c r="AH42" s="74"/>
      <c r="AI42" s="69"/>
      <c r="AJ42" s="8"/>
      <c r="AK42" s="138" t="s">
        <v>40</v>
      </c>
      <c r="AL42" s="139"/>
      <c r="AM42" s="140"/>
      <c r="AN42" s="135">
        <f>SUM(AO28:AO41)</f>
        <v>0</v>
      </c>
      <c r="AO42" s="136"/>
      <c r="AP42" s="136"/>
      <c r="AQ42" s="136"/>
      <c r="AR42" s="137"/>
      <c r="AS42" s="74"/>
      <c r="AT42" s="69"/>
      <c r="AU42" s="8"/>
      <c r="AV42" s="138" t="s">
        <v>40</v>
      </c>
      <c r="AW42" s="139"/>
      <c r="AX42" s="140"/>
      <c r="AY42" s="135">
        <f>SUM(AZ28:AZ41)</f>
        <v>0</v>
      </c>
      <c r="AZ42" s="136"/>
      <c r="BA42" s="136"/>
      <c r="BB42" s="136"/>
      <c r="BC42" s="137"/>
      <c r="BD42" s="74"/>
      <c r="BE42" s="69"/>
      <c r="BF42" s="8"/>
      <c r="BG42" s="138" t="s">
        <v>40</v>
      </c>
      <c r="BH42" s="139"/>
      <c r="BI42" s="140"/>
      <c r="BJ42" s="135">
        <f>SUM(BK28:BK41)</f>
        <v>0</v>
      </c>
      <c r="BK42" s="136"/>
      <c r="BL42" s="136"/>
      <c r="BM42" s="136"/>
      <c r="BN42" s="137"/>
      <c r="BO42" s="74"/>
      <c r="BP42" s="69"/>
      <c r="BQ42" s="8"/>
      <c r="BR42" s="68"/>
    </row>
    <row r="43" spans="1:70" ht="15.75" thickBot="1" x14ac:dyDescent="0.3">
      <c r="A43" s="85">
        <f>A40+1</f>
        <v>42871</v>
      </c>
      <c r="B43" s="99" t="str">
        <f>UPPER(TEXT(A43,"jjj"))</f>
        <v>LUN</v>
      </c>
      <c r="C43" s="105" t="str">
        <f>UPPER(TEXT(A43,"jj mmm"))</f>
        <v>17 MAI</v>
      </c>
      <c r="D43" s="12"/>
      <c r="E43" s="48"/>
      <c r="F43" s="14"/>
      <c r="G43" s="64">
        <f t="shared" si="0"/>
        <v>0</v>
      </c>
      <c r="H43" s="103">
        <f>G43+G44</f>
        <v>0</v>
      </c>
      <c r="I43" s="89">
        <f>IF(OR(F41="",D43=""),0,MOD(D43-F41,1))</f>
        <v>0</v>
      </c>
      <c r="J43" s="64" t="str">
        <f t="shared" si="1"/>
        <v>00:00</v>
      </c>
      <c r="K43" s="107">
        <f>J43+J44</f>
        <v>0</v>
      </c>
      <c r="L43" s="93">
        <f>IF(AND(WEEKDAY($A43,2)&lt;7,E43="CP"),1,0)</f>
        <v>0</v>
      </c>
      <c r="M43" s="97">
        <f>IF(E43="CV",1,0)</f>
        <v>0</v>
      </c>
      <c r="N43" s="15">
        <f t="shared" si="2"/>
        <v>0</v>
      </c>
      <c r="O43" s="12"/>
      <c r="P43" s="13"/>
      <c r="Q43" s="14"/>
      <c r="R43" s="64">
        <f t="shared" si="3"/>
        <v>0</v>
      </c>
      <c r="S43" s="89">
        <f>R43+R44</f>
        <v>0</v>
      </c>
      <c r="T43" s="89">
        <f>IF(OR(Q41="",O43=""),0,MOD(O43-Q41,1))</f>
        <v>0</v>
      </c>
      <c r="U43" s="64" t="str">
        <f t="shared" si="4"/>
        <v>00:00</v>
      </c>
      <c r="V43" s="107">
        <f>U43+U44</f>
        <v>0</v>
      </c>
      <c r="W43" s="93">
        <f>IF(AND(WEEKDAY($A43,2)&lt;7,P43="CP"),1,0)</f>
        <v>0</v>
      </c>
      <c r="X43" s="97">
        <f>IF(P43="CV",1,0)</f>
        <v>0</v>
      </c>
      <c r="Y43" s="15">
        <f t="shared" si="5"/>
        <v>0</v>
      </c>
      <c r="Z43" s="12"/>
      <c r="AA43" s="13"/>
      <c r="AB43" s="14"/>
      <c r="AC43" s="64">
        <f t="shared" si="6"/>
        <v>0</v>
      </c>
      <c r="AD43" s="89">
        <f>AC43+AC44</f>
        <v>0</v>
      </c>
      <c r="AE43" s="89">
        <f>IF(OR(AB41="",Z43=""),0,MOD(Z43-AB41,1))</f>
        <v>0</v>
      </c>
      <c r="AF43" s="64" t="str">
        <f t="shared" si="7"/>
        <v>00:00</v>
      </c>
      <c r="AG43" s="91">
        <f>AF43+AF44</f>
        <v>0</v>
      </c>
      <c r="AH43" s="93">
        <f>IF(AND(WEEKDAY($A43,2)&lt;7,AA43="CP"),1,0)</f>
        <v>0</v>
      </c>
      <c r="AI43" s="97">
        <f>IF(AA43="CV",1,0)</f>
        <v>0</v>
      </c>
      <c r="AJ43" s="15">
        <f t="shared" si="8"/>
        <v>0</v>
      </c>
      <c r="AK43" s="12"/>
      <c r="AL43" s="13"/>
      <c r="AM43" s="14"/>
      <c r="AN43" s="64">
        <f t="shared" si="9"/>
        <v>0</v>
      </c>
      <c r="AO43" s="89">
        <f>AN43+AN44</f>
        <v>0</v>
      </c>
      <c r="AP43" s="89">
        <f>IF(OR(AM41="",AK43=""),0,MOD(AK43-AM41,1))</f>
        <v>0</v>
      </c>
      <c r="AQ43" s="64" t="str">
        <f t="shared" si="10"/>
        <v>00:00</v>
      </c>
      <c r="AR43" s="91">
        <f>AQ43+AQ44</f>
        <v>0</v>
      </c>
      <c r="AS43" s="93">
        <f>IF(AND(WEEKDAY($A43,2)&lt;7,AL43="CP"),1,0)</f>
        <v>0</v>
      </c>
      <c r="AT43" s="97">
        <f>IF(AL43="CV",1,0)</f>
        <v>0</v>
      </c>
      <c r="AU43" s="15">
        <f t="shared" si="11"/>
        <v>0</v>
      </c>
      <c r="AV43" s="12"/>
      <c r="AW43" s="13"/>
      <c r="AX43" s="14"/>
      <c r="AY43" s="64">
        <f t="shared" si="12"/>
        <v>0</v>
      </c>
      <c r="AZ43" s="89">
        <f>AY43+AY44</f>
        <v>0</v>
      </c>
      <c r="BA43" s="89">
        <f>IF(OR(AX41="",AV43=""),0,MOD(AV43-AX41,1))</f>
        <v>0</v>
      </c>
      <c r="BB43" s="64" t="str">
        <f t="shared" si="13"/>
        <v>00:00</v>
      </c>
      <c r="BC43" s="91">
        <f>BB43+BB44</f>
        <v>0</v>
      </c>
      <c r="BD43" s="93">
        <f>IF(AND(WEEKDAY($A43,2)&lt;7,AW43="CP"),1,0)</f>
        <v>0</v>
      </c>
      <c r="BE43" s="97">
        <f>IF(AW43="CV",1,0)</f>
        <v>0</v>
      </c>
      <c r="BF43" s="15">
        <f t="shared" si="14"/>
        <v>0</v>
      </c>
      <c r="BG43" s="12"/>
      <c r="BH43" s="13"/>
      <c r="BI43" s="14"/>
      <c r="BJ43" s="64">
        <f t="shared" si="15"/>
        <v>0</v>
      </c>
      <c r="BK43" s="89">
        <f>BJ43+BJ44</f>
        <v>0</v>
      </c>
      <c r="BL43" s="89">
        <f>IF(OR(BI41="",BG43=""),0,MOD(BG43-BI41,1))</f>
        <v>0</v>
      </c>
      <c r="BM43" s="64" t="str">
        <f t="shared" si="16"/>
        <v>00:00</v>
      </c>
      <c r="BN43" s="91">
        <f>BM43+BM44</f>
        <v>0</v>
      </c>
      <c r="BO43" s="93">
        <f>IF(AND(WEEKDAY($A43,2)&lt;7,BH43="CP"),1,0)</f>
        <v>0</v>
      </c>
      <c r="BP43" s="97">
        <f>IF(BH43="CV",1,0)</f>
        <v>0</v>
      </c>
      <c r="BQ43" s="15">
        <f t="shared" si="17"/>
        <v>0</v>
      </c>
      <c r="BR43" s="24"/>
    </row>
    <row r="44" spans="1:70" ht="15.75" thickBot="1" x14ac:dyDescent="0.3">
      <c r="A44" s="85"/>
      <c r="B44" s="100"/>
      <c r="C44" s="106"/>
      <c r="D44" s="16"/>
      <c r="E44" s="49"/>
      <c r="F44" s="18"/>
      <c r="G44" s="65">
        <f t="shared" si="0"/>
        <v>0</v>
      </c>
      <c r="H44" s="104"/>
      <c r="I44" s="90"/>
      <c r="J44" s="64" t="str">
        <f t="shared" si="1"/>
        <v>00:00</v>
      </c>
      <c r="K44" s="108"/>
      <c r="L44" s="94"/>
      <c r="M44" s="98"/>
      <c r="N44" s="19">
        <f t="shared" si="2"/>
        <v>0</v>
      </c>
      <c r="O44" s="16"/>
      <c r="P44" s="17"/>
      <c r="Q44" s="18"/>
      <c r="R44" s="65">
        <f t="shared" si="3"/>
        <v>0</v>
      </c>
      <c r="S44" s="90"/>
      <c r="T44" s="90"/>
      <c r="U44" s="64" t="str">
        <f t="shared" si="4"/>
        <v>00:00</v>
      </c>
      <c r="V44" s="108"/>
      <c r="W44" s="94"/>
      <c r="X44" s="98"/>
      <c r="Y44" s="19">
        <f t="shared" si="5"/>
        <v>0</v>
      </c>
      <c r="Z44" s="16"/>
      <c r="AA44" s="17"/>
      <c r="AB44" s="18"/>
      <c r="AC44" s="64">
        <f t="shared" si="6"/>
        <v>0</v>
      </c>
      <c r="AD44" s="90"/>
      <c r="AE44" s="90"/>
      <c r="AF44" s="64" t="str">
        <f t="shared" si="7"/>
        <v>00:00</v>
      </c>
      <c r="AG44" s="92"/>
      <c r="AH44" s="94"/>
      <c r="AI44" s="98"/>
      <c r="AJ44" s="19">
        <f t="shared" si="8"/>
        <v>0</v>
      </c>
      <c r="AK44" s="16"/>
      <c r="AL44" s="17"/>
      <c r="AM44" s="18"/>
      <c r="AN44" s="64">
        <f t="shared" si="9"/>
        <v>0</v>
      </c>
      <c r="AO44" s="90"/>
      <c r="AP44" s="90"/>
      <c r="AQ44" s="64" t="str">
        <f t="shared" si="10"/>
        <v>00:00</v>
      </c>
      <c r="AR44" s="92"/>
      <c r="AS44" s="94"/>
      <c r="AT44" s="98"/>
      <c r="AU44" s="19">
        <f t="shared" si="11"/>
        <v>0</v>
      </c>
      <c r="AV44" s="16"/>
      <c r="AW44" s="17"/>
      <c r="AX44" s="18"/>
      <c r="AY44" s="64">
        <f t="shared" si="12"/>
        <v>0</v>
      </c>
      <c r="AZ44" s="90"/>
      <c r="BA44" s="90"/>
      <c r="BB44" s="64" t="str">
        <f t="shared" si="13"/>
        <v>00:00</v>
      </c>
      <c r="BC44" s="92"/>
      <c r="BD44" s="94"/>
      <c r="BE44" s="98"/>
      <c r="BF44" s="19">
        <f t="shared" si="14"/>
        <v>0</v>
      </c>
      <c r="BG44" s="16"/>
      <c r="BH44" s="17"/>
      <c r="BI44" s="18"/>
      <c r="BJ44" s="64">
        <f t="shared" si="15"/>
        <v>0</v>
      </c>
      <c r="BK44" s="90"/>
      <c r="BL44" s="90"/>
      <c r="BM44" s="64" t="str">
        <f t="shared" si="16"/>
        <v>00:00</v>
      </c>
      <c r="BN44" s="92"/>
      <c r="BO44" s="94"/>
      <c r="BP44" s="98"/>
      <c r="BQ44" s="19">
        <f t="shared" si="17"/>
        <v>0</v>
      </c>
      <c r="BR44" s="25"/>
    </row>
    <row r="45" spans="1:70" ht="15.75" thickBot="1" x14ac:dyDescent="0.3">
      <c r="A45" s="85">
        <f>A43+1</f>
        <v>42872</v>
      </c>
      <c r="B45" s="99" t="str">
        <f>UPPER(TEXT(A45,"jjj"))</f>
        <v>MAR</v>
      </c>
      <c r="C45" s="105" t="str">
        <f>UPPER(TEXT(A45,"jj mmm"))</f>
        <v>18 MAI</v>
      </c>
      <c r="D45" s="12"/>
      <c r="E45" s="48"/>
      <c r="F45" s="14"/>
      <c r="G45" s="64">
        <f t="shared" si="0"/>
        <v>0</v>
      </c>
      <c r="H45" s="103">
        <f>G45+G46</f>
        <v>0</v>
      </c>
      <c r="I45" s="89">
        <f>IF(OR(F44="",D45=""),0,MOD(D45-F44,1))</f>
        <v>0</v>
      </c>
      <c r="J45" s="64" t="str">
        <f t="shared" si="1"/>
        <v>00:00</v>
      </c>
      <c r="K45" s="107">
        <f>J45+J46</f>
        <v>0</v>
      </c>
      <c r="L45" s="93">
        <f>IF(AND(WEEKDAY($A45,2)&lt;7,E45="CP"),1,0)</f>
        <v>0</v>
      </c>
      <c r="M45" s="97">
        <f>IF(E45="CV",1,0)</f>
        <v>0</v>
      </c>
      <c r="N45" s="15">
        <f t="shared" si="2"/>
        <v>0</v>
      </c>
      <c r="O45" s="12"/>
      <c r="P45" s="13"/>
      <c r="Q45" s="14"/>
      <c r="R45" s="64">
        <f t="shared" si="3"/>
        <v>0</v>
      </c>
      <c r="S45" s="89">
        <f>R45+R46</f>
        <v>0</v>
      </c>
      <c r="T45" s="89">
        <f>IF(OR(Q44="",O45=""),0,MOD(O45-Q44,1))</f>
        <v>0</v>
      </c>
      <c r="U45" s="64" t="str">
        <f t="shared" si="4"/>
        <v>00:00</v>
      </c>
      <c r="V45" s="107">
        <f>U45+U46</f>
        <v>0</v>
      </c>
      <c r="W45" s="93">
        <f>IF(AND(WEEKDAY($A45,2)&lt;7,P45="CP"),1,0)</f>
        <v>0</v>
      </c>
      <c r="X45" s="97">
        <f>IF(P45="CV",1,0)</f>
        <v>0</v>
      </c>
      <c r="Y45" s="15">
        <f t="shared" si="5"/>
        <v>0</v>
      </c>
      <c r="Z45" s="12"/>
      <c r="AA45" s="13"/>
      <c r="AB45" s="14"/>
      <c r="AC45" s="64">
        <f t="shared" si="6"/>
        <v>0</v>
      </c>
      <c r="AD45" s="89">
        <f>AC45+AC46</f>
        <v>0</v>
      </c>
      <c r="AE45" s="89">
        <f>IF(OR(AB44="",Z45=""),0,MOD(Z45-AB44,1))</f>
        <v>0</v>
      </c>
      <c r="AF45" s="64" t="str">
        <f t="shared" si="7"/>
        <v>00:00</v>
      </c>
      <c r="AG45" s="91">
        <f>AF45+AF46</f>
        <v>0</v>
      </c>
      <c r="AH45" s="93">
        <f>IF(AND(WEEKDAY($A45,2)&lt;7,AA45="CP"),1,0)</f>
        <v>0</v>
      </c>
      <c r="AI45" s="97">
        <f>IF(AA45="CV",1,0)</f>
        <v>0</v>
      </c>
      <c r="AJ45" s="15">
        <f t="shared" si="8"/>
        <v>0</v>
      </c>
      <c r="AK45" s="12"/>
      <c r="AL45" s="13"/>
      <c r="AM45" s="14"/>
      <c r="AN45" s="64">
        <f t="shared" si="9"/>
        <v>0</v>
      </c>
      <c r="AO45" s="89">
        <f>AN45+AN46</f>
        <v>0</v>
      </c>
      <c r="AP45" s="89">
        <f>IF(OR(AM44="",AK45=""),0,MOD(AK45-AM44,1))</f>
        <v>0</v>
      </c>
      <c r="AQ45" s="64" t="str">
        <f t="shared" si="10"/>
        <v>00:00</v>
      </c>
      <c r="AR45" s="91">
        <f>AQ45+AQ46</f>
        <v>0</v>
      </c>
      <c r="AS45" s="93">
        <f>IF(AND(WEEKDAY($A45,2)&lt;7,AL45="CP"),1,0)</f>
        <v>0</v>
      </c>
      <c r="AT45" s="97">
        <f>IF(AL45="CV",1,0)</f>
        <v>0</v>
      </c>
      <c r="AU45" s="15">
        <f t="shared" si="11"/>
        <v>0</v>
      </c>
      <c r="AV45" s="12"/>
      <c r="AW45" s="13"/>
      <c r="AX45" s="14"/>
      <c r="AY45" s="64">
        <f t="shared" si="12"/>
        <v>0</v>
      </c>
      <c r="AZ45" s="89">
        <f>AY45+AY46</f>
        <v>0</v>
      </c>
      <c r="BA45" s="89">
        <f>IF(OR(AX44="",AV45=""),0,MOD(AV45-AX44,1))</f>
        <v>0</v>
      </c>
      <c r="BB45" s="64" t="str">
        <f t="shared" si="13"/>
        <v>00:00</v>
      </c>
      <c r="BC45" s="91">
        <f>BB45+BB46</f>
        <v>0</v>
      </c>
      <c r="BD45" s="93">
        <f>IF(AND(WEEKDAY($A45,2)&lt;7,AW45="CP"),1,0)</f>
        <v>0</v>
      </c>
      <c r="BE45" s="97">
        <f>IF(AW45="CV",1,0)</f>
        <v>0</v>
      </c>
      <c r="BF45" s="15">
        <f t="shared" si="14"/>
        <v>0</v>
      </c>
      <c r="BG45" s="12"/>
      <c r="BH45" s="13"/>
      <c r="BI45" s="14"/>
      <c r="BJ45" s="64">
        <f t="shared" si="15"/>
        <v>0</v>
      </c>
      <c r="BK45" s="89">
        <f>BJ45+BJ46</f>
        <v>0</v>
      </c>
      <c r="BL45" s="89">
        <f>IF(OR(BI44="",BG45=""),0,MOD(BG45-BI44,1))</f>
        <v>0</v>
      </c>
      <c r="BM45" s="64" t="str">
        <f t="shared" si="16"/>
        <v>00:00</v>
      </c>
      <c r="BN45" s="91">
        <f>BM45+BM46</f>
        <v>0</v>
      </c>
      <c r="BO45" s="93">
        <f>IF(AND(WEEKDAY($A45,2)&lt;7,BH45="CP"),1,0)</f>
        <v>0</v>
      </c>
      <c r="BP45" s="97">
        <f>IF(BH45="CV",1,0)</f>
        <v>0</v>
      </c>
      <c r="BQ45" s="15">
        <f t="shared" si="17"/>
        <v>0</v>
      </c>
      <c r="BR45" s="24"/>
    </row>
    <row r="46" spans="1:70" ht="15.75" thickBot="1" x14ac:dyDescent="0.3">
      <c r="A46" s="85"/>
      <c r="B46" s="100"/>
      <c r="C46" s="106"/>
      <c r="D46" s="16"/>
      <c r="E46" s="49"/>
      <c r="F46" s="18"/>
      <c r="G46" s="65">
        <f t="shared" si="0"/>
        <v>0</v>
      </c>
      <c r="H46" s="104"/>
      <c r="I46" s="90"/>
      <c r="J46" s="64" t="str">
        <f t="shared" si="1"/>
        <v>00:00</v>
      </c>
      <c r="K46" s="108"/>
      <c r="L46" s="94"/>
      <c r="M46" s="98"/>
      <c r="N46" s="19">
        <f t="shared" si="2"/>
        <v>0</v>
      </c>
      <c r="O46" s="16"/>
      <c r="P46" s="17"/>
      <c r="Q46" s="18"/>
      <c r="R46" s="65">
        <f t="shared" si="3"/>
        <v>0</v>
      </c>
      <c r="S46" s="90"/>
      <c r="T46" s="90"/>
      <c r="U46" s="64" t="str">
        <f t="shared" si="4"/>
        <v>00:00</v>
      </c>
      <c r="V46" s="108"/>
      <c r="W46" s="94"/>
      <c r="X46" s="98"/>
      <c r="Y46" s="19">
        <f t="shared" si="5"/>
        <v>0</v>
      </c>
      <c r="Z46" s="16"/>
      <c r="AA46" s="17"/>
      <c r="AB46" s="18"/>
      <c r="AC46" s="64">
        <f t="shared" si="6"/>
        <v>0</v>
      </c>
      <c r="AD46" s="90"/>
      <c r="AE46" s="90"/>
      <c r="AF46" s="64" t="str">
        <f t="shared" si="7"/>
        <v>00:00</v>
      </c>
      <c r="AG46" s="92"/>
      <c r="AH46" s="94"/>
      <c r="AI46" s="98"/>
      <c r="AJ46" s="19">
        <f t="shared" si="8"/>
        <v>0</v>
      </c>
      <c r="AK46" s="16"/>
      <c r="AL46" s="17"/>
      <c r="AM46" s="18"/>
      <c r="AN46" s="64">
        <f t="shared" si="9"/>
        <v>0</v>
      </c>
      <c r="AO46" s="90"/>
      <c r="AP46" s="90"/>
      <c r="AQ46" s="64" t="str">
        <f t="shared" si="10"/>
        <v>00:00</v>
      </c>
      <c r="AR46" s="92"/>
      <c r="AS46" s="94"/>
      <c r="AT46" s="98"/>
      <c r="AU46" s="19">
        <f t="shared" si="11"/>
        <v>0</v>
      </c>
      <c r="AV46" s="16"/>
      <c r="AW46" s="17"/>
      <c r="AX46" s="18"/>
      <c r="AY46" s="64">
        <f t="shared" si="12"/>
        <v>0</v>
      </c>
      <c r="AZ46" s="90"/>
      <c r="BA46" s="90"/>
      <c r="BB46" s="64" t="str">
        <f t="shared" si="13"/>
        <v>00:00</v>
      </c>
      <c r="BC46" s="92"/>
      <c r="BD46" s="94"/>
      <c r="BE46" s="98"/>
      <c r="BF46" s="19">
        <f t="shared" si="14"/>
        <v>0</v>
      </c>
      <c r="BG46" s="16"/>
      <c r="BH46" s="17"/>
      <c r="BI46" s="18"/>
      <c r="BJ46" s="64">
        <f t="shared" si="15"/>
        <v>0</v>
      </c>
      <c r="BK46" s="90"/>
      <c r="BL46" s="90"/>
      <c r="BM46" s="64" t="str">
        <f t="shared" si="16"/>
        <v>00:00</v>
      </c>
      <c r="BN46" s="92"/>
      <c r="BO46" s="94"/>
      <c r="BP46" s="98"/>
      <c r="BQ46" s="19">
        <f t="shared" si="17"/>
        <v>0</v>
      </c>
      <c r="BR46" s="25"/>
    </row>
    <row r="47" spans="1:70" ht="15.75" thickBot="1" x14ac:dyDescent="0.3">
      <c r="A47" s="85">
        <f>A45+1</f>
        <v>42873</v>
      </c>
      <c r="B47" s="99" t="str">
        <f>UPPER(TEXT(A47,"jjj"))</f>
        <v>MER</v>
      </c>
      <c r="C47" s="105" t="str">
        <f>UPPER(TEXT(A47,"jj mmm"))</f>
        <v>19 MAI</v>
      </c>
      <c r="D47" s="12"/>
      <c r="E47" s="48"/>
      <c r="F47" s="14"/>
      <c r="G47" s="64">
        <f t="shared" si="0"/>
        <v>0</v>
      </c>
      <c r="H47" s="103">
        <f>G47+G48</f>
        <v>0</v>
      </c>
      <c r="I47" s="89">
        <f t="shared" ref="I47:I70" si="18">IF(OR(F46="",D47=""),0,MOD(D47-F46,1))</f>
        <v>0</v>
      </c>
      <c r="J47" s="64" t="str">
        <f t="shared" si="1"/>
        <v>00:00</v>
      </c>
      <c r="K47" s="107">
        <f>J47+J48</f>
        <v>0</v>
      </c>
      <c r="L47" s="93">
        <f>IF(AND(WEEKDAY($A47,2)&lt;7,E47="CP"),1,0)</f>
        <v>0</v>
      </c>
      <c r="M47" s="97">
        <f>IF(E47="CV",1,0)</f>
        <v>0</v>
      </c>
      <c r="N47" s="15">
        <f t="shared" si="2"/>
        <v>0</v>
      </c>
      <c r="O47" s="12"/>
      <c r="P47" s="13"/>
      <c r="Q47" s="14"/>
      <c r="R47" s="64">
        <f t="shared" si="3"/>
        <v>0</v>
      </c>
      <c r="S47" s="89">
        <f>R47+R48</f>
        <v>0</v>
      </c>
      <c r="T47" s="89">
        <f t="shared" ref="T47:T70" si="19">IF(OR(Q46="",O47=""),0,MOD(O47-Q46,1))</f>
        <v>0</v>
      </c>
      <c r="U47" s="64" t="str">
        <f t="shared" si="4"/>
        <v>00:00</v>
      </c>
      <c r="V47" s="107">
        <f>U47+U48</f>
        <v>0</v>
      </c>
      <c r="W47" s="93">
        <f>IF(AND(WEEKDAY($A47,2)&lt;7,P47="CP"),1,0)</f>
        <v>0</v>
      </c>
      <c r="X47" s="97">
        <f>IF(P47="CV",1,0)</f>
        <v>0</v>
      </c>
      <c r="Y47" s="15">
        <f t="shared" si="5"/>
        <v>0</v>
      </c>
      <c r="Z47" s="12"/>
      <c r="AA47" s="13"/>
      <c r="AB47" s="14"/>
      <c r="AC47" s="64">
        <f t="shared" si="6"/>
        <v>0</v>
      </c>
      <c r="AD47" s="89">
        <f>AC47+AC48</f>
        <v>0</v>
      </c>
      <c r="AE47" s="89">
        <f t="shared" ref="AE47:AE70" si="20">IF(OR(AB46="",Z47=""),0,MOD(Z47-AB46,1))</f>
        <v>0</v>
      </c>
      <c r="AF47" s="64" t="str">
        <f t="shared" si="7"/>
        <v>00:00</v>
      </c>
      <c r="AG47" s="91">
        <f>AF47+AF48</f>
        <v>0</v>
      </c>
      <c r="AH47" s="93">
        <f>IF(AND(WEEKDAY($A47,2)&lt;7,AA47="CP"),1,0)</f>
        <v>0</v>
      </c>
      <c r="AI47" s="97">
        <f>IF(AA47="CV",1,0)</f>
        <v>0</v>
      </c>
      <c r="AJ47" s="15">
        <f t="shared" si="8"/>
        <v>0</v>
      </c>
      <c r="AK47" s="12"/>
      <c r="AL47" s="13"/>
      <c r="AM47" s="14"/>
      <c r="AN47" s="64">
        <f t="shared" si="9"/>
        <v>0</v>
      </c>
      <c r="AO47" s="89">
        <f>AN47+AN48</f>
        <v>0</v>
      </c>
      <c r="AP47" s="89">
        <f t="shared" ref="AP47:AP70" si="21">IF(OR(AM46="",AK47=""),0,MOD(AK47-AM46,1))</f>
        <v>0</v>
      </c>
      <c r="AQ47" s="64" t="str">
        <f t="shared" si="10"/>
        <v>00:00</v>
      </c>
      <c r="AR47" s="91">
        <f>AQ47+AQ48</f>
        <v>0</v>
      </c>
      <c r="AS47" s="93">
        <f>IF(AND(WEEKDAY($A47,2)&lt;7,AL47="CP"),1,0)</f>
        <v>0</v>
      </c>
      <c r="AT47" s="97">
        <f>IF(AL47="CV",1,0)</f>
        <v>0</v>
      </c>
      <c r="AU47" s="15">
        <f t="shared" si="11"/>
        <v>0</v>
      </c>
      <c r="AV47" s="12"/>
      <c r="AW47" s="13"/>
      <c r="AX47" s="14"/>
      <c r="AY47" s="64">
        <f t="shared" si="12"/>
        <v>0</v>
      </c>
      <c r="AZ47" s="89">
        <f>AY47+AY48</f>
        <v>0</v>
      </c>
      <c r="BA47" s="89">
        <f t="shared" ref="BA47:BA70" si="22">IF(OR(AX46="",AV47=""),0,MOD(AV47-AX46,1))</f>
        <v>0</v>
      </c>
      <c r="BB47" s="64" t="str">
        <f t="shared" si="13"/>
        <v>00:00</v>
      </c>
      <c r="BC47" s="91">
        <f>BB47+BB48</f>
        <v>0</v>
      </c>
      <c r="BD47" s="93">
        <f>IF(AND(WEEKDAY($A47,2)&lt;7,AW47="CP"),1,0)</f>
        <v>0</v>
      </c>
      <c r="BE47" s="97">
        <f>IF(AW47="CV",1,0)</f>
        <v>0</v>
      </c>
      <c r="BF47" s="15">
        <f t="shared" si="14"/>
        <v>0</v>
      </c>
      <c r="BG47" s="12"/>
      <c r="BH47" s="13"/>
      <c r="BI47" s="14"/>
      <c r="BJ47" s="64">
        <f t="shared" si="15"/>
        <v>0</v>
      </c>
      <c r="BK47" s="89">
        <f>BJ47+BJ48</f>
        <v>0</v>
      </c>
      <c r="BL47" s="89">
        <f t="shared" ref="BL47:BL70" si="23">IF(OR(BI46="",BG47=""),0,MOD(BG47-BI46,1))</f>
        <v>0</v>
      </c>
      <c r="BM47" s="64" t="str">
        <f t="shared" si="16"/>
        <v>00:00</v>
      </c>
      <c r="BN47" s="91">
        <f>BM47+BM48</f>
        <v>0</v>
      </c>
      <c r="BO47" s="93">
        <f>IF(AND(WEEKDAY($A47,2)&lt;7,BH47="CP"),1,0)</f>
        <v>0</v>
      </c>
      <c r="BP47" s="97">
        <f>IF(BH47="CV",1,0)</f>
        <v>0</v>
      </c>
      <c r="BQ47" s="15">
        <f t="shared" si="17"/>
        <v>0</v>
      </c>
      <c r="BR47" s="24"/>
    </row>
    <row r="48" spans="1:70" ht="15.75" thickBot="1" x14ac:dyDescent="0.3">
      <c r="A48" s="85"/>
      <c r="B48" s="100"/>
      <c r="C48" s="106"/>
      <c r="D48" s="16"/>
      <c r="E48" s="49"/>
      <c r="F48" s="18"/>
      <c r="G48" s="65">
        <f t="shared" si="0"/>
        <v>0</v>
      </c>
      <c r="H48" s="104"/>
      <c r="I48" s="90"/>
      <c r="J48" s="64" t="str">
        <f t="shared" si="1"/>
        <v>00:00</v>
      </c>
      <c r="K48" s="108"/>
      <c r="L48" s="94"/>
      <c r="M48" s="98"/>
      <c r="N48" s="19">
        <f t="shared" si="2"/>
        <v>0</v>
      </c>
      <c r="O48" s="16"/>
      <c r="P48" s="17"/>
      <c r="Q48" s="18"/>
      <c r="R48" s="65">
        <f t="shared" si="3"/>
        <v>0</v>
      </c>
      <c r="S48" s="90"/>
      <c r="T48" s="90"/>
      <c r="U48" s="64" t="str">
        <f t="shared" si="4"/>
        <v>00:00</v>
      </c>
      <c r="V48" s="108"/>
      <c r="W48" s="94"/>
      <c r="X48" s="98"/>
      <c r="Y48" s="19">
        <f t="shared" si="5"/>
        <v>0</v>
      </c>
      <c r="Z48" s="16"/>
      <c r="AA48" s="17"/>
      <c r="AB48" s="18"/>
      <c r="AC48" s="64">
        <f t="shared" si="6"/>
        <v>0</v>
      </c>
      <c r="AD48" s="90"/>
      <c r="AE48" s="90"/>
      <c r="AF48" s="64" t="str">
        <f t="shared" si="7"/>
        <v>00:00</v>
      </c>
      <c r="AG48" s="92"/>
      <c r="AH48" s="94"/>
      <c r="AI48" s="98"/>
      <c r="AJ48" s="19">
        <f t="shared" si="8"/>
        <v>0</v>
      </c>
      <c r="AK48" s="16"/>
      <c r="AL48" s="17"/>
      <c r="AM48" s="18"/>
      <c r="AN48" s="64">
        <f t="shared" si="9"/>
        <v>0</v>
      </c>
      <c r="AO48" s="90"/>
      <c r="AP48" s="90"/>
      <c r="AQ48" s="64" t="str">
        <f t="shared" si="10"/>
        <v>00:00</v>
      </c>
      <c r="AR48" s="92"/>
      <c r="AS48" s="94"/>
      <c r="AT48" s="98"/>
      <c r="AU48" s="19">
        <f t="shared" si="11"/>
        <v>0</v>
      </c>
      <c r="AV48" s="16"/>
      <c r="AW48" s="17"/>
      <c r="AX48" s="18"/>
      <c r="AY48" s="64">
        <f t="shared" si="12"/>
        <v>0</v>
      </c>
      <c r="AZ48" s="90"/>
      <c r="BA48" s="90"/>
      <c r="BB48" s="64" t="str">
        <f t="shared" si="13"/>
        <v>00:00</v>
      </c>
      <c r="BC48" s="92"/>
      <c r="BD48" s="94"/>
      <c r="BE48" s="98"/>
      <c r="BF48" s="19">
        <f t="shared" si="14"/>
        <v>0</v>
      </c>
      <c r="BG48" s="16"/>
      <c r="BH48" s="17"/>
      <c r="BI48" s="18"/>
      <c r="BJ48" s="64">
        <f t="shared" si="15"/>
        <v>0</v>
      </c>
      <c r="BK48" s="90"/>
      <c r="BL48" s="90"/>
      <c r="BM48" s="64" t="str">
        <f t="shared" si="16"/>
        <v>00:00</v>
      </c>
      <c r="BN48" s="92"/>
      <c r="BO48" s="94"/>
      <c r="BP48" s="98"/>
      <c r="BQ48" s="19">
        <f t="shared" si="17"/>
        <v>0</v>
      </c>
      <c r="BR48" s="25"/>
    </row>
    <row r="49" spans="1:70" ht="15.75" thickBot="1" x14ac:dyDescent="0.3">
      <c r="A49" s="85">
        <f>A47+1</f>
        <v>42874</v>
      </c>
      <c r="B49" s="99" t="str">
        <f>UPPER(TEXT(A49,"jjj"))</f>
        <v>JEU</v>
      </c>
      <c r="C49" s="105" t="str">
        <f>UPPER(TEXT(A49,"jj mmm"))</f>
        <v>20 MAI</v>
      </c>
      <c r="D49" s="12"/>
      <c r="E49" s="48"/>
      <c r="F49" s="14"/>
      <c r="G49" s="64">
        <f t="shared" si="0"/>
        <v>0</v>
      </c>
      <c r="H49" s="103">
        <f>G49+G50</f>
        <v>0</v>
      </c>
      <c r="I49" s="89">
        <f t="shared" si="18"/>
        <v>0</v>
      </c>
      <c r="J49" s="64" t="str">
        <f t="shared" si="1"/>
        <v>00:00</v>
      </c>
      <c r="K49" s="107">
        <f>J49+J50</f>
        <v>0</v>
      </c>
      <c r="L49" s="93">
        <f>IF(AND(WEEKDAY($A49,2)&lt;7,E49="CP"),1,0)</f>
        <v>0</v>
      </c>
      <c r="M49" s="97">
        <f>IF(E49="CV",1,0)</f>
        <v>0</v>
      </c>
      <c r="N49" s="15">
        <f t="shared" si="2"/>
        <v>0</v>
      </c>
      <c r="O49" s="12"/>
      <c r="P49" s="13"/>
      <c r="Q49" s="14"/>
      <c r="R49" s="64">
        <f t="shared" si="3"/>
        <v>0</v>
      </c>
      <c r="S49" s="89">
        <f>R49+R50</f>
        <v>0</v>
      </c>
      <c r="T49" s="89">
        <f t="shared" si="19"/>
        <v>0</v>
      </c>
      <c r="U49" s="64" t="str">
        <f t="shared" si="4"/>
        <v>00:00</v>
      </c>
      <c r="V49" s="107">
        <f>U49+U50</f>
        <v>0</v>
      </c>
      <c r="W49" s="93">
        <f>IF(AND(WEEKDAY($A49,2)&lt;7,P49="CP"),1,0)</f>
        <v>0</v>
      </c>
      <c r="X49" s="97">
        <f>IF(P49="CV",1,0)</f>
        <v>0</v>
      </c>
      <c r="Y49" s="15">
        <f t="shared" si="5"/>
        <v>0</v>
      </c>
      <c r="Z49" s="12"/>
      <c r="AA49" s="13"/>
      <c r="AB49" s="14"/>
      <c r="AC49" s="64">
        <f t="shared" si="6"/>
        <v>0</v>
      </c>
      <c r="AD49" s="89">
        <f>AC49+AC50</f>
        <v>0</v>
      </c>
      <c r="AE49" s="89">
        <f t="shared" si="20"/>
        <v>0</v>
      </c>
      <c r="AF49" s="64" t="str">
        <f t="shared" si="7"/>
        <v>00:00</v>
      </c>
      <c r="AG49" s="91">
        <f>AF49+AF50</f>
        <v>0</v>
      </c>
      <c r="AH49" s="93">
        <f>IF(AND(WEEKDAY($A49,2)&lt;7,AA49="CP"),1,0)</f>
        <v>0</v>
      </c>
      <c r="AI49" s="97">
        <f>IF(AA49="CV",1,0)</f>
        <v>0</v>
      </c>
      <c r="AJ49" s="15">
        <f t="shared" si="8"/>
        <v>0</v>
      </c>
      <c r="AK49" s="12"/>
      <c r="AL49" s="13"/>
      <c r="AM49" s="14"/>
      <c r="AN49" s="64">
        <f t="shared" si="9"/>
        <v>0</v>
      </c>
      <c r="AO49" s="89">
        <f>AN49+AN50</f>
        <v>0</v>
      </c>
      <c r="AP49" s="89">
        <f t="shared" si="21"/>
        <v>0</v>
      </c>
      <c r="AQ49" s="64" t="str">
        <f t="shared" si="10"/>
        <v>00:00</v>
      </c>
      <c r="AR49" s="91">
        <f>AQ49+AQ50</f>
        <v>0</v>
      </c>
      <c r="AS49" s="93">
        <f>IF(AND(WEEKDAY($A49,2)&lt;7,AL49="CP"),1,0)</f>
        <v>0</v>
      </c>
      <c r="AT49" s="97">
        <f>IF(AL49="CV",1,0)</f>
        <v>0</v>
      </c>
      <c r="AU49" s="15">
        <f t="shared" si="11"/>
        <v>0</v>
      </c>
      <c r="AV49" s="12"/>
      <c r="AW49" s="13"/>
      <c r="AX49" s="14"/>
      <c r="AY49" s="64">
        <f t="shared" si="12"/>
        <v>0</v>
      </c>
      <c r="AZ49" s="89">
        <f>AY49+AY50</f>
        <v>0</v>
      </c>
      <c r="BA49" s="89">
        <f t="shared" si="22"/>
        <v>0</v>
      </c>
      <c r="BB49" s="64" t="str">
        <f t="shared" si="13"/>
        <v>00:00</v>
      </c>
      <c r="BC49" s="91">
        <f>BB49+BB50</f>
        <v>0</v>
      </c>
      <c r="BD49" s="93">
        <f>IF(AND(WEEKDAY($A49,2)&lt;7,AW49="CP"),1,0)</f>
        <v>0</v>
      </c>
      <c r="BE49" s="97">
        <f>IF(AW49="CV",1,0)</f>
        <v>0</v>
      </c>
      <c r="BF49" s="15">
        <f t="shared" si="14"/>
        <v>0</v>
      </c>
      <c r="BG49" s="12"/>
      <c r="BH49" s="13"/>
      <c r="BI49" s="14"/>
      <c r="BJ49" s="64">
        <f t="shared" si="15"/>
        <v>0</v>
      </c>
      <c r="BK49" s="89">
        <f>BJ49+BJ50</f>
        <v>0</v>
      </c>
      <c r="BL49" s="89">
        <f t="shared" si="23"/>
        <v>0</v>
      </c>
      <c r="BM49" s="64" t="str">
        <f t="shared" si="16"/>
        <v>00:00</v>
      </c>
      <c r="BN49" s="91">
        <f>BM49+BM50</f>
        <v>0</v>
      </c>
      <c r="BO49" s="93">
        <f>IF(AND(WEEKDAY($A49,2)&lt;7,BH49="CP"),1,0)</f>
        <v>0</v>
      </c>
      <c r="BP49" s="97">
        <f>IF(BH49="CV",1,0)</f>
        <v>0</v>
      </c>
      <c r="BQ49" s="15">
        <f t="shared" si="17"/>
        <v>0</v>
      </c>
      <c r="BR49" s="24"/>
    </row>
    <row r="50" spans="1:70" ht="15.75" thickBot="1" x14ac:dyDescent="0.3">
      <c r="A50" s="85"/>
      <c r="B50" s="100"/>
      <c r="C50" s="106"/>
      <c r="D50" s="16"/>
      <c r="E50" s="49"/>
      <c r="F50" s="18"/>
      <c r="G50" s="65">
        <f t="shared" si="0"/>
        <v>0</v>
      </c>
      <c r="H50" s="104"/>
      <c r="I50" s="90"/>
      <c r="J50" s="64" t="str">
        <f t="shared" si="1"/>
        <v>00:00</v>
      </c>
      <c r="K50" s="108"/>
      <c r="L50" s="94"/>
      <c r="M50" s="98"/>
      <c r="N50" s="19">
        <f t="shared" si="2"/>
        <v>0</v>
      </c>
      <c r="O50" s="16"/>
      <c r="P50" s="17"/>
      <c r="Q50" s="18"/>
      <c r="R50" s="65">
        <f t="shared" si="3"/>
        <v>0</v>
      </c>
      <c r="S50" s="90"/>
      <c r="T50" s="90"/>
      <c r="U50" s="64" t="str">
        <f t="shared" si="4"/>
        <v>00:00</v>
      </c>
      <c r="V50" s="108"/>
      <c r="W50" s="94"/>
      <c r="X50" s="98"/>
      <c r="Y50" s="19">
        <f t="shared" si="5"/>
        <v>0</v>
      </c>
      <c r="Z50" s="16"/>
      <c r="AA50" s="17"/>
      <c r="AB50" s="18"/>
      <c r="AC50" s="64">
        <f t="shared" si="6"/>
        <v>0</v>
      </c>
      <c r="AD50" s="90"/>
      <c r="AE50" s="90"/>
      <c r="AF50" s="64" t="str">
        <f t="shared" si="7"/>
        <v>00:00</v>
      </c>
      <c r="AG50" s="92"/>
      <c r="AH50" s="94"/>
      <c r="AI50" s="98"/>
      <c r="AJ50" s="19">
        <f t="shared" si="8"/>
        <v>0</v>
      </c>
      <c r="AK50" s="16"/>
      <c r="AL50" s="17"/>
      <c r="AM50" s="18"/>
      <c r="AN50" s="64">
        <f t="shared" si="9"/>
        <v>0</v>
      </c>
      <c r="AO50" s="90"/>
      <c r="AP50" s="90"/>
      <c r="AQ50" s="64" t="str">
        <f t="shared" si="10"/>
        <v>00:00</v>
      </c>
      <c r="AR50" s="92"/>
      <c r="AS50" s="94"/>
      <c r="AT50" s="98"/>
      <c r="AU50" s="19">
        <f t="shared" si="11"/>
        <v>0</v>
      </c>
      <c r="AV50" s="16"/>
      <c r="AW50" s="17"/>
      <c r="AX50" s="18"/>
      <c r="AY50" s="64">
        <f t="shared" si="12"/>
        <v>0</v>
      </c>
      <c r="AZ50" s="90"/>
      <c r="BA50" s="90"/>
      <c r="BB50" s="64" t="str">
        <f t="shared" si="13"/>
        <v>00:00</v>
      </c>
      <c r="BC50" s="92"/>
      <c r="BD50" s="94"/>
      <c r="BE50" s="98"/>
      <c r="BF50" s="19">
        <f t="shared" si="14"/>
        <v>0</v>
      </c>
      <c r="BG50" s="16"/>
      <c r="BH50" s="17"/>
      <c r="BI50" s="18"/>
      <c r="BJ50" s="64">
        <f t="shared" si="15"/>
        <v>0</v>
      </c>
      <c r="BK50" s="90"/>
      <c r="BL50" s="90"/>
      <c r="BM50" s="64" t="str">
        <f t="shared" si="16"/>
        <v>00:00</v>
      </c>
      <c r="BN50" s="92"/>
      <c r="BO50" s="94"/>
      <c r="BP50" s="98"/>
      <c r="BQ50" s="19">
        <f t="shared" si="17"/>
        <v>0</v>
      </c>
      <c r="BR50" s="25"/>
    </row>
    <row r="51" spans="1:70" ht="15.75" thickBot="1" x14ac:dyDescent="0.3">
      <c r="A51" s="85">
        <f>A49+1</f>
        <v>42875</v>
      </c>
      <c r="B51" s="99" t="str">
        <f>UPPER(TEXT(A51,"jjj"))</f>
        <v>VEN</v>
      </c>
      <c r="C51" s="105" t="str">
        <f>UPPER(TEXT(A51,"jj mmm"))</f>
        <v>21 MAI</v>
      </c>
      <c r="D51" s="12"/>
      <c r="E51" s="48"/>
      <c r="F51" s="14"/>
      <c r="G51" s="64">
        <f t="shared" si="0"/>
        <v>0</v>
      </c>
      <c r="H51" s="103">
        <f>G51+G52</f>
        <v>0</v>
      </c>
      <c r="I51" s="89">
        <f t="shared" si="18"/>
        <v>0</v>
      </c>
      <c r="J51" s="64" t="str">
        <f t="shared" si="1"/>
        <v>00:00</v>
      </c>
      <c r="K51" s="107">
        <f>J51+J52</f>
        <v>0</v>
      </c>
      <c r="L51" s="93">
        <f>IF(AND(WEEKDAY($A51,2)&lt;7,E51="CP"),1,0)</f>
        <v>0</v>
      </c>
      <c r="M51" s="97">
        <f>IF(E51="CV",1,0)</f>
        <v>0</v>
      </c>
      <c r="N51" s="15">
        <f t="shared" si="2"/>
        <v>0</v>
      </c>
      <c r="O51" s="12"/>
      <c r="P51" s="13"/>
      <c r="Q51" s="14"/>
      <c r="R51" s="64">
        <f t="shared" si="3"/>
        <v>0</v>
      </c>
      <c r="S51" s="89">
        <f>R51+R52</f>
        <v>0</v>
      </c>
      <c r="T51" s="89">
        <f t="shared" si="19"/>
        <v>0</v>
      </c>
      <c r="U51" s="64" t="str">
        <f t="shared" si="4"/>
        <v>00:00</v>
      </c>
      <c r="V51" s="107">
        <f>U51+U52</f>
        <v>0</v>
      </c>
      <c r="W51" s="93">
        <f>IF(AND(WEEKDAY($A51,2)&lt;7,P51="CP"),1,0)</f>
        <v>0</v>
      </c>
      <c r="X51" s="97">
        <f>IF(P51="CV",1,0)</f>
        <v>0</v>
      </c>
      <c r="Y51" s="15">
        <f t="shared" si="5"/>
        <v>0</v>
      </c>
      <c r="Z51" s="12"/>
      <c r="AA51" s="13"/>
      <c r="AB51" s="14"/>
      <c r="AC51" s="64">
        <f t="shared" si="6"/>
        <v>0</v>
      </c>
      <c r="AD51" s="89">
        <f>AC51+AC52</f>
        <v>0</v>
      </c>
      <c r="AE51" s="89">
        <f t="shared" si="20"/>
        <v>0</v>
      </c>
      <c r="AF51" s="64" t="str">
        <f t="shared" si="7"/>
        <v>00:00</v>
      </c>
      <c r="AG51" s="91">
        <f>AF51+AF52</f>
        <v>0</v>
      </c>
      <c r="AH51" s="93">
        <f>IF(AND(WEEKDAY($A51,2)&lt;7,AA51="CP"),1,0)</f>
        <v>0</v>
      </c>
      <c r="AI51" s="97">
        <f>IF(AA51="CV",1,0)</f>
        <v>0</v>
      </c>
      <c r="AJ51" s="15">
        <f t="shared" si="8"/>
        <v>0</v>
      </c>
      <c r="AK51" s="12"/>
      <c r="AL51" s="13"/>
      <c r="AM51" s="14"/>
      <c r="AN51" s="64">
        <f t="shared" si="9"/>
        <v>0</v>
      </c>
      <c r="AO51" s="89">
        <f>AN51+AN52</f>
        <v>0</v>
      </c>
      <c r="AP51" s="89">
        <f t="shared" si="21"/>
        <v>0</v>
      </c>
      <c r="AQ51" s="64" t="str">
        <f t="shared" si="10"/>
        <v>00:00</v>
      </c>
      <c r="AR51" s="91">
        <f>AQ51+AQ52</f>
        <v>0</v>
      </c>
      <c r="AS51" s="93">
        <f>IF(AND(WEEKDAY($A51,2)&lt;7,AL51="CP"),1,0)</f>
        <v>0</v>
      </c>
      <c r="AT51" s="97">
        <f>IF(AL51="CV",1,0)</f>
        <v>0</v>
      </c>
      <c r="AU51" s="15">
        <f t="shared" si="11"/>
        <v>0</v>
      </c>
      <c r="AV51" s="12"/>
      <c r="AW51" s="13"/>
      <c r="AX51" s="14"/>
      <c r="AY51" s="64">
        <f t="shared" si="12"/>
        <v>0</v>
      </c>
      <c r="AZ51" s="89">
        <f>AY51+AY52</f>
        <v>0</v>
      </c>
      <c r="BA51" s="89">
        <f t="shared" si="22"/>
        <v>0</v>
      </c>
      <c r="BB51" s="64" t="str">
        <f t="shared" si="13"/>
        <v>00:00</v>
      </c>
      <c r="BC51" s="91">
        <f>BB51+BB52</f>
        <v>0</v>
      </c>
      <c r="BD51" s="93">
        <f>IF(AND(WEEKDAY($A51,2)&lt;7,AW51="CP"),1,0)</f>
        <v>0</v>
      </c>
      <c r="BE51" s="97">
        <f>IF(AW51="CV",1,0)</f>
        <v>0</v>
      </c>
      <c r="BF51" s="15">
        <f t="shared" si="14"/>
        <v>0</v>
      </c>
      <c r="BG51" s="12"/>
      <c r="BH51" s="13"/>
      <c r="BI51" s="14"/>
      <c r="BJ51" s="64">
        <f t="shared" si="15"/>
        <v>0</v>
      </c>
      <c r="BK51" s="89">
        <f>BJ51+BJ52</f>
        <v>0</v>
      </c>
      <c r="BL51" s="89">
        <f t="shared" si="23"/>
        <v>0</v>
      </c>
      <c r="BM51" s="64" t="str">
        <f t="shared" si="16"/>
        <v>00:00</v>
      </c>
      <c r="BN51" s="91">
        <f>BM51+BM52</f>
        <v>0</v>
      </c>
      <c r="BO51" s="93">
        <f>IF(AND(WEEKDAY($A51,2)&lt;7,BH51="CP"),1,0)</f>
        <v>0</v>
      </c>
      <c r="BP51" s="97">
        <f>IF(BH51="CV",1,0)</f>
        <v>0</v>
      </c>
      <c r="BQ51" s="15">
        <f t="shared" si="17"/>
        <v>0</v>
      </c>
      <c r="BR51" s="24"/>
    </row>
    <row r="52" spans="1:70" ht="15.75" thickBot="1" x14ac:dyDescent="0.3">
      <c r="A52" s="85"/>
      <c r="B52" s="100"/>
      <c r="C52" s="106"/>
      <c r="D52" s="16"/>
      <c r="E52" s="49"/>
      <c r="F52" s="18"/>
      <c r="G52" s="65">
        <f t="shared" si="0"/>
        <v>0</v>
      </c>
      <c r="H52" s="104"/>
      <c r="I52" s="90"/>
      <c r="J52" s="64" t="str">
        <f t="shared" si="1"/>
        <v>00:00</v>
      </c>
      <c r="K52" s="108"/>
      <c r="L52" s="94"/>
      <c r="M52" s="98"/>
      <c r="N52" s="19">
        <f t="shared" si="2"/>
        <v>0</v>
      </c>
      <c r="O52" s="16"/>
      <c r="P52" s="17"/>
      <c r="Q52" s="18"/>
      <c r="R52" s="65">
        <f t="shared" si="3"/>
        <v>0</v>
      </c>
      <c r="S52" s="90"/>
      <c r="T52" s="90"/>
      <c r="U52" s="64" t="str">
        <f t="shared" si="4"/>
        <v>00:00</v>
      </c>
      <c r="V52" s="108"/>
      <c r="W52" s="94"/>
      <c r="X52" s="98"/>
      <c r="Y52" s="19">
        <f t="shared" si="5"/>
        <v>0</v>
      </c>
      <c r="Z52" s="16"/>
      <c r="AA52" s="17"/>
      <c r="AB52" s="18"/>
      <c r="AC52" s="64">
        <f t="shared" si="6"/>
        <v>0</v>
      </c>
      <c r="AD52" s="90"/>
      <c r="AE52" s="90"/>
      <c r="AF52" s="64" t="str">
        <f t="shared" si="7"/>
        <v>00:00</v>
      </c>
      <c r="AG52" s="92"/>
      <c r="AH52" s="94"/>
      <c r="AI52" s="98"/>
      <c r="AJ52" s="19">
        <f t="shared" si="8"/>
        <v>0</v>
      </c>
      <c r="AK52" s="16"/>
      <c r="AL52" s="17"/>
      <c r="AM52" s="18"/>
      <c r="AN52" s="64">
        <f t="shared" si="9"/>
        <v>0</v>
      </c>
      <c r="AO52" s="90"/>
      <c r="AP52" s="90"/>
      <c r="AQ52" s="64" t="str">
        <f t="shared" si="10"/>
        <v>00:00</v>
      </c>
      <c r="AR52" s="92"/>
      <c r="AS52" s="94"/>
      <c r="AT52" s="98"/>
      <c r="AU52" s="19">
        <f t="shared" si="11"/>
        <v>0</v>
      </c>
      <c r="AV52" s="16"/>
      <c r="AW52" s="17"/>
      <c r="AX52" s="18"/>
      <c r="AY52" s="64">
        <f t="shared" si="12"/>
        <v>0</v>
      </c>
      <c r="AZ52" s="90"/>
      <c r="BA52" s="90"/>
      <c r="BB52" s="64" t="str">
        <f t="shared" si="13"/>
        <v>00:00</v>
      </c>
      <c r="BC52" s="92"/>
      <c r="BD52" s="94"/>
      <c r="BE52" s="98"/>
      <c r="BF52" s="19">
        <f t="shared" si="14"/>
        <v>0</v>
      </c>
      <c r="BG52" s="16"/>
      <c r="BH52" s="17"/>
      <c r="BI52" s="18"/>
      <c r="BJ52" s="64">
        <f t="shared" si="15"/>
        <v>0</v>
      </c>
      <c r="BK52" s="90"/>
      <c r="BL52" s="90"/>
      <c r="BM52" s="64" t="str">
        <f t="shared" si="16"/>
        <v>00:00</v>
      </c>
      <c r="BN52" s="92"/>
      <c r="BO52" s="94"/>
      <c r="BP52" s="98"/>
      <c r="BQ52" s="19">
        <f t="shared" si="17"/>
        <v>0</v>
      </c>
      <c r="BR52" s="25"/>
    </row>
    <row r="53" spans="1:70" ht="15.75" thickBot="1" x14ac:dyDescent="0.3">
      <c r="A53" s="85">
        <f>A51+1</f>
        <v>42876</v>
      </c>
      <c r="B53" s="99" t="str">
        <f>UPPER(TEXT(A53,"jjj"))</f>
        <v>SAM</v>
      </c>
      <c r="C53" s="105" t="str">
        <f>UPPER(TEXT(A53,"jj mmm"))</f>
        <v>22 MAI</v>
      </c>
      <c r="D53" s="12"/>
      <c r="E53" s="48"/>
      <c r="F53" s="14"/>
      <c r="G53" s="64">
        <f t="shared" si="0"/>
        <v>0</v>
      </c>
      <c r="H53" s="103">
        <f>G53+G54</f>
        <v>0</v>
      </c>
      <c r="I53" s="89">
        <f t="shared" si="18"/>
        <v>0</v>
      </c>
      <c r="J53" s="64" t="str">
        <f t="shared" si="1"/>
        <v>00:00</v>
      </c>
      <c r="K53" s="107">
        <f>J53+J54</f>
        <v>0</v>
      </c>
      <c r="L53" s="93">
        <f>IF(AND(WEEKDAY($A53,2)&lt;7,E53="CP"),1,0)</f>
        <v>0</v>
      </c>
      <c r="M53" s="97">
        <f>IF(E53="CV",1,0)</f>
        <v>0</v>
      </c>
      <c r="N53" s="15">
        <f t="shared" si="2"/>
        <v>0</v>
      </c>
      <c r="O53" s="12"/>
      <c r="P53" s="13"/>
      <c r="Q53" s="14"/>
      <c r="R53" s="64">
        <f t="shared" si="3"/>
        <v>0</v>
      </c>
      <c r="S53" s="89">
        <f>R53+R54</f>
        <v>0</v>
      </c>
      <c r="T53" s="89">
        <f t="shared" si="19"/>
        <v>0</v>
      </c>
      <c r="U53" s="64" t="str">
        <f t="shared" si="4"/>
        <v>00:00</v>
      </c>
      <c r="V53" s="107">
        <f>U53+U54</f>
        <v>0</v>
      </c>
      <c r="W53" s="93">
        <f>IF(AND(WEEKDAY($A53,2)&lt;7,P53="CP"),1,0)</f>
        <v>0</v>
      </c>
      <c r="X53" s="97">
        <f>IF(P53="CV",1,0)</f>
        <v>0</v>
      </c>
      <c r="Y53" s="15">
        <f t="shared" si="5"/>
        <v>0</v>
      </c>
      <c r="Z53" s="12"/>
      <c r="AA53" s="13"/>
      <c r="AB53" s="14"/>
      <c r="AC53" s="64">
        <f t="shared" si="6"/>
        <v>0</v>
      </c>
      <c r="AD53" s="89">
        <f>AC53+AC54</f>
        <v>0</v>
      </c>
      <c r="AE53" s="89">
        <f t="shared" si="20"/>
        <v>0</v>
      </c>
      <c r="AF53" s="64" t="str">
        <f t="shared" si="7"/>
        <v>00:00</v>
      </c>
      <c r="AG53" s="91">
        <f>AF53+AF54</f>
        <v>0</v>
      </c>
      <c r="AH53" s="93">
        <f>IF(AND(WEEKDAY($A53,2)&lt;7,AA53="CP"),1,0)</f>
        <v>0</v>
      </c>
      <c r="AI53" s="97">
        <f>IF(AA53="CV",1,0)</f>
        <v>0</v>
      </c>
      <c r="AJ53" s="15">
        <f t="shared" si="8"/>
        <v>0</v>
      </c>
      <c r="AK53" s="12"/>
      <c r="AL53" s="13"/>
      <c r="AM53" s="14"/>
      <c r="AN53" s="64">
        <f t="shared" si="9"/>
        <v>0</v>
      </c>
      <c r="AO53" s="89">
        <f>AN53+AN54</f>
        <v>0</v>
      </c>
      <c r="AP53" s="89">
        <f t="shared" si="21"/>
        <v>0</v>
      </c>
      <c r="AQ53" s="64" t="str">
        <f t="shared" si="10"/>
        <v>00:00</v>
      </c>
      <c r="AR53" s="91">
        <f>AQ53+AQ54</f>
        <v>0</v>
      </c>
      <c r="AS53" s="93">
        <f>IF(AND(WEEKDAY($A53,2)&lt;7,AL53="CP"),1,0)</f>
        <v>0</v>
      </c>
      <c r="AT53" s="97">
        <f>IF(AL53="CV",1,0)</f>
        <v>0</v>
      </c>
      <c r="AU53" s="15">
        <f t="shared" si="11"/>
        <v>0</v>
      </c>
      <c r="AV53" s="12"/>
      <c r="AW53" s="13"/>
      <c r="AX53" s="14"/>
      <c r="AY53" s="64">
        <f t="shared" si="12"/>
        <v>0</v>
      </c>
      <c r="AZ53" s="89">
        <f>AY53+AY54</f>
        <v>0</v>
      </c>
      <c r="BA53" s="89">
        <f t="shared" si="22"/>
        <v>0</v>
      </c>
      <c r="BB53" s="64" t="str">
        <f t="shared" si="13"/>
        <v>00:00</v>
      </c>
      <c r="BC53" s="91">
        <f>BB53+BB54</f>
        <v>0</v>
      </c>
      <c r="BD53" s="93">
        <f>IF(AND(WEEKDAY($A53,2)&lt;7,AW53="CP"),1,0)</f>
        <v>0</v>
      </c>
      <c r="BE53" s="97">
        <f>IF(AW53="CV",1,0)</f>
        <v>0</v>
      </c>
      <c r="BF53" s="15">
        <f t="shared" si="14"/>
        <v>0</v>
      </c>
      <c r="BG53" s="12"/>
      <c r="BH53" s="13"/>
      <c r="BI53" s="14"/>
      <c r="BJ53" s="64">
        <f t="shared" si="15"/>
        <v>0</v>
      </c>
      <c r="BK53" s="89">
        <f>BJ53+BJ54</f>
        <v>0</v>
      </c>
      <c r="BL53" s="89">
        <f t="shared" si="23"/>
        <v>0</v>
      </c>
      <c r="BM53" s="64" t="str">
        <f t="shared" si="16"/>
        <v>00:00</v>
      </c>
      <c r="BN53" s="91">
        <f>BM53+BM54</f>
        <v>0</v>
      </c>
      <c r="BO53" s="93">
        <f>IF(AND(WEEKDAY($A53,2)&lt;7,BH53="CP"),1,0)</f>
        <v>0</v>
      </c>
      <c r="BP53" s="97">
        <f>IF(BH53="CV",1,0)</f>
        <v>0</v>
      </c>
      <c r="BQ53" s="15">
        <f t="shared" si="17"/>
        <v>0</v>
      </c>
      <c r="BR53" s="24"/>
    </row>
    <row r="54" spans="1:70" ht="15.75" thickBot="1" x14ac:dyDescent="0.3">
      <c r="A54" s="85"/>
      <c r="B54" s="100"/>
      <c r="C54" s="106"/>
      <c r="D54" s="16"/>
      <c r="E54" s="49"/>
      <c r="F54" s="18"/>
      <c r="G54" s="65">
        <f t="shared" si="0"/>
        <v>0</v>
      </c>
      <c r="H54" s="104"/>
      <c r="I54" s="90"/>
      <c r="J54" s="64" t="str">
        <f t="shared" si="1"/>
        <v>00:00</v>
      </c>
      <c r="K54" s="108"/>
      <c r="L54" s="94"/>
      <c r="M54" s="98"/>
      <c r="N54" s="19">
        <f t="shared" si="2"/>
        <v>0</v>
      </c>
      <c r="O54" s="16"/>
      <c r="P54" s="17"/>
      <c r="Q54" s="18"/>
      <c r="R54" s="65">
        <f t="shared" si="3"/>
        <v>0</v>
      </c>
      <c r="S54" s="90"/>
      <c r="T54" s="90"/>
      <c r="U54" s="64" t="str">
        <f t="shared" si="4"/>
        <v>00:00</v>
      </c>
      <c r="V54" s="108"/>
      <c r="W54" s="94"/>
      <c r="X54" s="98"/>
      <c r="Y54" s="19">
        <f t="shared" si="5"/>
        <v>0</v>
      </c>
      <c r="Z54" s="16"/>
      <c r="AA54" s="17"/>
      <c r="AB54" s="18"/>
      <c r="AC54" s="64">
        <f t="shared" si="6"/>
        <v>0</v>
      </c>
      <c r="AD54" s="90"/>
      <c r="AE54" s="90"/>
      <c r="AF54" s="64" t="str">
        <f t="shared" si="7"/>
        <v>00:00</v>
      </c>
      <c r="AG54" s="92"/>
      <c r="AH54" s="94"/>
      <c r="AI54" s="98"/>
      <c r="AJ54" s="19">
        <f t="shared" si="8"/>
        <v>0</v>
      </c>
      <c r="AK54" s="16"/>
      <c r="AL54" s="17"/>
      <c r="AM54" s="18"/>
      <c r="AN54" s="64">
        <f t="shared" si="9"/>
        <v>0</v>
      </c>
      <c r="AO54" s="90"/>
      <c r="AP54" s="90"/>
      <c r="AQ54" s="64" t="str">
        <f t="shared" si="10"/>
        <v>00:00</v>
      </c>
      <c r="AR54" s="92"/>
      <c r="AS54" s="94"/>
      <c r="AT54" s="98"/>
      <c r="AU54" s="19">
        <f t="shared" si="11"/>
        <v>0</v>
      </c>
      <c r="AV54" s="16"/>
      <c r="AW54" s="17"/>
      <c r="AX54" s="18"/>
      <c r="AY54" s="64">
        <f t="shared" si="12"/>
        <v>0</v>
      </c>
      <c r="AZ54" s="90"/>
      <c r="BA54" s="90"/>
      <c r="BB54" s="64" t="str">
        <f t="shared" si="13"/>
        <v>00:00</v>
      </c>
      <c r="BC54" s="92"/>
      <c r="BD54" s="94"/>
      <c r="BE54" s="98"/>
      <c r="BF54" s="19">
        <f t="shared" si="14"/>
        <v>0</v>
      </c>
      <c r="BG54" s="16"/>
      <c r="BH54" s="17"/>
      <c r="BI54" s="18"/>
      <c r="BJ54" s="64">
        <f t="shared" si="15"/>
        <v>0</v>
      </c>
      <c r="BK54" s="90"/>
      <c r="BL54" s="90"/>
      <c r="BM54" s="64" t="str">
        <f t="shared" si="16"/>
        <v>00:00</v>
      </c>
      <c r="BN54" s="92"/>
      <c r="BO54" s="94"/>
      <c r="BP54" s="98"/>
      <c r="BQ54" s="19">
        <f t="shared" si="17"/>
        <v>0</v>
      </c>
      <c r="BR54" s="25"/>
    </row>
    <row r="55" spans="1:70" ht="15.75" thickBot="1" x14ac:dyDescent="0.3">
      <c r="A55" s="85">
        <f>A53+1</f>
        <v>42877</v>
      </c>
      <c r="B55" s="99" t="str">
        <f>UPPER(TEXT(A55,"jjj"))</f>
        <v>DIM</v>
      </c>
      <c r="C55" s="105" t="str">
        <f>UPPER(TEXT(A55,"jj mmm"))</f>
        <v>23 MAI</v>
      </c>
      <c r="D55" s="12"/>
      <c r="E55" s="48"/>
      <c r="F55" s="14"/>
      <c r="G55" s="64">
        <f t="shared" si="0"/>
        <v>0</v>
      </c>
      <c r="H55" s="103">
        <f>G55+G56</f>
        <v>0</v>
      </c>
      <c r="I55" s="89">
        <f t="shared" si="18"/>
        <v>0</v>
      </c>
      <c r="J55" s="64" t="str">
        <f t="shared" si="1"/>
        <v>00:00</v>
      </c>
      <c r="K55" s="107">
        <f>J55+J56</f>
        <v>0</v>
      </c>
      <c r="L55" s="93">
        <f>IF(AND(WEEKDAY($A55,2)&lt;7,E55="CP"),1,0)</f>
        <v>0</v>
      </c>
      <c r="M55" s="97">
        <f>IF(E55="CV",1,0)</f>
        <v>0</v>
      </c>
      <c r="N55" s="15">
        <f t="shared" si="2"/>
        <v>0</v>
      </c>
      <c r="O55" s="12"/>
      <c r="P55" s="13"/>
      <c r="Q55" s="14"/>
      <c r="R55" s="64">
        <f t="shared" si="3"/>
        <v>0</v>
      </c>
      <c r="S55" s="89">
        <f>R55+R56</f>
        <v>0</v>
      </c>
      <c r="T55" s="89">
        <f t="shared" si="19"/>
        <v>0</v>
      </c>
      <c r="U55" s="64" t="str">
        <f t="shared" si="4"/>
        <v>00:00</v>
      </c>
      <c r="V55" s="107">
        <f>U55+U56</f>
        <v>0</v>
      </c>
      <c r="W55" s="93">
        <f>IF(AND(WEEKDAY($A55,2)&lt;7,P55="CP"),1,0)</f>
        <v>0</v>
      </c>
      <c r="X55" s="97">
        <f>IF(P55="CV",1,0)</f>
        <v>0</v>
      </c>
      <c r="Y55" s="15">
        <f t="shared" si="5"/>
        <v>0</v>
      </c>
      <c r="Z55" s="12"/>
      <c r="AA55" s="13"/>
      <c r="AB55" s="14"/>
      <c r="AC55" s="64">
        <f t="shared" si="6"/>
        <v>0</v>
      </c>
      <c r="AD55" s="89">
        <f>AC55+AC56</f>
        <v>0</v>
      </c>
      <c r="AE55" s="89">
        <f t="shared" si="20"/>
        <v>0</v>
      </c>
      <c r="AF55" s="64" t="str">
        <f t="shared" si="7"/>
        <v>00:00</v>
      </c>
      <c r="AG55" s="91">
        <f>AF55+AF56</f>
        <v>0</v>
      </c>
      <c r="AH55" s="93">
        <f>IF(AND(WEEKDAY($A55,2)&lt;7,AA55="CP"),1,0)</f>
        <v>0</v>
      </c>
      <c r="AI55" s="97">
        <f>IF(AA55="CV",1,0)</f>
        <v>0</v>
      </c>
      <c r="AJ55" s="15">
        <f t="shared" si="8"/>
        <v>0</v>
      </c>
      <c r="AK55" s="12"/>
      <c r="AL55" s="13"/>
      <c r="AM55" s="14"/>
      <c r="AN55" s="64">
        <f t="shared" si="9"/>
        <v>0</v>
      </c>
      <c r="AO55" s="89">
        <f>AN55+AN56</f>
        <v>0</v>
      </c>
      <c r="AP55" s="89">
        <f t="shared" si="21"/>
        <v>0</v>
      </c>
      <c r="AQ55" s="64" t="str">
        <f t="shared" si="10"/>
        <v>00:00</v>
      </c>
      <c r="AR55" s="91">
        <f>AQ55+AQ56</f>
        <v>0</v>
      </c>
      <c r="AS55" s="93">
        <f>IF(AND(WEEKDAY($A55,2)&lt;7,AL55="CP"),1,0)</f>
        <v>0</v>
      </c>
      <c r="AT55" s="97">
        <f>IF(AL55="CV",1,0)</f>
        <v>0</v>
      </c>
      <c r="AU55" s="15">
        <f t="shared" si="11"/>
        <v>0</v>
      </c>
      <c r="AV55" s="12"/>
      <c r="AW55" s="13"/>
      <c r="AX55" s="14"/>
      <c r="AY55" s="64">
        <f t="shared" si="12"/>
        <v>0</v>
      </c>
      <c r="AZ55" s="89">
        <f>AY55+AY56</f>
        <v>0</v>
      </c>
      <c r="BA55" s="89">
        <f t="shared" si="22"/>
        <v>0</v>
      </c>
      <c r="BB55" s="64" t="str">
        <f t="shared" si="13"/>
        <v>00:00</v>
      </c>
      <c r="BC55" s="91">
        <f>BB55+BB56</f>
        <v>0</v>
      </c>
      <c r="BD55" s="93">
        <f>IF(AND(WEEKDAY($A55,2)&lt;7,AW55="CP"),1,0)</f>
        <v>0</v>
      </c>
      <c r="BE55" s="97">
        <f>IF(AW55="CV",1,0)</f>
        <v>0</v>
      </c>
      <c r="BF55" s="15">
        <f t="shared" si="14"/>
        <v>0</v>
      </c>
      <c r="BG55" s="12"/>
      <c r="BH55" s="13"/>
      <c r="BI55" s="14"/>
      <c r="BJ55" s="64">
        <f t="shared" si="15"/>
        <v>0</v>
      </c>
      <c r="BK55" s="89">
        <f>BJ55+BJ56</f>
        <v>0</v>
      </c>
      <c r="BL55" s="89">
        <f t="shared" si="23"/>
        <v>0</v>
      </c>
      <c r="BM55" s="64" t="str">
        <f t="shared" si="16"/>
        <v>00:00</v>
      </c>
      <c r="BN55" s="91">
        <f>BM55+BM56</f>
        <v>0</v>
      </c>
      <c r="BO55" s="93">
        <f>IF(AND(WEEKDAY($A55,2)&lt;7,BH55="CP"),1,0)</f>
        <v>0</v>
      </c>
      <c r="BP55" s="97">
        <f>IF(BH55="CV",1,0)</f>
        <v>0</v>
      </c>
      <c r="BQ55" s="15">
        <f t="shared" si="17"/>
        <v>0</v>
      </c>
      <c r="BR55" s="24"/>
    </row>
    <row r="56" spans="1:70" ht="15.75" thickBot="1" x14ac:dyDescent="0.3">
      <c r="A56" s="85"/>
      <c r="B56" s="100"/>
      <c r="C56" s="106"/>
      <c r="D56" s="16"/>
      <c r="E56" s="49"/>
      <c r="F56" s="18"/>
      <c r="G56" s="65">
        <f t="shared" si="0"/>
        <v>0</v>
      </c>
      <c r="H56" s="104"/>
      <c r="I56" s="90"/>
      <c r="J56" s="64" t="str">
        <f t="shared" si="1"/>
        <v>00:00</v>
      </c>
      <c r="K56" s="108"/>
      <c r="L56" s="94"/>
      <c r="M56" s="98"/>
      <c r="N56" s="19">
        <f t="shared" si="2"/>
        <v>0</v>
      </c>
      <c r="O56" s="16"/>
      <c r="P56" s="17"/>
      <c r="Q56" s="18"/>
      <c r="R56" s="65">
        <f t="shared" si="3"/>
        <v>0</v>
      </c>
      <c r="S56" s="90"/>
      <c r="T56" s="90"/>
      <c r="U56" s="64" t="str">
        <f t="shared" si="4"/>
        <v>00:00</v>
      </c>
      <c r="V56" s="108"/>
      <c r="W56" s="94"/>
      <c r="X56" s="98"/>
      <c r="Y56" s="19">
        <f t="shared" si="5"/>
        <v>0</v>
      </c>
      <c r="Z56" s="16"/>
      <c r="AA56" s="17"/>
      <c r="AB56" s="18"/>
      <c r="AC56" s="64">
        <f t="shared" si="6"/>
        <v>0</v>
      </c>
      <c r="AD56" s="90"/>
      <c r="AE56" s="90"/>
      <c r="AF56" s="64" t="str">
        <f t="shared" si="7"/>
        <v>00:00</v>
      </c>
      <c r="AG56" s="92"/>
      <c r="AH56" s="94"/>
      <c r="AI56" s="98"/>
      <c r="AJ56" s="19">
        <f t="shared" si="8"/>
        <v>0</v>
      </c>
      <c r="AK56" s="16"/>
      <c r="AL56" s="17"/>
      <c r="AM56" s="18"/>
      <c r="AN56" s="64">
        <f t="shared" si="9"/>
        <v>0</v>
      </c>
      <c r="AO56" s="90"/>
      <c r="AP56" s="90"/>
      <c r="AQ56" s="64" t="str">
        <f t="shared" si="10"/>
        <v>00:00</v>
      </c>
      <c r="AR56" s="92"/>
      <c r="AS56" s="94"/>
      <c r="AT56" s="98"/>
      <c r="AU56" s="19">
        <f t="shared" si="11"/>
        <v>0</v>
      </c>
      <c r="AV56" s="16"/>
      <c r="AW56" s="17"/>
      <c r="AX56" s="18"/>
      <c r="AY56" s="64">
        <f t="shared" si="12"/>
        <v>0</v>
      </c>
      <c r="AZ56" s="90"/>
      <c r="BA56" s="90"/>
      <c r="BB56" s="64" t="str">
        <f t="shared" si="13"/>
        <v>00:00</v>
      </c>
      <c r="BC56" s="92"/>
      <c r="BD56" s="94"/>
      <c r="BE56" s="98"/>
      <c r="BF56" s="19">
        <f t="shared" si="14"/>
        <v>0</v>
      </c>
      <c r="BG56" s="16"/>
      <c r="BH56" s="17"/>
      <c r="BI56" s="18"/>
      <c r="BJ56" s="64">
        <f t="shared" si="15"/>
        <v>0</v>
      </c>
      <c r="BK56" s="90"/>
      <c r="BL56" s="90"/>
      <c r="BM56" s="64" t="str">
        <f t="shared" si="16"/>
        <v>00:00</v>
      </c>
      <c r="BN56" s="92"/>
      <c r="BO56" s="94"/>
      <c r="BP56" s="98"/>
      <c r="BQ56" s="19">
        <f t="shared" si="17"/>
        <v>0</v>
      </c>
      <c r="BR56" s="25"/>
    </row>
    <row r="57" spans="1:70" ht="15.75" thickBot="1" x14ac:dyDescent="0.3">
      <c r="A57" s="73"/>
      <c r="B57" s="141"/>
      <c r="C57" s="142"/>
      <c r="D57" s="138" t="s">
        <v>40</v>
      </c>
      <c r="E57" s="139"/>
      <c r="F57" s="140"/>
      <c r="G57" s="135">
        <f>SUM(H43:H56)</f>
        <v>0</v>
      </c>
      <c r="H57" s="136"/>
      <c r="I57" s="136"/>
      <c r="J57" s="136"/>
      <c r="K57" s="137"/>
      <c r="L57" s="74"/>
      <c r="M57" s="69"/>
      <c r="N57" s="8"/>
      <c r="O57" s="138" t="s">
        <v>40</v>
      </c>
      <c r="P57" s="139"/>
      <c r="Q57" s="140"/>
      <c r="R57" s="135">
        <f>SUM(S43:S56)</f>
        <v>0</v>
      </c>
      <c r="S57" s="136"/>
      <c r="T57" s="136"/>
      <c r="U57" s="136"/>
      <c r="V57" s="137"/>
      <c r="W57" s="74"/>
      <c r="X57" s="69"/>
      <c r="Y57" s="8"/>
      <c r="Z57" s="138" t="s">
        <v>40</v>
      </c>
      <c r="AA57" s="139"/>
      <c r="AB57" s="140"/>
      <c r="AC57" s="135">
        <f>SUM(AD43:AD56)</f>
        <v>0</v>
      </c>
      <c r="AD57" s="136"/>
      <c r="AE57" s="136"/>
      <c r="AF57" s="136"/>
      <c r="AG57" s="137"/>
      <c r="AH57" s="74"/>
      <c r="AI57" s="69"/>
      <c r="AJ57" s="8"/>
      <c r="AK57" s="138" t="s">
        <v>40</v>
      </c>
      <c r="AL57" s="139"/>
      <c r="AM57" s="140"/>
      <c r="AN57" s="135">
        <f>SUM(AO43:AO56)</f>
        <v>0</v>
      </c>
      <c r="AO57" s="136"/>
      <c r="AP57" s="136"/>
      <c r="AQ57" s="136"/>
      <c r="AR57" s="137"/>
      <c r="AS57" s="74"/>
      <c r="AT57" s="69"/>
      <c r="AU57" s="8"/>
      <c r="AV57" s="138" t="s">
        <v>40</v>
      </c>
      <c r="AW57" s="139"/>
      <c r="AX57" s="140"/>
      <c r="AY57" s="135">
        <f>SUM(AZ43:AZ56)</f>
        <v>0</v>
      </c>
      <c r="AZ57" s="136"/>
      <c r="BA57" s="136"/>
      <c r="BB57" s="136"/>
      <c r="BC57" s="137"/>
      <c r="BD57" s="74"/>
      <c r="BE57" s="69"/>
      <c r="BF57" s="8"/>
      <c r="BG57" s="138" t="s">
        <v>40</v>
      </c>
      <c r="BH57" s="139"/>
      <c r="BI57" s="140"/>
      <c r="BJ57" s="135">
        <f>SUM(BK43:BK56)</f>
        <v>0</v>
      </c>
      <c r="BK57" s="136"/>
      <c r="BL57" s="136"/>
      <c r="BM57" s="136"/>
      <c r="BN57" s="137"/>
      <c r="BO57" s="74"/>
      <c r="BP57" s="69"/>
      <c r="BQ57" s="8"/>
      <c r="BR57" s="68"/>
    </row>
    <row r="58" spans="1:70" ht="15.75" thickBot="1" x14ac:dyDescent="0.3">
      <c r="A58" s="85">
        <f>A55+1</f>
        <v>42878</v>
      </c>
      <c r="B58" s="99" t="str">
        <f>UPPER(TEXT(A58,"jjj"))</f>
        <v>LUN</v>
      </c>
      <c r="C58" s="105" t="str">
        <f>UPPER(TEXT(A58,"jj mmm"))</f>
        <v>24 MAI</v>
      </c>
      <c r="D58" s="12"/>
      <c r="E58" s="48"/>
      <c r="F58" s="14"/>
      <c r="G58" s="64">
        <f t="shared" si="0"/>
        <v>0</v>
      </c>
      <c r="H58" s="103">
        <f>G58+G59</f>
        <v>0</v>
      </c>
      <c r="I58" s="89">
        <f>IF(OR(F56="",D58=""),0,MOD(D58-F56,1))</f>
        <v>0</v>
      </c>
      <c r="J58" s="64" t="str">
        <f t="shared" si="1"/>
        <v>00:00</v>
      </c>
      <c r="K58" s="107">
        <f>J58+J59</f>
        <v>0</v>
      </c>
      <c r="L58" s="93">
        <f>IF(AND(WEEKDAY($A58,2)&lt;7,E58="CP"),1,0)</f>
        <v>0</v>
      </c>
      <c r="M58" s="97">
        <f>IF(E58="CV",1,0)</f>
        <v>0</v>
      </c>
      <c r="N58" s="15">
        <f t="shared" si="2"/>
        <v>0</v>
      </c>
      <c r="O58" s="12"/>
      <c r="P58" s="13"/>
      <c r="Q58" s="14"/>
      <c r="R58" s="64">
        <f t="shared" si="3"/>
        <v>0</v>
      </c>
      <c r="S58" s="89">
        <f>R58+R59</f>
        <v>0</v>
      </c>
      <c r="T58" s="89">
        <f>IF(OR(Q56="",O58=""),0,MOD(O58-Q56,1))</f>
        <v>0</v>
      </c>
      <c r="U58" s="64" t="str">
        <f t="shared" si="4"/>
        <v>00:00</v>
      </c>
      <c r="V58" s="107">
        <f>U58+U59</f>
        <v>0</v>
      </c>
      <c r="W58" s="93">
        <f>IF(AND(WEEKDAY($A58,2)&lt;7,P58="CP"),1,0)</f>
        <v>0</v>
      </c>
      <c r="X58" s="97">
        <f>IF(P58="CV",1,0)</f>
        <v>0</v>
      </c>
      <c r="Y58" s="15">
        <f t="shared" si="5"/>
        <v>0</v>
      </c>
      <c r="Z58" s="12"/>
      <c r="AA58" s="13"/>
      <c r="AB58" s="14"/>
      <c r="AC58" s="64">
        <f t="shared" si="6"/>
        <v>0</v>
      </c>
      <c r="AD58" s="89">
        <f>AC58+AC59</f>
        <v>0</v>
      </c>
      <c r="AE58" s="89">
        <f>IF(OR(AB56="",Z58=""),0,MOD(Z58-AB56,1))</f>
        <v>0</v>
      </c>
      <c r="AF58" s="64" t="str">
        <f t="shared" si="7"/>
        <v>00:00</v>
      </c>
      <c r="AG58" s="91">
        <f>AF58+AF59</f>
        <v>0</v>
      </c>
      <c r="AH58" s="93">
        <f>IF(AND(WEEKDAY($A58,2)&lt;7,AA58="CP"),1,0)</f>
        <v>0</v>
      </c>
      <c r="AI58" s="97">
        <f>IF(AA58="CV",1,0)</f>
        <v>0</v>
      </c>
      <c r="AJ58" s="15">
        <f t="shared" si="8"/>
        <v>0</v>
      </c>
      <c r="AK58" s="12"/>
      <c r="AL58" s="13"/>
      <c r="AM58" s="14"/>
      <c r="AN58" s="64">
        <f t="shared" si="9"/>
        <v>0</v>
      </c>
      <c r="AO58" s="89">
        <f>AN58+AN59</f>
        <v>0</v>
      </c>
      <c r="AP58" s="89">
        <f>IF(OR(AM56="",AK58=""),0,MOD(AK58-AM56,1))</f>
        <v>0</v>
      </c>
      <c r="AQ58" s="64" t="str">
        <f t="shared" si="10"/>
        <v>00:00</v>
      </c>
      <c r="AR58" s="91">
        <f>AQ58+AQ59</f>
        <v>0</v>
      </c>
      <c r="AS58" s="93">
        <f>IF(AND(WEEKDAY($A58,2)&lt;7,AL58="CP"),1,0)</f>
        <v>0</v>
      </c>
      <c r="AT58" s="97">
        <f>IF(AL58="CV",1,0)</f>
        <v>0</v>
      </c>
      <c r="AU58" s="15">
        <f t="shared" si="11"/>
        <v>0</v>
      </c>
      <c r="AV58" s="12"/>
      <c r="AW58" s="13"/>
      <c r="AX58" s="14"/>
      <c r="AY58" s="64">
        <f t="shared" si="12"/>
        <v>0</v>
      </c>
      <c r="AZ58" s="89">
        <f>AY58+AY59</f>
        <v>0</v>
      </c>
      <c r="BA58" s="89">
        <f>IF(OR(AX56="",AV58=""),0,MOD(AV58-AX56,1))</f>
        <v>0</v>
      </c>
      <c r="BB58" s="64" t="str">
        <f t="shared" si="13"/>
        <v>00:00</v>
      </c>
      <c r="BC58" s="91">
        <f>BB58+BB59</f>
        <v>0</v>
      </c>
      <c r="BD58" s="93">
        <f>IF(AND(WEEKDAY($A58,2)&lt;7,AW58="CP"),1,0)</f>
        <v>0</v>
      </c>
      <c r="BE58" s="97">
        <f>IF(AW58="CV",1,0)</f>
        <v>0</v>
      </c>
      <c r="BF58" s="15">
        <f t="shared" si="14"/>
        <v>0</v>
      </c>
      <c r="BG58" s="12"/>
      <c r="BH58" s="13"/>
      <c r="BI58" s="14"/>
      <c r="BJ58" s="64">
        <f t="shared" si="15"/>
        <v>0</v>
      </c>
      <c r="BK58" s="89">
        <f>BJ58+BJ59</f>
        <v>0</v>
      </c>
      <c r="BL58" s="89">
        <f>IF(OR(BI56="",BG58=""),0,MOD(BG58-BI56,1))</f>
        <v>0</v>
      </c>
      <c r="BM58" s="64" t="str">
        <f t="shared" si="16"/>
        <v>00:00</v>
      </c>
      <c r="BN58" s="91">
        <f>BM58+BM59</f>
        <v>0</v>
      </c>
      <c r="BO58" s="93">
        <f>IF(AND(WEEKDAY($A58,2)&lt;7,BH58="CP"),1,0)</f>
        <v>0</v>
      </c>
      <c r="BP58" s="97">
        <f>IF(BH58="CV",1,0)</f>
        <v>0</v>
      </c>
      <c r="BQ58" s="15">
        <f t="shared" si="17"/>
        <v>0</v>
      </c>
      <c r="BR58" s="24"/>
    </row>
    <row r="59" spans="1:70" ht="15.75" thickBot="1" x14ac:dyDescent="0.3">
      <c r="A59" s="85"/>
      <c r="B59" s="100"/>
      <c r="C59" s="106"/>
      <c r="D59" s="16"/>
      <c r="E59" s="49"/>
      <c r="F59" s="18"/>
      <c r="G59" s="65">
        <f t="shared" si="0"/>
        <v>0</v>
      </c>
      <c r="H59" s="104"/>
      <c r="I59" s="90"/>
      <c r="J59" s="64" t="str">
        <f t="shared" si="1"/>
        <v>00:00</v>
      </c>
      <c r="K59" s="108"/>
      <c r="L59" s="94"/>
      <c r="M59" s="98"/>
      <c r="N59" s="19">
        <f t="shared" si="2"/>
        <v>0</v>
      </c>
      <c r="O59" s="16"/>
      <c r="P59" s="17"/>
      <c r="Q59" s="18"/>
      <c r="R59" s="65">
        <f t="shared" si="3"/>
        <v>0</v>
      </c>
      <c r="S59" s="90"/>
      <c r="T59" s="90"/>
      <c r="U59" s="64" t="str">
        <f t="shared" si="4"/>
        <v>00:00</v>
      </c>
      <c r="V59" s="108"/>
      <c r="W59" s="94"/>
      <c r="X59" s="98"/>
      <c r="Y59" s="19">
        <f t="shared" si="5"/>
        <v>0</v>
      </c>
      <c r="Z59" s="16"/>
      <c r="AA59" s="17"/>
      <c r="AB59" s="18"/>
      <c r="AC59" s="64">
        <f t="shared" si="6"/>
        <v>0</v>
      </c>
      <c r="AD59" s="90"/>
      <c r="AE59" s="90"/>
      <c r="AF59" s="64" t="str">
        <f t="shared" si="7"/>
        <v>00:00</v>
      </c>
      <c r="AG59" s="92"/>
      <c r="AH59" s="94"/>
      <c r="AI59" s="98"/>
      <c r="AJ59" s="19">
        <f t="shared" si="8"/>
        <v>0</v>
      </c>
      <c r="AK59" s="16"/>
      <c r="AL59" s="17"/>
      <c r="AM59" s="18"/>
      <c r="AN59" s="64">
        <f t="shared" si="9"/>
        <v>0</v>
      </c>
      <c r="AO59" s="90"/>
      <c r="AP59" s="90"/>
      <c r="AQ59" s="64" t="str">
        <f t="shared" si="10"/>
        <v>00:00</v>
      </c>
      <c r="AR59" s="92"/>
      <c r="AS59" s="94"/>
      <c r="AT59" s="98"/>
      <c r="AU59" s="19">
        <f t="shared" si="11"/>
        <v>0</v>
      </c>
      <c r="AV59" s="16"/>
      <c r="AW59" s="17"/>
      <c r="AX59" s="18"/>
      <c r="AY59" s="64">
        <f t="shared" si="12"/>
        <v>0</v>
      </c>
      <c r="AZ59" s="90"/>
      <c r="BA59" s="90"/>
      <c r="BB59" s="64" t="str">
        <f t="shared" si="13"/>
        <v>00:00</v>
      </c>
      <c r="BC59" s="92"/>
      <c r="BD59" s="94"/>
      <c r="BE59" s="98"/>
      <c r="BF59" s="19">
        <f t="shared" si="14"/>
        <v>0</v>
      </c>
      <c r="BG59" s="16"/>
      <c r="BH59" s="17"/>
      <c r="BI59" s="18"/>
      <c r="BJ59" s="64">
        <f t="shared" si="15"/>
        <v>0</v>
      </c>
      <c r="BK59" s="90"/>
      <c r="BL59" s="90"/>
      <c r="BM59" s="64" t="str">
        <f t="shared" si="16"/>
        <v>00:00</v>
      </c>
      <c r="BN59" s="92"/>
      <c r="BO59" s="94"/>
      <c r="BP59" s="98"/>
      <c r="BQ59" s="19">
        <f t="shared" si="17"/>
        <v>0</v>
      </c>
      <c r="BR59" s="25"/>
    </row>
    <row r="60" spans="1:70" ht="15.75" thickBot="1" x14ac:dyDescent="0.3">
      <c r="A60" s="85">
        <f>A58+1</f>
        <v>42879</v>
      </c>
      <c r="B60" s="99" t="str">
        <f>UPPER(TEXT(A60,"jjj"))</f>
        <v>MAR</v>
      </c>
      <c r="C60" s="105" t="str">
        <f>UPPER(TEXT(A60,"jj mmm"))</f>
        <v>25 MAI</v>
      </c>
      <c r="D60" s="12"/>
      <c r="E60" s="48"/>
      <c r="F60" s="14"/>
      <c r="G60" s="64">
        <f t="shared" si="0"/>
        <v>0</v>
      </c>
      <c r="H60" s="103">
        <f>G60+G61</f>
        <v>0</v>
      </c>
      <c r="I60" s="89">
        <f t="shared" si="18"/>
        <v>0</v>
      </c>
      <c r="J60" s="64" t="str">
        <f t="shared" si="1"/>
        <v>00:00</v>
      </c>
      <c r="K60" s="107">
        <f>J60+J61</f>
        <v>0</v>
      </c>
      <c r="L60" s="93">
        <f>IF(AND(WEEKDAY($A60,2)&lt;7,E60="CP"),1,0)</f>
        <v>0</v>
      </c>
      <c r="M60" s="97">
        <f>IF(E60="CV",1,0)</f>
        <v>0</v>
      </c>
      <c r="N60" s="15">
        <f t="shared" si="2"/>
        <v>0</v>
      </c>
      <c r="O60" s="12"/>
      <c r="P60" s="13"/>
      <c r="Q60" s="14"/>
      <c r="R60" s="64">
        <f t="shared" si="3"/>
        <v>0</v>
      </c>
      <c r="S60" s="89">
        <f>R60+R61</f>
        <v>0</v>
      </c>
      <c r="T60" s="89">
        <f t="shared" si="19"/>
        <v>0</v>
      </c>
      <c r="U60" s="64" t="str">
        <f t="shared" si="4"/>
        <v>00:00</v>
      </c>
      <c r="V60" s="107">
        <f>U60+U61</f>
        <v>0</v>
      </c>
      <c r="W60" s="93">
        <f>IF(AND(WEEKDAY($A60,2)&lt;7,P60="CP"),1,0)</f>
        <v>0</v>
      </c>
      <c r="X60" s="97">
        <f>IF(P60="CV",1,0)</f>
        <v>0</v>
      </c>
      <c r="Y60" s="15">
        <f t="shared" si="5"/>
        <v>0</v>
      </c>
      <c r="Z60" s="12"/>
      <c r="AA60" s="13"/>
      <c r="AB60" s="14"/>
      <c r="AC60" s="64">
        <f t="shared" si="6"/>
        <v>0</v>
      </c>
      <c r="AD60" s="89">
        <f>AC60+AC61</f>
        <v>0</v>
      </c>
      <c r="AE60" s="89">
        <f t="shared" si="20"/>
        <v>0</v>
      </c>
      <c r="AF60" s="64" t="str">
        <f t="shared" si="7"/>
        <v>00:00</v>
      </c>
      <c r="AG60" s="91">
        <f>AF60+AF61</f>
        <v>0</v>
      </c>
      <c r="AH60" s="93">
        <f>IF(AND(WEEKDAY($A60,2)&lt;7,AA60="CP"),1,0)</f>
        <v>0</v>
      </c>
      <c r="AI60" s="97">
        <f>IF(AA60="CV",1,0)</f>
        <v>0</v>
      </c>
      <c r="AJ60" s="15">
        <f t="shared" si="8"/>
        <v>0</v>
      </c>
      <c r="AK60" s="12"/>
      <c r="AL60" s="13"/>
      <c r="AM60" s="14"/>
      <c r="AN60" s="64">
        <f t="shared" si="9"/>
        <v>0</v>
      </c>
      <c r="AO60" s="89">
        <f>AN60+AN61</f>
        <v>0</v>
      </c>
      <c r="AP60" s="89">
        <f t="shared" si="21"/>
        <v>0</v>
      </c>
      <c r="AQ60" s="64" t="str">
        <f t="shared" si="10"/>
        <v>00:00</v>
      </c>
      <c r="AR60" s="91">
        <f>AQ60+AQ61</f>
        <v>0</v>
      </c>
      <c r="AS60" s="93">
        <f>IF(AND(WEEKDAY($A60,2)&lt;7,AL60="CP"),1,0)</f>
        <v>0</v>
      </c>
      <c r="AT60" s="97">
        <f>IF(AL60="CV",1,0)</f>
        <v>0</v>
      </c>
      <c r="AU60" s="15">
        <f t="shared" si="11"/>
        <v>0</v>
      </c>
      <c r="AV60" s="12"/>
      <c r="AW60" s="13"/>
      <c r="AX60" s="14"/>
      <c r="AY60" s="64">
        <f t="shared" si="12"/>
        <v>0</v>
      </c>
      <c r="AZ60" s="89">
        <f>AY60+AY61</f>
        <v>0</v>
      </c>
      <c r="BA60" s="89">
        <f t="shared" si="22"/>
        <v>0</v>
      </c>
      <c r="BB60" s="64" t="str">
        <f t="shared" si="13"/>
        <v>00:00</v>
      </c>
      <c r="BC60" s="91">
        <f>BB60+BB61</f>
        <v>0</v>
      </c>
      <c r="BD60" s="93">
        <f>IF(AND(WEEKDAY($A60,2)&lt;7,AW60="CP"),1,0)</f>
        <v>0</v>
      </c>
      <c r="BE60" s="97">
        <f>IF(AW60="CV",1,0)</f>
        <v>0</v>
      </c>
      <c r="BF60" s="15">
        <f t="shared" si="14"/>
        <v>0</v>
      </c>
      <c r="BG60" s="12"/>
      <c r="BH60" s="13"/>
      <c r="BI60" s="14"/>
      <c r="BJ60" s="64">
        <f t="shared" si="15"/>
        <v>0</v>
      </c>
      <c r="BK60" s="89">
        <f>BJ60+BJ61</f>
        <v>0</v>
      </c>
      <c r="BL60" s="89">
        <f t="shared" si="23"/>
        <v>0</v>
      </c>
      <c r="BM60" s="64" t="str">
        <f t="shared" si="16"/>
        <v>00:00</v>
      </c>
      <c r="BN60" s="91">
        <f>BM60+BM61</f>
        <v>0</v>
      </c>
      <c r="BO60" s="93">
        <f>IF(AND(WEEKDAY($A60,2)&lt;7,BH60="CP"),1,0)</f>
        <v>0</v>
      </c>
      <c r="BP60" s="97">
        <f>IF(BH60="CV",1,0)</f>
        <v>0</v>
      </c>
      <c r="BQ60" s="15">
        <f t="shared" si="17"/>
        <v>0</v>
      </c>
      <c r="BR60" s="24"/>
    </row>
    <row r="61" spans="1:70" ht="15.75" thickBot="1" x14ac:dyDescent="0.3">
      <c r="A61" s="85"/>
      <c r="B61" s="100"/>
      <c r="C61" s="106"/>
      <c r="D61" s="16"/>
      <c r="E61" s="49"/>
      <c r="F61" s="18"/>
      <c r="G61" s="65">
        <f t="shared" si="0"/>
        <v>0</v>
      </c>
      <c r="H61" s="104"/>
      <c r="I61" s="90"/>
      <c r="J61" s="64" t="str">
        <f t="shared" si="1"/>
        <v>00:00</v>
      </c>
      <c r="K61" s="108"/>
      <c r="L61" s="94"/>
      <c r="M61" s="98"/>
      <c r="N61" s="19">
        <f t="shared" si="2"/>
        <v>0</v>
      </c>
      <c r="O61" s="16"/>
      <c r="P61" s="17"/>
      <c r="Q61" s="18"/>
      <c r="R61" s="65">
        <f t="shared" si="3"/>
        <v>0</v>
      </c>
      <c r="S61" s="90"/>
      <c r="T61" s="90"/>
      <c r="U61" s="64" t="str">
        <f t="shared" si="4"/>
        <v>00:00</v>
      </c>
      <c r="V61" s="108"/>
      <c r="W61" s="94"/>
      <c r="X61" s="98"/>
      <c r="Y61" s="19">
        <f t="shared" si="5"/>
        <v>0</v>
      </c>
      <c r="Z61" s="16"/>
      <c r="AA61" s="17"/>
      <c r="AB61" s="18"/>
      <c r="AC61" s="64">
        <f t="shared" si="6"/>
        <v>0</v>
      </c>
      <c r="AD61" s="90"/>
      <c r="AE61" s="90"/>
      <c r="AF61" s="64" t="str">
        <f t="shared" si="7"/>
        <v>00:00</v>
      </c>
      <c r="AG61" s="92"/>
      <c r="AH61" s="94"/>
      <c r="AI61" s="98"/>
      <c r="AJ61" s="19">
        <f t="shared" si="8"/>
        <v>0</v>
      </c>
      <c r="AK61" s="16"/>
      <c r="AL61" s="17"/>
      <c r="AM61" s="18"/>
      <c r="AN61" s="64">
        <f t="shared" si="9"/>
        <v>0</v>
      </c>
      <c r="AO61" s="90"/>
      <c r="AP61" s="90"/>
      <c r="AQ61" s="64" t="str">
        <f t="shared" si="10"/>
        <v>00:00</v>
      </c>
      <c r="AR61" s="92"/>
      <c r="AS61" s="94"/>
      <c r="AT61" s="98"/>
      <c r="AU61" s="19">
        <f t="shared" si="11"/>
        <v>0</v>
      </c>
      <c r="AV61" s="16"/>
      <c r="AW61" s="17"/>
      <c r="AX61" s="18"/>
      <c r="AY61" s="64">
        <f t="shared" si="12"/>
        <v>0</v>
      </c>
      <c r="AZ61" s="90"/>
      <c r="BA61" s="90"/>
      <c r="BB61" s="64" t="str">
        <f t="shared" si="13"/>
        <v>00:00</v>
      </c>
      <c r="BC61" s="92"/>
      <c r="BD61" s="94"/>
      <c r="BE61" s="98"/>
      <c r="BF61" s="19">
        <f t="shared" si="14"/>
        <v>0</v>
      </c>
      <c r="BG61" s="16"/>
      <c r="BH61" s="17"/>
      <c r="BI61" s="18"/>
      <c r="BJ61" s="64">
        <f t="shared" si="15"/>
        <v>0</v>
      </c>
      <c r="BK61" s="90"/>
      <c r="BL61" s="90"/>
      <c r="BM61" s="64" t="str">
        <f t="shared" si="16"/>
        <v>00:00</v>
      </c>
      <c r="BN61" s="92"/>
      <c r="BO61" s="94"/>
      <c r="BP61" s="98"/>
      <c r="BQ61" s="19">
        <f t="shared" si="17"/>
        <v>0</v>
      </c>
      <c r="BR61" s="25"/>
    </row>
    <row r="62" spans="1:70" ht="15.75" thickBot="1" x14ac:dyDescent="0.3">
      <c r="A62" s="85">
        <f>A60+1</f>
        <v>42880</v>
      </c>
      <c r="B62" s="99" t="str">
        <f>UPPER(TEXT(A62,"jjj"))</f>
        <v>MER</v>
      </c>
      <c r="C62" s="105" t="str">
        <f>UPPER(TEXT(A62,"jj mmm"))</f>
        <v>26 MAI</v>
      </c>
      <c r="D62" s="12"/>
      <c r="E62" s="48"/>
      <c r="F62" s="14"/>
      <c r="G62" s="64">
        <f t="shared" si="0"/>
        <v>0</v>
      </c>
      <c r="H62" s="103">
        <f>G62+G63</f>
        <v>0</v>
      </c>
      <c r="I62" s="89">
        <f t="shared" si="18"/>
        <v>0</v>
      </c>
      <c r="J62" s="64" t="str">
        <f t="shared" si="1"/>
        <v>00:00</v>
      </c>
      <c r="K62" s="107">
        <f>J62+J63</f>
        <v>0</v>
      </c>
      <c r="L62" s="93">
        <f>IF(AND(WEEKDAY($A62,2)&lt;7,E62="CP"),1,0)</f>
        <v>0</v>
      </c>
      <c r="M62" s="97">
        <f>IF(E62="CV",1,0)</f>
        <v>0</v>
      </c>
      <c r="N62" s="15">
        <f t="shared" si="2"/>
        <v>0</v>
      </c>
      <c r="O62" s="12"/>
      <c r="P62" s="13"/>
      <c r="Q62" s="14"/>
      <c r="R62" s="64">
        <f t="shared" si="3"/>
        <v>0</v>
      </c>
      <c r="S62" s="89">
        <f>R62+R63</f>
        <v>0</v>
      </c>
      <c r="T62" s="89">
        <f t="shared" si="19"/>
        <v>0</v>
      </c>
      <c r="U62" s="64" t="str">
        <f t="shared" si="4"/>
        <v>00:00</v>
      </c>
      <c r="V62" s="107">
        <f>U62+U63</f>
        <v>0</v>
      </c>
      <c r="W62" s="93">
        <f>IF(AND(WEEKDAY($A62,2)&lt;7,P62="CP"),1,0)</f>
        <v>0</v>
      </c>
      <c r="X62" s="97">
        <f>IF(P62="CV",1,0)</f>
        <v>0</v>
      </c>
      <c r="Y62" s="15">
        <f t="shared" si="5"/>
        <v>0</v>
      </c>
      <c r="Z62" s="12"/>
      <c r="AA62" s="13"/>
      <c r="AB62" s="14"/>
      <c r="AC62" s="64">
        <f t="shared" si="6"/>
        <v>0</v>
      </c>
      <c r="AD62" s="89">
        <f>AC62+AC63</f>
        <v>0</v>
      </c>
      <c r="AE62" s="89">
        <f t="shared" si="20"/>
        <v>0</v>
      </c>
      <c r="AF62" s="64" t="str">
        <f t="shared" si="7"/>
        <v>00:00</v>
      </c>
      <c r="AG62" s="91">
        <f>AF62+AF63</f>
        <v>0</v>
      </c>
      <c r="AH62" s="93">
        <f>IF(AND(WEEKDAY($A62,2)&lt;7,AA62="CP"),1,0)</f>
        <v>0</v>
      </c>
      <c r="AI62" s="97">
        <f>IF(AA62="CV",1,0)</f>
        <v>0</v>
      </c>
      <c r="AJ62" s="15">
        <f t="shared" si="8"/>
        <v>0</v>
      </c>
      <c r="AK62" s="12"/>
      <c r="AL62" s="13"/>
      <c r="AM62" s="14"/>
      <c r="AN62" s="64">
        <f t="shared" si="9"/>
        <v>0</v>
      </c>
      <c r="AO62" s="89">
        <f>AN62+AN63</f>
        <v>0</v>
      </c>
      <c r="AP62" s="89">
        <f t="shared" si="21"/>
        <v>0</v>
      </c>
      <c r="AQ62" s="64" t="str">
        <f t="shared" si="10"/>
        <v>00:00</v>
      </c>
      <c r="AR62" s="91">
        <f>AQ62+AQ63</f>
        <v>0</v>
      </c>
      <c r="AS62" s="93">
        <f>IF(AND(WEEKDAY($A62,2)&lt;7,AL62="CP"),1,0)</f>
        <v>0</v>
      </c>
      <c r="AT62" s="97">
        <f>IF(AL62="CV",1,0)</f>
        <v>0</v>
      </c>
      <c r="AU62" s="15">
        <f t="shared" si="11"/>
        <v>0</v>
      </c>
      <c r="AV62" s="12"/>
      <c r="AW62" s="13"/>
      <c r="AX62" s="14"/>
      <c r="AY62" s="64">
        <f t="shared" si="12"/>
        <v>0</v>
      </c>
      <c r="AZ62" s="89">
        <f>AY62+AY63</f>
        <v>0</v>
      </c>
      <c r="BA62" s="89">
        <f t="shared" si="22"/>
        <v>0</v>
      </c>
      <c r="BB62" s="64" t="str">
        <f t="shared" si="13"/>
        <v>00:00</v>
      </c>
      <c r="BC62" s="91">
        <f>BB62+BB63</f>
        <v>0</v>
      </c>
      <c r="BD62" s="93">
        <f>IF(AND(WEEKDAY($A62,2)&lt;7,AW62="CP"),1,0)</f>
        <v>0</v>
      </c>
      <c r="BE62" s="97">
        <f>IF(AW62="CV",1,0)</f>
        <v>0</v>
      </c>
      <c r="BF62" s="15">
        <f t="shared" si="14"/>
        <v>0</v>
      </c>
      <c r="BG62" s="12"/>
      <c r="BH62" s="13"/>
      <c r="BI62" s="14"/>
      <c r="BJ62" s="64">
        <f t="shared" si="15"/>
        <v>0</v>
      </c>
      <c r="BK62" s="89">
        <f>BJ62+BJ63</f>
        <v>0</v>
      </c>
      <c r="BL62" s="89">
        <f t="shared" si="23"/>
        <v>0</v>
      </c>
      <c r="BM62" s="64" t="str">
        <f t="shared" si="16"/>
        <v>00:00</v>
      </c>
      <c r="BN62" s="91">
        <f>BM62+BM63</f>
        <v>0</v>
      </c>
      <c r="BO62" s="93">
        <f>IF(AND(WEEKDAY($A62,2)&lt;7,BH62="CP"),1,0)</f>
        <v>0</v>
      </c>
      <c r="BP62" s="97">
        <f>IF(BH62="CV",1,0)</f>
        <v>0</v>
      </c>
      <c r="BQ62" s="15">
        <f t="shared" si="17"/>
        <v>0</v>
      </c>
      <c r="BR62" s="24"/>
    </row>
    <row r="63" spans="1:70" ht="15.75" thickBot="1" x14ac:dyDescent="0.3">
      <c r="A63" s="85"/>
      <c r="B63" s="100"/>
      <c r="C63" s="106"/>
      <c r="D63" s="16"/>
      <c r="E63" s="49"/>
      <c r="F63" s="18"/>
      <c r="G63" s="65">
        <f t="shared" si="0"/>
        <v>0</v>
      </c>
      <c r="H63" s="104"/>
      <c r="I63" s="90"/>
      <c r="J63" s="64" t="str">
        <f t="shared" si="1"/>
        <v>00:00</v>
      </c>
      <c r="K63" s="108"/>
      <c r="L63" s="94"/>
      <c r="M63" s="98"/>
      <c r="N63" s="19">
        <f t="shared" si="2"/>
        <v>0</v>
      </c>
      <c r="O63" s="16"/>
      <c r="P63" s="17"/>
      <c r="Q63" s="18"/>
      <c r="R63" s="65">
        <f t="shared" si="3"/>
        <v>0</v>
      </c>
      <c r="S63" s="90"/>
      <c r="T63" s="90"/>
      <c r="U63" s="64" t="str">
        <f t="shared" si="4"/>
        <v>00:00</v>
      </c>
      <c r="V63" s="108"/>
      <c r="W63" s="94"/>
      <c r="X63" s="98"/>
      <c r="Y63" s="19">
        <f t="shared" si="5"/>
        <v>0</v>
      </c>
      <c r="Z63" s="16"/>
      <c r="AA63" s="17"/>
      <c r="AB63" s="18"/>
      <c r="AC63" s="64">
        <f t="shared" si="6"/>
        <v>0</v>
      </c>
      <c r="AD63" s="90"/>
      <c r="AE63" s="90"/>
      <c r="AF63" s="64" t="str">
        <f t="shared" si="7"/>
        <v>00:00</v>
      </c>
      <c r="AG63" s="92"/>
      <c r="AH63" s="94"/>
      <c r="AI63" s="98"/>
      <c r="AJ63" s="19">
        <f t="shared" si="8"/>
        <v>0</v>
      </c>
      <c r="AK63" s="16"/>
      <c r="AL63" s="17"/>
      <c r="AM63" s="18"/>
      <c r="AN63" s="64">
        <f t="shared" si="9"/>
        <v>0</v>
      </c>
      <c r="AO63" s="90"/>
      <c r="AP63" s="90"/>
      <c r="AQ63" s="64" t="str">
        <f t="shared" si="10"/>
        <v>00:00</v>
      </c>
      <c r="AR63" s="92"/>
      <c r="AS63" s="94"/>
      <c r="AT63" s="98"/>
      <c r="AU63" s="19">
        <f t="shared" si="11"/>
        <v>0</v>
      </c>
      <c r="AV63" s="16"/>
      <c r="AW63" s="17"/>
      <c r="AX63" s="18"/>
      <c r="AY63" s="64">
        <f t="shared" si="12"/>
        <v>0</v>
      </c>
      <c r="AZ63" s="90"/>
      <c r="BA63" s="90"/>
      <c r="BB63" s="64" t="str">
        <f t="shared" si="13"/>
        <v>00:00</v>
      </c>
      <c r="BC63" s="92"/>
      <c r="BD63" s="94"/>
      <c r="BE63" s="98"/>
      <c r="BF63" s="19">
        <f t="shared" si="14"/>
        <v>0</v>
      </c>
      <c r="BG63" s="16"/>
      <c r="BH63" s="17"/>
      <c r="BI63" s="18"/>
      <c r="BJ63" s="64">
        <f t="shared" si="15"/>
        <v>0</v>
      </c>
      <c r="BK63" s="90"/>
      <c r="BL63" s="90"/>
      <c r="BM63" s="64" t="str">
        <f t="shared" si="16"/>
        <v>00:00</v>
      </c>
      <c r="BN63" s="92"/>
      <c r="BO63" s="94"/>
      <c r="BP63" s="98"/>
      <c r="BQ63" s="19">
        <f t="shared" si="17"/>
        <v>0</v>
      </c>
      <c r="BR63" s="25"/>
    </row>
    <row r="64" spans="1:70" ht="15.75" thickBot="1" x14ac:dyDescent="0.3">
      <c r="A64" s="85">
        <f>A62+1</f>
        <v>42881</v>
      </c>
      <c r="B64" s="99" t="str">
        <f>UPPER(TEXT(A64,"jjj"))</f>
        <v>JEU</v>
      </c>
      <c r="C64" s="111" t="str">
        <f>UPPER(TEXT(A64,"jj mmm"))</f>
        <v>27 MAI</v>
      </c>
      <c r="D64" s="20"/>
      <c r="E64" s="50"/>
      <c r="F64" s="22"/>
      <c r="G64" s="66">
        <f t="shared" si="0"/>
        <v>0</v>
      </c>
      <c r="H64" s="103">
        <f>G64+G65</f>
        <v>0</v>
      </c>
      <c r="I64" s="89">
        <f t="shared" si="18"/>
        <v>0</v>
      </c>
      <c r="J64" s="64" t="str">
        <f t="shared" si="1"/>
        <v>00:00</v>
      </c>
      <c r="K64" s="113">
        <f>J64+J65</f>
        <v>0</v>
      </c>
      <c r="L64" s="93">
        <f>IF(AND(WEEKDAY($A64,2)&lt;7,E64="CP"),1,0)</f>
        <v>0</v>
      </c>
      <c r="M64" s="115">
        <f>IF(E64="CV",1,0)</f>
        <v>0</v>
      </c>
      <c r="N64" s="8">
        <f t="shared" si="2"/>
        <v>0</v>
      </c>
      <c r="O64" s="20"/>
      <c r="P64" s="21"/>
      <c r="Q64" s="22"/>
      <c r="R64" s="66">
        <f t="shared" si="3"/>
        <v>0</v>
      </c>
      <c r="S64" s="89">
        <f>R64+R65</f>
        <v>0</v>
      </c>
      <c r="T64" s="89">
        <f t="shared" si="19"/>
        <v>0</v>
      </c>
      <c r="U64" s="64" t="str">
        <f t="shared" si="4"/>
        <v>00:00</v>
      </c>
      <c r="V64" s="113">
        <f>U64+U65</f>
        <v>0</v>
      </c>
      <c r="W64" s="93">
        <f>IF(AND(WEEKDAY($A64,2)&lt;7,P64="CP"),1,0)</f>
        <v>0</v>
      </c>
      <c r="X64" s="115">
        <f>IF(P64="CV",1,0)</f>
        <v>0</v>
      </c>
      <c r="Y64" s="8">
        <f t="shared" si="5"/>
        <v>0</v>
      </c>
      <c r="Z64" s="20"/>
      <c r="AA64" s="21"/>
      <c r="AB64" s="22"/>
      <c r="AC64" s="64">
        <f t="shared" si="6"/>
        <v>0</v>
      </c>
      <c r="AD64" s="89">
        <f>AC64+AC65</f>
        <v>0</v>
      </c>
      <c r="AE64" s="89">
        <f t="shared" si="20"/>
        <v>0</v>
      </c>
      <c r="AF64" s="64" t="str">
        <f t="shared" si="7"/>
        <v>00:00</v>
      </c>
      <c r="AG64" s="91">
        <f>AF64+AF65</f>
        <v>0</v>
      </c>
      <c r="AH64" s="93">
        <f>IF(AND(WEEKDAY($A64,2)&lt;7,AA64="CP"),1,0)</f>
        <v>0</v>
      </c>
      <c r="AI64" s="115">
        <f>IF(AA64="CV",1,0)</f>
        <v>0</v>
      </c>
      <c r="AJ64" s="8">
        <f t="shared" si="8"/>
        <v>0</v>
      </c>
      <c r="AK64" s="20"/>
      <c r="AL64" s="21"/>
      <c r="AM64" s="22"/>
      <c r="AN64" s="64">
        <f t="shared" si="9"/>
        <v>0</v>
      </c>
      <c r="AO64" s="89">
        <f>AN64+AN65</f>
        <v>0</v>
      </c>
      <c r="AP64" s="89">
        <f t="shared" si="21"/>
        <v>0</v>
      </c>
      <c r="AQ64" s="64" t="str">
        <f t="shared" si="10"/>
        <v>00:00</v>
      </c>
      <c r="AR64" s="91">
        <f>AQ64+AQ65</f>
        <v>0</v>
      </c>
      <c r="AS64" s="93">
        <f>IF(AND(WEEKDAY($A64,2)&lt;7,AL64="CP"),1,0)</f>
        <v>0</v>
      </c>
      <c r="AT64" s="115">
        <f>IF(AL64="CV",1,0)</f>
        <v>0</v>
      </c>
      <c r="AU64" s="8">
        <f t="shared" si="11"/>
        <v>0</v>
      </c>
      <c r="AV64" s="20"/>
      <c r="AW64" s="21"/>
      <c r="AX64" s="22"/>
      <c r="AY64" s="64">
        <f t="shared" si="12"/>
        <v>0</v>
      </c>
      <c r="AZ64" s="89">
        <f>AY64+AY65</f>
        <v>0</v>
      </c>
      <c r="BA64" s="89">
        <f t="shared" si="22"/>
        <v>0</v>
      </c>
      <c r="BB64" s="64" t="str">
        <f t="shared" si="13"/>
        <v>00:00</v>
      </c>
      <c r="BC64" s="91">
        <f>BB64+BB65</f>
        <v>0</v>
      </c>
      <c r="BD64" s="93">
        <f>IF(AND(WEEKDAY($A64,2)&lt;7,AW64="CP"),1,0)</f>
        <v>0</v>
      </c>
      <c r="BE64" s="115">
        <f>IF(AW64="CV",1,0)</f>
        <v>0</v>
      </c>
      <c r="BF64" s="8">
        <f t="shared" si="14"/>
        <v>0</v>
      </c>
      <c r="BG64" s="20"/>
      <c r="BH64" s="21"/>
      <c r="BI64" s="22"/>
      <c r="BJ64" s="64">
        <f t="shared" si="15"/>
        <v>0</v>
      </c>
      <c r="BK64" s="89">
        <f>BJ64+BJ65</f>
        <v>0</v>
      </c>
      <c r="BL64" s="89">
        <f t="shared" si="23"/>
        <v>0</v>
      </c>
      <c r="BM64" s="64" t="str">
        <f t="shared" si="16"/>
        <v>00:00</v>
      </c>
      <c r="BN64" s="91">
        <f>BM64+BM65</f>
        <v>0</v>
      </c>
      <c r="BO64" s="93">
        <f>IF(AND(WEEKDAY($A64,2)&lt;7,BH64="CP"),1,0)</f>
        <v>0</v>
      </c>
      <c r="BP64" s="115">
        <f>IF(BH64="CV",1,0)</f>
        <v>0</v>
      </c>
      <c r="BQ64" s="8">
        <f t="shared" si="17"/>
        <v>0</v>
      </c>
      <c r="BR64" s="24"/>
    </row>
    <row r="65" spans="1:70" ht="15.75" thickBot="1" x14ac:dyDescent="0.3">
      <c r="A65" s="85"/>
      <c r="B65" s="100"/>
      <c r="C65" s="112"/>
      <c r="D65" s="9"/>
      <c r="E65" s="51"/>
      <c r="F65" s="11"/>
      <c r="G65" s="67">
        <f t="shared" si="0"/>
        <v>0</v>
      </c>
      <c r="H65" s="104"/>
      <c r="I65" s="90"/>
      <c r="J65" s="64" t="str">
        <f t="shared" si="1"/>
        <v>00:00</v>
      </c>
      <c r="K65" s="114"/>
      <c r="L65" s="94"/>
      <c r="M65" s="115"/>
      <c r="N65" s="8">
        <f t="shared" si="2"/>
        <v>0</v>
      </c>
      <c r="O65" s="9"/>
      <c r="P65" s="10"/>
      <c r="Q65" s="11"/>
      <c r="R65" s="67">
        <f t="shared" si="3"/>
        <v>0</v>
      </c>
      <c r="S65" s="90"/>
      <c r="T65" s="90"/>
      <c r="U65" s="64" t="str">
        <f t="shared" si="4"/>
        <v>00:00</v>
      </c>
      <c r="V65" s="114"/>
      <c r="W65" s="94"/>
      <c r="X65" s="115"/>
      <c r="Y65" s="8">
        <f t="shared" si="5"/>
        <v>0</v>
      </c>
      <c r="Z65" s="9"/>
      <c r="AA65" s="10"/>
      <c r="AB65" s="11"/>
      <c r="AC65" s="64">
        <f t="shared" si="6"/>
        <v>0</v>
      </c>
      <c r="AD65" s="90"/>
      <c r="AE65" s="90"/>
      <c r="AF65" s="64" t="str">
        <f t="shared" si="7"/>
        <v>00:00</v>
      </c>
      <c r="AG65" s="92"/>
      <c r="AH65" s="94"/>
      <c r="AI65" s="115"/>
      <c r="AJ65" s="8">
        <f t="shared" si="8"/>
        <v>0</v>
      </c>
      <c r="AK65" s="9"/>
      <c r="AL65" s="10"/>
      <c r="AM65" s="11"/>
      <c r="AN65" s="64">
        <f t="shared" si="9"/>
        <v>0</v>
      </c>
      <c r="AO65" s="90"/>
      <c r="AP65" s="90"/>
      <c r="AQ65" s="64" t="str">
        <f t="shared" si="10"/>
        <v>00:00</v>
      </c>
      <c r="AR65" s="92"/>
      <c r="AS65" s="94"/>
      <c r="AT65" s="115"/>
      <c r="AU65" s="8">
        <f t="shared" si="11"/>
        <v>0</v>
      </c>
      <c r="AV65" s="9"/>
      <c r="AW65" s="10"/>
      <c r="AX65" s="11"/>
      <c r="AY65" s="64">
        <f t="shared" si="12"/>
        <v>0</v>
      </c>
      <c r="AZ65" s="90"/>
      <c r="BA65" s="90"/>
      <c r="BB65" s="64" t="str">
        <f t="shared" si="13"/>
        <v>00:00</v>
      </c>
      <c r="BC65" s="92"/>
      <c r="BD65" s="94"/>
      <c r="BE65" s="115"/>
      <c r="BF65" s="8">
        <f t="shared" si="14"/>
        <v>0</v>
      </c>
      <c r="BG65" s="9"/>
      <c r="BH65" s="10"/>
      <c r="BI65" s="11"/>
      <c r="BJ65" s="64">
        <f t="shared" si="15"/>
        <v>0</v>
      </c>
      <c r="BK65" s="90"/>
      <c r="BL65" s="90"/>
      <c r="BM65" s="64" t="str">
        <f t="shared" si="16"/>
        <v>00:00</v>
      </c>
      <c r="BN65" s="92"/>
      <c r="BO65" s="94"/>
      <c r="BP65" s="115"/>
      <c r="BQ65" s="8">
        <f t="shared" si="17"/>
        <v>0</v>
      </c>
      <c r="BR65" s="25"/>
    </row>
    <row r="66" spans="1:70" ht="15.75" thickBot="1" x14ac:dyDescent="0.3">
      <c r="A66" s="85">
        <f>A64+1</f>
        <v>42882</v>
      </c>
      <c r="B66" s="99" t="str">
        <f>UPPER(TEXT(A66,"jjj"))</f>
        <v>VEN</v>
      </c>
      <c r="C66" s="105" t="str">
        <f>UPPER(TEXT(A66,"jj mmm"))</f>
        <v>28 MAI</v>
      </c>
      <c r="D66" s="12"/>
      <c r="E66" s="48"/>
      <c r="F66" s="14"/>
      <c r="G66" s="64">
        <f t="shared" si="0"/>
        <v>0</v>
      </c>
      <c r="H66" s="103">
        <f>G66+G67</f>
        <v>0</v>
      </c>
      <c r="I66" s="89">
        <f t="shared" si="18"/>
        <v>0</v>
      </c>
      <c r="J66" s="64" t="str">
        <f t="shared" si="1"/>
        <v>00:00</v>
      </c>
      <c r="K66" s="107">
        <f>J66+J67</f>
        <v>0</v>
      </c>
      <c r="L66" s="93">
        <f>IF(AND(WEEKDAY($A66,2)&lt;7,E66="CP"),1,0)</f>
        <v>0</v>
      </c>
      <c r="M66" s="97">
        <f>IF(E66="CV",1,0)</f>
        <v>0</v>
      </c>
      <c r="N66" s="15">
        <f t="shared" si="2"/>
        <v>0</v>
      </c>
      <c r="O66" s="12"/>
      <c r="P66" s="13"/>
      <c r="Q66" s="14"/>
      <c r="R66" s="64">
        <f t="shared" si="3"/>
        <v>0</v>
      </c>
      <c r="S66" s="89">
        <f>R66+R67</f>
        <v>0</v>
      </c>
      <c r="T66" s="89">
        <f t="shared" si="19"/>
        <v>0</v>
      </c>
      <c r="U66" s="64" t="str">
        <f t="shared" si="4"/>
        <v>00:00</v>
      </c>
      <c r="V66" s="107">
        <f>U66+U67</f>
        <v>0</v>
      </c>
      <c r="W66" s="93">
        <f>IF(AND(WEEKDAY($A66,2)&lt;7,P66="CP"),1,0)</f>
        <v>0</v>
      </c>
      <c r="X66" s="97">
        <f>IF(P66="CV",1,0)</f>
        <v>0</v>
      </c>
      <c r="Y66" s="15">
        <f t="shared" si="5"/>
        <v>0</v>
      </c>
      <c r="Z66" s="12"/>
      <c r="AA66" s="13"/>
      <c r="AB66" s="14"/>
      <c r="AC66" s="64">
        <f t="shared" si="6"/>
        <v>0</v>
      </c>
      <c r="AD66" s="89">
        <f>AC66+AC67</f>
        <v>0</v>
      </c>
      <c r="AE66" s="89">
        <f t="shared" si="20"/>
        <v>0</v>
      </c>
      <c r="AF66" s="64" t="str">
        <f t="shared" si="7"/>
        <v>00:00</v>
      </c>
      <c r="AG66" s="91">
        <f>AF66+AF67</f>
        <v>0</v>
      </c>
      <c r="AH66" s="93">
        <f>IF(AND(WEEKDAY($A66,2)&lt;7,AA66="CP"),1,0)</f>
        <v>0</v>
      </c>
      <c r="AI66" s="97">
        <f>IF(AA66="CV",1,0)</f>
        <v>0</v>
      </c>
      <c r="AJ66" s="15">
        <f t="shared" si="8"/>
        <v>0</v>
      </c>
      <c r="AK66" s="12"/>
      <c r="AL66" s="13"/>
      <c r="AM66" s="14"/>
      <c r="AN66" s="64">
        <f t="shared" si="9"/>
        <v>0</v>
      </c>
      <c r="AO66" s="89">
        <f>AN66+AN67</f>
        <v>0</v>
      </c>
      <c r="AP66" s="89">
        <f t="shared" si="21"/>
        <v>0</v>
      </c>
      <c r="AQ66" s="64" t="str">
        <f t="shared" si="10"/>
        <v>00:00</v>
      </c>
      <c r="AR66" s="91">
        <f>AQ66+AQ67</f>
        <v>0</v>
      </c>
      <c r="AS66" s="93">
        <f>IF(AND(WEEKDAY($A66,2)&lt;7,AL66="CP"),1,0)</f>
        <v>0</v>
      </c>
      <c r="AT66" s="97">
        <f>IF(AL66="CV",1,0)</f>
        <v>0</v>
      </c>
      <c r="AU66" s="15">
        <f t="shared" si="11"/>
        <v>0</v>
      </c>
      <c r="AV66" s="12"/>
      <c r="AW66" s="13"/>
      <c r="AX66" s="14"/>
      <c r="AY66" s="64">
        <f t="shared" si="12"/>
        <v>0</v>
      </c>
      <c r="AZ66" s="89">
        <f>AY66+AY67</f>
        <v>0</v>
      </c>
      <c r="BA66" s="89">
        <f t="shared" si="22"/>
        <v>0</v>
      </c>
      <c r="BB66" s="64" t="str">
        <f t="shared" si="13"/>
        <v>00:00</v>
      </c>
      <c r="BC66" s="91">
        <f>BB66+BB67</f>
        <v>0</v>
      </c>
      <c r="BD66" s="93">
        <f>IF(AND(WEEKDAY($A66,2)&lt;7,AW66="CP"),1,0)</f>
        <v>0</v>
      </c>
      <c r="BE66" s="97">
        <f>IF(AW66="CV",1,0)</f>
        <v>0</v>
      </c>
      <c r="BF66" s="15">
        <f t="shared" si="14"/>
        <v>0</v>
      </c>
      <c r="BG66" s="12"/>
      <c r="BH66" s="13"/>
      <c r="BI66" s="14"/>
      <c r="BJ66" s="64">
        <f t="shared" si="15"/>
        <v>0</v>
      </c>
      <c r="BK66" s="89">
        <f>BJ66+BJ67</f>
        <v>0</v>
      </c>
      <c r="BL66" s="89">
        <f t="shared" si="23"/>
        <v>0</v>
      </c>
      <c r="BM66" s="64" t="str">
        <f t="shared" si="16"/>
        <v>00:00</v>
      </c>
      <c r="BN66" s="91">
        <f>BM66+BM67</f>
        <v>0</v>
      </c>
      <c r="BO66" s="93">
        <f>IF(AND(WEEKDAY($A66,2)&lt;7,BH66="CP"),1,0)</f>
        <v>0</v>
      </c>
      <c r="BP66" s="97">
        <f>IF(BH66="CV",1,0)</f>
        <v>0</v>
      </c>
      <c r="BQ66" s="15">
        <f t="shared" si="17"/>
        <v>0</v>
      </c>
      <c r="BR66" s="24"/>
    </row>
    <row r="67" spans="1:70" ht="15.75" thickBot="1" x14ac:dyDescent="0.3">
      <c r="A67" s="85"/>
      <c r="B67" s="100"/>
      <c r="C67" s="106"/>
      <c r="D67" s="16"/>
      <c r="E67" s="49"/>
      <c r="F67" s="18"/>
      <c r="G67" s="65">
        <f t="shared" si="0"/>
        <v>0</v>
      </c>
      <c r="H67" s="104"/>
      <c r="I67" s="90"/>
      <c r="J67" s="64" t="str">
        <f t="shared" si="1"/>
        <v>00:00</v>
      </c>
      <c r="K67" s="108"/>
      <c r="L67" s="94"/>
      <c r="M67" s="98"/>
      <c r="N67" s="19">
        <f t="shared" si="2"/>
        <v>0</v>
      </c>
      <c r="O67" s="16"/>
      <c r="P67" s="17"/>
      <c r="Q67" s="18"/>
      <c r="R67" s="65">
        <f t="shared" si="3"/>
        <v>0</v>
      </c>
      <c r="S67" s="90"/>
      <c r="T67" s="90"/>
      <c r="U67" s="64" t="str">
        <f t="shared" si="4"/>
        <v>00:00</v>
      </c>
      <c r="V67" s="108"/>
      <c r="W67" s="94"/>
      <c r="X67" s="98"/>
      <c r="Y67" s="19">
        <f t="shared" si="5"/>
        <v>0</v>
      </c>
      <c r="Z67" s="16"/>
      <c r="AA67" s="17"/>
      <c r="AB67" s="18"/>
      <c r="AC67" s="64">
        <f t="shared" si="6"/>
        <v>0</v>
      </c>
      <c r="AD67" s="90"/>
      <c r="AE67" s="90"/>
      <c r="AF67" s="64" t="str">
        <f t="shared" si="7"/>
        <v>00:00</v>
      </c>
      <c r="AG67" s="92"/>
      <c r="AH67" s="94"/>
      <c r="AI67" s="98"/>
      <c r="AJ67" s="19">
        <f t="shared" si="8"/>
        <v>0</v>
      </c>
      <c r="AK67" s="16"/>
      <c r="AL67" s="17"/>
      <c r="AM67" s="18"/>
      <c r="AN67" s="64">
        <f t="shared" si="9"/>
        <v>0</v>
      </c>
      <c r="AO67" s="90"/>
      <c r="AP67" s="90"/>
      <c r="AQ67" s="64" t="str">
        <f t="shared" si="10"/>
        <v>00:00</v>
      </c>
      <c r="AR67" s="92"/>
      <c r="AS67" s="94"/>
      <c r="AT67" s="98"/>
      <c r="AU67" s="19">
        <f t="shared" si="11"/>
        <v>0</v>
      </c>
      <c r="AV67" s="16"/>
      <c r="AW67" s="17"/>
      <c r="AX67" s="18"/>
      <c r="AY67" s="64">
        <f t="shared" si="12"/>
        <v>0</v>
      </c>
      <c r="AZ67" s="90"/>
      <c r="BA67" s="90"/>
      <c r="BB67" s="64" t="str">
        <f t="shared" si="13"/>
        <v>00:00</v>
      </c>
      <c r="BC67" s="92"/>
      <c r="BD67" s="94"/>
      <c r="BE67" s="98"/>
      <c r="BF67" s="19">
        <f t="shared" si="14"/>
        <v>0</v>
      </c>
      <c r="BG67" s="16"/>
      <c r="BH67" s="17"/>
      <c r="BI67" s="18"/>
      <c r="BJ67" s="64">
        <f t="shared" si="15"/>
        <v>0</v>
      </c>
      <c r="BK67" s="90"/>
      <c r="BL67" s="90"/>
      <c r="BM67" s="64" t="str">
        <f t="shared" si="16"/>
        <v>00:00</v>
      </c>
      <c r="BN67" s="92"/>
      <c r="BO67" s="94"/>
      <c r="BP67" s="98"/>
      <c r="BQ67" s="19">
        <f t="shared" si="17"/>
        <v>0</v>
      </c>
      <c r="BR67" s="25"/>
    </row>
    <row r="68" spans="1:70" ht="15.75" thickBot="1" x14ac:dyDescent="0.3">
      <c r="A68" s="85">
        <f>A66+1</f>
        <v>42883</v>
      </c>
      <c r="B68" s="99" t="str">
        <f>UPPER(TEXT(A68,"jjj"))</f>
        <v>SAM</v>
      </c>
      <c r="C68" s="105" t="str">
        <f>UPPER(TEXT(A68,"jj mmm"))</f>
        <v>29 MAI</v>
      </c>
      <c r="D68" s="12"/>
      <c r="E68" s="48"/>
      <c r="F68" s="14"/>
      <c r="G68" s="64">
        <f t="shared" si="0"/>
        <v>0</v>
      </c>
      <c r="H68" s="103">
        <f>G68+G69</f>
        <v>0</v>
      </c>
      <c r="I68" s="89">
        <f t="shared" si="18"/>
        <v>0</v>
      </c>
      <c r="J68" s="64" t="str">
        <f t="shared" si="1"/>
        <v>00:00</v>
      </c>
      <c r="K68" s="107">
        <f>J68+J69</f>
        <v>0</v>
      </c>
      <c r="L68" s="93">
        <f>IF(AND(WEEKDAY($A68,2)&lt;7,E68="CP"),1,0)</f>
        <v>0</v>
      </c>
      <c r="M68" s="97">
        <f>IF(E68="CV",1,0)</f>
        <v>0</v>
      </c>
      <c r="N68" s="15">
        <f t="shared" si="2"/>
        <v>0</v>
      </c>
      <c r="O68" s="12"/>
      <c r="P68" s="13"/>
      <c r="Q68" s="14"/>
      <c r="R68" s="64">
        <f t="shared" si="3"/>
        <v>0</v>
      </c>
      <c r="S68" s="89">
        <f>R68+R69</f>
        <v>0</v>
      </c>
      <c r="T68" s="89">
        <f t="shared" si="19"/>
        <v>0</v>
      </c>
      <c r="U68" s="64" t="str">
        <f t="shared" si="4"/>
        <v>00:00</v>
      </c>
      <c r="V68" s="107">
        <f>U68+U69</f>
        <v>0</v>
      </c>
      <c r="W68" s="93">
        <f>IF(AND(WEEKDAY($A68,2)&lt;7,P68="CP"),1,0)</f>
        <v>0</v>
      </c>
      <c r="X68" s="97">
        <f>IF(P68="CV",1,0)</f>
        <v>0</v>
      </c>
      <c r="Y68" s="15">
        <f t="shared" si="5"/>
        <v>0</v>
      </c>
      <c r="Z68" s="12"/>
      <c r="AA68" s="13"/>
      <c r="AB68" s="14"/>
      <c r="AC68" s="64">
        <f t="shared" si="6"/>
        <v>0</v>
      </c>
      <c r="AD68" s="89">
        <f>AC68+AC69</f>
        <v>0</v>
      </c>
      <c r="AE68" s="89">
        <f t="shared" si="20"/>
        <v>0</v>
      </c>
      <c r="AF68" s="64" t="str">
        <f t="shared" si="7"/>
        <v>00:00</v>
      </c>
      <c r="AG68" s="91">
        <f>AF68+AF69</f>
        <v>0</v>
      </c>
      <c r="AH68" s="93">
        <f>IF(AND(WEEKDAY($A68,2)&lt;7,AA68="CP"),1,0)</f>
        <v>0</v>
      </c>
      <c r="AI68" s="97">
        <f>IF(AA68="CV",1,0)</f>
        <v>0</v>
      </c>
      <c r="AJ68" s="15">
        <f t="shared" si="8"/>
        <v>0</v>
      </c>
      <c r="AK68" s="12"/>
      <c r="AL68" s="13"/>
      <c r="AM68" s="14"/>
      <c r="AN68" s="64">
        <f t="shared" si="9"/>
        <v>0</v>
      </c>
      <c r="AO68" s="89">
        <f>AN68+AN69</f>
        <v>0</v>
      </c>
      <c r="AP68" s="89">
        <f t="shared" si="21"/>
        <v>0</v>
      </c>
      <c r="AQ68" s="64" t="str">
        <f t="shared" si="10"/>
        <v>00:00</v>
      </c>
      <c r="AR68" s="91">
        <f>AQ68+AQ69</f>
        <v>0</v>
      </c>
      <c r="AS68" s="93">
        <f>IF(AND(WEEKDAY($A68,2)&lt;7,AL68="CP"),1,0)</f>
        <v>0</v>
      </c>
      <c r="AT68" s="97">
        <f>IF(AL68="CV",1,0)</f>
        <v>0</v>
      </c>
      <c r="AU68" s="15">
        <f t="shared" si="11"/>
        <v>0</v>
      </c>
      <c r="AV68" s="12"/>
      <c r="AW68" s="13"/>
      <c r="AX68" s="14"/>
      <c r="AY68" s="64">
        <f t="shared" si="12"/>
        <v>0</v>
      </c>
      <c r="AZ68" s="89">
        <f>AY68+AY69</f>
        <v>0</v>
      </c>
      <c r="BA68" s="89">
        <f t="shared" si="22"/>
        <v>0</v>
      </c>
      <c r="BB68" s="64" t="str">
        <f t="shared" si="13"/>
        <v>00:00</v>
      </c>
      <c r="BC68" s="91">
        <f>BB68+BB69</f>
        <v>0</v>
      </c>
      <c r="BD68" s="93">
        <f>IF(AND(WEEKDAY($A68,2)&lt;7,AW68="CP"),1,0)</f>
        <v>0</v>
      </c>
      <c r="BE68" s="97">
        <f>IF(AW68="CV",1,0)</f>
        <v>0</v>
      </c>
      <c r="BF68" s="15">
        <f t="shared" si="14"/>
        <v>0</v>
      </c>
      <c r="BG68" s="12"/>
      <c r="BH68" s="13"/>
      <c r="BI68" s="14"/>
      <c r="BJ68" s="64">
        <f t="shared" si="15"/>
        <v>0</v>
      </c>
      <c r="BK68" s="89">
        <f>BJ68+BJ69</f>
        <v>0</v>
      </c>
      <c r="BL68" s="89">
        <f t="shared" si="23"/>
        <v>0</v>
      </c>
      <c r="BM68" s="64" t="str">
        <f t="shared" si="16"/>
        <v>00:00</v>
      </c>
      <c r="BN68" s="91">
        <f>BM68+BM69</f>
        <v>0</v>
      </c>
      <c r="BO68" s="93">
        <f>IF(AND(WEEKDAY($A68,2)&lt;7,BH68="CP"),1,0)</f>
        <v>0</v>
      </c>
      <c r="BP68" s="97">
        <f>IF(BH68="CV",1,0)</f>
        <v>0</v>
      </c>
      <c r="BQ68" s="15">
        <f t="shared" si="17"/>
        <v>0</v>
      </c>
      <c r="BR68" s="24"/>
    </row>
    <row r="69" spans="1:70" ht="15.75" thickBot="1" x14ac:dyDescent="0.3">
      <c r="A69" s="85"/>
      <c r="B69" s="100"/>
      <c r="C69" s="106"/>
      <c r="D69" s="16"/>
      <c r="E69" s="49"/>
      <c r="F69" s="18"/>
      <c r="G69" s="65">
        <f t="shared" si="0"/>
        <v>0</v>
      </c>
      <c r="H69" s="104"/>
      <c r="I69" s="90"/>
      <c r="J69" s="64" t="str">
        <f t="shared" si="1"/>
        <v>00:00</v>
      </c>
      <c r="K69" s="108"/>
      <c r="L69" s="94"/>
      <c r="M69" s="98"/>
      <c r="N69" s="19">
        <f t="shared" si="2"/>
        <v>0</v>
      </c>
      <c r="O69" s="16"/>
      <c r="P69" s="17"/>
      <c r="Q69" s="18"/>
      <c r="R69" s="65">
        <f t="shared" si="3"/>
        <v>0</v>
      </c>
      <c r="S69" s="90"/>
      <c r="T69" s="90"/>
      <c r="U69" s="64" t="str">
        <f t="shared" si="4"/>
        <v>00:00</v>
      </c>
      <c r="V69" s="108"/>
      <c r="W69" s="94"/>
      <c r="X69" s="98"/>
      <c r="Y69" s="19">
        <f t="shared" si="5"/>
        <v>0</v>
      </c>
      <c r="Z69" s="16"/>
      <c r="AA69" s="17"/>
      <c r="AB69" s="18"/>
      <c r="AC69" s="64">
        <f t="shared" si="6"/>
        <v>0</v>
      </c>
      <c r="AD69" s="90"/>
      <c r="AE69" s="90"/>
      <c r="AF69" s="64" t="str">
        <f t="shared" si="7"/>
        <v>00:00</v>
      </c>
      <c r="AG69" s="92"/>
      <c r="AH69" s="94"/>
      <c r="AI69" s="98"/>
      <c r="AJ69" s="19">
        <f t="shared" si="8"/>
        <v>0</v>
      </c>
      <c r="AK69" s="16"/>
      <c r="AL69" s="17"/>
      <c r="AM69" s="18"/>
      <c r="AN69" s="64">
        <f t="shared" si="9"/>
        <v>0</v>
      </c>
      <c r="AO69" s="90"/>
      <c r="AP69" s="90"/>
      <c r="AQ69" s="64" t="str">
        <f t="shared" si="10"/>
        <v>00:00</v>
      </c>
      <c r="AR69" s="92"/>
      <c r="AS69" s="94"/>
      <c r="AT69" s="98"/>
      <c r="AU69" s="19">
        <f t="shared" si="11"/>
        <v>0</v>
      </c>
      <c r="AV69" s="16"/>
      <c r="AW69" s="17"/>
      <c r="AX69" s="18"/>
      <c r="AY69" s="64">
        <f t="shared" si="12"/>
        <v>0</v>
      </c>
      <c r="AZ69" s="90"/>
      <c r="BA69" s="90"/>
      <c r="BB69" s="64" t="str">
        <f t="shared" si="13"/>
        <v>00:00</v>
      </c>
      <c r="BC69" s="92"/>
      <c r="BD69" s="94"/>
      <c r="BE69" s="98"/>
      <c r="BF69" s="19">
        <f t="shared" si="14"/>
        <v>0</v>
      </c>
      <c r="BG69" s="16"/>
      <c r="BH69" s="17"/>
      <c r="BI69" s="18"/>
      <c r="BJ69" s="64">
        <f t="shared" si="15"/>
        <v>0</v>
      </c>
      <c r="BK69" s="90"/>
      <c r="BL69" s="90"/>
      <c r="BM69" s="64" t="str">
        <f t="shared" si="16"/>
        <v>00:00</v>
      </c>
      <c r="BN69" s="92"/>
      <c r="BO69" s="94"/>
      <c r="BP69" s="98"/>
      <c r="BQ69" s="19">
        <f t="shared" si="17"/>
        <v>0</v>
      </c>
      <c r="BR69" s="25"/>
    </row>
    <row r="70" spans="1:70" ht="15.75" thickBot="1" x14ac:dyDescent="0.3">
      <c r="A70" s="85">
        <f>A68+1</f>
        <v>42884</v>
      </c>
      <c r="B70" s="99" t="str">
        <f>UPPER(TEXT(A70,"jjj"))</f>
        <v>DIM</v>
      </c>
      <c r="C70" s="105" t="str">
        <f>UPPER(TEXT(A70,"jj mmm"))</f>
        <v>30 MAI</v>
      </c>
      <c r="D70" s="12"/>
      <c r="E70" s="48"/>
      <c r="F70" s="14"/>
      <c r="G70" s="64">
        <f t="shared" si="0"/>
        <v>0</v>
      </c>
      <c r="H70" s="103">
        <f>G70+G71</f>
        <v>0</v>
      </c>
      <c r="I70" s="89">
        <f t="shared" si="18"/>
        <v>0</v>
      </c>
      <c r="J70" s="64" t="str">
        <f t="shared" si="1"/>
        <v>00:00</v>
      </c>
      <c r="K70" s="107">
        <f>J70+J71</f>
        <v>0</v>
      </c>
      <c r="L70" s="93">
        <f>IF(AND(WEEKDAY($A70,2)&lt;7,E70="CP"),1,0)</f>
        <v>0</v>
      </c>
      <c r="M70" s="97">
        <f>IF(E70="CV",1,0)</f>
        <v>0</v>
      </c>
      <c r="N70" s="15">
        <f t="shared" si="2"/>
        <v>0</v>
      </c>
      <c r="O70" s="12"/>
      <c r="P70" s="13"/>
      <c r="Q70" s="14"/>
      <c r="R70" s="64">
        <f t="shared" si="3"/>
        <v>0</v>
      </c>
      <c r="S70" s="89">
        <f>R70+R71</f>
        <v>0</v>
      </c>
      <c r="T70" s="89">
        <f t="shared" si="19"/>
        <v>0</v>
      </c>
      <c r="U70" s="64" t="str">
        <f t="shared" si="4"/>
        <v>00:00</v>
      </c>
      <c r="V70" s="107">
        <f>U70+U71</f>
        <v>0</v>
      </c>
      <c r="W70" s="93">
        <f>IF(AND(WEEKDAY($A70,2)&lt;7,P70="CP"),1,0)</f>
        <v>0</v>
      </c>
      <c r="X70" s="97">
        <f>IF(P70="CV",1,0)</f>
        <v>0</v>
      </c>
      <c r="Y70" s="15">
        <f t="shared" si="5"/>
        <v>0</v>
      </c>
      <c r="Z70" s="12"/>
      <c r="AA70" s="13"/>
      <c r="AB70" s="14"/>
      <c r="AC70" s="64">
        <f t="shared" si="6"/>
        <v>0</v>
      </c>
      <c r="AD70" s="89">
        <f>AC70+AC71</f>
        <v>0</v>
      </c>
      <c r="AE70" s="89">
        <f t="shared" si="20"/>
        <v>0</v>
      </c>
      <c r="AF70" s="64" t="str">
        <f t="shared" si="7"/>
        <v>00:00</v>
      </c>
      <c r="AG70" s="91">
        <f>AF70+AF71</f>
        <v>0</v>
      </c>
      <c r="AH70" s="93">
        <f>IF(AND(WEEKDAY($A70,2)&lt;7,AA70="CP"),1,0)</f>
        <v>0</v>
      </c>
      <c r="AI70" s="97">
        <f>IF(AA70="CV",1,0)</f>
        <v>0</v>
      </c>
      <c r="AJ70" s="15">
        <f t="shared" si="8"/>
        <v>0</v>
      </c>
      <c r="AK70" s="12"/>
      <c r="AL70" s="13"/>
      <c r="AM70" s="14"/>
      <c r="AN70" s="64">
        <f t="shared" si="9"/>
        <v>0</v>
      </c>
      <c r="AO70" s="89">
        <f>AN70+AN71</f>
        <v>0</v>
      </c>
      <c r="AP70" s="89">
        <f t="shared" si="21"/>
        <v>0</v>
      </c>
      <c r="AQ70" s="64" t="str">
        <f t="shared" si="10"/>
        <v>00:00</v>
      </c>
      <c r="AR70" s="91">
        <f>AQ70+AQ71</f>
        <v>0</v>
      </c>
      <c r="AS70" s="93">
        <f>IF(AND(WEEKDAY($A70,2)&lt;7,AL70="CP"),1,0)</f>
        <v>0</v>
      </c>
      <c r="AT70" s="97">
        <f>IF(AL70="CV",1,0)</f>
        <v>0</v>
      </c>
      <c r="AU70" s="15">
        <f t="shared" si="11"/>
        <v>0</v>
      </c>
      <c r="AV70" s="12"/>
      <c r="AW70" s="13"/>
      <c r="AX70" s="14"/>
      <c r="AY70" s="64">
        <f t="shared" si="12"/>
        <v>0</v>
      </c>
      <c r="AZ70" s="89">
        <f>AY70+AY71</f>
        <v>0</v>
      </c>
      <c r="BA70" s="89">
        <f t="shared" si="22"/>
        <v>0</v>
      </c>
      <c r="BB70" s="64" t="str">
        <f t="shared" si="13"/>
        <v>00:00</v>
      </c>
      <c r="BC70" s="91">
        <f>BB70+BB71</f>
        <v>0</v>
      </c>
      <c r="BD70" s="93">
        <f>IF(AND(WEEKDAY($A70,2)&lt;7,AW70="CP"),1,0)</f>
        <v>0</v>
      </c>
      <c r="BE70" s="97">
        <f>IF(AW70="CV",1,0)</f>
        <v>0</v>
      </c>
      <c r="BF70" s="15">
        <f t="shared" si="14"/>
        <v>0</v>
      </c>
      <c r="BG70" s="12"/>
      <c r="BH70" s="13"/>
      <c r="BI70" s="14"/>
      <c r="BJ70" s="64">
        <f t="shared" si="15"/>
        <v>0</v>
      </c>
      <c r="BK70" s="89">
        <f>BJ70+BJ71</f>
        <v>0</v>
      </c>
      <c r="BL70" s="89">
        <f t="shared" si="23"/>
        <v>0</v>
      </c>
      <c r="BM70" s="64" t="str">
        <f t="shared" si="16"/>
        <v>00:00</v>
      </c>
      <c r="BN70" s="91">
        <f>BM70+BM71</f>
        <v>0</v>
      </c>
      <c r="BO70" s="93">
        <f>IF(AND(WEEKDAY($A70,2)&lt;7,BH70="CP"),1,0)</f>
        <v>0</v>
      </c>
      <c r="BP70" s="97">
        <f>IF(BH70="CV",1,0)</f>
        <v>0</v>
      </c>
      <c r="BQ70" s="15">
        <f t="shared" si="17"/>
        <v>0</v>
      </c>
      <c r="BR70" s="24"/>
    </row>
    <row r="71" spans="1:70" ht="15.75" thickBot="1" x14ac:dyDescent="0.3">
      <c r="A71" s="85"/>
      <c r="B71" s="100"/>
      <c r="C71" s="106"/>
      <c r="D71" s="16"/>
      <c r="E71" s="49"/>
      <c r="F71" s="18"/>
      <c r="G71" s="65">
        <f t="shared" si="0"/>
        <v>0</v>
      </c>
      <c r="H71" s="104"/>
      <c r="I71" s="90"/>
      <c r="J71" s="64" t="str">
        <f t="shared" si="1"/>
        <v>00:00</v>
      </c>
      <c r="K71" s="108"/>
      <c r="L71" s="94"/>
      <c r="M71" s="98"/>
      <c r="N71" s="19">
        <f t="shared" si="2"/>
        <v>0</v>
      </c>
      <c r="O71" s="16"/>
      <c r="P71" s="17"/>
      <c r="Q71" s="18"/>
      <c r="R71" s="65">
        <f t="shared" si="3"/>
        <v>0</v>
      </c>
      <c r="S71" s="90"/>
      <c r="T71" s="90"/>
      <c r="U71" s="64" t="str">
        <f t="shared" si="4"/>
        <v>00:00</v>
      </c>
      <c r="V71" s="108"/>
      <c r="W71" s="94"/>
      <c r="X71" s="98"/>
      <c r="Y71" s="19">
        <f t="shared" si="5"/>
        <v>0</v>
      </c>
      <c r="Z71" s="16"/>
      <c r="AA71" s="17"/>
      <c r="AB71" s="18"/>
      <c r="AC71" s="64">
        <f t="shared" si="6"/>
        <v>0</v>
      </c>
      <c r="AD71" s="90"/>
      <c r="AE71" s="90"/>
      <c r="AF71" s="64" t="str">
        <f t="shared" si="7"/>
        <v>00:00</v>
      </c>
      <c r="AG71" s="92"/>
      <c r="AH71" s="94"/>
      <c r="AI71" s="98"/>
      <c r="AJ71" s="19">
        <f t="shared" si="8"/>
        <v>0</v>
      </c>
      <c r="AK71" s="16"/>
      <c r="AL71" s="17"/>
      <c r="AM71" s="18"/>
      <c r="AN71" s="64">
        <f t="shared" si="9"/>
        <v>0</v>
      </c>
      <c r="AO71" s="90"/>
      <c r="AP71" s="90"/>
      <c r="AQ71" s="64" t="str">
        <f t="shared" si="10"/>
        <v>00:00</v>
      </c>
      <c r="AR71" s="92"/>
      <c r="AS71" s="94"/>
      <c r="AT71" s="98"/>
      <c r="AU71" s="19">
        <f t="shared" si="11"/>
        <v>0</v>
      </c>
      <c r="AV71" s="16"/>
      <c r="AW71" s="17"/>
      <c r="AX71" s="18"/>
      <c r="AY71" s="64">
        <f t="shared" si="12"/>
        <v>0</v>
      </c>
      <c r="AZ71" s="90"/>
      <c r="BA71" s="90"/>
      <c r="BB71" s="64" t="str">
        <f t="shared" si="13"/>
        <v>00:00</v>
      </c>
      <c r="BC71" s="92"/>
      <c r="BD71" s="94"/>
      <c r="BE71" s="98"/>
      <c r="BF71" s="19">
        <f t="shared" si="14"/>
        <v>0</v>
      </c>
      <c r="BG71" s="16"/>
      <c r="BH71" s="17"/>
      <c r="BI71" s="18"/>
      <c r="BJ71" s="64">
        <f t="shared" si="15"/>
        <v>0</v>
      </c>
      <c r="BK71" s="90"/>
      <c r="BL71" s="90"/>
      <c r="BM71" s="64" t="str">
        <f t="shared" si="16"/>
        <v>00:00</v>
      </c>
      <c r="BN71" s="92"/>
      <c r="BO71" s="94"/>
      <c r="BP71" s="98"/>
      <c r="BQ71" s="19">
        <f t="shared" si="17"/>
        <v>0</v>
      </c>
      <c r="BR71" s="25"/>
    </row>
    <row r="72" spans="1:70" ht="15.75" thickBot="1" x14ac:dyDescent="0.3">
      <c r="A72" s="73"/>
      <c r="B72" s="141"/>
      <c r="C72" s="142"/>
      <c r="D72" s="138" t="s">
        <v>40</v>
      </c>
      <c r="E72" s="139"/>
      <c r="F72" s="140"/>
      <c r="G72" s="135">
        <f>SUM(H58:H71)</f>
        <v>0</v>
      </c>
      <c r="H72" s="136"/>
      <c r="I72" s="136"/>
      <c r="J72" s="136"/>
      <c r="K72" s="137"/>
      <c r="L72" s="74"/>
      <c r="M72" s="69"/>
      <c r="N72" s="8"/>
      <c r="O72" s="138" t="s">
        <v>40</v>
      </c>
      <c r="P72" s="139"/>
      <c r="Q72" s="140"/>
      <c r="R72" s="135">
        <f>SUM(S58:S71)</f>
        <v>0</v>
      </c>
      <c r="S72" s="136"/>
      <c r="T72" s="136"/>
      <c r="U72" s="136"/>
      <c r="V72" s="137"/>
      <c r="W72" s="74"/>
      <c r="X72" s="69"/>
      <c r="Y72" s="8"/>
      <c r="Z72" s="138" t="s">
        <v>40</v>
      </c>
      <c r="AA72" s="139"/>
      <c r="AB72" s="140"/>
      <c r="AC72" s="135">
        <f>SUM(AD58:AD71)</f>
        <v>0</v>
      </c>
      <c r="AD72" s="136"/>
      <c r="AE72" s="136"/>
      <c r="AF72" s="136"/>
      <c r="AG72" s="137"/>
      <c r="AH72" s="74"/>
      <c r="AI72" s="69"/>
      <c r="AJ72" s="8"/>
      <c r="AK72" s="138" t="s">
        <v>40</v>
      </c>
      <c r="AL72" s="139"/>
      <c r="AM72" s="140"/>
      <c r="AN72" s="135">
        <f>SUM(AO58:AO71)</f>
        <v>0</v>
      </c>
      <c r="AO72" s="136"/>
      <c r="AP72" s="136"/>
      <c r="AQ72" s="136"/>
      <c r="AR72" s="137"/>
      <c r="AS72" s="74"/>
      <c r="AT72" s="69"/>
      <c r="AU72" s="8"/>
      <c r="AV72" s="138" t="s">
        <v>40</v>
      </c>
      <c r="AW72" s="139"/>
      <c r="AX72" s="140"/>
      <c r="AY72" s="135">
        <f>SUM(AZ58:AZ71)</f>
        <v>0</v>
      </c>
      <c r="AZ72" s="136"/>
      <c r="BA72" s="136"/>
      <c r="BB72" s="136"/>
      <c r="BC72" s="137"/>
      <c r="BD72" s="74"/>
      <c r="BE72" s="69"/>
      <c r="BF72" s="8"/>
      <c r="BG72" s="138" t="s">
        <v>40</v>
      </c>
      <c r="BH72" s="139"/>
      <c r="BI72" s="140"/>
      <c r="BJ72" s="135">
        <f>SUM(BK58:BK71)</f>
        <v>0</v>
      </c>
      <c r="BK72" s="136"/>
      <c r="BL72" s="136"/>
      <c r="BM72" s="136"/>
      <c r="BN72" s="137"/>
      <c r="BO72" s="74"/>
      <c r="BP72" s="69"/>
      <c r="BQ72" s="8"/>
      <c r="BR72" s="68"/>
    </row>
    <row r="73" spans="1:70" ht="15.75" thickBot="1" x14ac:dyDescent="0.3">
      <c r="A73" s="85">
        <f>A70+1</f>
        <v>42885</v>
      </c>
      <c r="B73" s="99" t="str">
        <f>UPPER(TEXT(A73,"jjj"))</f>
        <v>LUN</v>
      </c>
      <c r="C73" s="105" t="str">
        <f>UPPER(TEXT(A73,"jj mmm"))</f>
        <v>31 MAI</v>
      </c>
      <c r="D73" s="12"/>
      <c r="E73" s="48"/>
      <c r="F73" s="14"/>
      <c r="G73" s="64">
        <f t="shared" si="0"/>
        <v>0</v>
      </c>
      <c r="H73" s="103">
        <f>G73+G74</f>
        <v>0</v>
      </c>
      <c r="I73" s="89">
        <f>IF(OR(F71="",D73=""),0,MOD(D73-F71,1))</f>
        <v>0</v>
      </c>
      <c r="J73" s="64" t="str">
        <f t="shared" si="1"/>
        <v>00:00</v>
      </c>
      <c r="K73" s="107">
        <f>J73+J74</f>
        <v>0</v>
      </c>
      <c r="L73" s="93">
        <f>IF(AND(WEEKDAY($A73,2)&lt;7,E73="CP"),1,0)</f>
        <v>0</v>
      </c>
      <c r="M73" s="97">
        <f>IF(E73="CV",1,0)</f>
        <v>0</v>
      </c>
      <c r="N73" s="15">
        <f t="shared" si="2"/>
        <v>0</v>
      </c>
      <c r="O73" s="12"/>
      <c r="P73" s="13"/>
      <c r="Q73" s="14"/>
      <c r="R73" s="64">
        <f t="shared" si="3"/>
        <v>0</v>
      </c>
      <c r="S73" s="89">
        <f>R73+R74</f>
        <v>0</v>
      </c>
      <c r="T73" s="89">
        <f>IF(OR(Q71="",O73=""),0,MOD(O73-Q71,1))</f>
        <v>0</v>
      </c>
      <c r="U73" s="64" t="str">
        <f t="shared" si="4"/>
        <v>00:00</v>
      </c>
      <c r="V73" s="107">
        <f>U73+U74</f>
        <v>0</v>
      </c>
      <c r="W73" s="93">
        <f>IF(AND(WEEKDAY($A73,2)&lt;7,P73="CP"),1,0)</f>
        <v>0</v>
      </c>
      <c r="X73" s="97">
        <f>IF(P73="CV",1,0)</f>
        <v>0</v>
      </c>
      <c r="Y73" s="15">
        <f t="shared" si="5"/>
        <v>0</v>
      </c>
      <c r="Z73" s="12"/>
      <c r="AA73" s="13"/>
      <c r="AB73" s="14"/>
      <c r="AC73" s="64">
        <f t="shared" si="6"/>
        <v>0</v>
      </c>
      <c r="AD73" s="89">
        <f>AC73+AC74</f>
        <v>0</v>
      </c>
      <c r="AE73" s="89">
        <f>IF(OR(AB71="",Z73=""),0,MOD(Z73-AB71,1))</f>
        <v>0</v>
      </c>
      <c r="AF73" s="64" t="str">
        <f t="shared" si="7"/>
        <v>00:00</v>
      </c>
      <c r="AG73" s="91">
        <f>AF73+AF74</f>
        <v>0</v>
      </c>
      <c r="AH73" s="93">
        <f>IF(AND(WEEKDAY($A73,2)&lt;7,AA73="CP"),1,0)</f>
        <v>0</v>
      </c>
      <c r="AI73" s="97">
        <f>IF(AA73="CV",1,0)</f>
        <v>0</v>
      </c>
      <c r="AJ73" s="15">
        <f t="shared" si="8"/>
        <v>0</v>
      </c>
      <c r="AK73" s="12"/>
      <c r="AL73" s="13"/>
      <c r="AM73" s="14"/>
      <c r="AN73" s="64">
        <f t="shared" si="9"/>
        <v>0</v>
      </c>
      <c r="AO73" s="89">
        <f>AN73+AN74</f>
        <v>0</v>
      </c>
      <c r="AP73" s="89">
        <f>IF(OR(AM71="",AK73=""),0,MOD(AK73-AM71,1))</f>
        <v>0</v>
      </c>
      <c r="AQ73" s="64" t="str">
        <f t="shared" si="10"/>
        <v>00:00</v>
      </c>
      <c r="AR73" s="91">
        <f>AQ73+AQ74</f>
        <v>0</v>
      </c>
      <c r="AS73" s="93">
        <f>IF(AND(WEEKDAY($A73,2)&lt;7,AL73="CP"),1,0)</f>
        <v>0</v>
      </c>
      <c r="AT73" s="97">
        <f>IF(AL73="CV",1,0)</f>
        <v>0</v>
      </c>
      <c r="AU73" s="15">
        <f t="shared" si="11"/>
        <v>0</v>
      </c>
      <c r="AV73" s="12"/>
      <c r="AW73" s="13"/>
      <c r="AX73" s="14"/>
      <c r="AY73" s="64">
        <f t="shared" si="12"/>
        <v>0</v>
      </c>
      <c r="AZ73" s="89">
        <f>AY73+AY74</f>
        <v>0</v>
      </c>
      <c r="BA73" s="89">
        <f>IF(OR(AX71="",AV73=""),0,MOD(AV73-AX71,1))</f>
        <v>0</v>
      </c>
      <c r="BB73" s="64" t="str">
        <f t="shared" si="13"/>
        <v>00:00</v>
      </c>
      <c r="BC73" s="91">
        <f>BB73+BB74</f>
        <v>0</v>
      </c>
      <c r="BD73" s="93">
        <f>IF(AND(WEEKDAY($A73,2)&lt;7,AW73="CP"),1,0)</f>
        <v>0</v>
      </c>
      <c r="BE73" s="97">
        <f>IF(AW73="CV",1,0)</f>
        <v>0</v>
      </c>
      <c r="BF73" s="15">
        <f t="shared" si="14"/>
        <v>0</v>
      </c>
      <c r="BG73" s="12"/>
      <c r="BH73" s="13"/>
      <c r="BI73" s="14"/>
      <c r="BJ73" s="64">
        <f t="shared" si="15"/>
        <v>0</v>
      </c>
      <c r="BK73" s="89">
        <f>BJ73+BJ74</f>
        <v>0</v>
      </c>
      <c r="BL73" s="89">
        <f>IF(OR(BI71="",BG73=""),0,MOD(BG73-BI71,1))</f>
        <v>0</v>
      </c>
      <c r="BM73" s="64" t="str">
        <f t="shared" si="16"/>
        <v>00:00</v>
      </c>
      <c r="BN73" s="91">
        <f>BM73+BM74</f>
        <v>0</v>
      </c>
      <c r="BO73" s="93">
        <f>IF(AND(WEEKDAY($A73,2)&lt;7,BH73="CP"),1,0)</f>
        <v>0</v>
      </c>
      <c r="BP73" s="97">
        <f>IF(BH73="CV",1,0)</f>
        <v>0</v>
      </c>
      <c r="BQ73" s="15">
        <f t="shared" si="17"/>
        <v>0</v>
      </c>
      <c r="BR73" s="24"/>
    </row>
    <row r="74" spans="1:70" ht="15.75" thickBot="1" x14ac:dyDescent="0.3">
      <c r="A74" s="85"/>
      <c r="B74" s="100"/>
      <c r="C74" s="106"/>
      <c r="D74" s="16"/>
      <c r="E74" s="49"/>
      <c r="F74" s="18"/>
      <c r="G74" s="65">
        <f t="shared" si="0"/>
        <v>0</v>
      </c>
      <c r="H74" s="104"/>
      <c r="I74" s="90"/>
      <c r="J74" s="64" t="str">
        <f t="shared" si="1"/>
        <v>00:00</v>
      </c>
      <c r="K74" s="108"/>
      <c r="L74" s="94"/>
      <c r="M74" s="98"/>
      <c r="N74" s="19">
        <f t="shared" si="2"/>
        <v>0</v>
      </c>
      <c r="O74" s="16"/>
      <c r="P74" s="17"/>
      <c r="Q74" s="18"/>
      <c r="R74" s="65">
        <f t="shared" si="3"/>
        <v>0</v>
      </c>
      <c r="S74" s="90"/>
      <c r="T74" s="90"/>
      <c r="U74" s="64" t="str">
        <f t="shared" si="4"/>
        <v>00:00</v>
      </c>
      <c r="V74" s="108"/>
      <c r="W74" s="94"/>
      <c r="X74" s="98"/>
      <c r="Y74" s="19">
        <f t="shared" si="5"/>
        <v>0</v>
      </c>
      <c r="Z74" s="16"/>
      <c r="AA74" s="17"/>
      <c r="AB74" s="18"/>
      <c r="AC74" s="64">
        <f>MOD(AB74-Z74,1)</f>
        <v>0</v>
      </c>
      <c r="AD74" s="90"/>
      <c r="AE74" s="90"/>
      <c r="AF74" s="64" t="str">
        <f t="shared" si="7"/>
        <v>00:00</v>
      </c>
      <c r="AG74" s="92"/>
      <c r="AH74" s="94"/>
      <c r="AI74" s="98"/>
      <c r="AJ74" s="19">
        <f t="shared" si="8"/>
        <v>0</v>
      </c>
      <c r="AK74" s="16"/>
      <c r="AL74" s="17"/>
      <c r="AM74" s="18"/>
      <c r="AN74" s="64">
        <f t="shared" si="9"/>
        <v>0</v>
      </c>
      <c r="AO74" s="90"/>
      <c r="AP74" s="90"/>
      <c r="AQ74" s="64" t="str">
        <f t="shared" si="10"/>
        <v>00:00</v>
      </c>
      <c r="AR74" s="92"/>
      <c r="AS74" s="94"/>
      <c r="AT74" s="98"/>
      <c r="AU74" s="19">
        <f t="shared" si="11"/>
        <v>0</v>
      </c>
      <c r="AV74" s="16"/>
      <c r="AW74" s="17"/>
      <c r="AX74" s="18"/>
      <c r="AY74" s="64">
        <f t="shared" si="12"/>
        <v>0</v>
      </c>
      <c r="AZ74" s="90"/>
      <c r="BA74" s="90"/>
      <c r="BB74" s="64" t="str">
        <f t="shared" si="13"/>
        <v>00:00</v>
      </c>
      <c r="BC74" s="92"/>
      <c r="BD74" s="94"/>
      <c r="BE74" s="98"/>
      <c r="BF74" s="19">
        <f t="shared" si="14"/>
        <v>0</v>
      </c>
      <c r="BG74" s="16"/>
      <c r="BH74" s="17"/>
      <c r="BI74" s="18"/>
      <c r="BJ74" s="64">
        <f t="shared" si="15"/>
        <v>0</v>
      </c>
      <c r="BK74" s="90"/>
      <c r="BL74" s="90"/>
      <c r="BM74" s="64" t="str">
        <f t="shared" si="16"/>
        <v>00:00</v>
      </c>
      <c r="BN74" s="92"/>
      <c r="BO74" s="94"/>
      <c r="BP74" s="98"/>
      <c r="BQ74" s="19">
        <f t="shared" si="17"/>
        <v>0</v>
      </c>
      <c r="BR74" s="25"/>
    </row>
    <row r="75" spans="1:70" ht="15.75" x14ac:dyDescent="0.25">
      <c r="D75" s="127" t="s">
        <v>9</v>
      </c>
      <c r="E75" s="127"/>
      <c r="F75" s="127"/>
      <c r="G75" s="26">
        <f>SUM(G8:G74)</f>
        <v>0</v>
      </c>
      <c r="H75" s="28">
        <f>SUM(H8:H74)</f>
        <v>0</v>
      </c>
      <c r="I75" s="28"/>
      <c r="J75" s="28">
        <f>SUM(J8:J74)</f>
        <v>0</v>
      </c>
      <c r="K75" s="28">
        <f>SUM(K8:K74)</f>
        <v>0</v>
      </c>
      <c r="L75" s="23">
        <f>SUM(L8:L73)</f>
        <v>1</v>
      </c>
      <c r="M75" s="23">
        <f>SUM(M8:M73)</f>
        <v>0</v>
      </c>
      <c r="N75" s="23">
        <f>SUM(N8:N74)</f>
        <v>0</v>
      </c>
      <c r="O75" s="127" t="s">
        <v>9</v>
      </c>
      <c r="P75" s="127"/>
      <c r="Q75" s="127"/>
      <c r="R75" s="26">
        <f>SUM(R8:R73)</f>
        <v>0</v>
      </c>
      <c r="S75" s="28">
        <f>SUM(S8:S74)</f>
        <v>0</v>
      </c>
      <c r="T75" s="28"/>
      <c r="U75" s="28">
        <f>SUM(U8:U74)</f>
        <v>0</v>
      </c>
      <c r="V75" s="28">
        <f>SUM(V8:V74)</f>
        <v>0</v>
      </c>
      <c r="W75" s="23">
        <f>SUM(W8:W73)</f>
        <v>0</v>
      </c>
      <c r="X75" s="23">
        <f>SUM(X8:X73)</f>
        <v>0</v>
      </c>
      <c r="Y75" s="23">
        <f>SUM(Y8:Y73)</f>
        <v>0</v>
      </c>
      <c r="Z75" s="127" t="s">
        <v>9</v>
      </c>
      <c r="AA75" s="127"/>
      <c r="AB75" s="127"/>
      <c r="AC75" s="26">
        <f>SUM(AC8:AC73)</f>
        <v>0</v>
      </c>
      <c r="AD75" s="28">
        <f>SUM(AD8:AD74)</f>
        <v>0</v>
      </c>
      <c r="AE75" s="28"/>
      <c r="AF75" s="28">
        <f>SUM(AF8:AF74)</f>
        <v>0</v>
      </c>
      <c r="AG75" s="28">
        <f>SUM(AG8:AG74)</f>
        <v>0</v>
      </c>
      <c r="AH75" s="27">
        <f>SUM(AH8:AH73)</f>
        <v>0</v>
      </c>
      <c r="AI75" s="27">
        <f>SUM(AI8:AI73)</f>
        <v>0</v>
      </c>
      <c r="AJ75" s="27">
        <f>SUM(AJ8:AJ73)</f>
        <v>0</v>
      </c>
      <c r="AK75" s="127" t="s">
        <v>9</v>
      </c>
      <c r="AL75" s="127"/>
      <c r="AM75" s="127"/>
      <c r="AN75" s="26">
        <f>SUM(AN8:AN73)</f>
        <v>0</v>
      </c>
      <c r="AO75" s="28">
        <f>SUM(AO8:AO74)</f>
        <v>0</v>
      </c>
      <c r="AP75" s="28"/>
      <c r="AQ75" s="28">
        <f>SUM(AQ8:AQ74)</f>
        <v>0</v>
      </c>
      <c r="AR75" s="28">
        <f>SUM(AR8:AR74)</f>
        <v>0</v>
      </c>
      <c r="AS75" s="27">
        <f>SUM(AS8:AS73)</f>
        <v>0</v>
      </c>
      <c r="AT75" s="27">
        <f>SUM(AT8:AT73)</f>
        <v>0</v>
      </c>
      <c r="AU75" s="27">
        <f>SUM(AU8:AU73)</f>
        <v>0</v>
      </c>
      <c r="AV75" s="127" t="s">
        <v>9</v>
      </c>
      <c r="AW75" s="127"/>
      <c r="AX75" s="127"/>
      <c r="AY75" s="26">
        <f>SUM(AY8:AY73)</f>
        <v>0</v>
      </c>
      <c r="AZ75" s="28">
        <f>SUM(AZ8:AZ74)</f>
        <v>0</v>
      </c>
      <c r="BA75" s="28"/>
      <c r="BB75" s="28">
        <f>SUM(BB8:BB74)</f>
        <v>0</v>
      </c>
      <c r="BC75" s="28">
        <f>SUM(BC8:BC74)</f>
        <v>0</v>
      </c>
      <c r="BD75" s="27">
        <f>SUM(BD8:BD73)</f>
        <v>0</v>
      </c>
      <c r="BE75" s="27">
        <f>SUM(BE8:BE73)</f>
        <v>0</v>
      </c>
      <c r="BF75" s="27">
        <f>SUM(BF8:BF73)</f>
        <v>0</v>
      </c>
      <c r="BG75" s="127" t="s">
        <v>9</v>
      </c>
      <c r="BH75" s="127"/>
      <c r="BI75" s="127"/>
      <c r="BJ75" s="26">
        <f>SUM(BJ8:BJ73)</f>
        <v>0</v>
      </c>
      <c r="BK75" s="28">
        <f>SUM(BK8:BK74)</f>
        <v>0</v>
      </c>
      <c r="BL75" s="28"/>
      <c r="BM75" s="28">
        <f>SUM(BM8:BM74)</f>
        <v>0</v>
      </c>
      <c r="BN75" s="28">
        <f>SUM(BN8:BN74)</f>
        <v>0</v>
      </c>
      <c r="BO75" s="27">
        <f>SUM(BO8:BO73)</f>
        <v>0</v>
      </c>
      <c r="BP75" s="27">
        <f>SUM(BP8:BP73)</f>
        <v>0</v>
      </c>
      <c r="BQ75" s="27">
        <f>SUM(BQ8:BQ73)</f>
        <v>0</v>
      </c>
    </row>
    <row r="76" spans="1:70" ht="15.75" thickBot="1" x14ac:dyDescent="0.3">
      <c r="H76" s="6"/>
      <c r="I76" s="6"/>
      <c r="K76" s="6"/>
      <c r="S76" s="6"/>
      <c r="T76" s="6"/>
      <c r="V76" s="6"/>
    </row>
    <row r="77" spans="1:70" x14ac:dyDescent="0.25">
      <c r="D77" s="133" t="s">
        <v>33</v>
      </c>
      <c r="E77" s="134"/>
      <c r="F77" s="134"/>
      <c r="G77" s="134"/>
      <c r="H77" s="131" t="str">
        <f>D6</f>
        <v>EMPLOYE 1</v>
      </c>
      <c r="I77" s="131"/>
      <c r="J77" s="131"/>
      <c r="K77" s="132"/>
      <c r="O77" s="133" t="s">
        <v>33</v>
      </c>
      <c r="P77" s="134"/>
      <c r="Q77" s="134"/>
      <c r="R77" s="134"/>
      <c r="S77" s="131" t="str">
        <f>O6</f>
        <v>EMPLOYE 2</v>
      </c>
      <c r="T77" s="131"/>
      <c r="U77" s="131"/>
      <c r="V77" s="132"/>
      <c r="Z77" s="133" t="s">
        <v>33</v>
      </c>
      <c r="AA77" s="134"/>
      <c r="AB77" s="134"/>
      <c r="AC77" s="134"/>
      <c r="AD77" s="131" t="str">
        <f>Z6</f>
        <v>EMPLOYE 3</v>
      </c>
      <c r="AE77" s="131"/>
      <c r="AF77" s="131"/>
      <c r="AG77" s="132"/>
      <c r="AK77" s="133" t="s">
        <v>33</v>
      </c>
      <c r="AL77" s="134"/>
      <c r="AM77" s="134"/>
      <c r="AN77" s="134"/>
      <c r="AO77" s="131" t="str">
        <f>AK6</f>
        <v>EMPLOYE 4</v>
      </c>
      <c r="AP77" s="131"/>
      <c r="AQ77" s="131"/>
      <c r="AR77" s="132"/>
      <c r="AV77" s="133" t="s">
        <v>33</v>
      </c>
      <c r="AW77" s="134"/>
      <c r="AX77" s="134"/>
      <c r="AY77" s="134"/>
      <c r="AZ77" s="131" t="str">
        <f>AV6</f>
        <v>EMPLOYE 5</v>
      </c>
      <c r="BA77" s="131"/>
      <c r="BB77" s="131"/>
      <c r="BC77" s="132"/>
    </row>
    <row r="78" spans="1:70" x14ac:dyDescent="0.25">
      <c r="D78" s="116" t="s">
        <v>10</v>
      </c>
      <c r="E78" s="117"/>
      <c r="F78" s="118"/>
      <c r="G78" s="31"/>
      <c r="H78" s="31" t="s">
        <v>11</v>
      </c>
      <c r="I78" s="31"/>
      <c r="J78" s="31"/>
      <c r="K78" s="32" t="s">
        <v>12</v>
      </c>
      <c r="O78" s="116" t="s">
        <v>10</v>
      </c>
      <c r="P78" s="117"/>
      <c r="Q78" s="118"/>
      <c r="R78" s="31"/>
      <c r="S78" s="31" t="s">
        <v>11</v>
      </c>
      <c r="T78" s="31"/>
      <c r="U78" s="31"/>
      <c r="V78" s="32" t="s">
        <v>12</v>
      </c>
      <c r="Z78" s="116" t="s">
        <v>10</v>
      </c>
      <c r="AA78" s="117"/>
      <c r="AB78" s="118"/>
      <c r="AC78" s="31"/>
      <c r="AD78" s="31" t="s">
        <v>11</v>
      </c>
      <c r="AE78" s="31"/>
      <c r="AF78" s="31"/>
      <c r="AG78" s="32" t="s">
        <v>12</v>
      </c>
      <c r="AK78" s="116" t="s">
        <v>10</v>
      </c>
      <c r="AL78" s="117"/>
      <c r="AM78" s="118"/>
      <c r="AN78" s="31"/>
      <c r="AO78" s="31" t="s">
        <v>11</v>
      </c>
      <c r="AP78" s="31"/>
      <c r="AQ78" s="31"/>
      <c r="AR78" s="32" t="s">
        <v>12</v>
      </c>
      <c r="AV78" s="116" t="s">
        <v>10</v>
      </c>
      <c r="AW78" s="117"/>
      <c r="AX78" s="118"/>
      <c r="AY78" s="31"/>
      <c r="AZ78" s="31" t="s">
        <v>11</v>
      </c>
      <c r="BA78" s="31"/>
      <c r="BB78" s="31"/>
      <c r="BC78" s="32" t="s">
        <v>12</v>
      </c>
    </row>
    <row r="79" spans="1:70" x14ac:dyDescent="0.25">
      <c r="D79" s="119"/>
      <c r="E79" s="120"/>
      <c r="F79" s="121"/>
      <c r="G79" s="30"/>
      <c r="H79" s="75">
        <f>G75</f>
        <v>0</v>
      </c>
      <c r="I79" s="75"/>
      <c r="J79" s="31"/>
      <c r="K79" s="76">
        <f>H79</f>
        <v>0</v>
      </c>
      <c r="O79" s="119"/>
      <c r="P79" s="120"/>
      <c r="Q79" s="121"/>
      <c r="R79" s="30"/>
      <c r="S79" s="75">
        <f>R75</f>
        <v>0</v>
      </c>
      <c r="T79" s="75"/>
      <c r="U79" s="31"/>
      <c r="V79" s="76">
        <f>S79</f>
        <v>0</v>
      </c>
      <c r="Z79" s="119"/>
      <c r="AA79" s="120"/>
      <c r="AB79" s="121"/>
      <c r="AC79" s="30"/>
      <c r="AD79" s="75">
        <f>AC75</f>
        <v>0</v>
      </c>
      <c r="AE79" s="75"/>
      <c r="AF79" s="31"/>
      <c r="AG79" s="76">
        <f>AD79</f>
        <v>0</v>
      </c>
      <c r="AK79" s="119"/>
      <c r="AL79" s="120"/>
      <c r="AM79" s="121"/>
      <c r="AN79" s="30"/>
      <c r="AO79" s="75">
        <f>AN75</f>
        <v>0</v>
      </c>
      <c r="AP79" s="75"/>
      <c r="AQ79" s="31"/>
      <c r="AR79" s="76">
        <f>AO79</f>
        <v>0</v>
      </c>
      <c r="AV79" s="119"/>
      <c r="AW79" s="120"/>
      <c r="AX79" s="121"/>
      <c r="AY79" s="30"/>
      <c r="AZ79" s="75">
        <f>AY75</f>
        <v>0</v>
      </c>
      <c r="BA79" s="75"/>
      <c r="BB79" s="31"/>
      <c r="BC79" s="76">
        <f>AZ79</f>
        <v>0</v>
      </c>
    </row>
    <row r="80" spans="1:70" x14ac:dyDescent="0.25">
      <c r="D80" s="116" t="s">
        <v>14</v>
      </c>
      <c r="E80" s="117"/>
      <c r="F80" s="118"/>
      <c r="G80" s="31"/>
      <c r="H80" s="31" t="s">
        <v>11</v>
      </c>
      <c r="I80" s="31"/>
      <c r="J80" s="31"/>
      <c r="K80" s="32" t="s">
        <v>12</v>
      </c>
      <c r="O80" s="116" t="s">
        <v>14</v>
      </c>
      <c r="P80" s="117"/>
      <c r="Q80" s="118"/>
      <c r="R80" s="31"/>
      <c r="S80" s="31" t="s">
        <v>11</v>
      </c>
      <c r="T80" s="31"/>
      <c r="U80" s="31"/>
      <c r="V80" s="32" t="s">
        <v>12</v>
      </c>
      <c r="Z80" s="116" t="s">
        <v>14</v>
      </c>
      <c r="AA80" s="117"/>
      <c r="AB80" s="118"/>
      <c r="AC80" s="31"/>
      <c r="AD80" s="31" t="s">
        <v>11</v>
      </c>
      <c r="AE80" s="31"/>
      <c r="AF80" s="31"/>
      <c r="AG80" s="32" t="s">
        <v>12</v>
      </c>
      <c r="AK80" s="116" t="s">
        <v>14</v>
      </c>
      <c r="AL80" s="117"/>
      <c r="AM80" s="118"/>
      <c r="AN80" s="31"/>
      <c r="AO80" s="31" t="s">
        <v>11</v>
      </c>
      <c r="AP80" s="31"/>
      <c r="AQ80" s="31"/>
      <c r="AR80" s="32" t="s">
        <v>12</v>
      </c>
      <c r="AV80" s="116" t="s">
        <v>14</v>
      </c>
      <c r="AW80" s="117"/>
      <c r="AX80" s="118"/>
      <c r="AY80" s="31"/>
      <c r="AZ80" s="31" t="s">
        <v>11</v>
      </c>
      <c r="BA80" s="31"/>
      <c r="BB80" s="31"/>
      <c r="BC80" s="32" t="s">
        <v>12</v>
      </c>
    </row>
    <row r="81" spans="4:55" x14ac:dyDescent="0.25">
      <c r="D81" s="119"/>
      <c r="E81" s="120"/>
      <c r="F81" s="121"/>
      <c r="G81" s="30"/>
      <c r="H81" s="75">
        <f>J75</f>
        <v>0</v>
      </c>
      <c r="I81" s="75"/>
      <c r="J81" s="31"/>
      <c r="K81" s="76">
        <f>H81</f>
        <v>0</v>
      </c>
      <c r="O81" s="119"/>
      <c r="P81" s="120"/>
      <c r="Q81" s="121"/>
      <c r="R81" s="30"/>
      <c r="S81" s="75">
        <f>U75</f>
        <v>0</v>
      </c>
      <c r="T81" s="75"/>
      <c r="U81" s="31"/>
      <c r="V81" s="76">
        <f>S81</f>
        <v>0</v>
      </c>
      <c r="Z81" s="119"/>
      <c r="AA81" s="120"/>
      <c r="AB81" s="121"/>
      <c r="AC81" s="30"/>
      <c r="AD81" s="75">
        <f>AF75</f>
        <v>0</v>
      </c>
      <c r="AE81" s="75"/>
      <c r="AF81" s="31"/>
      <c r="AG81" s="76">
        <f>AD81</f>
        <v>0</v>
      </c>
      <c r="AK81" s="119"/>
      <c r="AL81" s="120"/>
      <c r="AM81" s="121"/>
      <c r="AN81" s="30"/>
      <c r="AO81" s="75">
        <f>AQ75</f>
        <v>0</v>
      </c>
      <c r="AP81" s="75"/>
      <c r="AQ81" s="31"/>
      <c r="AR81" s="76">
        <f>AO81</f>
        <v>0</v>
      </c>
      <c r="AV81" s="119"/>
      <c r="AW81" s="120"/>
      <c r="AX81" s="121"/>
      <c r="AY81" s="30"/>
      <c r="AZ81" s="75">
        <f>BB75</f>
        <v>0</v>
      </c>
      <c r="BA81" s="75"/>
      <c r="BB81" s="31"/>
      <c r="BC81" s="76">
        <f>AZ81</f>
        <v>0</v>
      </c>
    </row>
    <row r="82" spans="4:55" x14ac:dyDescent="0.25">
      <c r="D82" s="116" t="s">
        <v>0</v>
      </c>
      <c r="E82" s="117"/>
      <c r="F82" s="118"/>
      <c r="G82" s="31"/>
      <c r="H82" s="31" t="s">
        <v>11</v>
      </c>
      <c r="I82" s="31"/>
      <c r="J82" s="31"/>
      <c r="K82" s="32" t="s">
        <v>12</v>
      </c>
      <c r="O82" s="116" t="s">
        <v>0</v>
      </c>
      <c r="P82" s="117"/>
      <c r="Q82" s="118"/>
      <c r="R82" s="31"/>
      <c r="S82" s="31" t="s">
        <v>11</v>
      </c>
      <c r="T82" s="31"/>
      <c r="U82" s="31"/>
      <c r="V82" s="32" t="s">
        <v>12</v>
      </c>
      <c r="Z82" s="116" t="s">
        <v>0</v>
      </c>
      <c r="AA82" s="117"/>
      <c r="AB82" s="118"/>
      <c r="AC82" s="31"/>
      <c r="AD82" s="31" t="s">
        <v>11</v>
      </c>
      <c r="AE82" s="31"/>
      <c r="AF82" s="31"/>
      <c r="AG82" s="32" t="s">
        <v>12</v>
      </c>
      <c r="AK82" s="116" t="s">
        <v>0</v>
      </c>
      <c r="AL82" s="117"/>
      <c r="AM82" s="118"/>
      <c r="AN82" s="31"/>
      <c r="AO82" s="31" t="s">
        <v>11</v>
      </c>
      <c r="AP82" s="31"/>
      <c r="AQ82" s="31"/>
      <c r="AR82" s="32" t="s">
        <v>12</v>
      </c>
      <c r="AV82" s="116" t="s">
        <v>0</v>
      </c>
      <c r="AW82" s="117"/>
      <c r="AX82" s="118"/>
      <c r="AY82" s="31"/>
      <c r="AZ82" s="31" t="s">
        <v>11</v>
      </c>
      <c r="BA82" s="31"/>
      <c r="BB82" s="31"/>
      <c r="BC82" s="32" t="s">
        <v>12</v>
      </c>
    </row>
    <row r="83" spans="4:55" x14ac:dyDescent="0.25">
      <c r="D83" s="119"/>
      <c r="E83" s="120"/>
      <c r="F83" s="121"/>
      <c r="G83" s="30"/>
      <c r="H83" s="77">
        <f>L75</f>
        <v>1</v>
      </c>
      <c r="I83" s="75"/>
      <c r="J83" s="31"/>
      <c r="K83" s="78">
        <f>H83</f>
        <v>1</v>
      </c>
      <c r="O83" s="119"/>
      <c r="P83" s="120"/>
      <c r="Q83" s="121"/>
      <c r="R83" s="30"/>
      <c r="S83" s="77">
        <f>W75</f>
        <v>0</v>
      </c>
      <c r="T83" s="75"/>
      <c r="U83" s="31"/>
      <c r="V83" s="78">
        <f>S83</f>
        <v>0</v>
      </c>
      <c r="Z83" s="119"/>
      <c r="AA83" s="120"/>
      <c r="AB83" s="121"/>
      <c r="AC83" s="30"/>
      <c r="AD83" s="77">
        <f>AH75</f>
        <v>0</v>
      </c>
      <c r="AE83" s="75"/>
      <c r="AF83" s="31"/>
      <c r="AG83" s="78">
        <f>AD83</f>
        <v>0</v>
      </c>
      <c r="AK83" s="119"/>
      <c r="AL83" s="120"/>
      <c r="AM83" s="121"/>
      <c r="AN83" s="30"/>
      <c r="AO83" s="77">
        <f>AS75</f>
        <v>0</v>
      </c>
      <c r="AP83" s="75"/>
      <c r="AQ83" s="31"/>
      <c r="AR83" s="78">
        <f>AO83</f>
        <v>0</v>
      </c>
      <c r="AV83" s="119"/>
      <c r="AW83" s="120"/>
      <c r="AX83" s="121"/>
      <c r="AY83" s="30"/>
      <c r="AZ83" s="77">
        <f>BD75</f>
        <v>0</v>
      </c>
      <c r="BA83" s="75"/>
      <c r="BB83" s="31"/>
      <c r="BC83" s="78">
        <f>AZ83</f>
        <v>0</v>
      </c>
    </row>
    <row r="84" spans="4:55" x14ac:dyDescent="0.25">
      <c r="D84" s="116" t="s">
        <v>1</v>
      </c>
      <c r="E84" s="117"/>
      <c r="F84" s="118"/>
      <c r="G84" s="31"/>
      <c r="H84" s="31" t="s">
        <v>11</v>
      </c>
      <c r="I84" s="31"/>
      <c r="J84" s="31"/>
      <c r="K84" s="32" t="s">
        <v>12</v>
      </c>
      <c r="O84" s="116" t="s">
        <v>1</v>
      </c>
      <c r="P84" s="117"/>
      <c r="Q84" s="118"/>
      <c r="R84" s="31"/>
      <c r="S84" s="31" t="s">
        <v>11</v>
      </c>
      <c r="T84" s="31"/>
      <c r="U84" s="31"/>
      <c r="V84" s="32" t="s">
        <v>12</v>
      </c>
      <c r="Z84" s="116" t="s">
        <v>1</v>
      </c>
      <c r="AA84" s="117"/>
      <c r="AB84" s="118"/>
      <c r="AC84" s="31"/>
      <c r="AD84" s="31" t="s">
        <v>11</v>
      </c>
      <c r="AE84" s="31"/>
      <c r="AF84" s="31"/>
      <c r="AG84" s="32" t="s">
        <v>12</v>
      </c>
      <c r="AK84" s="116" t="s">
        <v>1</v>
      </c>
      <c r="AL84" s="117"/>
      <c r="AM84" s="118"/>
      <c r="AN84" s="31"/>
      <c r="AO84" s="31" t="s">
        <v>11</v>
      </c>
      <c r="AP84" s="31"/>
      <c r="AQ84" s="31"/>
      <c r="AR84" s="32" t="s">
        <v>12</v>
      </c>
      <c r="AV84" s="116" t="s">
        <v>1</v>
      </c>
      <c r="AW84" s="117"/>
      <c r="AX84" s="118"/>
      <c r="AY84" s="31"/>
      <c r="AZ84" s="31" t="s">
        <v>11</v>
      </c>
      <c r="BA84" s="31"/>
      <c r="BB84" s="31"/>
      <c r="BC84" s="32" t="s">
        <v>12</v>
      </c>
    </row>
    <row r="85" spans="4:55" x14ac:dyDescent="0.25">
      <c r="D85" s="119"/>
      <c r="E85" s="120"/>
      <c r="F85" s="121"/>
      <c r="G85" s="30"/>
      <c r="H85" s="77">
        <f>M75</f>
        <v>0</v>
      </c>
      <c r="I85" s="75"/>
      <c r="J85" s="31"/>
      <c r="K85" s="78">
        <f>H85</f>
        <v>0</v>
      </c>
      <c r="O85" s="119"/>
      <c r="P85" s="120"/>
      <c r="Q85" s="121"/>
      <c r="R85" s="30"/>
      <c r="S85" s="77">
        <f>X75</f>
        <v>0</v>
      </c>
      <c r="T85" s="75"/>
      <c r="U85" s="31"/>
      <c r="V85" s="78">
        <f>S85</f>
        <v>0</v>
      </c>
      <c r="Z85" s="119"/>
      <c r="AA85" s="120"/>
      <c r="AB85" s="121"/>
      <c r="AC85" s="30"/>
      <c r="AD85" s="77">
        <f>AI75</f>
        <v>0</v>
      </c>
      <c r="AE85" s="75"/>
      <c r="AF85" s="31"/>
      <c r="AG85" s="78">
        <f>AD85</f>
        <v>0</v>
      </c>
      <c r="AK85" s="119"/>
      <c r="AL85" s="120"/>
      <c r="AM85" s="121"/>
      <c r="AN85" s="30"/>
      <c r="AO85" s="77">
        <f>AT75</f>
        <v>0</v>
      </c>
      <c r="AP85" s="75"/>
      <c r="AQ85" s="31"/>
      <c r="AR85" s="78">
        <f>AO85</f>
        <v>0</v>
      </c>
      <c r="AV85" s="119"/>
      <c r="AW85" s="120"/>
      <c r="AX85" s="121"/>
      <c r="AY85" s="30"/>
      <c r="AZ85" s="77">
        <f>BE75</f>
        <v>0</v>
      </c>
      <c r="BA85" s="75"/>
      <c r="BB85" s="31"/>
      <c r="BC85" s="78">
        <f>AZ85</f>
        <v>0</v>
      </c>
    </row>
    <row r="86" spans="4:55" x14ac:dyDescent="0.25">
      <c r="D86" s="116" t="s">
        <v>13</v>
      </c>
      <c r="E86" s="117"/>
      <c r="F86" s="118"/>
      <c r="G86" s="31"/>
      <c r="H86" s="31" t="s">
        <v>11</v>
      </c>
      <c r="I86" s="31"/>
      <c r="J86" s="31"/>
      <c r="K86" s="32" t="s">
        <v>12</v>
      </c>
      <c r="O86" s="116" t="s">
        <v>13</v>
      </c>
      <c r="P86" s="117"/>
      <c r="Q86" s="118"/>
      <c r="R86" s="31"/>
      <c r="S86" s="31" t="s">
        <v>11</v>
      </c>
      <c r="T86" s="31"/>
      <c r="U86" s="31"/>
      <c r="V86" s="32" t="s">
        <v>12</v>
      </c>
      <c r="Z86" s="116" t="s">
        <v>13</v>
      </c>
      <c r="AA86" s="117"/>
      <c r="AB86" s="118"/>
      <c r="AC86" s="31"/>
      <c r="AD86" s="31" t="s">
        <v>11</v>
      </c>
      <c r="AE86" s="31"/>
      <c r="AF86" s="31"/>
      <c r="AG86" s="32" t="s">
        <v>12</v>
      </c>
      <c r="AK86" s="116" t="s">
        <v>13</v>
      </c>
      <c r="AL86" s="117"/>
      <c r="AM86" s="118"/>
      <c r="AN86" s="31"/>
      <c r="AO86" s="31" t="s">
        <v>11</v>
      </c>
      <c r="AP86" s="31"/>
      <c r="AQ86" s="31"/>
      <c r="AR86" s="32" t="s">
        <v>12</v>
      </c>
      <c r="AV86" s="116" t="s">
        <v>13</v>
      </c>
      <c r="AW86" s="117"/>
      <c r="AX86" s="118"/>
      <c r="AY86" s="31"/>
      <c r="AZ86" s="31" t="s">
        <v>11</v>
      </c>
      <c r="BA86" s="31"/>
      <c r="BB86" s="31"/>
      <c r="BC86" s="32" t="s">
        <v>12</v>
      </c>
    </row>
    <row r="87" spans="4:55" ht="15.75" thickBot="1" x14ac:dyDescent="0.3">
      <c r="D87" s="122"/>
      <c r="E87" s="123"/>
      <c r="F87" s="124"/>
      <c r="G87" s="33"/>
      <c r="H87" s="79">
        <f>N75</f>
        <v>0</v>
      </c>
      <c r="I87" s="80"/>
      <c r="J87" s="81"/>
      <c r="K87" s="82">
        <f>N75</f>
        <v>0</v>
      </c>
      <c r="O87" s="122"/>
      <c r="P87" s="123"/>
      <c r="Q87" s="124"/>
      <c r="R87" s="33"/>
      <c r="S87" s="79">
        <f>Y75</f>
        <v>0</v>
      </c>
      <c r="T87" s="80"/>
      <c r="U87" s="81"/>
      <c r="V87" s="82">
        <f>Y75</f>
        <v>0</v>
      </c>
      <c r="Z87" s="122"/>
      <c r="AA87" s="123"/>
      <c r="AB87" s="124"/>
      <c r="AC87" s="33"/>
      <c r="AD87" s="79">
        <f>AJ75</f>
        <v>0</v>
      </c>
      <c r="AE87" s="80"/>
      <c r="AF87" s="81"/>
      <c r="AG87" s="82">
        <f>AJ75</f>
        <v>0</v>
      </c>
      <c r="AK87" s="122"/>
      <c r="AL87" s="123"/>
      <c r="AM87" s="124"/>
      <c r="AN87" s="33"/>
      <c r="AO87" s="79">
        <f>AU75</f>
        <v>0</v>
      </c>
      <c r="AP87" s="80"/>
      <c r="AQ87" s="81"/>
      <c r="AR87" s="82">
        <f>AU75</f>
        <v>0</v>
      </c>
      <c r="AV87" s="122"/>
      <c r="AW87" s="123"/>
      <c r="AX87" s="124"/>
      <c r="AY87" s="33"/>
      <c r="AZ87" s="79">
        <f>BF75</f>
        <v>0</v>
      </c>
      <c r="BA87" s="80"/>
      <c r="BB87" s="81"/>
      <c r="BC87" s="82">
        <f>BF75</f>
        <v>0</v>
      </c>
    </row>
  </sheetData>
  <mergeCells count="1139">
    <mergeCell ref="BG72:BI72"/>
    <mergeCell ref="BJ72:BN72"/>
    <mergeCell ref="BJ57:BN57"/>
    <mergeCell ref="B72:C72"/>
    <mergeCell ref="D72:F72"/>
    <mergeCell ref="G72:K72"/>
    <mergeCell ref="O72:Q72"/>
    <mergeCell ref="R72:V72"/>
    <mergeCell ref="Z72:AB72"/>
    <mergeCell ref="AC72:AG72"/>
    <mergeCell ref="AK72:AM72"/>
    <mergeCell ref="AN72:AR72"/>
    <mergeCell ref="AC57:AG57"/>
    <mergeCell ref="AK57:AM57"/>
    <mergeCell ref="AN57:AR57"/>
    <mergeCell ref="AV57:AX57"/>
    <mergeCell ref="AY57:BC57"/>
    <mergeCell ref="BG57:BI57"/>
    <mergeCell ref="AV42:AX42"/>
    <mergeCell ref="AY42:BC42"/>
    <mergeCell ref="BG42:BI42"/>
    <mergeCell ref="BJ42:BN42"/>
    <mergeCell ref="B57:C57"/>
    <mergeCell ref="D57:F57"/>
    <mergeCell ref="G57:K57"/>
    <mergeCell ref="O57:Q57"/>
    <mergeCell ref="R57:V57"/>
    <mergeCell ref="Z57:AB57"/>
    <mergeCell ref="BJ27:BN27"/>
    <mergeCell ref="B42:C42"/>
    <mergeCell ref="D42:F42"/>
    <mergeCell ref="G42:K42"/>
    <mergeCell ref="O42:Q42"/>
    <mergeCell ref="R42:V42"/>
    <mergeCell ref="Z42:AB42"/>
    <mergeCell ref="AC42:AG42"/>
    <mergeCell ref="AK42:AM42"/>
    <mergeCell ref="AN42:AR42"/>
    <mergeCell ref="AC27:AG27"/>
    <mergeCell ref="AK27:AM27"/>
    <mergeCell ref="AN27:AR27"/>
    <mergeCell ref="AV27:AX27"/>
    <mergeCell ref="AY27:BC27"/>
    <mergeCell ref="BG27:BI27"/>
    <mergeCell ref="B27:C27"/>
    <mergeCell ref="D27:F27"/>
    <mergeCell ref="G27:K27"/>
    <mergeCell ref="O27:Q27"/>
    <mergeCell ref="R27:V27"/>
    <mergeCell ref="Z27:AB27"/>
    <mergeCell ref="BJ12:BN12"/>
    <mergeCell ref="D12:F12"/>
    <mergeCell ref="O12:Q12"/>
    <mergeCell ref="Z12:AB12"/>
    <mergeCell ref="AK12:AM12"/>
    <mergeCell ref="AV12:AX12"/>
    <mergeCell ref="BG12:BI12"/>
    <mergeCell ref="B12:C12"/>
    <mergeCell ref="G12:K12"/>
    <mergeCell ref="R12:V12"/>
    <mergeCell ref="AC12:AG12"/>
    <mergeCell ref="AN12:AR12"/>
    <mergeCell ref="AY12:BC12"/>
    <mergeCell ref="D84:F85"/>
    <mergeCell ref="O84:Q85"/>
    <mergeCell ref="Z84:AB85"/>
    <mergeCell ref="AK84:AM85"/>
    <mergeCell ref="AV84:AX85"/>
    <mergeCell ref="AZ77:BC77"/>
    <mergeCell ref="BN70:BN71"/>
    <mergeCell ref="W70:W71"/>
    <mergeCell ref="X66:X67"/>
    <mergeCell ref="AD66:AD67"/>
    <mergeCell ref="W64:W65"/>
    <mergeCell ref="X64:X65"/>
    <mergeCell ref="BN62:BN63"/>
    <mergeCell ref="W62:W63"/>
    <mergeCell ref="X58:X59"/>
    <mergeCell ref="AD58:AD59"/>
    <mergeCell ref="W55:W56"/>
    <mergeCell ref="X55:X56"/>
    <mergeCell ref="BN53:BN54"/>
    <mergeCell ref="D86:F87"/>
    <mergeCell ref="O86:Q87"/>
    <mergeCell ref="Z86:AB87"/>
    <mergeCell ref="AK86:AM87"/>
    <mergeCell ref="AV86:AX87"/>
    <mergeCell ref="D80:F81"/>
    <mergeCell ref="O80:Q81"/>
    <mergeCell ref="Z80:AB81"/>
    <mergeCell ref="AK80:AM81"/>
    <mergeCell ref="AV80:AX81"/>
    <mergeCell ref="D82:F83"/>
    <mergeCell ref="O82:Q83"/>
    <mergeCell ref="Z82:AB83"/>
    <mergeCell ref="AK82:AM83"/>
    <mergeCell ref="AV82:AX83"/>
    <mergeCell ref="AK77:AN77"/>
    <mergeCell ref="AO77:AR77"/>
    <mergeCell ref="AV77:AY77"/>
    <mergeCell ref="D78:F79"/>
    <mergeCell ref="O78:Q79"/>
    <mergeCell ref="Z78:AB79"/>
    <mergeCell ref="AK78:AM79"/>
    <mergeCell ref="AV78:AX79"/>
    <mergeCell ref="D77:G77"/>
    <mergeCell ref="H77:K77"/>
    <mergeCell ref="O77:R77"/>
    <mergeCell ref="S77:V77"/>
    <mergeCell ref="Z77:AC77"/>
    <mergeCell ref="AD77:AG77"/>
    <mergeCell ref="BO73:BO74"/>
    <mergeCell ref="BP73:BP74"/>
    <mergeCell ref="D75:F75"/>
    <mergeCell ref="O75:Q75"/>
    <mergeCell ref="Z75:AB75"/>
    <mergeCell ref="AK75:AM75"/>
    <mergeCell ref="AV75:AX75"/>
    <mergeCell ref="BG75:BI75"/>
    <mergeCell ref="BC73:BC74"/>
    <mergeCell ref="BD73:BD74"/>
    <mergeCell ref="BE73:BE74"/>
    <mergeCell ref="BK73:BK74"/>
    <mergeCell ref="BL73:BL74"/>
    <mergeCell ref="BN73:BN74"/>
    <mergeCell ref="AP73:AP74"/>
    <mergeCell ref="AR73:AR74"/>
    <mergeCell ref="AS73:AS74"/>
    <mergeCell ref="AT73:AT74"/>
    <mergeCell ref="AZ73:AZ74"/>
    <mergeCell ref="BA73:BA74"/>
    <mergeCell ref="AD73:AD74"/>
    <mergeCell ref="AE73:AE74"/>
    <mergeCell ref="AG73:AG74"/>
    <mergeCell ref="AH73:AH74"/>
    <mergeCell ref="AI73:AI74"/>
    <mergeCell ref="AO73:AO74"/>
    <mergeCell ref="M73:M74"/>
    <mergeCell ref="S73:S74"/>
    <mergeCell ref="T73:T74"/>
    <mergeCell ref="V73:V74"/>
    <mergeCell ref="W73:W74"/>
    <mergeCell ref="X73:X74"/>
    <mergeCell ref="A73:A74"/>
    <mergeCell ref="B73:B74"/>
    <mergeCell ref="C73:C74"/>
    <mergeCell ref="H73:H74"/>
    <mergeCell ref="I73:I74"/>
    <mergeCell ref="K73:K74"/>
    <mergeCell ref="L73:L74"/>
    <mergeCell ref="BA70:BA71"/>
    <mergeCell ref="BC70:BC71"/>
    <mergeCell ref="BD70:BD71"/>
    <mergeCell ref="BE70:BE71"/>
    <mergeCell ref="BK70:BK71"/>
    <mergeCell ref="BL70:BL71"/>
    <mergeCell ref="AO70:AO71"/>
    <mergeCell ref="AP70:AP71"/>
    <mergeCell ref="AR70:AR71"/>
    <mergeCell ref="AS70:AS71"/>
    <mergeCell ref="AT70:AT71"/>
    <mergeCell ref="AZ70:AZ71"/>
    <mergeCell ref="X70:X71"/>
    <mergeCell ref="AD70:AD71"/>
    <mergeCell ref="AE70:AE71"/>
    <mergeCell ref="AG70:AG71"/>
    <mergeCell ref="AH70:AH71"/>
    <mergeCell ref="AI70:AI71"/>
    <mergeCell ref="L70:L71"/>
    <mergeCell ref="M70:M71"/>
    <mergeCell ref="S70:S71"/>
    <mergeCell ref="T70:T71"/>
    <mergeCell ref="V70:V71"/>
    <mergeCell ref="AV72:AX72"/>
    <mergeCell ref="AY72:BC72"/>
    <mergeCell ref="A70:A71"/>
    <mergeCell ref="B70:B71"/>
    <mergeCell ref="C70:C71"/>
    <mergeCell ref="H70:H71"/>
    <mergeCell ref="I70:I71"/>
    <mergeCell ref="K70:K71"/>
    <mergeCell ref="BE68:BE69"/>
    <mergeCell ref="BK68:BK69"/>
    <mergeCell ref="BL68:BL69"/>
    <mergeCell ref="BN68:BN69"/>
    <mergeCell ref="BO68:BO69"/>
    <mergeCell ref="BP68:BP69"/>
    <mergeCell ref="AS68:AS69"/>
    <mergeCell ref="AT68:AT69"/>
    <mergeCell ref="AZ68:AZ69"/>
    <mergeCell ref="BA68:BA69"/>
    <mergeCell ref="BC68:BC69"/>
    <mergeCell ref="BD68:BD69"/>
    <mergeCell ref="AG68:AG69"/>
    <mergeCell ref="AH68:AH69"/>
    <mergeCell ref="AI68:AI69"/>
    <mergeCell ref="AO68:AO69"/>
    <mergeCell ref="AP68:AP69"/>
    <mergeCell ref="AR68:AR69"/>
    <mergeCell ref="T68:T69"/>
    <mergeCell ref="V68:V69"/>
    <mergeCell ref="W68:W69"/>
    <mergeCell ref="X68:X69"/>
    <mergeCell ref="AD68:AD69"/>
    <mergeCell ref="AE68:AE69"/>
    <mergeCell ref="BO70:BO71"/>
    <mergeCell ref="BP70:BP71"/>
    <mergeCell ref="BP66:BP67"/>
    <mergeCell ref="A68:A69"/>
    <mergeCell ref="B68:B69"/>
    <mergeCell ref="C68:C69"/>
    <mergeCell ref="H68:H69"/>
    <mergeCell ref="I68:I69"/>
    <mergeCell ref="K68:K69"/>
    <mergeCell ref="L68:L69"/>
    <mergeCell ref="M68:M69"/>
    <mergeCell ref="S68:S69"/>
    <mergeCell ref="BD66:BD67"/>
    <mergeCell ref="BE66:BE67"/>
    <mergeCell ref="BK66:BK67"/>
    <mergeCell ref="BL66:BL67"/>
    <mergeCell ref="BN66:BN67"/>
    <mergeCell ref="BO66:BO67"/>
    <mergeCell ref="AR66:AR67"/>
    <mergeCell ref="AS66:AS67"/>
    <mergeCell ref="AT66:AT67"/>
    <mergeCell ref="AZ66:AZ67"/>
    <mergeCell ref="BA66:BA67"/>
    <mergeCell ref="BC66:BC67"/>
    <mergeCell ref="AE66:AE67"/>
    <mergeCell ref="AG66:AG67"/>
    <mergeCell ref="AH66:AH67"/>
    <mergeCell ref="AI66:AI67"/>
    <mergeCell ref="AO66:AO67"/>
    <mergeCell ref="AP66:AP67"/>
    <mergeCell ref="S66:S67"/>
    <mergeCell ref="T66:T67"/>
    <mergeCell ref="V66:V67"/>
    <mergeCell ref="W66:W67"/>
    <mergeCell ref="BO64:BO65"/>
    <mergeCell ref="BP64:BP65"/>
    <mergeCell ref="A66:A67"/>
    <mergeCell ref="B66:B67"/>
    <mergeCell ref="C66:C67"/>
    <mergeCell ref="H66:H67"/>
    <mergeCell ref="I66:I67"/>
    <mergeCell ref="K66:K67"/>
    <mergeCell ref="L66:L67"/>
    <mergeCell ref="M66:M67"/>
    <mergeCell ref="BC64:BC65"/>
    <mergeCell ref="BD64:BD65"/>
    <mergeCell ref="BE64:BE65"/>
    <mergeCell ref="BK64:BK65"/>
    <mergeCell ref="BL64:BL65"/>
    <mergeCell ref="BN64:BN65"/>
    <mergeCell ref="AP64:AP65"/>
    <mergeCell ref="AR64:AR65"/>
    <mergeCell ref="AS64:AS65"/>
    <mergeCell ref="AT64:AT65"/>
    <mergeCell ref="AZ64:AZ65"/>
    <mergeCell ref="BA64:BA65"/>
    <mergeCell ref="AD64:AD65"/>
    <mergeCell ref="AE64:AE65"/>
    <mergeCell ref="AG64:AG65"/>
    <mergeCell ref="AH64:AH65"/>
    <mergeCell ref="AI64:AI65"/>
    <mergeCell ref="AO64:AO65"/>
    <mergeCell ref="M64:M65"/>
    <mergeCell ref="S64:S65"/>
    <mergeCell ref="T64:T65"/>
    <mergeCell ref="V64:V65"/>
    <mergeCell ref="A64:A65"/>
    <mergeCell ref="B64:B65"/>
    <mergeCell ref="C64:C65"/>
    <mergeCell ref="H64:H65"/>
    <mergeCell ref="I64:I65"/>
    <mergeCell ref="K64:K65"/>
    <mergeCell ref="L64:L65"/>
    <mergeCell ref="BA62:BA63"/>
    <mergeCell ref="BC62:BC63"/>
    <mergeCell ref="BD62:BD63"/>
    <mergeCell ref="BE62:BE63"/>
    <mergeCell ref="BK62:BK63"/>
    <mergeCell ref="BL62:BL63"/>
    <mergeCell ref="AO62:AO63"/>
    <mergeCell ref="AP62:AP63"/>
    <mergeCell ref="AR62:AR63"/>
    <mergeCell ref="AS62:AS63"/>
    <mergeCell ref="AT62:AT63"/>
    <mergeCell ref="AZ62:AZ63"/>
    <mergeCell ref="X62:X63"/>
    <mergeCell ref="AD62:AD63"/>
    <mergeCell ref="AE62:AE63"/>
    <mergeCell ref="AG62:AG63"/>
    <mergeCell ref="AH62:AH63"/>
    <mergeCell ref="AI62:AI63"/>
    <mergeCell ref="L62:L63"/>
    <mergeCell ref="M62:M63"/>
    <mergeCell ref="S62:S63"/>
    <mergeCell ref="T62:T63"/>
    <mergeCell ref="V62:V63"/>
    <mergeCell ref="A62:A63"/>
    <mergeCell ref="B62:B63"/>
    <mergeCell ref="C62:C63"/>
    <mergeCell ref="H62:H63"/>
    <mergeCell ref="I62:I63"/>
    <mergeCell ref="K62:K63"/>
    <mergeCell ref="BE60:BE61"/>
    <mergeCell ref="BK60:BK61"/>
    <mergeCell ref="BL60:BL61"/>
    <mergeCell ref="BN60:BN61"/>
    <mergeCell ref="BO60:BO61"/>
    <mergeCell ref="BP60:BP61"/>
    <mergeCell ref="AS60:AS61"/>
    <mergeCell ref="AT60:AT61"/>
    <mergeCell ref="AZ60:AZ61"/>
    <mergeCell ref="BA60:BA61"/>
    <mergeCell ref="BC60:BC61"/>
    <mergeCell ref="BD60:BD61"/>
    <mergeCell ref="AG60:AG61"/>
    <mergeCell ref="AH60:AH61"/>
    <mergeCell ref="AI60:AI61"/>
    <mergeCell ref="AO60:AO61"/>
    <mergeCell ref="AP60:AP61"/>
    <mergeCell ref="AR60:AR61"/>
    <mergeCell ref="T60:T61"/>
    <mergeCell ref="V60:V61"/>
    <mergeCell ref="W60:W61"/>
    <mergeCell ref="X60:X61"/>
    <mergeCell ref="AD60:AD61"/>
    <mergeCell ref="AE60:AE61"/>
    <mergeCell ref="BO62:BO63"/>
    <mergeCell ref="BP62:BP63"/>
    <mergeCell ref="A60:A61"/>
    <mergeCell ref="B60:B61"/>
    <mergeCell ref="C60:C61"/>
    <mergeCell ref="H60:H61"/>
    <mergeCell ref="I60:I61"/>
    <mergeCell ref="K60:K61"/>
    <mergeCell ref="L60:L61"/>
    <mergeCell ref="M60:M61"/>
    <mergeCell ref="S60:S61"/>
    <mergeCell ref="BD58:BD59"/>
    <mergeCell ref="BE58:BE59"/>
    <mergeCell ref="BK58:BK59"/>
    <mergeCell ref="BL58:BL59"/>
    <mergeCell ref="BN58:BN59"/>
    <mergeCell ref="BO58:BO59"/>
    <mergeCell ref="AR58:AR59"/>
    <mergeCell ref="AS58:AS59"/>
    <mergeCell ref="AT58:AT59"/>
    <mergeCell ref="AZ58:AZ59"/>
    <mergeCell ref="BA58:BA59"/>
    <mergeCell ref="BC58:BC59"/>
    <mergeCell ref="AE58:AE59"/>
    <mergeCell ref="AG58:AG59"/>
    <mergeCell ref="AH58:AH59"/>
    <mergeCell ref="AI58:AI59"/>
    <mergeCell ref="AO58:AO59"/>
    <mergeCell ref="AP58:AP59"/>
    <mergeCell ref="S58:S59"/>
    <mergeCell ref="T58:T59"/>
    <mergeCell ref="V58:V59"/>
    <mergeCell ref="W58:W59"/>
    <mergeCell ref="BP55:BP56"/>
    <mergeCell ref="A58:A59"/>
    <mergeCell ref="B58:B59"/>
    <mergeCell ref="C58:C59"/>
    <mergeCell ref="H58:H59"/>
    <mergeCell ref="I58:I59"/>
    <mergeCell ref="K58:K59"/>
    <mergeCell ref="L58:L59"/>
    <mergeCell ref="M58:M59"/>
    <mergeCell ref="BC55:BC56"/>
    <mergeCell ref="BD55:BD56"/>
    <mergeCell ref="BE55:BE56"/>
    <mergeCell ref="BK55:BK56"/>
    <mergeCell ref="BL55:BL56"/>
    <mergeCell ref="BN55:BN56"/>
    <mergeCell ref="AP55:AP56"/>
    <mergeCell ref="AR55:AR56"/>
    <mergeCell ref="AS55:AS56"/>
    <mergeCell ref="AT55:AT56"/>
    <mergeCell ref="AZ55:AZ56"/>
    <mergeCell ref="BA55:BA56"/>
    <mergeCell ref="AD55:AD56"/>
    <mergeCell ref="AE55:AE56"/>
    <mergeCell ref="AG55:AG56"/>
    <mergeCell ref="AH55:AH56"/>
    <mergeCell ref="AI55:AI56"/>
    <mergeCell ref="AO55:AO56"/>
    <mergeCell ref="M55:M56"/>
    <mergeCell ref="S55:S56"/>
    <mergeCell ref="T55:T56"/>
    <mergeCell ref="V55:V56"/>
    <mergeCell ref="BP58:BP59"/>
    <mergeCell ref="BP53:BP54"/>
    <mergeCell ref="A55:A56"/>
    <mergeCell ref="B55:B56"/>
    <mergeCell ref="C55:C56"/>
    <mergeCell ref="H55:H56"/>
    <mergeCell ref="I55:I56"/>
    <mergeCell ref="K55:K56"/>
    <mergeCell ref="L55:L56"/>
    <mergeCell ref="BA53:BA54"/>
    <mergeCell ref="BC53:BC54"/>
    <mergeCell ref="BD53:BD54"/>
    <mergeCell ref="BE53:BE54"/>
    <mergeCell ref="BK53:BK54"/>
    <mergeCell ref="BL53:BL54"/>
    <mergeCell ref="AO53:AO54"/>
    <mergeCell ref="AP53:AP54"/>
    <mergeCell ref="AR53:AR54"/>
    <mergeCell ref="AS53:AS54"/>
    <mergeCell ref="AT53:AT54"/>
    <mergeCell ref="AZ53:AZ54"/>
    <mergeCell ref="X53:X54"/>
    <mergeCell ref="AD53:AD54"/>
    <mergeCell ref="AE53:AE54"/>
    <mergeCell ref="AG53:AG54"/>
    <mergeCell ref="AH53:AH54"/>
    <mergeCell ref="AI53:AI54"/>
    <mergeCell ref="L53:L54"/>
    <mergeCell ref="M53:M54"/>
    <mergeCell ref="S53:S54"/>
    <mergeCell ref="T53:T54"/>
    <mergeCell ref="V53:V54"/>
    <mergeCell ref="BO55:BO56"/>
    <mergeCell ref="W53:W54"/>
    <mergeCell ref="A53:A54"/>
    <mergeCell ref="B53:B54"/>
    <mergeCell ref="C53:C54"/>
    <mergeCell ref="H53:H54"/>
    <mergeCell ref="I53:I54"/>
    <mergeCell ref="K53:K54"/>
    <mergeCell ref="BE51:BE52"/>
    <mergeCell ref="BK51:BK52"/>
    <mergeCell ref="BL51:BL52"/>
    <mergeCell ref="BN51:BN52"/>
    <mergeCell ref="BO51:BO52"/>
    <mergeCell ref="BP51:BP52"/>
    <mergeCell ref="AS51:AS52"/>
    <mergeCell ref="AT51:AT52"/>
    <mergeCell ref="AZ51:AZ52"/>
    <mergeCell ref="BA51:BA52"/>
    <mergeCell ref="BC51:BC52"/>
    <mergeCell ref="BD51:BD52"/>
    <mergeCell ref="AG51:AG52"/>
    <mergeCell ref="AH51:AH52"/>
    <mergeCell ref="AI51:AI52"/>
    <mergeCell ref="AO51:AO52"/>
    <mergeCell ref="AP51:AP52"/>
    <mergeCell ref="AR51:AR52"/>
    <mergeCell ref="T51:T52"/>
    <mergeCell ref="V51:V52"/>
    <mergeCell ref="W51:W52"/>
    <mergeCell ref="X51:X52"/>
    <mergeCell ref="AD51:AD52"/>
    <mergeCell ref="AE51:AE52"/>
    <mergeCell ref="BO53:BO54"/>
    <mergeCell ref="BP49:BP50"/>
    <mergeCell ref="A51:A52"/>
    <mergeCell ref="B51:B52"/>
    <mergeCell ref="C51:C52"/>
    <mergeCell ref="H51:H52"/>
    <mergeCell ref="I51:I52"/>
    <mergeCell ref="K51:K52"/>
    <mergeCell ref="L51:L52"/>
    <mergeCell ref="M51:M52"/>
    <mergeCell ref="S51:S52"/>
    <mergeCell ref="BD49:BD50"/>
    <mergeCell ref="BE49:BE50"/>
    <mergeCell ref="BK49:BK50"/>
    <mergeCell ref="BL49:BL50"/>
    <mergeCell ref="BN49:BN50"/>
    <mergeCell ref="BO49:BO50"/>
    <mergeCell ref="AR49:AR50"/>
    <mergeCell ref="AS49:AS50"/>
    <mergeCell ref="AT49:AT50"/>
    <mergeCell ref="AZ49:AZ50"/>
    <mergeCell ref="BA49:BA50"/>
    <mergeCell ref="BC49:BC50"/>
    <mergeCell ref="AE49:AE50"/>
    <mergeCell ref="AG49:AG50"/>
    <mergeCell ref="AH49:AH50"/>
    <mergeCell ref="AI49:AI50"/>
    <mergeCell ref="AO49:AO50"/>
    <mergeCell ref="AP49:AP50"/>
    <mergeCell ref="S49:S50"/>
    <mergeCell ref="T49:T50"/>
    <mergeCell ref="V49:V50"/>
    <mergeCell ref="W49:W50"/>
    <mergeCell ref="X49:X50"/>
    <mergeCell ref="AD49:AD50"/>
    <mergeCell ref="BO47:BO48"/>
    <mergeCell ref="BP47:BP48"/>
    <mergeCell ref="A49:A50"/>
    <mergeCell ref="B49:B50"/>
    <mergeCell ref="C49:C50"/>
    <mergeCell ref="H49:H50"/>
    <mergeCell ref="I49:I50"/>
    <mergeCell ref="K49:K50"/>
    <mergeCell ref="L49:L50"/>
    <mergeCell ref="M49:M50"/>
    <mergeCell ref="BC47:BC48"/>
    <mergeCell ref="BD47:BD48"/>
    <mergeCell ref="BE47:BE48"/>
    <mergeCell ref="BK47:BK48"/>
    <mergeCell ref="BL47:BL48"/>
    <mergeCell ref="BN47:BN48"/>
    <mergeCell ref="AP47:AP48"/>
    <mergeCell ref="AR47:AR48"/>
    <mergeCell ref="AS47:AS48"/>
    <mergeCell ref="AT47:AT48"/>
    <mergeCell ref="AZ47:AZ48"/>
    <mergeCell ref="BA47:BA48"/>
    <mergeCell ref="AD47:AD48"/>
    <mergeCell ref="AE47:AE48"/>
    <mergeCell ref="AG47:AG48"/>
    <mergeCell ref="AH47:AH48"/>
    <mergeCell ref="AI47:AI48"/>
    <mergeCell ref="AO47:AO48"/>
    <mergeCell ref="M47:M48"/>
    <mergeCell ref="S47:S48"/>
    <mergeCell ref="T47:T48"/>
    <mergeCell ref="V47:V48"/>
    <mergeCell ref="W47:W48"/>
    <mergeCell ref="X47:X48"/>
    <mergeCell ref="BN45:BN46"/>
    <mergeCell ref="BO45:BO46"/>
    <mergeCell ref="BP45:BP46"/>
    <mergeCell ref="A47:A48"/>
    <mergeCell ref="B47:B48"/>
    <mergeCell ref="C47:C48"/>
    <mergeCell ref="H47:H48"/>
    <mergeCell ref="I47:I48"/>
    <mergeCell ref="K47:K48"/>
    <mergeCell ref="L47:L48"/>
    <mergeCell ref="BA45:BA46"/>
    <mergeCell ref="BC45:BC46"/>
    <mergeCell ref="BD45:BD46"/>
    <mergeCell ref="BE45:BE46"/>
    <mergeCell ref="BK45:BK46"/>
    <mergeCell ref="BL45:BL46"/>
    <mergeCell ref="AO45:AO46"/>
    <mergeCell ref="AP45:AP46"/>
    <mergeCell ref="AR45:AR46"/>
    <mergeCell ref="AS45:AS46"/>
    <mergeCell ref="AT45:AT46"/>
    <mergeCell ref="AZ45:AZ46"/>
    <mergeCell ref="X45:X46"/>
    <mergeCell ref="AD45:AD46"/>
    <mergeCell ref="AE45:AE46"/>
    <mergeCell ref="AG45:AG46"/>
    <mergeCell ref="AH45:AH46"/>
    <mergeCell ref="AI45:AI46"/>
    <mergeCell ref="L45:L46"/>
    <mergeCell ref="M45:M46"/>
    <mergeCell ref="S45:S46"/>
    <mergeCell ref="T45:T46"/>
    <mergeCell ref="V45:V46"/>
    <mergeCell ref="W45:W46"/>
    <mergeCell ref="A45:A46"/>
    <mergeCell ref="B45:B46"/>
    <mergeCell ref="C45:C46"/>
    <mergeCell ref="H45:H46"/>
    <mergeCell ref="I45:I46"/>
    <mergeCell ref="K45:K46"/>
    <mergeCell ref="BE43:BE44"/>
    <mergeCell ref="BK43:BK44"/>
    <mergeCell ref="BL43:BL44"/>
    <mergeCell ref="BN43:BN44"/>
    <mergeCell ref="BO43:BO44"/>
    <mergeCell ref="BP43:BP44"/>
    <mergeCell ref="AS43:AS44"/>
    <mergeCell ref="AT43:AT44"/>
    <mergeCell ref="AZ43:AZ44"/>
    <mergeCell ref="BA43:BA44"/>
    <mergeCell ref="BC43:BC44"/>
    <mergeCell ref="BD43:BD44"/>
    <mergeCell ref="AG43:AG44"/>
    <mergeCell ref="AH43:AH44"/>
    <mergeCell ref="AI43:AI44"/>
    <mergeCell ref="AO43:AO44"/>
    <mergeCell ref="AP43:AP44"/>
    <mergeCell ref="AR43:AR44"/>
    <mergeCell ref="T43:T44"/>
    <mergeCell ref="V43:V44"/>
    <mergeCell ref="W43:W44"/>
    <mergeCell ref="X43:X44"/>
    <mergeCell ref="AD43:AD44"/>
    <mergeCell ref="AE43:AE44"/>
    <mergeCell ref="BP40:BP41"/>
    <mergeCell ref="A43:A44"/>
    <mergeCell ref="B43:B44"/>
    <mergeCell ref="C43:C44"/>
    <mergeCell ref="H43:H44"/>
    <mergeCell ref="I43:I44"/>
    <mergeCell ref="K43:K44"/>
    <mergeCell ref="L43:L44"/>
    <mergeCell ref="M43:M44"/>
    <mergeCell ref="S43:S44"/>
    <mergeCell ref="BD40:BD41"/>
    <mergeCell ref="BE40:BE41"/>
    <mergeCell ref="BK40:BK41"/>
    <mergeCell ref="BL40:BL41"/>
    <mergeCell ref="BN40:BN41"/>
    <mergeCell ref="BO40:BO41"/>
    <mergeCell ref="AR40:AR41"/>
    <mergeCell ref="AS40:AS41"/>
    <mergeCell ref="AT40:AT41"/>
    <mergeCell ref="AZ40:AZ41"/>
    <mergeCell ref="BA40:BA41"/>
    <mergeCell ref="BC40:BC41"/>
    <mergeCell ref="AE40:AE41"/>
    <mergeCell ref="AG40:AG41"/>
    <mergeCell ref="AH40:AH41"/>
    <mergeCell ref="AI40:AI41"/>
    <mergeCell ref="AO40:AO41"/>
    <mergeCell ref="AP40:AP41"/>
    <mergeCell ref="S40:S41"/>
    <mergeCell ref="T40:T41"/>
    <mergeCell ref="V40:V41"/>
    <mergeCell ref="W40:W41"/>
    <mergeCell ref="X40:X41"/>
    <mergeCell ref="AD40:AD41"/>
    <mergeCell ref="BO38:BO39"/>
    <mergeCell ref="BP38:BP39"/>
    <mergeCell ref="A40:A41"/>
    <mergeCell ref="B40:B41"/>
    <mergeCell ref="C40:C41"/>
    <mergeCell ref="H40:H41"/>
    <mergeCell ref="I40:I41"/>
    <mergeCell ref="K40:K41"/>
    <mergeCell ref="L40:L41"/>
    <mergeCell ref="M40:M41"/>
    <mergeCell ref="BC38:BC39"/>
    <mergeCell ref="BD38:BD39"/>
    <mergeCell ref="BE38:BE39"/>
    <mergeCell ref="BK38:BK39"/>
    <mergeCell ref="BL38:BL39"/>
    <mergeCell ref="BN38:BN39"/>
    <mergeCell ref="AP38:AP39"/>
    <mergeCell ref="AR38:AR39"/>
    <mergeCell ref="AS38:AS39"/>
    <mergeCell ref="AT38:AT39"/>
    <mergeCell ref="AZ38:AZ39"/>
    <mergeCell ref="BA38:BA39"/>
    <mergeCell ref="AD38:AD39"/>
    <mergeCell ref="AE38:AE39"/>
    <mergeCell ref="AG38:AG39"/>
    <mergeCell ref="AH38:AH39"/>
    <mergeCell ref="AI38:AI39"/>
    <mergeCell ref="AO38:AO39"/>
    <mergeCell ref="M38:M39"/>
    <mergeCell ref="S38:S39"/>
    <mergeCell ref="T38:T39"/>
    <mergeCell ref="V38:V39"/>
    <mergeCell ref="W38:W39"/>
    <mergeCell ref="X38:X39"/>
    <mergeCell ref="BN36:BN37"/>
    <mergeCell ref="BO36:BO37"/>
    <mergeCell ref="BP36:BP37"/>
    <mergeCell ref="A38:A39"/>
    <mergeCell ref="B38:B39"/>
    <mergeCell ref="C38:C39"/>
    <mergeCell ref="H38:H39"/>
    <mergeCell ref="I38:I39"/>
    <mergeCell ref="K38:K39"/>
    <mergeCell ref="L38:L39"/>
    <mergeCell ref="BA36:BA37"/>
    <mergeCell ref="BC36:BC37"/>
    <mergeCell ref="BD36:BD37"/>
    <mergeCell ref="BE36:BE37"/>
    <mergeCell ref="BK36:BK37"/>
    <mergeCell ref="BL36:BL37"/>
    <mergeCell ref="AO36:AO37"/>
    <mergeCell ref="AP36:AP37"/>
    <mergeCell ref="AR36:AR37"/>
    <mergeCell ref="AS36:AS37"/>
    <mergeCell ref="AT36:AT37"/>
    <mergeCell ref="AZ36:AZ37"/>
    <mergeCell ref="X36:X37"/>
    <mergeCell ref="AD36:AD37"/>
    <mergeCell ref="AE36:AE37"/>
    <mergeCell ref="AG36:AG37"/>
    <mergeCell ref="AH36:AH37"/>
    <mergeCell ref="AI36:AI37"/>
    <mergeCell ref="L36:L37"/>
    <mergeCell ref="M36:M37"/>
    <mergeCell ref="S36:S37"/>
    <mergeCell ref="T36:T37"/>
    <mergeCell ref="V36:V37"/>
    <mergeCell ref="W36:W37"/>
    <mergeCell ref="A36:A37"/>
    <mergeCell ref="B36:B37"/>
    <mergeCell ref="C36:C37"/>
    <mergeCell ref="H36:H37"/>
    <mergeCell ref="I36:I37"/>
    <mergeCell ref="K36:K37"/>
    <mergeCell ref="BE34:BE35"/>
    <mergeCell ref="BK34:BK35"/>
    <mergeCell ref="BL34:BL35"/>
    <mergeCell ref="BN34:BN35"/>
    <mergeCell ref="BO34:BO35"/>
    <mergeCell ref="BP34:BP35"/>
    <mergeCell ref="AS34:AS35"/>
    <mergeCell ref="AT34:AT35"/>
    <mergeCell ref="AZ34:AZ35"/>
    <mergeCell ref="BA34:BA35"/>
    <mergeCell ref="BC34:BC35"/>
    <mergeCell ref="BD34:BD35"/>
    <mergeCell ref="AG34:AG35"/>
    <mergeCell ref="AH34:AH35"/>
    <mergeCell ref="AI34:AI35"/>
    <mergeCell ref="AO34:AO35"/>
    <mergeCell ref="AP34:AP35"/>
    <mergeCell ref="AR34:AR35"/>
    <mergeCell ref="T34:T35"/>
    <mergeCell ref="V34:V35"/>
    <mergeCell ref="W34:W35"/>
    <mergeCell ref="X34:X35"/>
    <mergeCell ref="AD34:AD35"/>
    <mergeCell ref="AE34:AE35"/>
    <mergeCell ref="BP32:BP33"/>
    <mergeCell ref="A34:A35"/>
    <mergeCell ref="B34:B35"/>
    <mergeCell ref="C34:C35"/>
    <mergeCell ref="H34:H35"/>
    <mergeCell ref="I34:I35"/>
    <mergeCell ref="K34:K35"/>
    <mergeCell ref="L34:L35"/>
    <mergeCell ref="M34:M35"/>
    <mergeCell ref="S34:S35"/>
    <mergeCell ref="BD32:BD33"/>
    <mergeCell ref="BE32:BE33"/>
    <mergeCell ref="BK32:BK33"/>
    <mergeCell ref="BL32:BL33"/>
    <mergeCell ref="BN32:BN33"/>
    <mergeCell ref="BO32:BO33"/>
    <mergeCell ref="AR32:AR33"/>
    <mergeCell ref="AS32:AS33"/>
    <mergeCell ref="AT32:AT33"/>
    <mergeCell ref="AZ32:AZ33"/>
    <mergeCell ref="BA32:BA33"/>
    <mergeCell ref="BC32:BC33"/>
    <mergeCell ref="AE32:AE33"/>
    <mergeCell ref="AG32:AG33"/>
    <mergeCell ref="AH32:AH33"/>
    <mergeCell ref="AI32:AI33"/>
    <mergeCell ref="AO32:AO33"/>
    <mergeCell ref="AP32:AP33"/>
    <mergeCell ref="S32:S33"/>
    <mergeCell ref="T32:T33"/>
    <mergeCell ref="V32:V33"/>
    <mergeCell ref="W32:W33"/>
    <mergeCell ref="X32:X33"/>
    <mergeCell ref="AD32:AD33"/>
    <mergeCell ref="BO30:BO31"/>
    <mergeCell ref="BP30:BP31"/>
    <mergeCell ref="A32:A33"/>
    <mergeCell ref="B32:B33"/>
    <mergeCell ref="C32:C33"/>
    <mergeCell ref="H32:H33"/>
    <mergeCell ref="I32:I33"/>
    <mergeCell ref="K32:K33"/>
    <mergeCell ref="L32:L33"/>
    <mergeCell ref="M32:M33"/>
    <mergeCell ref="BC30:BC31"/>
    <mergeCell ref="BD30:BD31"/>
    <mergeCell ref="BE30:BE31"/>
    <mergeCell ref="BK30:BK31"/>
    <mergeCell ref="BL30:BL31"/>
    <mergeCell ref="BN30:BN31"/>
    <mergeCell ref="AP30:AP31"/>
    <mergeCell ref="AR30:AR31"/>
    <mergeCell ref="AS30:AS31"/>
    <mergeCell ref="AT30:AT31"/>
    <mergeCell ref="AZ30:AZ31"/>
    <mergeCell ref="BA30:BA31"/>
    <mergeCell ref="AD30:AD31"/>
    <mergeCell ref="AE30:AE31"/>
    <mergeCell ref="AG30:AG31"/>
    <mergeCell ref="AH30:AH31"/>
    <mergeCell ref="AI30:AI31"/>
    <mergeCell ref="AO30:AO31"/>
    <mergeCell ref="M30:M31"/>
    <mergeCell ref="S30:S31"/>
    <mergeCell ref="T30:T31"/>
    <mergeCell ref="V30:V31"/>
    <mergeCell ref="W30:W31"/>
    <mergeCell ref="X30:X31"/>
    <mergeCell ref="BN28:BN29"/>
    <mergeCell ref="BO28:BO29"/>
    <mergeCell ref="BP28:BP29"/>
    <mergeCell ref="A30:A31"/>
    <mergeCell ref="B30:B31"/>
    <mergeCell ref="C30:C31"/>
    <mergeCell ref="H30:H31"/>
    <mergeCell ref="I30:I31"/>
    <mergeCell ref="K30:K31"/>
    <mergeCell ref="L30:L31"/>
    <mergeCell ref="BA28:BA29"/>
    <mergeCell ref="BC28:BC29"/>
    <mergeCell ref="BD28:BD29"/>
    <mergeCell ref="BE28:BE29"/>
    <mergeCell ref="BK28:BK29"/>
    <mergeCell ref="BL28:BL29"/>
    <mergeCell ref="AO28:AO29"/>
    <mergeCell ref="AP28:AP29"/>
    <mergeCell ref="AR28:AR29"/>
    <mergeCell ref="AS28:AS29"/>
    <mergeCell ref="AT28:AT29"/>
    <mergeCell ref="AZ28:AZ29"/>
    <mergeCell ref="X28:X29"/>
    <mergeCell ref="AD28:AD29"/>
    <mergeCell ref="AE28:AE29"/>
    <mergeCell ref="AG28:AG29"/>
    <mergeCell ref="AH28:AH29"/>
    <mergeCell ref="AI28:AI29"/>
    <mergeCell ref="L28:L29"/>
    <mergeCell ref="M28:M29"/>
    <mergeCell ref="S28:S29"/>
    <mergeCell ref="T28:T29"/>
    <mergeCell ref="V28:V29"/>
    <mergeCell ref="W28:W29"/>
    <mergeCell ref="A28:A29"/>
    <mergeCell ref="B28:B29"/>
    <mergeCell ref="C28:C29"/>
    <mergeCell ref="H28:H29"/>
    <mergeCell ref="I28:I29"/>
    <mergeCell ref="K28:K29"/>
    <mergeCell ref="BE25:BE26"/>
    <mergeCell ref="BK25:BK26"/>
    <mergeCell ref="BL25:BL26"/>
    <mergeCell ref="BN25:BN26"/>
    <mergeCell ref="BO25:BO26"/>
    <mergeCell ref="BP25:BP26"/>
    <mergeCell ref="AS25:AS26"/>
    <mergeCell ref="AT25:AT26"/>
    <mergeCell ref="AZ25:AZ26"/>
    <mergeCell ref="BA25:BA26"/>
    <mergeCell ref="BC25:BC26"/>
    <mergeCell ref="BD25:BD26"/>
    <mergeCell ref="AG25:AG26"/>
    <mergeCell ref="AH25:AH26"/>
    <mergeCell ref="AI25:AI26"/>
    <mergeCell ref="AO25:AO26"/>
    <mergeCell ref="AP25:AP26"/>
    <mergeCell ref="AR25:AR26"/>
    <mergeCell ref="T25:T26"/>
    <mergeCell ref="V25:V26"/>
    <mergeCell ref="W25:W26"/>
    <mergeCell ref="X25:X26"/>
    <mergeCell ref="AD25:AD26"/>
    <mergeCell ref="AE25:AE26"/>
    <mergeCell ref="BP23:BP24"/>
    <mergeCell ref="A25:A26"/>
    <mergeCell ref="B25:B26"/>
    <mergeCell ref="C25:C26"/>
    <mergeCell ref="H25:H26"/>
    <mergeCell ref="I25:I26"/>
    <mergeCell ref="K25:K26"/>
    <mergeCell ref="L25:L26"/>
    <mergeCell ref="M25:M26"/>
    <mergeCell ref="S25:S26"/>
    <mergeCell ref="BD23:BD24"/>
    <mergeCell ref="BE23:BE24"/>
    <mergeCell ref="BK23:BK24"/>
    <mergeCell ref="BL23:BL24"/>
    <mergeCell ref="BN23:BN24"/>
    <mergeCell ref="BO23:BO24"/>
    <mergeCell ref="AR23:AR24"/>
    <mergeCell ref="AS23:AS24"/>
    <mergeCell ref="AT23:AT24"/>
    <mergeCell ref="AZ23:AZ24"/>
    <mergeCell ref="BA23:BA24"/>
    <mergeCell ref="BC23:BC24"/>
    <mergeCell ref="AE23:AE24"/>
    <mergeCell ref="AG23:AG24"/>
    <mergeCell ref="AH23:AH24"/>
    <mergeCell ref="AI23:AI24"/>
    <mergeCell ref="AO23:AO24"/>
    <mergeCell ref="AP23:AP24"/>
    <mergeCell ref="S23:S24"/>
    <mergeCell ref="T23:T24"/>
    <mergeCell ref="V23:V24"/>
    <mergeCell ref="W23:W24"/>
    <mergeCell ref="X23:X24"/>
    <mergeCell ref="AD23:AD24"/>
    <mergeCell ref="BO21:BO22"/>
    <mergeCell ref="BP21:BP22"/>
    <mergeCell ref="A23:A24"/>
    <mergeCell ref="B23:B24"/>
    <mergeCell ref="C23:C24"/>
    <mergeCell ref="H23:H24"/>
    <mergeCell ref="I23:I24"/>
    <mergeCell ref="K23:K24"/>
    <mergeCell ref="L23:L24"/>
    <mergeCell ref="M23:M24"/>
    <mergeCell ref="BC21:BC22"/>
    <mergeCell ref="BD21:BD22"/>
    <mergeCell ref="BE21:BE22"/>
    <mergeCell ref="BK21:BK22"/>
    <mergeCell ref="BL21:BL22"/>
    <mergeCell ref="BN21:BN22"/>
    <mergeCell ref="AP21:AP22"/>
    <mergeCell ref="AR21:AR22"/>
    <mergeCell ref="AS21:AS22"/>
    <mergeCell ref="AT21:AT22"/>
    <mergeCell ref="AZ21:AZ22"/>
    <mergeCell ref="BA21:BA22"/>
    <mergeCell ref="AD21:AD22"/>
    <mergeCell ref="AE21:AE22"/>
    <mergeCell ref="AG21:AG22"/>
    <mergeCell ref="AH21:AH22"/>
    <mergeCell ref="AI21:AI22"/>
    <mergeCell ref="AO21:AO22"/>
    <mergeCell ref="M21:M22"/>
    <mergeCell ref="S21:S22"/>
    <mergeCell ref="T21:T22"/>
    <mergeCell ref="V21:V22"/>
    <mergeCell ref="W21:W22"/>
    <mergeCell ref="X21:X22"/>
    <mergeCell ref="BN19:BN20"/>
    <mergeCell ref="BO19:BO20"/>
    <mergeCell ref="BP19:BP20"/>
    <mergeCell ref="A21:A22"/>
    <mergeCell ref="B21:B22"/>
    <mergeCell ref="C21:C22"/>
    <mergeCell ref="H21:H22"/>
    <mergeCell ref="I21:I22"/>
    <mergeCell ref="K21:K22"/>
    <mergeCell ref="L21:L22"/>
    <mergeCell ref="BA19:BA20"/>
    <mergeCell ref="BC19:BC20"/>
    <mergeCell ref="BD19:BD20"/>
    <mergeCell ref="BE19:BE20"/>
    <mergeCell ref="BK19:BK20"/>
    <mergeCell ref="BL19:BL20"/>
    <mergeCell ref="AO19:AO20"/>
    <mergeCell ref="AP19:AP20"/>
    <mergeCell ref="AR19:AR20"/>
    <mergeCell ref="AS19:AS20"/>
    <mergeCell ref="AT19:AT20"/>
    <mergeCell ref="AZ19:AZ20"/>
    <mergeCell ref="X19:X20"/>
    <mergeCell ref="AD19:AD20"/>
    <mergeCell ref="AE19:AE20"/>
    <mergeCell ref="AG19:AG20"/>
    <mergeCell ref="AH19:AH20"/>
    <mergeCell ref="AI19:AI20"/>
    <mergeCell ref="L19:L20"/>
    <mergeCell ref="M19:M20"/>
    <mergeCell ref="S19:S20"/>
    <mergeCell ref="T19:T20"/>
    <mergeCell ref="V19:V20"/>
    <mergeCell ref="W19:W20"/>
    <mergeCell ref="A19:A20"/>
    <mergeCell ref="B19:B20"/>
    <mergeCell ref="C19:C20"/>
    <mergeCell ref="H19:H20"/>
    <mergeCell ref="I19:I20"/>
    <mergeCell ref="K19:K20"/>
    <mergeCell ref="BE17:BE18"/>
    <mergeCell ref="BK17:BK18"/>
    <mergeCell ref="BL17:BL18"/>
    <mergeCell ref="BN17:BN18"/>
    <mergeCell ref="BO17:BO18"/>
    <mergeCell ref="BP17:BP18"/>
    <mergeCell ref="AS17:AS18"/>
    <mergeCell ref="AT17:AT18"/>
    <mergeCell ref="AZ17:AZ18"/>
    <mergeCell ref="BA17:BA18"/>
    <mergeCell ref="BC17:BC18"/>
    <mergeCell ref="BD17:BD18"/>
    <mergeCell ref="AG17:AG18"/>
    <mergeCell ref="AH17:AH18"/>
    <mergeCell ref="AI17:AI18"/>
    <mergeCell ref="AO17:AO18"/>
    <mergeCell ref="AP17:AP18"/>
    <mergeCell ref="AR17:AR18"/>
    <mergeCell ref="T17:T18"/>
    <mergeCell ref="V17:V18"/>
    <mergeCell ref="W17:W18"/>
    <mergeCell ref="X17:X18"/>
    <mergeCell ref="AD17:AD18"/>
    <mergeCell ref="AE17:AE18"/>
    <mergeCell ref="BP15:BP16"/>
    <mergeCell ref="A17:A18"/>
    <mergeCell ref="B17:B18"/>
    <mergeCell ref="C17:C18"/>
    <mergeCell ref="H17:H18"/>
    <mergeCell ref="I17:I18"/>
    <mergeCell ref="K17:K18"/>
    <mergeCell ref="L17:L18"/>
    <mergeCell ref="M17:M18"/>
    <mergeCell ref="S17:S18"/>
    <mergeCell ref="BD15:BD16"/>
    <mergeCell ref="BE15:BE16"/>
    <mergeCell ref="BK15:BK16"/>
    <mergeCell ref="BL15:BL16"/>
    <mergeCell ref="BN15:BN16"/>
    <mergeCell ref="BO15:BO16"/>
    <mergeCell ref="AR15:AR16"/>
    <mergeCell ref="AS15:AS16"/>
    <mergeCell ref="AT15:AT16"/>
    <mergeCell ref="AZ15:AZ16"/>
    <mergeCell ref="BA15:BA16"/>
    <mergeCell ref="BC15:BC16"/>
    <mergeCell ref="AE15:AE16"/>
    <mergeCell ref="AG15:AG16"/>
    <mergeCell ref="AH15:AH16"/>
    <mergeCell ref="AI15:AI16"/>
    <mergeCell ref="AO15:AO16"/>
    <mergeCell ref="AP15:AP16"/>
    <mergeCell ref="S15:S16"/>
    <mergeCell ref="T15:T16"/>
    <mergeCell ref="V15:V16"/>
    <mergeCell ref="W15:W16"/>
    <mergeCell ref="X15:X16"/>
    <mergeCell ref="AD15:AD16"/>
    <mergeCell ref="BO13:BO14"/>
    <mergeCell ref="BP13:BP14"/>
    <mergeCell ref="A15:A16"/>
    <mergeCell ref="B15:B16"/>
    <mergeCell ref="C15:C16"/>
    <mergeCell ref="H15:H16"/>
    <mergeCell ref="I15:I16"/>
    <mergeCell ref="K15:K16"/>
    <mergeCell ref="L15:L16"/>
    <mergeCell ref="M15:M16"/>
    <mergeCell ref="BC13:BC14"/>
    <mergeCell ref="BD13:BD14"/>
    <mergeCell ref="BE13:BE14"/>
    <mergeCell ref="BK13:BK14"/>
    <mergeCell ref="BL13:BL14"/>
    <mergeCell ref="BN13:BN14"/>
    <mergeCell ref="AP13:AP14"/>
    <mergeCell ref="AR13:AR14"/>
    <mergeCell ref="AS13:AS14"/>
    <mergeCell ref="AT13:AT14"/>
    <mergeCell ref="AZ13:AZ14"/>
    <mergeCell ref="BA13:BA14"/>
    <mergeCell ref="AD13:AD14"/>
    <mergeCell ref="AE13:AE14"/>
    <mergeCell ref="AG13:AG14"/>
    <mergeCell ref="AH13:AH14"/>
    <mergeCell ref="AI13:AI14"/>
    <mergeCell ref="AO13:AO14"/>
    <mergeCell ref="M13:M14"/>
    <mergeCell ref="S13:S14"/>
    <mergeCell ref="T13:T14"/>
    <mergeCell ref="V13:V14"/>
    <mergeCell ref="W13:W14"/>
    <mergeCell ref="X13:X14"/>
    <mergeCell ref="BN10:BN11"/>
    <mergeCell ref="BO10:BO11"/>
    <mergeCell ref="BP10:BP11"/>
    <mergeCell ref="A13:A14"/>
    <mergeCell ref="B13:B14"/>
    <mergeCell ref="C13:C14"/>
    <mergeCell ref="H13:H14"/>
    <mergeCell ref="I13:I14"/>
    <mergeCell ref="K13:K14"/>
    <mergeCell ref="L13:L14"/>
    <mergeCell ref="BA10:BA11"/>
    <mergeCell ref="BC10:BC11"/>
    <mergeCell ref="BD10:BD11"/>
    <mergeCell ref="BE10:BE11"/>
    <mergeCell ref="BK10:BK11"/>
    <mergeCell ref="BL10:BL11"/>
    <mergeCell ref="AO10:AO11"/>
    <mergeCell ref="AP10:AP11"/>
    <mergeCell ref="AR10:AR11"/>
    <mergeCell ref="AS10:AS11"/>
    <mergeCell ref="AT10:AT11"/>
    <mergeCell ref="AZ10:AZ11"/>
    <mergeCell ref="X10:X11"/>
    <mergeCell ref="AD10:AD11"/>
    <mergeCell ref="AE10:AE11"/>
    <mergeCell ref="AG10:AG11"/>
    <mergeCell ref="AH10:AH11"/>
    <mergeCell ref="AI10:AI11"/>
    <mergeCell ref="A8:A9"/>
    <mergeCell ref="B8:B9"/>
    <mergeCell ref="C8:C9"/>
    <mergeCell ref="H8:H9"/>
    <mergeCell ref="K8:K9"/>
    <mergeCell ref="L8:L9"/>
    <mergeCell ref="M8:M9"/>
    <mergeCell ref="S8:S9"/>
    <mergeCell ref="V8:V9"/>
    <mergeCell ref="D6:K6"/>
    <mergeCell ref="O6:V6"/>
    <mergeCell ref="Z6:AG6"/>
    <mergeCell ref="AK6:AR6"/>
    <mergeCell ref="AV6:BC6"/>
    <mergeCell ref="BG6:BN6"/>
    <mergeCell ref="L10:L11"/>
    <mergeCell ref="M10:M11"/>
    <mergeCell ref="S10:S11"/>
    <mergeCell ref="T10:T11"/>
    <mergeCell ref="V10:V11"/>
    <mergeCell ref="W10:W11"/>
    <mergeCell ref="A10:A11"/>
    <mergeCell ref="B10:B11"/>
    <mergeCell ref="C10:C11"/>
    <mergeCell ref="H10:H11"/>
    <mergeCell ref="I10:I11"/>
    <mergeCell ref="K10:K11"/>
    <mergeCell ref="BD8:BD9"/>
    <mergeCell ref="BE8:BE9"/>
    <mergeCell ref="BK8:BK9"/>
    <mergeCell ref="BN8:BN9"/>
    <mergeCell ref="D3:AK3"/>
    <mergeCell ref="AM3:BR3"/>
    <mergeCell ref="D4:BN4"/>
    <mergeCell ref="D5:K5"/>
    <mergeCell ref="O5:V5"/>
    <mergeCell ref="Z5:AG5"/>
    <mergeCell ref="AK5:AR5"/>
    <mergeCell ref="AV5:BC5"/>
    <mergeCell ref="BG5:BN5"/>
    <mergeCell ref="BP8:BP9"/>
    <mergeCell ref="AO8:AO9"/>
    <mergeCell ref="AR8:AR9"/>
    <mergeCell ref="AS8:AS9"/>
    <mergeCell ref="AT8:AT9"/>
    <mergeCell ref="AZ8:AZ9"/>
    <mergeCell ref="BC8:BC9"/>
    <mergeCell ref="W8:W9"/>
    <mergeCell ref="X8:X9"/>
    <mergeCell ref="AD8:AD9"/>
    <mergeCell ref="AG8:AG9"/>
    <mergeCell ref="AH8:AH9"/>
    <mergeCell ref="AI8:AI9"/>
    <mergeCell ref="BR6:BR7"/>
    <mergeCell ref="BO8:BO9"/>
  </mergeCells>
  <conditionalFormatting sqref="B8:B74">
    <cfRule type="expression" dxfId="1" priority="13">
      <formula>WEEKDAY($A8,2)&gt;5</formula>
    </cfRule>
    <cfRule type="expression" dxfId="0" priority="14">
      <formula>COUNTIF(JF,$A8)&gt;0</formula>
    </cfRule>
  </conditionalFormatting>
  <printOptions horizontalCentered="1" verticalCentered="1"/>
  <pageMargins left="0.23622047244094491" right="0.23622047244094491" top="0.15748031496062992" bottom="0.31496062992125984" header="0.31496062992125984" footer="0.31496062992125984"/>
  <pageSetup paperSize="9" scale="3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D17"/>
  <sheetViews>
    <sheetView workbookViewId="0">
      <selection activeCell="V24" sqref="V24"/>
    </sheetView>
  </sheetViews>
  <sheetFormatPr baseColWidth="10" defaultRowHeight="15" x14ac:dyDescent="0.25"/>
  <cols>
    <col min="1" max="1" width="19.7109375" customWidth="1"/>
    <col min="2" max="2" width="28.5703125" customWidth="1"/>
  </cols>
  <sheetData>
    <row r="1" spans="1:4" ht="15.75" thickBot="1" x14ac:dyDescent="0.3">
      <c r="A1" s="47"/>
      <c r="B1" s="47"/>
      <c r="D1" s="150" t="s">
        <v>46</v>
      </c>
    </row>
    <row r="2" spans="1:4" ht="15.75" x14ac:dyDescent="0.25">
      <c r="A2" s="37" t="s">
        <v>18</v>
      </c>
      <c r="B2" s="38">
        <f>BASE_BAD!C1</f>
        <v>2021</v>
      </c>
      <c r="D2" s="145" t="s">
        <v>47</v>
      </c>
    </row>
    <row r="3" spans="1:4" x14ac:dyDescent="0.25">
      <c r="A3" s="39" t="s">
        <v>19</v>
      </c>
      <c r="B3" s="40">
        <f>DATE(B2,1,1)</f>
        <v>42735</v>
      </c>
      <c r="D3" s="143" t="s">
        <v>48</v>
      </c>
    </row>
    <row r="4" spans="1:4" x14ac:dyDescent="0.25">
      <c r="A4" s="39" t="s">
        <v>20</v>
      </c>
      <c r="B4" s="40">
        <f>DATE(B2,3,29.56+0.979*MOD(204-11*MOD(B2,19),30)-
WEEKDAY(DATE(B2,3,28.56+0.979*MOD(204-11*MOD(B2,19),30))))</f>
        <v>42828</v>
      </c>
      <c r="D4" s="146" t="s">
        <v>43</v>
      </c>
    </row>
    <row r="5" spans="1:4" x14ac:dyDescent="0.25">
      <c r="A5" s="39" t="s">
        <v>21</v>
      </c>
      <c r="B5" s="40">
        <f>Paques+1</f>
        <v>42829</v>
      </c>
      <c r="D5" s="147" t="s">
        <v>45</v>
      </c>
    </row>
    <row r="6" spans="1:4" x14ac:dyDescent="0.25">
      <c r="A6" s="39" t="s">
        <v>22</v>
      </c>
      <c r="B6" s="40">
        <f>DATE(B2,5,1)</f>
        <v>42855</v>
      </c>
      <c r="D6" s="144" t="s">
        <v>41</v>
      </c>
    </row>
    <row r="7" spans="1:4" x14ac:dyDescent="0.25">
      <c r="A7" s="39" t="s">
        <v>23</v>
      </c>
      <c r="B7" s="40">
        <f>DATE(B2,5,8)</f>
        <v>42862</v>
      </c>
      <c r="D7" s="148" t="s">
        <v>1</v>
      </c>
    </row>
    <row r="8" spans="1:4" x14ac:dyDescent="0.25">
      <c r="A8" s="39" t="s">
        <v>24</v>
      </c>
      <c r="B8" s="40">
        <f>Paques+39</f>
        <v>42867</v>
      </c>
      <c r="D8" s="149" t="s">
        <v>0</v>
      </c>
    </row>
    <row r="9" spans="1:4" x14ac:dyDescent="0.25">
      <c r="A9" s="39" t="s">
        <v>25</v>
      </c>
      <c r="B9" s="40">
        <f>Paques+49</f>
        <v>42877</v>
      </c>
    </row>
    <row r="10" spans="1:4" x14ac:dyDescent="0.25">
      <c r="A10" s="39" t="s">
        <v>26</v>
      </c>
      <c r="B10" s="40">
        <f>Paques+50</f>
        <v>42878</v>
      </c>
    </row>
    <row r="11" spans="1:4" x14ac:dyDescent="0.25">
      <c r="A11" s="39" t="s">
        <v>27</v>
      </c>
      <c r="B11" s="40">
        <f>DATE(B2,7,14)</f>
        <v>42929</v>
      </c>
    </row>
    <row r="12" spans="1:4" x14ac:dyDescent="0.25">
      <c r="A12" s="39" t="s">
        <v>28</v>
      </c>
      <c r="B12" s="40">
        <f>DATE(B2,8,15)</f>
        <v>42961</v>
      </c>
    </row>
    <row r="13" spans="1:4" x14ac:dyDescent="0.25">
      <c r="A13" s="39" t="s">
        <v>29</v>
      </c>
      <c r="B13" s="40">
        <f>DATE(B2,11,1)</f>
        <v>43039</v>
      </c>
    </row>
    <row r="14" spans="1:4" x14ac:dyDescent="0.25">
      <c r="A14" s="39" t="s">
        <v>30</v>
      </c>
      <c r="B14" s="40">
        <f>DATE(B2,11,11)</f>
        <v>43049</v>
      </c>
    </row>
    <row r="15" spans="1:4" ht="15.75" thickBot="1" x14ac:dyDescent="0.3">
      <c r="A15" s="41" t="s">
        <v>31</v>
      </c>
      <c r="B15" s="42">
        <f>DATE(B2,12,25)</f>
        <v>43093</v>
      </c>
    </row>
    <row r="16" spans="1:4" ht="15.75" thickBot="1" x14ac:dyDescent="0.3">
      <c r="A16" s="43"/>
      <c r="B16" s="44"/>
    </row>
    <row r="17" spans="1:2" ht="15.75" thickBot="1" x14ac:dyDescent="0.3">
      <c r="A17" s="45" t="s">
        <v>32</v>
      </c>
      <c r="B17" s="46" t="str">
        <f>IF(MOD(B2,400)=0,"bissextile",(IF(MOD(B2,100)=0,"commune",(IF(MOD(B2,4)=0,"bissextile","commune")))))</f>
        <v>commune</v>
      </c>
    </row>
  </sheetData>
  <conditionalFormatting sqref="A2:A15">
    <cfRule type="expression" dxfId="675" priority="2" stopIfTrue="1">
      <formula>OR(WEEKDAY(A2,2)=2,WEEKDAY(A2,2)=4)</formula>
    </cfRule>
  </conditionalFormatting>
  <conditionalFormatting sqref="A2:A15">
    <cfRule type="expression" dxfId="674" priority="1" stopIfTrue="1">
      <formula>OR(WEEKDAY(A2,2)=2,WEEKDAY(A2,2)=4)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BASE_BAD</vt:lpstr>
      <vt:lpstr>MAI 21</vt:lpstr>
      <vt:lpstr>Params</vt:lpstr>
      <vt:lpstr>JF</vt:lpstr>
      <vt:lpstr>Paques</vt:lpstr>
      <vt:lpstr>TypeAbs</vt:lpstr>
      <vt:lpstr>BASE_BAD!Zone_d_impression</vt:lpstr>
      <vt:lpstr>'MAI 21'!Zone_d_impression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Economat Plombieres</dc:creator>
  <cp:lastModifiedBy>Bruno</cp:lastModifiedBy>
  <cp:lastPrinted>2021-05-02T13:59:58Z</cp:lastPrinted>
  <dcterms:created xsi:type="dcterms:W3CDTF">2018-12-18T15:00:23Z</dcterms:created>
  <dcterms:modified xsi:type="dcterms:W3CDTF">2021-05-04T22:54:07Z</dcterms:modified>
</cp:coreProperties>
</file>