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7DBDC5DE-E396-4777-9C6F-994C19759492}" xr6:coauthVersionLast="46" xr6:coauthVersionMax="46" xr10:uidLastSave="{00000000-0000-0000-0000-000000000000}"/>
  <bookViews>
    <workbookView xWindow="19335" yWindow="5145" windowWidth="34305" windowHeight="24120" xr2:uid="{00000000-000D-0000-FFFF-FFFF00000000}"/>
  </bookViews>
  <sheets>
    <sheet name="SUIVI FINANCIER CHANT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6" i="1" l="1"/>
  <c r="AD7" i="1"/>
  <c r="AD8" i="1"/>
  <c r="AD9" i="1"/>
  <c r="AD10" i="1"/>
  <c r="AD11" i="1"/>
  <c r="AD12" i="1"/>
  <c r="AD13" i="1"/>
  <c r="Z6" i="1"/>
  <c r="Z8" i="1"/>
  <c r="Z9" i="1"/>
  <c r="Z10" i="1"/>
  <c r="Z11" i="1"/>
  <c r="Z12" i="1"/>
  <c r="Z13" i="1"/>
  <c r="V6" i="1"/>
  <c r="V8" i="1"/>
  <c r="V9" i="1"/>
  <c r="V10" i="1"/>
  <c r="V11" i="1"/>
  <c r="V12" i="1"/>
  <c r="V13" i="1"/>
  <c r="U6" i="1"/>
  <c r="U7" i="1"/>
  <c r="V7" i="1" s="1"/>
  <c r="U8" i="1"/>
  <c r="U9" i="1"/>
  <c r="U10" i="1"/>
  <c r="U11" i="1"/>
  <c r="U12" i="1"/>
  <c r="U13" i="1"/>
  <c r="P6" i="1"/>
  <c r="Q6" i="1" s="1"/>
  <c r="P7" i="1"/>
  <c r="P8" i="1"/>
  <c r="P9" i="1"/>
  <c r="P10" i="1"/>
  <c r="P11" i="1"/>
  <c r="P12" i="1"/>
  <c r="P13" i="1"/>
  <c r="L6" i="1"/>
  <c r="L7" i="1"/>
  <c r="L8" i="1"/>
  <c r="L9" i="1"/>
  <c r="L10" i="1"/>
  <c r="L11" i="1"/>
  <c r="L12" i="1"/>
  <c r="L13" i="1"/>
  <c r="Q8" i="1" l="1"/>
  <c r="Q7" i="1"/>
  <c r="Z7" i="1" s="1"/>
  <c r="Q13" i="1"/>
  <c r="Q12" i="1"/>
  <c r="Q11" i="1"/>
  <c r="Q10" i="1"/>
  <c r="Q9" i="1"/>
</calcChain>
</file>

<file path=xl/sharedStrings.xml><?xml version="1.0" encoding="utf-8"?>
<sst xmlns="http://schemas.openxmlformats.org/spreadsheetml/2006/main" count="44" uniqueCount="37">
  <si>
    <t>NOM DU CLIENT</t>
  </si>
  <si>
    <t>ADRESSE</t>
  </si>
  <si>
    <t>TELEPHONE</t>
  </si>
  <si>
    <t>COURRIEL</t>
  </si>
  <si>
    <t>N° DEVIS</t>
  </si>
  <si>
    <t>TOTAL TTC</t>
  </si>
  <si>
    <t>N° FACT AC1</t>
  </si>
  <si>
    <t>DATE</t>
  </si>
  <si>
    <t>N° FACT AC2</t>
  </si>
  <si>
    <t>N° FACT AC3</t>
  </si>
  <si>
    <t>SOLDE</t>
  </si>
  <si>
    <t>N° FACT  SOLDE</t>
  </si>
  <si>
    <t>RESTE DU</t>
  </si>
  <si>
    <t>RENSEIGNEMENT CLIENTS</t>
  </si>
  <si>
    <t>PROJET</t>
  </si>
  <si>
    <t>SUIVI FINANCIER</t>
  </si>
  <si>
    <t>SUIVI FINANCIER CHANTIERS</t>
  </si>
  <si>
    <t>4 CLAUSTRAS</t>
  </si>
  <si>
    <t>ACCEPTE</t>
  </si>
  <si>
    <t>OUI</t>
  </si>
  <si>
    <t>Colonne1</t>
  </si>
  <si>
    <t>Colonne2</t>
  </si>
  <si>
    <t>ENVOYE LE3</t>
  </si>
  <si>
    <t>RECU LE4</t>
  </si>
  <si>
    <t>1er ACOMPTE MT</t>
  </si>
  <si>
    <t>1er %</t>
  </si>
  <si>
    <t>2ème %</t>
  </si>
  <si>
    <t>2ème ACOMPTE MT</t>
  </si>
  <si>
    <t>3ème %</t>
  </si>
  <si>
    <t>3ème ACOMPTE MT</t>
  </si>
  <si>
    <t>RECU LE1</t>
  </si>
  <si>
    <t>RECU LE2</t>
  </si>
  <si>
    <t>RECU LE3</t>
  </si>
  <si>
    <t>ENVOYE LE1</t>
  </si>
  <si>
    <t>ENVOYE LE2</t>
  </si>
  <si>
    <t>ENVOYE LE4</t>
  </si>
  <si>
    <t>fdgfdsg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</si>
</sst>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6" formatCode="0.00%;\-0.00%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22222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Fo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Alignment="1"/>
    <xf numFmtId="0" fontId="3" fillId="2" borderId="1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6" fillId="0" borderId="16" xfId="2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64" fontId="0" fillId="0" borderId="2" xfId="1" applyNumberFormat="1" applyFont="1" applyFill="1" applyBorder="1" applyAlignment="1">
      <alignment horizontal="center"/>
    </xf>
    <xf numFmtId="164" fontId="0" fillId="0" borderId="10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22" xfId="0" applyFill="1" applyBorder="1"/>
    <xf numFmtId="164" fontId="0" fillId="0" borderId="9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10" xfId="0" applyFill="1" applyBorder="1"/>
    <xf numFmtId="164" fontId="2" fillId="0" borderId="28" xfId="0" applyNumberFormat="1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/>
    </xf>
    <xf numFmtId="0" fontId="6" fillId="0" borderId="1" xfId="2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164" fontId="0" fillId="0" borderId="30" xfId="1" applyNumberFormat="1" applyFont="1" applyFill="1" applyBorder="1" applyAlignment="1">
      <alignment horizontal="center"/>
    </xf>
    <xf numFmtId="164" fontId="0" fillId="0" borderId="36" xfId="1" applyNumberFormat="1" applyFont="1" applyFill="1" applyBorder="1" applyAlignment="1">
      <alignment horizontal="center" vertical="center"/>
    </xf>
    <xf numFmtId="0" fontId="0" fillId="0" borderId="33" xfId="0" applyFill="1" applyBorder="1"/>
    <xf numFmtId="0" fontId="0" fillId="0" borderId="38" xfId="0" applyFill="1" applyBorder="1"/>
    <xf numFmtId="164" fontId="2" fillId="0" borderId="11" xfId="0" applyNumberFormat="1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/>
    </xf>
    <xf numFmtId="10" fontId="0" fillId="0" borderId="17" xfId="1" applyNumberFormat="1" applyFont="1" applyFill="1" applyBorder="1" applyAlignment="1">
      <alignment horizontal="center"/>
    </xf>
    <xf numFmtId="10" fontId="0" fillId="0" borderId="17" xfId="0" applyNumberForma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164" fontId="0" fillId="0" borderId="20" xfId="0" applyNumberFormat="1" applyFill="1" applyBorder="1" applyAlignment="1">
      <alignment horizontal="center"/>
    </xf>
    <xf numFmtId="164" fontId="0" fillId="0" borderId="35" xfId="0" applyNumberFormat="1" applyFill="1" applyBorder="1" applyAlignment="1">
      <alignment horizontal="center"/>
    </xf>
    <xf numFmtId="166" fontId="0" fillId="0" borderId="17" xfId="1" applyNumberFormat="1" applyFont="1" applyFill="1" applyBorder="1" applyAlignment="1">
      <alignment horizontal="center"/>
    </xf>
    <xf numFmtId="166" fontId="0" fillId="0" borderId="17" xfId="0" applyNumberFormat="1" applyFill="1" applyBorder="1" applyAlignment="1">
      <alignment horizontal="center"/>
    </xf>
    <xf numFmtId="166" fontId="0" fillId="0" borderId="37" xfId="0" applyNumberFormat="1" applyFill="1" applyBorder="1" applyAlignment="1">
      <alignment horizontal="center"/>
    </xf>
    <xf numFmtId="164" fontId="0" fillId="0" borderId="29" xfId="0" applyNumberFormat="1" applyFill="1" applyBorder="1" applyAlignment="1">
      <alignment horizontal="center"/>
    </xf>
    <xf numFmtId="0" fontId="2" fillId="0" borderId="0" xfId="0" applyFont="1" applyFill="1" applyBorder="1" applyAlignment="1"/>
    <xf numFmtId="14" fontId="0" fillId="0" borderId="1" xfId="0" applyNumberFormat="1" applyFill="1" applyBorder="1"/>
    <xf numFmtId="14" fontId="0" fillId="0" borderId="22" xfId="0" applyNumberForma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 style="thin">
          <color indexed="64"/>
        </bottom>
      </border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6" formatCode="0.00%;\-0.00%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numFmt numFmtId="166" formatCode="0.00%;\-0.00%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CB694B-FCA2-4294-8169-6A7DD8EB2FC5}" name="TabSuivi" displayName="TabSuivi" ref="A5:AD13" totalsRowShown="0" headerRowDxfId="9" dataDxfId="8" tableBorderDxfId="32">
  <autoFilter ref="A5:AD13" xr:uid="{03FBEA53-DC56-444E-941A-9DE286800D99}"/>
  <tableColumns count="30">
    <tableColumn id="1" xr3:uid="{09AC9EE1-FFAC-4BD0-8807-644AF7FB8325}" name="NOM DU CLIENT" dataDxfId="31"/>
    <tableColumn id="2" xr3:uid="{5F6A056F-4F12-40C1-A7A2-050B913DC417}" name="ADRESSE" dataDxfId="30"/>
    <tableColumn id="3" xr3:uid="{3AF9BFE9-7DAE-463E-A7CD-7938FA4CCCCA}" name="Colonne1" dataDxfId="29"/>
    <tableColumn id="4" xr3:uid="{CFD3D357-FA83-4673-BBAD-1EDE2D77EF75}" name="Colonne2" dataDxfId="28"/>
    <tableColumn id="5" xr3:uid="{ACA4D584-E63B-4262-BF39-B19A29E27368}" name="COURRIEL" dataDxfId="27"/>
    <tableColumn id="6" xr3:uid="{1AF09814-B449-4468-A1AD-22D9071C4FDF}" name="TELEPHONE" dataDxfId="26"/>
    <tableColumn id="7" xr3:uid="{97D01236-4BC5-4E97-9EB6-7AF943F4F9EE}" name="N° DEVIS" dataDxfId="25"/>
    <tableColumn id="8" xr3:uid="{BC3FB776-F7EC-4457-9270-9C2D489D29B9}" name="DATE" dataDxfId="24"/>
    <tableColumn id="9" xr3:uid="{0D32CCB3-4F91-4BCF-ABCB-E4C15978741C}" name="TOTAL TTC" dataDxfId="23" dataCellStyle="Monétaire"/>
    <tableColumn id="10" xr3:uid="{7B671DC3-B56A-46D8-9A6E-8BEA35261089}" name="ACCEPTE" dataDxfId="22" dataCellStyle="Monétaire"/>
    <tableColumn id="11" xr3:uid="{C83A422F-89B5-41E3-8E9D-4BDF3A186369}" name="1er %" dataDxfId="7"/>
    <tableColumn id="28" xr3:uid="{C9972D58-FE8D-43B2-8ED8-A56088F20EB3}" name="1er ACOMPTE MT" dataDxfId="4">
      <calculatedColumnFormula>TabSuivi[[#This Row],[TOTAL TTC]]*TabSuivi[[#This Row],[1er %]]</calculatedColumnFormula>
    </tableColumn>
    <tableColumn id="12" xr3:uid="{A5966E47-0A74-4072-AE96-B42EB6D81AAB}" name="N° FACT AC1" dataDxfId="21"/>
    <tableColumn id="13" xr3:uid="{F45F9F26-77B9-4628-8501-254960B01499}" name="ENVOYE LE1" dataDxfId="20"/>
    <tableColumn id="14" xr3:uid="{911D852E-9028-45FE-A54C-72CDA1AA919B}" name="RECU LE1" dataDxfId="19"/>
    <tableColumn id="15" xr3:uid="{5197A9C1-8FEB-4D86-9637-7888A384B8AA}" name="2ème %" dataDxfId="6">
      <calculatedColumnFormula>IF(TabSuivi[[#This Row],[1er %]]=30%,30%,IF(TabSuivi[[#This Row],[1er %]]=40%,40%,0))</calculatedColumnFormula>
    </tableColumn>
    <tableColumn id="29" xr3:uid="{A562242A-EA3B-4D46-AF74-DA6F5A3403AD}" name="2ème ACOMPTE MT" dataDxfId="5">
      <calculatedColumnFormula>TabSuivi[[#This Row],[TOTAL TTC]]*TabSuivi[[#This Row],[2ème %]]</calculatedColumnFormula>
    </tableColumn>
    <tableColumn id="16" xr3:uid="{AE79760C-CD9C-4B6C-9A12-CBB3DD976DD7}" name="N° FACT AC2" dataDxfId="18"/>
    <tableColumn id="17" xr3:uid="{81EC2628-81BA-41FC-8BF5-06E96C60B0F3}" name="ENVOYE LE2" dataDxfId="17"/>
    <tableColumn id="18" xr3:uid="{E5974B1C-B710-4496-8BC5-F16F98EC5A20}" name="RECU LE2" dataDxfId="16"/>
    <tableColumn id="19" xr3:uid="{347ADE32-694F-4B68-8B75-C6A3D94DD7D6}" name="3ème %" dataDxfId="3">
      <calculatedColumnFormula>IF(TabSuivi[[#This Row],[1er %]]=30%,30%,0)</calculatedColumnFormula>
    </tableColumn>
    <tableColumn id="31" xr3:uid="{19FBB686-A7CD-41D2-8DC0-8554B0C58AD8}" name="3ème ACOMPTE MT" dataDxfId="2">
      <calculatedColumnFormula>TabSuivi[[#This Row],[TOTAL TTC]]*TabSuivi[[#This Row],[3ème %]]</calculatedColumnFormula>
    </tableColumn>
    <tableColumn id="20" xr3:uid="{A4C0A3D2-5954-431A-ABEC-F3DED193DE72}" name="N° FACT AC3" dataDxfId="15"/>
    <tableColumn id="21" xr3:uid="{35D3FDF4-4AD6-49E1-AD3F-C928A17CBD1D}" name="ENVOYE LE3" dataDxfId="14"/>
    <tableColumn id="22" xr3:uid="{22A165D7-5109-4A9B-A43A-7F85DDA64F7F}" name="RECU LE3" dataDxfId="13"/>
    <tableColumn id="23" xr3:uid="{32CD4135-5CB7-4244-BE1A-D5E047735947}" name="SOLDE" dataDxfId="1">
      <calculatedColumnFormula>TabSuivi[[#This Row],[TOTAL TTC]]-SUMIF(TabSuivi[[#Headers],[1er %]:[RECU LE3]],"*ACOMPTE MT",TabSuivi[[#This Row],[1er %]:[RECU LE3]])</calculatedColumnFormula>
    </tableColumn>
    <tableColumn id="24" xr3:uid="{A7E8B91B-8060-42FC-87D4-63D519C51E5D}" name="N° FACT  SOLDE" dataDxfId="12"/>
    <tableColumn id="25" xr3:uid="{1CEC12D1-4D6F-4F56-9582-A0AC96E9CB46}" name="ENVOYE LE4" dataDxfId="11"/>
    <tableColumn id="26" xr3:uid="{C507714D-EBE3-4243-833E-7DEA38F436D0}" name="RECU LE4" dataDxfId="10"/>
    <tableColumn id="27" xr3:uid="{0CE009C9-44C5-4026-BA9B-49524D79004E}" name="RESTE DU" dataDxfId="0">
      <calculatedColumnFormula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3"/>
  <sheetViews>
    <sheetView tabSelected="1" topLeftCell="B1" zoomScaleNormal="100" zoomScaleSheetLayoutView="110" workbookViewId="0">
      <selection activeCell="B6" sqref="B6"/>
    </sheetView>
  </sheetViews>
  <sheetFormatPr baseColWidth="10" defaultRowHeight="15" x14ac:dyDescent="0.25"/>
  <cols>
    <col min="1" max="1" width="36.42578125" customWidth="1"/>
    <col min="2" max="2" width="45.42578125" customWidth="1"/>
    <col min="3" max="4" width="11.5703125" customWidth="1"/>
    <col min="5" max="5" width="34.28515625" customWidth="1"/>
    <col min="6" max="6" width="22.7109375" customWidth="1"/>
    <col min="7" max="7" width="23.140625" customWidth="1"/>
    <col min="9" max="9" width="13.85546875" customWidth="1"/>
    <col min="10" max="10" width="10.85546875" customWidth="1"/>
    <col min="11" max="11" width="9.7109375" customWidth="1"/>
    <col min="12" max="12" width="17.7109375" customWidth="1"/>
    <col min="13" max="13" width="17.85546875" customWidth="1"/>
    <col min="14" max="14" width="12.7109375" customWidth="1"/>
    <col min="15" max="15" width="13.42578125" customWidth="1"/>
    <col min="16" max="16" width="9.7109375" customWidth="1"/>
    <col min="17" max="17" width="18.42578125" customWidth="1"/>
    <col min="18" max="18" width="17.28515625" customWidth="1"/>
    <col min="19" max="19" width="13.7109375" customWidth="1"/>
    <col min="21" max="21" width="9.7109375" customWidth="1"/>
    <col min="22" max="22" width="17.42578125" customWidth="1"/>
    <col min="23" max="23" width="17.85546875" customWidth="1"/>
    <col min="24" max="24" width="13.7109375" customWidth="1"/>
    <col min="26" max="26" width="18" customWidth="1"/>
    <col min="27" max="27" width="17.28515625" customWidth="1"/>
    <col min="28" max="28" width="13.7109375" customWidth="1"/>
    <col min="30" max="30" width="16.42578125" style="1" customWidth="1"/>
  </cols>
  <sheetData>
    <row r="1" spans="1:30" ht="44.25" customHeight="1" thickBot="1" x14ac:dyDescent="0.3">
      <c r="A1" s="10"/>
      <c r="B1" s="54" t="s">
        <v>16</v>
      </c>
      <c r="C1" s="55"/>
      <c r="D1" s="55"/>
      <c r="E1" s="55"/>
      <c r="F1" s="55"/>
      <c r="G1" s="55"/>
      <c r="H1" s="55"/>
      <c r="I1" s="55"/>
      <c r="J1" s="56"/>
    </row>
    <row r="2" spans="1:30" ht="15.75" thickBot="1" x14ac:dyDescent="0.3"/>
    <row r="3" spans="1:30" x14ac:dyDescent="0.25">
      <c r="A3" s="2" t="s">
        <v>13</v>
      </c>
      <c r="B3" s="3"/>
      <c r="C3" s="3"/>
      <c r="D3" s="3"/>
      <c r="E3" s="3"/>
      <c r="F3" s="3"/>
      <c r="G3" s="2" t="s">
        <v>14</v>
      </c>
      <c r="H3" s="3"/>
      <c r="I3" s="3"/>
      <c r="J3" s="4"/>
      <c r="K3" s="2" t="s">
        <v>15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4"/>
    </row>
    <row r="4" spans="1:30" ht="15.75" thickBot="1" x14ac:dyDescent="0.3">
      <c r="A4" s="5"/>
      <c r="B4" s="6"/>
      <c r="C4" s="6"/>
      <c r="D4" s="6"/>
      <c r="E4" s="6"/>
      <c r="F4" s="6"/>
      <c r="G4" s="5"/>
      <c r="H4" s="6"/>
      <c r="I4" s="7"/>
      <c r="J4" s="8"/>
      <c r="K4" s="11"/>
      <c r="L4" s="7"/>
      <c r="M4" s="7"/>
      <c r="N4" s="7"/>
      <c r="O4" s="7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9"/>
    </row>
    <row r="5" spans="1:30" ht="15.75" thickBot="1" x14ac:dyDescent="0.3">
      <c r="A5" s="12" t="s">
        <v>0</v>
      </c>
      <c r="B5" s="12" t="s">
        <v>1</v>
      </c>
      <c r="C5" s="13" t="s">
        <v>20</v>
      </c>
      <c r="D5" s="13" t="s">
        <v>21</v>
      </c>
      <c r="E5" s="13" t="s">
        <v>3</v>
      </c>
      <c r="F5" s="14" t="s">
        <v>2</v>
      </c>
      <c r="G5" s="15" t="s">
        <v>4</v>
      </c>
      <c r="H5" s="16" t="s">
        <v>7</v>
      </c>
      <c r="I5" s="16" t="s">
        <v>5</v>
      </c>
      <c r="J5" s="17" t="s">
        <v>18</v>
      </c>
      <c r="K5" s="18" t="s">
        <v>25</v>
      </c>
      <c r="L5" s="57" t="s">
        <v>24</v>
      </c>
      <c r="M5" s="19" t="s">
        <v>6</v>
      </c>
      <c r="N5" s="19" t="s">
        <v>33</v>
      </c>
      <c r="O5" s="20" t="s">
        <v>30</v>
      </c>
      <c r="P5" s="15" t="s">
        <v>26</v>
      </c>
      <c r="Q5" s="61" t="s">
        <v>27</v>
      </c>
      <c r="R5" s="16" t="s">
        <v>8</v>
      </c>
      <c r="S5" s="16" t="s">
        <v>34</v>
      </c>
      <c r="T5" s="17" t="s">
        <v>31</v>
      </c>
      <c r="U5" s="12" t="s">
        <v>28</v>
      </c>
      <c r="V5" s="68" t="s">
        <v>29</v>
      </c>
      <c r="W5" s="21" t="s">
        <v>9</v>
      </c>
      <c r="X5" s="16" t="s">
        <v>22</v>
      </c>
      <c r="Y5" s="17" t="s">
        <v>32</v>
      </c>
      <c r="Z5" s="15" t="s">
        <v>10</v>
      </c>
      <c r="AA5" s="16" t="s">
        <v>11</v>
      </c>
      <c r="AB5" s="16" t="s">
        <v>35</v>
      </c>
      <c r="AC5" s="17" t="s">
        <v>23</v>
      </c>
      <c r="AD5" s="22" t="s">
        <v>12</v>
      </c>
    </row>
    <row r="6" spans="1:30" x14ac:dyDescent="0.25">
      <c r="A6" s="23"/>
      <c r="B6" s="24"/>
      <c r="C6" s="24"/>
      <c r="D6" s="24"/>
      <c r="E6" s="25"/>
      <c r="F6" s="26"/>
      <c r="G6" s="27" t="s">
        <v>17</v>
      </c>
      <c r="H6" s="28">
        <v>44305</v>
      </c>
      <c r="I6" s="29">
        <v>3276</v>
      </c>
      <c r="J6" s="30" t="s">
        <v>19</v>
      </c>
      <c r="K6" s="58">
        <v>0.3</v>
      </c>
      <c r="L6" s="62">
        <f>TabSuivi[[#This Row],[TOTAL TTC]]*TabSuivi[[#This Row],[1er %]]</f>
        <v>982.8</v>
      </c>
      <c r="M6" s="31">
        <v>123456</v>
      </c>
      <c r="N6" s="69">
        <v>44256</v>
      </c>
      <c r="O6" s="70">
        <v>44286</v>
      </c>
      <c r="P6" s="64">
        <f>IF(TabSuivi[[#This Row],[1er %]]=30%,30%,IF(TabSuivi[[#This Row],[1er %]]=40%,40%,0))</f>
        <v>0.3</v>
      </c>
      <c r="Q6" s="62">
        <f>TabSuivi[[#This Row],[TOTAL TTC]]*TabSuivi[[#This Row],[2ème %]]</f>
        <v>982.8</v>
      </c>
      <c r="R6" s="35"/>
      <c r="S6" s="36"/>
      <c r="T6" s="37"/>
      <c r="U6" s="64">
        <f>IF(TabSuivi[[#This Row],[1er %]]=30%,30%,0)</f>
        <v>0.3</v>
      </c>
      <c r="V6" s="62">
        <f>TabSuivi[[#This Row],[TOTAL TTC]]*TabSuivi[[#This Row],[3ème %]]</f>
        <v>982.8</v>
      </c>
      <c r="W6" s="24"/>
      <c r="X6" s="36"/>
      <c r="Y6" s="37"/>
      <c r="Z6" s="34">
        <f>TabSuivi[[#This Row],[TOTAL TTC]]-SUMIF(TabSuivi[[#Headers],[1er %]:[RECU LE3]],"*ACOMPTE MT",TabSuivi[[#This Row],[1er %]:[RECU LE3]])</f>
        <v>327.60000000000036</v>
      </c>
      <c r="AA6" s="35"/>
      <c r="AB6" s="36"/>
      <c r="AC6" s="37"/>
      <c r="AD6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2293.1999999999998</v>
      </c>
    </row>
    <row r="7" spans="1:30" ht="15.75" x14ac:dyDescent="0.25">
      <c r="A7" s="39"/>
      <c r="B7" s="31"/>
      <c r="C7" s="31"/>
      <c r="D7" s="31"/>
      <c r="E7" s="40"/>
      <c r="F7" s="41"/>
      <c r="G7" s="42" t="s">
        <v>36</v>
      </c>
      <c r="H7" s="35"/>
      <c r="I7" s="29">
        <v>4600</v>
      </c>
      <c r="J7" s="30" t="s">
        <v>19</v>
      </c>
      <c r="K7" s="59">
        <v>0.4</v>
      </c>
      <c r="L7" s="62">
        <f>TabSuivi[[#This Row],[TOTAL TTC]]*TabSuivi[[#This Row],[1er %]]</f>
        <v>1840</v>
      </c>
      <c r="M7" s="31"/>
      <c r="N7" s="32"/>
      <c r="O7" s="33"/>
      <c r="P7" s="65">
        <f>IF(TabSuivi[[#This Row],[1er %]]=30%,30%,IF(TabSuivi[[#This Row],[1er %]]=40%,40%,0))</f>
        <v>0.4</v>
      </c>
      <c r="Q7" s="62">
        <f>TabSuivi[[#This Row],[TOTAL TTC]]*TabSuivi[[#This Row],[2ème %]]</f>
        <v>1840</v>
      </c>
      <c r="R7" s="35"/>
      <c r="S7" s="32"/>
      <c r="T7" s="33"/>
      <c r="U7" s="65">
        <f>IF(TabSuivi[[#This Row],[1er %]]=30%,30%,0)</f>
        <v>0</v>
      </c>
      <c r="V7" s="62">
        <f>TabSuivi[[#This Row],[TOTAL TTC]]*TabSuivi[[#This Row],[3ème %]]</f>
        <v>0</v>
      </c>
      <c r="W7" s="31"/>
      <c r="X7" s="32"/>
      <c r="Y7" s="33"/>
      <c r="Z7" s="34">
        <f>TabSuivi[[#This Row],[TOTAL TTC]]-SUMIF(TabSuivi[[#Headers],[1er %]:[RECU LE3]],"*ACOMPTE MT",TabSuivi[[#This Row],[1er %]:[RECU LE3]])</f>
        <v>920</v>
      </c>
      <c r="AA7" s="35"/>
      <c r="AB7" s="32"/>
      <c r="AC7" s="33"/>
      <c r="AD7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4600</v>
      </c>
    </row>
    <row r="8" spans="1:30" x14ac:dyDescent="0.25">
      <c r="A8" s="43"/>
      <c r="B8" s="31"/>
      <c r="C8" s="31"/>
      <c r="D8" s="31"/>
      <c r="E8" s="31"/>
      <c r="F8" s="41"/>
      <c r="G8" s="42"/>
      <c r="H8" s="35"/>
      <c r="I8" s="29"/>
      <c r="J8" s="30" t="s">
        <v>19</v>
      </c>
      <c r="K8" s="59"/>
      <c r="L8" s="62">
        <f>TabSuivi[[#This Row],[TOTAL TTC]]*TabSuivi[[#This Row],[1er %]]</f>
        <v>0</v>
      </c>
      <c r="M8" s="31"/>
      <c r="N8" s="32"/>
      <c r="O8" s="33"/>
      <c r="P8" s="65">
        <f>IF(TabSuivi[[#This Row],[1er %]]=30%,30%,IF(TabSuivi[[#This Row],[1er %]]=40%,40%,0))</f>
        <v>0</v>
      </c>
      <c r="Q8" s="62">
        <f>TabSuivi[[#This Row],[TOTAL TTC]]*TabSuivi[[#This Row],[2ème %]]</f>
        <v>0</v>
      </c>
      <c r="R8" s="35"/>
      <c r="S8" s="32"/>
      <c r="T8" s="33"/>
      <c r="U8" s="65">
        <f>IF(TabSuivi[[#This Row],[1er %]]=30%,30%,0)</f>
        <v>0</v>
      </c>
      <c r="V8" s="62">
        <f>TabSuivi[[#This Row],[TOTAL TTC]]*TabSuivi[[#This Row],[3ème %]]</f>
        <v>0</v>
      </c>
      <c r="W8" s="31"/>
      <c r="X8" s="32"/>
      <c r="Y8" s="33"/>
      <c r="Z8" s="34">
        <f>TabSuivi[[#This Row],[TOTAL TTC]]-SUMIF(TabSuivi[[#Headers],[1er %]:[RECU LE3]],"*ACOMPTE MT",TabSuivi[[#This Row],[1er %]:[RECU LE3]])</f>
        <v>0</v>
      </c>
      <c r="AA8" s="35"/>
      <c r="AB8" s="32"/>
      <c r="AC8" s="33"/>
      <c r="AD8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  <row r="9" spans="1:30" x14ac:dyDescent="0.25">
      <c r="A9" s="43"/>
      <c r="B9" s="31"/>
      <c r="C9" s="31"/>
      <c r="D9" s="31"/>
      <c r="E9" s="31"/>
      <c r="F9" s="41"/>
      <c r="G9" s="42"/>
      <c r="H9" s="35"/>
      <c r="I9" s="29"/>
      <c r="J9" s="30" t="s">
        <v>19</v>
      </c>
      <c r="K9" s="59"/>
      <c r="L9" s="62">
        <f>TabSuivi[[#This Row],[TOTAL TTC]]*TabSuivi[[#This Row],[1er %]]</f>
        <v>0</v>
      </c>
      <c r="M9" s="31"/>
      <c r="N9" s="32"/>
      <c r="O9" s="33"/>
      <c r="P9" s="65">
        <f>IF(TabSuivi[[#This Row],[1er %]]=30%,30%,IF(TabSuivi[[#This Row],[1er %]]=40%,40%,0))</f>
        <v>0</v>
      </c>
      <c r="Q9" s="62">
        <f>TabSuivi[[#This Row],[TOTAL TTC]]*TabSuivi[[#This Row],[2ème %]]</f>
        <v>0</v>
      </c>
      <c r="R9" s="35"/>
      <c r="S9" s="32"/>
      <c r="T9" s="33"/>
      <c r="U9" s="65">
        <f>IF(TabSuivi[[#This Row],[1er %]]=30%,30%,0)</f>
        <v>0</v>
      </c>
      <c r="V9" s="62">
        <f>TabSuivi[[#This Row],[TOTAL TTC]]*TabSuivi[[#This Row],[3ème %]]</f>
        <v>0</v>
      </c>
      <c r="W9" s="31"/>
      <c r="X9" s="32"/>
      <c r="Y9" s="33"/>
      <c r="Z9" s="34">
        <f>TabSuivi[[#This Row],[TOTAL TTC]]-SUMIF(TabSuivi[[#Headers],[1er %]:[RECU LE3]],"*ACOMPTE MT",TabSuivi[[#This Row],[1er %]:[RECU LE3]])</f>
        <v>0</v>
      </c>
      <c r="AA9" s="35"/>
      <c r="AB9" s="32"/>
      <c r="AC9" s="33"/>
      <c r="AD9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  <row r="10" spans="1:30" x14ac:dyDescent="0.25">
      <c r="A10" s="43"/>
      <c r="B10" s="31"/>
      <c r="C10" s="31"/>
      <c r="D10" s="31"/>
      <c r="E10" s="31"/>
      <c r="F10" s="41"/>
      <c r="G10" s="42"/>
      <c r="H10" s="35"/>
      <c r="I10" s="29"/>
      <c r="J10" s="30" t="s">
        <v>19</v>
      </c>
      <c r="K10" s="59"/>
      <c r="L10" s="62">
        <f>TabSuivi[[#This Row],[TOTAL TTC]]*TabSuivi[[#This Row],[1er %]]</f>
        <v>0</v>
      </c>
      <c r="M10" s="31"/>
      <c r="N10" s="32"/>
      <c r="O10" s="33"/>
      <c r="P10" s="65">
        <f>IF(TabSuivi[[#This Row],[1er %]]=30%,30%,IF(TabSuivi[[#This Row],[1er %]]=40%,40%,0))</f>
        <v>0</v>
      </c>
      <c r="Q10" s="62">
        <f>TabSuivi[[#This Row],[TOTAL TTC]]*TabSuivi[[#This Row],[2ème %]]</f>
        <v>0</v>
      </c>
      <c r="R10" s="35"/>
      <c r="S10" s="32"/>
      <c r="T10" s="33"/>
      <c r="U10" s="65">
        <f>IF(TabSuivi[[#This Row],[1er %]]=30%,30%,0)</f>
        <v>0</v>
      </c>
      <c r="V10" s="62">
        <f>TabSuivi[[#This Row],[TOTAL TTC]]*TabSuivi[[#This Row],[3ème %]]</f>
        <v>0</v>
      </c>
      <c r="W10" s="31"/>
      <c r="X10" s="32"/>
      <c r="Y10" s="33"/>
      <c r="Z10" s="34">
        <f>TabSuivi[[#This Row],[TOTAL TTC]]-SUMIF(TabSuivi[[#Headers],[1er %]:[RECU LE3]],"*ACOMPTE MT",TabSuivi[[#This Row],[1er %]:[RECU LE3]])</f>
        <v>0</v>
      </c>
      <c r="AA10" s="35"/>
      <c r="AB10" s="32"/>
      <c r="AC10" s="33"/>
      <c r="AD10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  <row r="11" spans="1:30" x14ac:dyDescent="0.25">
      <c r="A11" s="43"/>
      <c r="B11" s="31"/>
      <c r="C11" s="31"/>
      <c r="D11" s="31"/>
      <c r="E11" s="31"/>
      <c r="F11" s="41"/>
      <c r="G11" s="42"/>
      <c r="H11" s="35"/>
      <c r="I11" s="29"/>
      <c r="J11" s="30" t="s">
        <v>19</v>
      </c>
      <c r="K11" s="59"/>
      <c r="L11" s="62">
        <f>TabSuivi[[#This Row],[TOTAL TTC]]*TabSuivi[[#This Row],[1er %]]</f>
        <v>0</v>
      </c>
      <c r="M11" s="31"/>
      <c r="N11" s="32"/>
      <c r="O11" s="33"/>
      <c r="P11" s="65">
        <f>IF(TabSuivi[[#This Row],[1er %]]=30%,30%,IF(TabSuivi[[#This Row],[1er %]]=40%,40%,0))</f>
        <v>0</v>
      </c>
      <c r="Q11" s="62">
        <f>TabSuivi[[#This Row],[TOTAL TTC]]*TabSuivi[[#This Row],[2ème %]]</f>
        <v>0</v>
      </c>
      <c r="R11" s="35"/>
      <c r="S11" s="32"/>
      <c r="T11" s="33"/>
      <c r="U11" s="65">
        <f>IF(TabSuivi[[#This Row],[1er %]]=30%,30%,0)</f>
        <v>0</v>
      </c>
      <c r="V11" s="62">
        <f>TabSuivi[[#This Row],[TOTAL TTC]]*TabSuivi[[#This Row],[3ème %]]</f>
        <v>0</v>
      </c>
      <c r="W11" s="31"/>
      <c r="X11" s="32"/>
      <c r="Y11" s="33"/>
      <c r="Z11" s="34">
        <f>TabSuivi[[#This Row],[TOTAL TTC]]-SUMIF(TabSuivi[[#Headers],[1er %]:[RECU LE3]],"*ACOMPTE MT",TabSuivi[[#This Row],[1er %]:[RECU LE3]])</f>
        <v>0</v>
      </c>
      <c r="AA11" s="35"/>
      <c r="AB11" s="32"/>
      <c r="AC11" s="33"/>
      <c r="AD11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  <row r="12" spans="1:30" x14ac:dyDescent="0.25">
      <c r="A12" s="43"/>
      <c r="B12" s="31"/>
      <c r="C12" s="31"/>
      <c r="D12" s="31"/>
      <c r="E12" s="31"/>
      <c r="F12" s="41"/>
      <c r="G12" s="42"/>
      <c r="H12" s="35"/>
      <c r="I12" s="29"/>
      <c r="J12" s="30" t="s">
        <v>19</v>
      </c>
      <c r="K12" s="59"/>
      <c r="L12" s="62">
        <f>TabSuivi[[#This Row],[TOTAL TTC]]*TabSuivi[[#This Row],[1er %]]</f>
        <v>0</v>
      </c>
      <c r="M12" s="31"/>
      <c r="N12" s="32"/>
      <c r="O12" s="33"/>
      <c r="P12" s="65">
        <f>IF(TabSuivi[[#This Row],[1er %]]=30%,30%,IF(TabSuivi[[#This Row],[1er %]]=40%,40%,0))</f>
        <v>0</v>
      </c>
      <c r="Q12" s="62">
        <f>TabSuivi[[#This Row],[TOTAL TTC]]*TabSuivi[[#This Row],[2ème %]]</f>
        <v>0</v>
      </c>
      <c r="R12" s="35"/>
      <c r="S12" s="32"/>
      <c r="T12" s="33"/>
      <c r="U12" s="65">
        <f>IF(TabSuivi[[#This Row],[1er %]]=30%,30%,0)</f>
        <v>0</v>
      </c>
      <c r="V12" s="62">
        <f>TabSuivi[[#This Row],[TOTAL TTC]]*TabSuivi[[#This Row],[3ème %]]</f>
        <v>0</v>
      </c>
      <c r="W12" s="31"/>
      <c r="X12" s="32"/>
      <c r="Y12" s="33"/>
      <c r="Z12" s="34">
        <f>TabSuivi[[#This Row],[TOTAL TTC]]-SUMIF(TabSuivi[[#Headers],[1er %]:[RECU LE3]],"*ACOMPTE MT",TabSuivi[[#This Row],[1er %]:[RECU LE3]])</f>
        <v>0</v>
      </c>
      <c r="AA12" s="35"/>
      <c r="AB12" s="32"/>
      <c r="AC12" s="33"/>
      <c r="AD12" s="38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  <row r="13" spans="1:30" x14ac:dyDescent="0.25">
      <c r="A13" s="44"/>
      <c r="B13" s="45"/>
      <c r="C13" s="45"/>
      <c r="D13" s="45"/>
      <c r="E13" s="45"/>
      <c r="F13" s="46"/>
      <c r="G13" s="47"/>
      <c r="H13" s="48"/>
      <c r="I13" s="49"/>
      <c r="J13" s="50" t="s">
        <v>19</v>
      </c>
      <c r="K13" s="60"/>
      <c r="L13" s="67">
        <f>TabSuivi[[#This Row],[TOTAL TTC]]*TabSuivi[[#This Row],[1er %]]</f>
        <v>0</v>
      </c>
      <c r="M13" s="45"/>
      <c r="N13" s="51"/>
      <c r="O13" s="52"/>
      <c r="P13" s="66">
        <f>IF(TabSuivi[[#This Row],[1er %]]=30%,30%,IF(TabSuivi[[#This Row],[1er %]]=40%,40%,0))</f>
        <v>0</v>
      </c>
      <c r="Q13" s="67">
        <f>TabSuivi[[#This Row],[TOTAL TTC]]*TabSuivi[[#This Row],[2ème %]]</f>
        <v>0</v>
      </c>
      <c r="R13" s="48"/>
      <c r="S13" s="51"/>
      <c r="T13" s="52"/>
      <c r="U13" s="66">
        <f>IF(TabSuivi[[#This Row],[1er %]]=30%,30%,0)</f>
        <v>0</v>
      </c>
      <c r="V13" s="67">
        <f>TabSuivi[[#This Row],[TOTAL TTC]]*TabSuivi[[#This Row],[3ème %]]</f>
        <v>0</v>
      </c>
      <c r="W13" s="45"/>
      <c r="X13" s="51"/>
      <c r="Y13" s="52"/>
      <c r="Z13" s="63">
        <f>TabSuivi[[#This Row],[TOTAL TTC]]-SUMIF(TabSuivi[[#Headers],[1er %]:[RECU LE3]],"*ACOMPTE MT",TabSuivi[[#This Row],[1er %]:[RECU LE3]])</f>
        <v>0</v>
      </c>
      <c r="AA13" s="48"/>
      <c r="AB13" s="51"/>
      <c r="AC13" s="52"/>
      <c r="AD13" s="53">
        <f>TabSuivi[[#This Row],[TOTAL TTC]]-IF(TabSuivi[[#This Row],[RECU LE1]]&lt;&gt;"",TabSuivi[[#This Row],[1er ACOMPTE MT]],0)-IF(TabSuivi[[#This Row],[RECU LE2]]&lt;&gt;"",TabSuivi[[#This Row],[2ème ACOMPTE MT]],0)-IF(TabSuivi[[#This Row],[RECU LE3]]&lt;&gt;"",TabSuivi[[#This Row],[3ème ACOMPTE MT]],0)-IF(TabSuivi[[#This Row],[RECU LE4]]&lt;&gt;"",TabSuivi[[#This Row],[SOLDE]],0)</f>
        <v>0</v>
      </c>
    </row>
  </sheetData>
  <mergeCells count="4">
    <mergeCell ref="B1:J1"/>
    <mergeCell ref="A3:F4"/>
    <mergeCell ref="G3:J4"/>
    <mergeCell ref="K3:AD4"/>
  </mergeCells>
  <phoneticPr fontId="8" type="noConversion"/>
  <dataValidations count="2">
    <dataValidation type="list" allowBlank="1" showInputMessage="1" showErrorMessage="1" sqref="J6:J13" xr:uid="{8D6D654D-0277-4EC6-A107-E76A6B4BBFC1}">
      <formula1>"OUI,NON"</formula1>
    </dataValidation>
    <dataValidation type="list" allowBlank="1" showInputMessage="1" showErrorMessage="1" sqref="K6:K13" xr:uid="{5B2786C6-0068-4643-B83A-BFC42894116B}">
      <formula1>"30%,40%"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FINANCIER CHANTIER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Bruno</cp:lastModifiedBy>
  <cp:lastPrinted>2021-04-22T14:25:51Z</cp:lastPrinted>
  <dcterms:created xsi:type="dcterms:W3CDTF">2021-04-22T13:05:11Z</dcterms:created>
  <dcterms:modified xsi:type="dcterms:W3CDTF">2021-04-24T21:07:42Z</dcterms:modified>
</cp:coreProperties>
</file>