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3981E098-86D6-4943-94A1-02319BB5D55C}" xr6:coauthVersionLast="46" xr6:coauthVersionMax="46" xr10:uidLastSave="{00000000-0000-0000-0000-000000000000}"/>
  <bookViews>
    <workbookView xWindow="15045" yWindow="4320" windowWidth="30285" windowHeight="23340" xr2:uid="{D3B27332-99A7-4DF8-B492-505A1BE0C3A6}"/>
  </bookViews>
  <sheets>
    <sheet name="Facture" sheetId="3" r:id="rId1"/>
    <sheet name="Base Données Clients" sheetId="1" r:id="rId2"/>
    <sheet name="Base Données Matériel" sheetId="2" r:id="rId3"/>
    <sheet name="Mode Paiement" sheetId="4" r:id="rId4"/>
  </sheets>
  <definedNames>
    <definedName name="BDDClients">'Base Données Clients'!$A$2:$F$47</definedName>
    <definedName name="BDDCodeClient">'Base Données Clients'!$A$2:$A$47</definedName>
    <definedName name="BDDDélaipaiementPaiement_comptant">'Mode Paiement'!$A$3:$A$6</definedName>
    <definedName name="BDDJours">'Mode Paiement'!$D$3:$D$92</definedName>
    <definedName name="BDDMatériel">'Base Données Matériel'!$A$3:$C$95</definedName>
    <definedName name="BDDRéférenceMatériel">'Base Données Matériel'!$A$3:$A$95</definedName>
    <definedName name="ListeJs">IF(Facture!XFC1&lt;&gt;"",INDIRECT("BDDjours"),INDIRECT("'Mode Paiement'!D1"))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3" l="1"/>
  <c r="G21" i="3" s="1"/>
  <c r="F22" i="3"/>
  <c r="F23" i="3"/>
  <c r="F24" i="3"/>
  <c r="F25" i="3"/>
  <c r="F26" i="3"/>
  <c r="F27" i="3"/>
  <c r="G27" i="3" s="1"/>
  <c r="F28" i="3"/>
  <c r="G28" i="3" s="1"/>
  <c r="F29" i="3"/>
  <c r="F30" i="3"/>
  <c r="F31" i="3"/>
  <c r="G31" i="3" s="1"/>
  <c r="F32" i="3"/>
  <c r="F33" i="3"/>
  <c r="F34" i="3"/>
  <c r="F35" i="3"/>
  <c r="G35" i="3" s="1"/>
  <c r="F36" i="3"/>
  <c r="G36" i="3" s="1"/>
  <c r="F37" i="3"/>
  <c r="G37" i="3" s="1"/>
  <c r="F38" i="3"/>
  <c r="G38" i="3" s="1"/>
  <c r="F39" i="3"/>
  <c r="F40" i="3"/>
  <c r="F41" i="3"/>
  <c r="F42" i="3"/>
  <c r="G22" i="3"/>
  <c r="G23" i="3"/>
  <c r="G24" i="3"/>
  <c r="G25" i="3"/>
  <c r="G26" i="3"/>
  <c r="G29" i="3"/>
  <c r="G30" i="3"/>
  <c r="G32" i="3"/>
  <c r="G33" i="3"/>
  <c r="G34" i="3"/>
  <c r="G39" i="3"/>
  <c r="G40" i="3"/>
  <c r="G41" i="3"/>
  <c r="G42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21" i="3"/>
  <c r="C15" i="3" l="1"/>
  <c r="C14" i="3"/>
  <c r="C13" i="3"/>
  <c r="C12" i="3"/>
  <c r="C11" i="3"/>
  <c r="I4" i="3"/>
  <c r="G43" i="3" l="1"/>
  <c r="G45" i="3" l="1"/>
  <c r="G46" i="3" s="1"/>
  <c r="F50" i="3" s="1"/>
</calcChain>
</file>

<file path=xl/sharedStrings.xml><?xml version="1.0" encoding="utf-8"?>
<sst xmlns="http://schemas.openxmlformats.org/spreadsheetml/2006/main" count="512" uniqueCount="466">
  <si>
    <t>Code client</t>
  </si>
  <si>
    <t>Nom entrprise</t>
  </si>
  <si>
    <t>Nom gérant</t>
  </si>
  <si>
    <t>Adresse</t>
  </si>
  <si>
    <t>CP Ville</t>
  </si>
  <si>
    <t>Téléphone</t>
  </si>
  <si>
    <t>CL-Ter1</t>
  </si>
  <si>
    <t>Sarl Alban</t>
  </si>
  <si>
    <t>Alban Florent</t>
  </si>
  <si>
    <t>3, rue Jean Moulin</t>
  </si>
  <si>
    <t>64200 Biarritz</t>
  </si>
  <si>
    <t>06 32 65 47 98</t>
  </si>
  <si>
    <t>CL-Ter2</t>
  </si>
  <si>
    <t>Sarl Artiz</t>
  </si>
  <si>
    <t>Artiz Sylvaine</t>
  </si>
  <si>
    <t>22, boulevard Delacre</t>
  </si>
  <si>
    <t>59000 Lille</t>
  </si>
  <si>
    <t xml:space="preserve">06 84 36 98 74 </t>
  </si>
  <si>
    <t>CL-Ter3</t>
  </si>
  <si>
    <t>Sarl Aubry</t>
  </si>
  <si>
    <t>Aubry Mélanie</t>
  </si>
  <si>
    <t>101, rue de Rennes</t>
  </si>
  <si>
    <t>44000 Nantes</t>
  </si>
  <si>
    <t xml:space="preserve">06 25 64 98 73 </t>
  </si>
  <si>
    <t>CL-Ter4</t>
  </si>
  <si>
    <t>Sarl Barbot</t>
  </si>
  <si>
    <t>Barbot Christine</t>
  </si>
  <si>
    <t>8, boulevard d'Isly</t>
  </si>
  <si>
    <t>31000 Toulouse</t>
  </si>
  <si>
    <t xml:space="preserve">05 61 33 98 54 </t>
  </si>
  <si>
    <t>CL-Ter5</t>
  </si>
  <si>
    <t>Sarl Bazier</t>
  </si>
  <si>
    <t>Bazier Laure</t>
  </si>
  <si>
    <t>69, Avenue Renoir</t>
  </si>
  <si>
    <t xml:space="preserve">03 20 65 87 39                                                                            </t>
  </si>
  <si>
    <t>CL-Ter6</t>
  </si>
  <si>
    <t>Sarl Bigot</t>
  </si>
  <si>
    <t>Bigot Hervé</t>
  </si>
  <si>
    <t>1, rue Pierre Brossolette</t>
  </si>
  <si>
    <t xml:space="preserve">03 20 98 78 32 </t>
  </si>
  <si>
    <t>CL-Ter7</t>
  </si>
  <si>
    <t>Sarl Blandin</t>
  </si>
  <si>
    <t>Blandin Louis</t>
  </si>
  <si>
    <t>Impasse François II</t>
  </si>
  <si>
    <t xml:space="preserve">05 61 65 78 95 </t>
  </si>
  <si>
    <t>CL-Ter8</t>
  </si>
  <si>
    <t>Sarl Blouin</t>
  </si>
  <si>
    <t>Blouin Yannick</t>
  </si>
  <si>
    <t>Allée Beaumarchais</t>
  </si>
  <si>
    <t>05 24 65 43 21</t>
  </si>
  <si>
    <t>CL-Ter9</t>
  </si>
  <si>
    <t>Sarl Cadiou</t>
  </si>
  <si>
    <t>Cadiou Pierre</t>
  </si>
  <si>
    <t>1, rue De Beauvoir</t>
  </si>
  <si>
    <t xml:space="preserve">03 20 54 69 31 </t>
  </si>
  <si>
    <t>CL-Ter10</t>
  </si>
  <si>
    <t>Sarl Closeraie</t>
  </si>
  <si>
    <t>Closeraie Pauline</t>
  </si>
  <si>
    <t>Chemin Nantais</t>
  </si>
  <si>
    <t>05 24 12 36 87</t>
  </si>
  <si>
    <t>CL-Ter11</t>
  </si>
  <si>
    <t>Sarl De Fouault</t>
  </si>
  <si>
    <t>De Fouault Hélène</t>
  </si>
  <si>
    <t>Impasse du Manoir</t>
  </si>
  <si>
    <t>02 44 68 56 98</t>
  </si>
  <si>
    <t>CL-Ter12</t>
  </si>
  <si>
    <t>Sarl Degas</t>
  </si>
  <si>
    <t>Degas Sophie</t>
  </si>
  <si>
    <t>12, rue Gloriosa</t>
  </si>
  <si>
    <t>03 20 57 36 12</t>
  </si>
  <si>
    <t>CL-Ter13</t>
  </si>
  <si>
    <t>Sarl Delalande</t>
  </si>
  <si>
    <t>Delalande Marc</t>
  </si>
  <si>
    <t>12, allée Mauve</t>
  </si>
  <si>
    <t>02 44 67 3283</t>
  </si>
  <si>
    <t>CL-Ter14</t>
  </si>
  <si>
    <t>Sarl Desmonts</t>
  </si>
  <si>
    <t>Desmonts Christian</t>
  </si>
  <si>
    <t>145, rue de la Fosse</t>
  </si>
  <si>
    <t xml:space="preserve">03 20 96 32 45 </t>
  </si>
  <si>
    <t>CL-Ter15</t>
  </si>
  <si>
    <t>Sarl Dugue</t>
  </si>
  <si>
    <t>Dugue Pascal</t>
  </si>
  <si>
    <t>208, boulevardd des Chardonnets</t>
  </si>
  <si>
    <t xml:space="preserve">05 61 98 32 44 </t>
  </si>
  <si>
    <t>CL-Ter16</t>
  </si>
  <si>
    <t>Sarl Frappier</t>
  </si>
  <si>
    <t>Frappier Michel</t>
  </si>
  <si>
    <t>9, rue des Orangers</t>
  </si>
  <si>
    <t xml:space="preserve">05 24 36 98 71 </t>
  </si>
  <si>
    <t>CL-Ter17</t>
  </si>
  <si>
    <t>Sarl Gabriel</t>
  </si>
  <si>
    <t>Gabriel Anne</t>
  </si>
  <si>
    <t>45, boulevard de la Liberté</t>
  </si>
  <si>
    <t>05 61 69 36 55</t>
  </si>
  <si>
    <t>CL-Ter18</t>
  </si>
  <si>
    <t>Sarl Gauthier</t>
  </si>
  <si>
    <t>Gauthier Julien</t>
  </si>
  <si>
    <t>65, boulevard des Batignolles</t>
  </si>
  <si>
    <t xml:space="preserve">06 25 36 98 78 </t>
  </si>
  <si>
    <t>CL-Ter19</t>
  </si>
  <si>
    <t>Sarl Gerard</t>
  </si>
  <si>
    <t>Gerard Patrice</t>
  </si>
  <si>
    <t>55, avenue Tournesol</t>
  </si>
  <si>
    <t xml:space="preserve">06 25 34 97 23 </t>
  </si>
  <si>
    <t>CL-Ter20</t>
  </si>
  <si>
    <t>Sarl Grapelli</t>
  </si>
  <si>
    <t>Grapelli Tugdual</t>
  </si>
  <si>
    <t>73, rue de la Commune</t>
  </si>
  <si>
    <t xml:space="preserve">05 64 36 87 23 </t>
  </si>
  <si>
    <t>CL-Ter21</t>
  </si>
  <si>
    <t>Sarl Grimaud</t>
  </si>
  <si>
    <t>Grimaud Ronan</t>
  </si>
  <si>
    <t>10, rue de la Montagne</t>
  </si>
  <si>
    <t>02 44 32 12 1 2</t>
  </si>
  <si>
    <t>CL-Ter22</t>
  </si>
  <si>
    <t>Sarl Hurion</t>
  </si>
  <si>
    <t>Hurion Pascale</t>
  </si>
  <si>
    <t>59, impasse des Oursons</t>
  </si>
  <si>
    <t>06 80 90 25 65</t>
  </si>
  <si>
    <t>CL-Ter23</t>
  </si>
  <si>
    <t>Sarl Kerrien</t>
  </si>
  <si>
    <t>Kerrien Dominique</t>
  </si>
  <si>
    <t>12, impasse des Potiers</t>
  </si>
  <si>
    <t>07 23 69 87 32</t>
  </si>
  <si>
    <t>CL-Ter24</t>
  </si>
  <si>
    <t>Sarl Lacana</t>
  </si>
  <si>
    <t>Lacana Fleur</t>
  </si>
  <si>
    <t>87, route d'Ancenis</t>
  </si>
  <si>
    <t>03 20 14 78 96</t>
  </si>
  <si>
    <t>CL-Ter25</t>
  </si>
  <si>
    <t>Sarl Le Braz</t>
  </si>
  <si>
    <t>Le Braz Géraldine</t>
  </si>
  <si>
    <t>12, rue Dobrée</t>
  </si>
  <si>
    <t xml:space="preserve">05 61 36 87 25 </t>
  </si>
  <si>
    <t>CL-Ter26</t>
  </si>
  <si>
    <t>Sarl Le Cozic</t>
  </si>
  <si>
    <t>Le Cozic Marc</t>
  </si>
  <si>
    <t>96, rue de la Convention</t>
  </si>
  <si>
    <t xml:space="preserve">04 20 65 32 32 </t>
  </si>
  <si>
    <t>CL-Ter27</t>
  </si>
  <si>
    <t>Sarl Leblanc</t>
  </si>
  <si>
    <t>Leblanc Sébastien</t>
  </si>
  <si>
    <t>13, rue du Poteau</t>
  </si>
  <si>
    <t>04 20 68 68 74</t>
  </si>
  <si>
    <t>CL-Ter28</t>
  </si>
  <si>
    <t>Sarl Lecoz</t>
  </si>
  <si>
    <t>Lecoz Christine</t>
  </si>
  <si>
    <t>2, rue Honoré de Balzac</t>
  </si>
  <si>
    <t>05 24 65 32 98</t>
  </si>
  <si>
    <t>CL-Ter29</t>
  </si>
  <si>
    <t>Sarl Leveque</t>
  </si>
  <si>
    <t>Leveque Karine</t>
  </si>
  <si>
    <t>9, rue de Provence</t>
  </si>
  <si>
    <t>06 21 54 98 32</t>
  </si>
  <si>
    <t>CL-Ter30</t>
  </si>
  <si>
    <t>Sarl Marchand</t>
  </si>
  <si>
    <t>Marchand Elisabeth</t>
  </si>
  <si>
    <t>2, rue Camus</t>
  </si>
  <si>
    <t>59000 Nantes</t>
  </si>
  <si>
    <t xml:space="preserve">02 44 78 65 32 </t>
  </si>
  <si>
    <t>CL-Ter31</t>
  </si>
  <si>
    <t>Sarl Marin</t>
  </si>
  <si>
    <t>Marin Mathilde</t>
  </si>
  <si>
    <t>9, rue Jules Verne</t>
  </si>
  <si>
    <t>07 65 32 47 69</t>
  </si>
  <si>
    <t>CL-Ter32</t>
  </si>
  <si>
    <t>Sarl Martin</t>
  </si>
  <si>
    <t>Martin Clémence</t>
  </si>
  <si>
    <t>45, rue Edmond Rostand</t>
  </si>
  <si>
    <t>05 61 33 15 93</t>
  </si>
  <si>
    <t>CL-Ter33</t>
  </si>
  <si>
    <t>Sarl Martinez</t>
  </si>
  <si>
    <t>Martinez Fabiola</t>
  </si>
  <si>
    <t>3, allée Montaigne</t>
  </si>
  <si>
    <t>05 24 69 87 21</t>
  </si>
  <si>
    <t>CL-Ter34</t>
  </si>
  <si>
    <t>Sarl Pillet</t>
  </si>
  <si>
    <t>Pillet Prudence</t>
  </si>
  <si>
    <t>6, allée Fabert</t>
  </si>
  <si>
    <t xml:space="preserve">02 44 65 32 98 </t>
  </si>
  <si>
    <t>CL-Ter35</t>
  </si>
  <si>
    <t>Sarl Pleurieau</t>
  </si>
  <si>
    <t>Pleurieau Solange</t>
  </si>
  <si>
    <t>99, boulevardd Faure</t>
  </si>
  <si>
    <t>07 21 32 31 65</t>
  </si>
  <si>
    <t>CL-Ter36</t>
  </si>
  <si>
    <t>Sarl Rouaud</t>
  </si>
  <si>
    <t>Rouaud Christelle</t>
  </si>
  <si>
    <t>3 rue des Charmilles</t>
  </si>
  <si>
    <t>05 61 64 98 35</t>
  </si>
  <si>
    <t>CL-Ter37</t>
  </si>
  <si>
    <t>Sarl Rouviere</t>
  </si>
  <si>
    <t>Rouviere Luc</t>
  </si>
  <si>
    <t>55, rueLandes Rouges</t>
  </si>
  <si>
    <t xml:space="preserve">06 56 56 87 21 </t>
  </si>
  <si>
    <t>CL-Ter38</t>
  </si>
  <si>
    <t>Sarl Salaun</t>
  </si>
  <si>
    <t>Salaun Nolwenn</t>
  </si>
  <si>
    <t>65, rue Saint Louis</t>
  </si>
  <si>
    <t xml:space="preserve">05 24 32 32 65 </t>
  </si>
  <si>
    <t>CL-Ter39</t>
  </si>
  <si>
    <t>Sarl Sassoon</t>
  </si>
  <si>
    <t>Sassoon Judith</t>
  </si>
  <si>
    <t>103, rue Sidney Bechet</t>
  </si>
  <si>
    <t xml:space="preserve">05 61 87 36 54 </t>
  </si>
  <si>
    <t>CL-Ter40</t>
  </si>
  <si>
    <t>Sarl Simon</t>
  </si>
  <si>
    <t>Simon Corinne</t>
  </si>
  <si>
    <t>6, rue des Amis</t>
  </si>
  <si>
    <t xml:space="preserve">07 35 69 87 32 </t>
  </si>
  <si>
    <t>CL-Ter41</t>
  </si>
  <si>
    <t>Sarl Soignon</t>
  </si>
  <si>
    <t>Soignon Agnès</t>
  </si>
  <si>
    <t>9, rue du Chateau</t>
  </si>
  <si>
    <t>06 32 65 98 74</t>
  </si>
  <si>
    <t>CL-Ter42</t>
  </si>
  <si>
    <t>Sarl Sorin</t>
  </si>
  <si>
    <t>Sorin Gilles</t>
  </si>
  <si>
    <t>9, allée Mardi</t>
  </si>
  <si>
    <t xml:space="preserve">05 24 32 91 37 </t>
  </si>
  <si>
    <t>CL-Ter43</t>
  </si>
  <si>
    <t>Sarl Stillan</t>
  </si>
  <si>
    <t>Stillan Fabrice</t>
  </si>
  <si>
    <t>12, rue de Landser</t>
  </si>
  <si>
    <t>05 24 69 31 67</t>
  </si>
  <si>
    <t>CL-Ter44</t>
  </si>
  <si>
    <t>Sarl Tixier</t>
  </si>
  <si>
    <t>Tixier Bertrand</t>
  </si>
  <si>
    <t>36, rue de la Fraternité</t>
  </si>
  <si>
    <t xml:space="preserve">05 24 36 65 64 </t>
  </si>
  <si>
    <t>CL-Ter45</t>
  </si>
  <si>
    <t>Sarl Trouchet</t>
  </si>
  <si>
    <t>Trouchet Céline</t>
  </si>
  <si>
    <t>5, rue Lavoisier</t>
  </si>
  <si>
    <t>05 24 69 97 32</t>
  </si>
  <si>
    <t>CL-Ter46</t>
  </si>
  <si>
    <t>Sarl Waterman</t>
  </si>
  <si>
    <t>Waterman Jonathan</t>
  </si>
  <si>
    <t>62,route de Vannes</t>
  </si>
  <si>
    <t xml:space="preserve">05 61 33 54 98 </t>
  </si>
  <si>
    <t>Réf</t>
  </si>
  <si>
    <t>Désignation</t>
  </si>
  <si>
    <t>Prix unitaire</t>
  </si>
  <si>
    <t>Terr1</t>
  </si>
  <si>
    <t>Micro Pelle 800kg sur chenilles</t>
  </si>
  <si>
    <t>Terr2</t>
  </si>
  <si>
    <t>Mini Pelle sur chenilles 1,5T</t>
  </si>
  <si>
    <t>Terr3</t>
  </si>
  <si>
    <t>Mini Pelle sur chenilles 2,5T</t>
  </si>
  <si>
    <t>Terr4</t>
  </si>
  <si>
    <t>Mini Pelle sur chenilles 3,5T</t>
  </si>
  <si>
    <t>Terr5</t>
  </si>
  <si>
    <t>Mini Pelle sur chenilles 5T</t>
  </si>
  <si>
    <t>Terr6</t>
  </si>
  <si>
    <t>Mini Pelle sur chenilles 6T</t>
  </si>
  <si>
    <t>Terr7</t>
  </si>
  <si>
    <t>Mini Pelle sur chenilles 8T</t>
  </si>
  <si>
    <t>Terr8</t>
  </si>
  <si>
    <t>Mini Pelle sur pneus 5T</t>
  </si>
  <si>
    <t>Terr9</t>
  </si>
  <si>
    <t>Mini Pelle sur pneus 8T</t>
  </si>
  <si>
    <t>Terr10</t>
  </si>
  <si>
    <t>Pelleteuse sur chenilles 10T</t>
  </si>
  <si>
    <t>Terr11</t>
  </si>
  <si>
    <t>Pelleteuse sur chenilles 12T</t>
  </si>
  <si>
    <t>Terr12</t>
  </si>
  <si>
    <t>Pelleteuse sur chenilles 14T</t>
  </si>
  <si>
    <t>Terr13</t>
  </si>
  <si>
    <t>Pelleteuse sur pneus 18T</t>
  </si>
  <si>
    <t>Terr14</t>
  </si>
  <si>
    <t>Pelleteuse sur chenilles 20T</t>
  </si>
  <si>
    <t>Terr15</t>
  </si>
  <si>
    <t>Pelleteuse sur chenilles 22T</t>
  </si>
  <si>
    <t>Terr16</t>
  </si>
  <si>
    <t>Pelleteuse sur chenilles 25T</t>
  </si>
  <si>
    <t>Terr17</t>
  </si>
  <si>
    <t>Pelleteuse sur chenilles 30T</t>
  </si>
  <si>
    <t>Terr18</t>
  </si>
  <si>
    <t>Pelleteuse sur chenilles 35T</t>
  </si>
  <si>
    <t>Terr19</t>
  </si>
  <si>
    <t>Pelleteuse sur chenilles 40T</t>
  </si>
  <si>
    <t>Terr20</t>
  </si>
  <si>
    <t>Pelleteuse sur chenilles 50T</t>
  </si>
  <si>
    <t>Terr21</t>
  </si>
  <si>
    <t>Pelleteuse sur pneus 10T</t>
  </si>
  <si>
    <t>Terr22</t>
  </si>
  <si>
    <t>Pelleteuse sur pneus 14T</t>
  </si>
  <si>
    <t>Terr23</t>
  </si>
  <si>
    <t>Pelleteuse sur pneus 20T</t>
  </si>
  <si>
    <t>Terr24</t>
  </si>
  <si>
    <t>Bulldozer sur chenilles 17,8T</t>
  </si>
  <si>
    <t>Terr25</t>
  </si>
  <si>
    <t>Chargeuse sur pneus 800L</t>
  </si>
  <si>
    <t>Terr26</t>
  </si>
  <si>
    <t>Chargeuse sur pneus 1000L</t>
  </si>
  <si>
    <t>Terr27</t>
  </si>
  <si>
    <t>Chargeuse sur pneus 1200L</t>
  </si>
  <si>
    <t>Terr28</t>
  </si>
  <si>
    <t>Chargeuse sur pneus 2300L</t>
  </si>
  <si>
    <t>Terr29</t>
  </si>
  <si>
    <t>Chargeuse sur pneus 5400L</t>
  </si>
  <si>
    <t>Terr30</t>
  </si>
  <si>
    <t>Chargeuse sur chenilles</t>
  </si>
  <si>
    <t>Terr31</t>
  </si>
  <si>
    <t>Dumper girabenne sur pneus 1,5T 1000L</t>
  </si>
  <si>
    <t>Terr32</t>
  </si>
  <si>
    <t>Dumper frontal sur pneus 1,2T 650L</t>
  </si>
  <si>
    <t>Terr33</t>
  </si>
  <si>
    <t>Transporteur sur chenilles 0,7T 250L</t>
  </si>
  <si>
    <t>Terr34</t>
  </si>
  <si>
    <t>Dumper frontal sur pneus 6T 3500L</t>
  </si>
  <si>
    <t>Terr35</t>
  </si>
  <si>
    <t>Dumper girabenne sur pneus 9T 4500L</t>
  </si>
  <si>
    <t>Terr36</t>
  </si>
  <si>
    <t>Tombereau articulé 28T 17,5m3</t>
  </si>
  <si>
    <t>Terr37</t>
  </si>
  <si>
    <t>Tombereau articulé 24T 15m3</t>
  </si>
  <si>
    <t>Rouleau vibrant mixte diesel 2.55 t - largeur 1.25 m</t>
  </si>
  <si>
    <t xml:space="preserve">Rouleau vibrant tandem diesel 2.5 t - largeur 1 m </t>
  </si>
  <si>
    <t>Rouleau vibrant mixte diesel 3.60 t - largeur 1.30 m</t>
  </si>
  <si>
    <t>Plaque vibrante diesel à transmission hydraulique 400 kg</t>
  </si>
  <si>
    <t>Terr38</t>
  </si>
  <si>
    <t>Terr39</t>
  </si>
  <si>
    <t>Terr40</t>
  </si>
  <si>
    <t>Terr41</t>
  </si>
  <si>
    <t>FACTURE</t>
  </si>
  <si>
    <t>localangeais37@gmail.com</t>
  </si>
  <si>
    <r>
      <rPr>
        <b/>
        <sz val="11"/>
        <color theme="1"/>
        <rFont val="Wingdings"/>
        <charset val="2"/>
      </rPr>
      <t>(</t>
    </r>
    <r>
      <rPr>
        <b/>
        <sz val="11"/>
        <color theme="1"/>
        <rFont val="Times New Roman"/>
        <family val="2"/>
      </rPr>
      <t>: 02 47 96 58 66</t>
    </r>
  </si>
  <si>
    <r>
      <t>*</t>
    </r>
    <r>
      <rPr>
        <b/>
        <sz val="11"/>
        <color theme="1"/>
        <rFont val="Times New Roman"/>
        <family val="1"/>
      </rPr>
      <t>:</t>
    </r>
    <r>
      <rPr>
        <b/>
        <sz val="11"/>
        <color theme="1"/>
        <rFont val="Wingdings"/>
        <charset val="2"/>
      </rPr>
      <t xml:space="preserve"> </t>
    </r>
  </si>
  <si>
    <t>Facture N°</t>
  </si>
  <si>
    <t>Date</t>
  </si>
  <si>
    <t>Terr 020921</t>
  </si>
  <si>
    <t>REF CLIENT</t>
  </si>
  <si>
    <t xml:space="preserve">FACTURER A </t>
  </si>
  <si>
    <t>CONDITIONS</t>
  </si>
  <si>
    <t>Société:</t>
  </si>
  <si>
    <t>Gérant:</t>
  </si>
  <si>
    <t>Adresse:</t>
  </si>
  <si>
    <r>
      <rPr>
        <b/>
        <sz val="11"/>
        <color theme="1"/>
        <rFont val="Wingdings"/>
        <charset val="2"/>
      </rPr>
      <t>(</t>
    </r>
    <r>
      <rPr>
        <b/>
        <sz val="11"/>
        <color theme="1"/>
        <rFont val="Times New Roman"/>
        <family val="2"/>
      </rPr>
      <t>:</t>
    </r>
  </si>
  <si>
    <t>CP-Ville:</t>
  </si>
  <si>
    <t>Paiement à réception</t>
  </si>
  <si>
    <t>Paiement 30 jours fin de mois</t>
  </si>
  <si>
    <t>Paiement 60 joursd fin de mois</t>
  </si>
  <si>
    <t>Paiement comptant</t>
  </si>
  <si>
    <t>REF</t>
  </si>
  <si>
    <t>DESCRIPTION</t>
  </si>
  <si>
    <t>NOMBRE JOURS</t>
  </si>
  <si>
    <t>PRIX UNITAIRE</t>
  </si>
  <si>
    <t>MONTANT HT</t>
  </si>
  <si>
    <t>SOUS-TOTAL HT</t>
  </si>
  <si>
    <t>TAUX TVA</t>
  </si>
  <si>
    <t>MONTANT TVA</t>
  </si>
  <si>
    <t>TOTAL TTC</t>
  </si>
  <si>
    <t>Valeur en votre aimable règlement:</t>
  </si>
  <si>
    <t>Acceptant le règlement des sommes dues par chèques libellés à son nom ou par carte bancaire en sa qualité de membre d’un centre de gestion agréé par l’administration fiscale.</t>
  </si>
  <si>
    <t>Pour tout renseignement concernant cette facture, contacter:</t>
  </si>
  <si>
    <t>Mr Boiron, comptable</t>
  </si>
  <si>
    <r>
      <rPr>
        <b/>
        <sz val="14"/>
        <color theme="1"/>
        <rFont val="Wingdings"/>
        <charset val="2"/>
      </rPr>
      <t>(</t>
    </r>
    <r>
      <rPr>
        <b/>
        <sz val="14"/>
        <color theme="1"/>
        <rFont val="Times New Roman"/>
        <family val="2"/>
      </rPr>
      <t>: 02 47 96 58 30</t>
    </r>
  </si>
  <si>
    <r>
      <rPr>
        <b/>
        <sz val="14"/>
        <color theme="1"/>
        <rFont val="Wingdings"/>
        <charset val="2"/>
      </rPr>
      <t>*</t>
    </r>
    <r>
      <rPr>
        <b/>
        <sz val="14"/>
        <color theme="1"/>
        <rFont val="Times New Roman"/>
        <family val="2"/>
      </rPr>
      <t>: localangeais.boiron@gmail.com</t>
    </r>
  </si>
  <si>
    <t>Bétonnière 230 V - 100 l</t>
  </si>
  <si>
    <t>Bétonnière 230 V - 160 l</t>
  </si>
  <si>
    <t>Bétonnière tractable 230 V - 345 l</t>
  </si>
  <si>
    <t>Bétonnière tractable essence - 280 l</t>
  </si>
  <si>
    <t>Bétonnière tractable 230 V - 155 l</t>
  </si>
  <si>
    <t>Bétonnière tractable essence - 160 l</t>
  </si>
  <si>
    <t>Marteau piqueur 230 V - 5,6 kg - 8,1 J</t>
  </si>
  <si>
    <t>Marteau piqueur 230 V 18 kg - 42 J</t>
  </si>
  <si>
    <t>Marteau piqueur 230 V 11.3 kg - 20 J</t>
  </si>
  <si>
    <t>Marteau piqueur 230 V - 12,3 kg - 20 J</t>
  </si>
  <si>
    <t>Marteau piqueur 230 V - 10,8 kg - 19 J</t>
  </si>
  <si>
    <t>Brise-béton 230 V 32 kg - 56 J</t>
  </si>
  <si>
    <t>Scie circulaire SC 55W 220-240V</t>
  </si>
  <si>
    <t>Scie circulaire scw 70</t>
  </si>
  <si>
    <t>Scie circulaire wsc 85</t>
  </si>
  <si>
    <t>Meuleuse disqueuse diamètre 230 mm</t>
  </si>
  <si>
    <t>Meuleuse disqueuse diam. 125 mm</t>
  </si>
  <si>
    <t>Poste de soudage MIG/MAG 350 A</t>
  </si>
  <si>
    <t>Poste à souder onduleur 230 V - jusqu'à 130 A</t>
  </si>
  <si>
    <t>Poste de soudure MIG semi-automatique 230 V - 33 à 180 A</t>
  </si>
  <si>
    <t>Groupe de soudage autonome 400 A - diesel - GIES - remorque</t>
  </si>
  <si>
    <t>Groupe de soudage 50 à 180 A - essence</t>
  </si>
  <si>
    <t>Groupe de soudage 40 à 220 A - essence</t>
  </si>
  <si>
    <t>Obturateur de canalisation - dia. 300 à 600 mm - 2.5 bar</t>
  </si>
  <si>
    <t>Pompe à pédale pour obturateurs de canalisations 2.5 bar</t>
  </si>
  <si>
    <t>Obturateur de canalisation - dia. 200 à 400 mm - 2.5 bar</t>
  </si>
  <si>
    <t>Obturateur de canalisation - dia. 100 à 200 mm - 2.5 bar</t>
  </si>
  <si>
    <t>Perceuse UD 16 230V</t>
  </si>
  <si>
    <t>Perceuse UD 30 230V</t>
  </si>
  <si>
    <t>Pompe de rinçage et désembouage de canalisations 230 V</t>
  </si>
  <si>
    <t>Déboucheur de canalisations 230 V - 32 à 150 mm - flexible 20 m</t>
  </si>
  <si>
    <t>Déboucheur de canalisations 230 V - 32 à 125 mm - flexible 15 ou 23 m</t>
  </si>
  <si>
    <t>Localisateur de réseaux enterrés</t>
  </si>
  <si>
    <t>Niveau laser de canalisations 26 x 12 cm</t>
  </si>
  <si>
    <t>Caméra de canalisation 230 V - 38 à 200 mm - flexible 30 m</t>
  </si>
  <si>
    <t>Compresseur d'air diesel - 7 et 14 bar - 11 300 l/min</t>
  </si>
  <si>
    <t>Compresseur d'air diesel - 7 bar - 7 000 l/min</t>
  </si>
  <si>
    <t>Compresseur d'air diesel - 7 bar - 5 100 l/min</t>
  </si>
  <si>
    <t>Compresseur d'air diesel - 7 bar - 3 500 l/min</t>
  </si>
  <si>
    <t>Groupe électrogène au diesel de 125 kVA </t>
  </si>
  <si>
    <t>Groupe électrogène au diesel de 350 kVA</t>
  </si>
  <si>
    <t>Groupe électrogène au diesel de 500 kVA</t>
  </si>
  <si>
    <t>Groupe électrogène 800kva</t>
  </si>
  <si>
    <t>Aiguilles vibrantes electriques diamètre 4 à 4.5</t>
  </si>
  <si>
    <t>Aiguilles vibrantes electriques diamètre 57 à 60</t>
  </si>
  <si>
    <t>Cuve a eau 500l</t>
  </si>
  <si>
    <t>Cuve a eau 1000l</t>
  </si>
  <si>
    <t>Container 33m3</t>
  </si>
  <si>
    <t>container 10m3</t>
  </si>
  <si>
    <t>container ouverture grand cote 33m3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</si>
  <si>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</si>
  <si>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</si>
  <si>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</si>
  <si>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</si>
  <si>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</si>
  <si>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</si>
  <si>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</si>
  <si>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</si>
  <si>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</si>
  <si>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</si>
  <si>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</si>
  <si>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</si>
  <si>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</si>
  <si>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</si>
  <si>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</si>
  <si>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</si>
  <si>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</si>
  <si>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</si>
  <si>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</si>
  <si>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</si>
  <si>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Mat21</t>
  </si>
  <si>
    <t>Mat22</t>
  </si>
  <si>
    <t>Mat23</t>
  </si>
  <si>
    <t>Mat24</t>
  </si>
  <si>
    <t>Mat25</t>
  </si>
  <si>
    <t>Mat26</t>
  </si>
  <si>
    <t>Mat27</t>
  </si>
  <si>
    <t>Mat28</t>
  </si>
  <si>
    <t>Mat29</t>
  </si>
  <si>
    <t>Mat30</t>
  </si>
  <si>
    <t>Mat31</t>
  </si>
  <si>
    <t>Mat32</t>
  </si>
  <si>
    <t>Mat33</t>
  </si>
  <si>
    <t>Mat34</t>
  </si>
  <si>
    <t>Mat35</t>
  </si>
  <si>
    <t>Mat36</t>
  </si>
  <si>
    <t>Mat37</t>
  </si>
  <si>
    <t>Mat38</t>
  </si>
  <si>
    <t>Mat39</t>
  </si>
  <si>
    <t>Mat40</t>
  </si>
  <si>
    <t>Mat41</t>
  </si>
  <si>
    <t>Mat42</t>
  </si>
  <si>
    <t>Mat43</t>
  </si>
  <si>
    <t>Mat44</t>
  </si>
  <si>
    <t>Mat45</t>
  </si>
  <si>
    <t>Mat46</t>
  </si>
  <si>
    <t>Mat47</t>
  </si>
  <si>
    <t>Mat48</t>
  </si>
  <si>
    <t>Mat49</t>
  </si>
  <si>
    <t>Mat50</t>
  </si>
  <si>
    <t>Mat51</t>
  </si>
  <si>
    <t>Compresseur d'air diesel - 7 bar - 11 300 l/min</t>
  </si>
  <si>
    <t>Mat52</t>
  </si>
  <si>
    <t>Compresseur d'air diesel - 14 bar - 23 000 l/min</t>
  </si>
  <si>
    <t>Rue</t>
  </si>
  <si>
    <t>CP-Ville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</si>
</sst>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€/Jour&quot;"/>
    <numFmt numFmtId="165" formatCode="[$-F800]dddd\,\ mmmm\ dd\,\ yyyy"/>
    <numFmt numFmtId="166" formatCode="#,##0.00\ &quot;€&quot;"/>
    <numFmt numFmtId="167" formatCode="#,##0.00&quot; €/Mois&quot;"/>
  </numFmts>
  <fonts count="18"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8"/>
      <name val="Times New Roman"/>
      <family val="2"/>
    </font>
    <font>
      <u/>
      <sz val="11"/>
      <color theme="10"/>
      <name val="Times New Roman"/>
      <family val="2"/>
    </font>
    <font>
      <b/>
      <sz val="11"/>
      <color theme="1"/>
      <name val="Times New Roman"/>
      <family val="2"/>
      <charset val="2"/>
    </font>
    <font>
      <b/>
      <sz val="11"/>
      <color theme="1"/>
      <name val="Wingdings"/>
      <charset val="2"/>
    </font>
    <font>
      <b/>
      <u/>
      <sz val="11"/>
      <color theme="10"/>
      <name val="Times New Roman"/>
      <family val="2"/>
    </font>
    <font>
      <b/>
      <sz val="18"/>
      <color theme="1"/>
      <name val="Times New Roman"/>
      <family val="1"/>
    </font>
    <font>
      <b/>
      <sz val="48"/>
      <color rgb="FF00B0F0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theme="1"/>
      <name val="Times New Roman"/>
      <family val="2"/>
    </font>
    <font>
      <b/>
      <sz val="14"/>
      <color theme="1"/>
      <name val="Times New Roman"/>
      <family val="2"/>
      <charset val="2"/>
    </font>
    <font>
      <b/>
      <sz val="14"/>
      <color theme="1"/>
      <name val="Wingdings"/>
      <charset val="2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5" fillId="0" borderId="0" xfId="0" applyFont="1"/>
    <xf numFmtId="0" fontId="7" fillId="0" borderId="0" xfId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164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4" fontId="11" fillId="2" borderId="0" xfId="0" applyNumberFormat="1" applyFont="1" applyFill="1" applyAlignment="1">
      <alignment horizontal="center"/>
    </xf>
    <xf numFmtId="166" fontId="11" fillId="0" borderId="0" xfId="0" applyNumberFormat="1" applyFont="1"/>
    <xf numFmtId="9" fontId="11" fillId="0" borderId="0" xfId="0" applyNumberFormat="1" applyFont="1"/>
    <xf numFmtId="164" fontId="12" fillId="2" borderId="0" xfId="0" applyNumberFormat="1" applyFont="1" applyFill="1" applyAlignment="1">
      <alignment horizontal="center"/>
    </xf>
    <xf numFmtId="166" fontId="12" fillId="0" borderId="0" xfId="0" applyNumberFormat="1" applyFont="1"/>
    <xf numFmtId="0" fontId="12" fillId="2" borderId="0" xfId="0" applyFont="1" applyFill="1" applyAlignment="1">
      <alignment horizontal="center"/>
    </xf>
    <xf numFmtId="166" fontId="12" fillId="2" borderId="0" xfId="0" applyNumberFormat="1" applyFont="1" applyFill="1" applyAlignment="1">
      <alignment horizontal="center"/>
    </xf>
    <xf numFmtId="0" fontId="13" fillId="0" borderId="0" xfId="0" applyFont="1"/>
    <xf numFmtId="0" fontId="14" fillId="0" borderId="0" xfId="0" applyFont="1"/>
    <xf numFmtId="0" fontId="16" fillId="0" borderId="0" xfId="0" applyFont="1"/>
    <xf numFmtId="0" fontId="2" fillId="2" borderId="0" xfId="0" applyFont="1" applyFill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2" fillId="2" borderId="0" xfId="0" applyFont="1" applyFill="1" applyAlignment="1">
      <alignment horizontal="left"/>
    </xf>
    <xf numFmtId="167" fontId="2" fillId="0" borderId="0" xfId="0" applyNumberFormat="1" applyFont="1"/>
    <xf numFmtId="0" fontId="1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676275</xdr:colOff>
      <xdr:row>0</xdr:row>
      <xdr:rowOff>19050</xdr:rowOff>
    </xdr:from>
    <xdr:ext cx="3818506" cy="952500"/>
    <xdr:pic>
      <xdr:nvPicPr>
        <xdr:cNvPr id="3" name="Image 2">
          <a:extLst>
            <a:ext uri="{FF2B5EF4-FFF2-40B4-BE49-F238E27FC236}">
              <a16:creationId xmlns:a16="http://schemas.microsoft.com/office/drawing/2014/main" id="{016FFDA3-E475-490A-AA8E-BCAF55827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9050"/>
          <a:ext cx="3818506" cy="9525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Coin lumineux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calangeais3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CF01D-06AF-40EE-A5B3-D2639EE1851C}">
  <sheetPr>
    <pageSetUpPr fitToPage="1"/>
  </sheetPr>
  <dimension ref="B1:N61"/>
  <sheetViews>
    <sheetView showZeros="0" tabSelected="1" topLeftCell="B13" zoomScaleNormal="100" workbookViewId="0">
      <selection activeCell="C21" sqref="C21"/>
    </sheetView>
  </sheetViews>
  <sheetFormatPr baseColWidth="10" defaultRowHeight="15"/>
  <cols>
    <col min="1" max="1" width="2.7109375" customWidth="1"/>
    <col min="2" max="2" width="9.7109375" customWidth="1"/>
    <col min="3" max="3" width="14.28515625" customWidth="1"/>
    <col min="4" max="4" width="69.140625" style="10" bestFit="1" customWidth="1"/>
    <col min="5" max="5" width="18.85546875" style="4" bestFit="1" customWidth="1"/>
    <col min="6" max="6" width="22.7109375" style="13" bestFit="1" customWidth="1"/>
    <col min="7" max="7" width="16.28515625" bestFit="1" customWidth="1"/>
    <col min="10" max="10" width="20.7109375" customWidth="1"/>
    <col min="12" max="12" width="20.7109375" customWidth="1"/>
  </cols>
  <sheetData>
    <row r="1" spans="2:14" ht="75" customHeight="1">
      <c r="G1" s="40" t="s">
        <v>326</v>
      </c>
      <c r="H1" s="40"/>
      <c r="I1" s="40"/>
      <c r="J1" s="40"/>
      <c r="K1" s="12"/>
      <c r="L1" s="12"/>
      <c r="M1" s="12"/>
      <c r="N1" s="12"/>
    </row>
    <row r="3" spans="2:14" ht="22.5">
      <c r="B3" s="5" t="s">
        <v>464</v>
      </c>
      <c r="C3" s="5"/>
      <c r="G3" s="36" t="s">
        <v>330</v>
      </c>
      <c r="H3" s="36"/>
      <c r="I3" s="36" t="s">
        <v>331</v>
      </c>
      <c r="J3" s="36"/>
    </row>
    <row r="4" spans="2:14">
      <c r="B4" s="5" t="s">
        <v>465</v>
      </c>
      <c r="C4" s="5"/>
      <c r="G4" s="39" t="s">
        <v>332</v>
      </c>
      <c r="H4" s="39"/>
      <c r="I4" s="38">
        <f ca="1">TODAY()</f>
        <v>44238</v>
      </c>
      <c r="J4" s="38"/>
    </row>
    <row r="5" spans="2:14">
      <c r="B5" s="6" t="s">
        <v>328</v>
      </c>
      <c r="C5" s="5"/>
    </row>
    <row r="6" spans="2:14">
      <c r="B6" s="9" t="s">
        <v>329</v>
      </c>
      <c r="C6" s="7" t="s">
        <v>327</v>
      </c>
    </row>
    <row r="8" spans="2:14" ht="15" customHeight="1"/>
    <row r="10" spans="2:14" ht="22.5">
      <c r="B10" s="36" t="s">
        <v>334</v>
      </c>
      <c r="C10" s="36"/>
      <c r="D10" s="36"/>
      <c r="G10" s="36" t="s">
        <v>333</v>
      </c>
      <c r="H10" s="36"/>
      <c r="I10" s="36" t="s">
        <v>335</v>
      </c>
      <c r="J10" s="36"/>
    </row>
    <row r="11" spans="2:14" ht="20.100000000000001" customHeight="1">
      <c r="B11" s="8" t="s">
        <v>336</v>
      </c>
      <c r="C11" s="11" t="str">
        <f>IFERROR(VLOOKUP(G11,BDDClients,2,FALSE),"")</f>
        <v>Sarl Gauthier</v>
      </c>
      <c r="G11" s="37" t="s">
        <v>95</v>
      </c>
      <c r="H11" s="37"/>
      <c r="I11" s="37" t="s">
        <v>341</v>
      </c>
      <c r="J11" s="37"/>
    </row>
    <row r="12" spans="2:14">
      <c r="B12" s="1" t="s">
        <v>337</v>
      </c>
      <c r="C12" s="11" t="str">
        <f>IFERROR(VLOOKUP(G11,BDDClients,3,FALSE),"")</f>
        <v>Gauthier Julien</v>
      </c>
    </row>
    <row r="13" spans="2:14">
      <c r="B13" s="1" t="s">
        <v>338</v>
      </c>
      <c r="C13" s="11" t="str">
        <f>IFERROR(VLOOKUP(G11,BDDClients,4,FALSE),"")</f>
        <v>65, boulevard des Batignolles</v>
      </c>
    </row>
    <row r="14" spans="2:14">
      <c r="B14" s="1" t="s">
        <v>340</v>
      </c>
      <c r="C14" s="11" t="str">
        <f>IFERROR(VLOOKUP(G11,BDDClients,5,FALSE),"")</f>
        <v>31000 Toulouse</v>
      </c>
    </row>
    <row r="15" spans="2:14">
      <c r="B15" s="6" t="s">
        <v>339</v>
      </c>
      <c r="C15" s="11" t="str">
        <f>IFERROR(VLOOKUP(G11,BDDClients,6,FALSE),"")</f>
        <v xml:space="preserve">06 25 36 98 78 </v>
      </c>
    </row>
    <row r="20" spans="3:7" ht="20.100000000000001" customHeight="1">
      <c r="C20" s="14" t="s">
        <v>345</v>
      </c>
      <c r="D20" s="31" t="s">
        <v>346</v>
      </c>
      <c r="E20" s="14" t="s">
        <v>347</v>
      </c>
      <c r="F20" s="15" t="s">
        <v>348</v>
      </c>
      <c r="G20" s="14" t="s">
        <v>349</v>
      </c>
    </row>
    <row r="21" spans="3:7" ht="30" customHeight="1">
      <c r="C21" s="16" t="s">
        <v>246</v>
      </c>
      <c r="D21" s="32" t="str">
        <f t="shared" ref="D21:D42" si="0">IFERROR(VLOOKUP(C21,BDDMatériel,2,FALSE),"")</f>
        <v>Mini Pelle sur chenilles 1,5T</v>
      </c>
      <c r="E21" s="17">
        <v>3</v>
      </c>
      <c r="F21" s="18">
        <f>IFERROR(VLOOKUP(C21,BDDMatériel,3,FALSE),0)</f>
        <v>250</v>
      </c>
      <c r="G21" s="19">
        <f t="shared" ref="G21:G42" si="1">E21*F21</f>
        <v>750</v>
      </c>
    </row>
    <row r="22" spans="3:7" ht="30" customHeight="1">
      <c r="C22" s="20" t="s">
        <v>252</v>
      </c>
      <c r="D22" s="32" t="str">
        <f t="shared" si="0"/>
        <v>Mini Pelle sur chenilles 5T</v>
      </c>
      <c r="E22" s="17">
        <v>3</v>
      </c>
      <c r="F22" s="18">
        <f>IFERROR(VLOOKUP(C22,BDDMatériel,3,FALSE),0)</f>
        <v>450</v>
      </c>
      <c r="G22" s="19">
        <f t="shared" si="1"/>
        <v>1350</v>
      </c>
    </row>
    <row r="23" spans="3:7" ht="30" customHeight="1">
      <c r="C23" s="20"/>
      <c r="D23" s="32" t="str">
        <f t="shared" si="0"/>
        <v/>
      </c>
      <c r="E23" s="17"/>
      <c r="F23" s="18">
        <f>IFERROR(VLOOKUP(C23,BDDMatériel,3,FALSE),0)</f>
        <v>0</v>
      </c>
      <c r="G23" s="19">
        <f t="shared" si="1"/>
        <v>0</v>
      </c>
    </row>
    <row r="24" spans="3:7" ht="30" customHeight="1">
      <c r="C24" s="20"/>
      <c r="D24" s="32" t="str">
        <f t="shared" si="0"/>
        <v/>
      </c>
      <c r="E24" s="17"/>
      <c r="F24" s="18">
        <f>IFERROR(VLOOKUP(C24,BDDMatériel,3,FALSE),0)</f>
        <v>0</v>
      </c>
      <c r="G24" s="19">
        <f t="shared" si="1"/>
        <v>0</v>
      </c>
    </row>
    <row r="25" spans="3:7" ht="30" customHeight="1">
      <c r="C25" s="20"/>
      <c r="D25" s="32" t="str">
        <f t="shared" si="0"/>
        <v/>
      </c>
      <c r="E25" s="17"/>
      <c r="F25" s="18">
        <f>IFERROR(VLOOKUP(C25,BDDMatériel,3,FALSE),0)</f>
        <v>0</v>
      </c>
      <c r="G25" s="19">
        <f t="shared" si="1"/>
        <v>0</v>
      </c>
    </row>
    <row r="26" spans="3:7" ht="30" customHeight="1">
      <c r="C26" s="20"/>
      <c r="D26" s="32" t="str">
        <f t="shared" si="0"/>
        <v/>
      </c>
      <c r="E26" s="17"/>
      <c r="F26" s="18">
        <f>IFERROR(VLOOKUP(C26,BDDMatériel,3,FALSE),0)</f>
        <v>0</v>
      </c>
      <c r="G26" s="19">
        <f t="shared" si="1"/>
        <v>0</v>
      </c>
    </row>
    <row r="27" spans="3:7" ht="30" customHeight="1">
      <c r="C27" s="20"/>
      <c r="D27" s="32" t="str">
        <f t="shared" si="0"/>
        <v/>
      </c>
      <c r="E27" s="17"/>
      <c r="F27" s="18">
        <f>IFERROR(VLOOKUP(C27,BDDMatériel,3,FALSE),0)</f>
        <v>0</v>
      </c>
      <c r="G27" s="19">
        <f t="shared" si="1"/>
        <v>0</v>
      </c>
    </row>
    <row r="28" spans="3:7" ht="30" customHeight="1">
      <c r="C28" s="20"/>
      <c r="D28" s="32" t="str">
        <f t="shared" si="0"/>
        <v/>
      </c>
      <c r="E28" s="17"/>
      <c r="F28" s="18">
        <f>IFERROR(VLOOKUP(C28,BDDMatériel,3,FALSE),0)</f>
        <v>0</v>
      </c>
      <c r="G28" s="19">
        <f t="shared" si="1"/>
        <v>0</v>
      </c>
    </row>
    <row r="29" spans="3:7" ht="30" customHeight="1">
      <c r="C29" s="20"/>
      <c r="D29" s="32" t="str">
        <f t="shared" si="0"/>
        <v/>
      </c>
      <c r="E29" s="17"/>
      <c r="F29" s="18">
        <f>IFERROR(VLOOKUP(C29,BDDMatériel,3,FALSE),0)</f>
        <v>0</v>
      </c>
      <c r="G29" s="19">
        <f t="shared" si="1"/>
        <v>0</v>
      </c>
    </row>
    <row r="30" spans="3:7" ht="30" customHeight="1">
      <c r="C30" s="20"/>
      <c r="D30" s="32" t="str">
        <f t="shared" si="0"/>
        <v/>
      </c>
      <c r="E30" s="17"/>
      <c r="F30" s="18">
        <f>IFERROR(VLOOKUP(C30,BDDMatériel,3,FALSE),0)</f>
        <v>0</v>
      </c>
      <c r="G30" s="19">
        <f t="shared" si="1"/>
        <v>0</v>
      </c>
    </row>
    <row r="31" spans="3:7" ht="30" customHeight="1">
      <c r="C31" s="20"/>
      <c r="D31" s="32" t="str">
        <f t="shared" si="0"/>
        <v/>
      </c>
      <c r="E31" s="17"/>
      <c r="F31" s="18">
        <f>IFERROR(VLOOKUP(C31,BDDMatériel,3,FALSE),0)</f>
        <v>0</v>
      </c>
      <c r="G31" s="19">
        <f t="shared" si="1"/>
        <v>0</v>
      </c>
    </row>
    <row r="32" spans="3:7" ht="30" customHeight="1">
      <c r="C32" s="20" t="s">
        <v>248</v>
      </c>
      <c r="D32" s="32" t="str">
        <f t="shared" si="0"/>
        <v>Mini Pelle sur chenilles 2,5T</v>
      </c>
      <c r="E32" s="17">
        <v>6</v>
      </c>
      <c r="F32" s="18">
        <f>IFERROR(VLOOKUP(C32,BDDMatériel,3,FALSE),0)</f>
        <v>300</v>
      </c>
      <c r="G32" s="19">
        <f t="shared" si="1"/>
        <v>1800</v>
      </c>
    </row>
    <row r="33" spans="3:7" ht="30" customHeight="1">
      <c r="C33" s="20"/>
      <c r="D33" s="32" t="str">
        <f t="shared" si="0"/>
        <v/>
      </c>
      <c r="E33" s="17"/>
      <c r="F33" s="18">
        <f>IFERROR(VLOOKUP(C33,BDDMatériel,3,FALSE),0)</f>
        <v>0</v>
      </c>
      <c r="G33" s="19">
        <f t="shared" si="1"/>
        <v>0</v>
      </c>
    </row>
    <row r="34" spans="3:7" ht="30" customHeight="1">
      <c r="C34" s="20"/>
      <c r="D34" s="32" t="str">
        <f t="shared" si="0"/>
        <v/>
      </c>
      <c r="E34" s="17"/>
      <c r="F34" s="18">
        <f>IFERROR(VLOOKUP(C34,BDDMatériel,3,FALSE),0)</f>
        <v>0</v>
      </c>
      <c r="G34" s="19">
        <f t="shared" si="1"/>
        <v>0</v>
      </c>
    </row>
    <row r="35" spans="3:7" ht="30" customHeight="1">
      <c r="C35" s="20"/>
      <c r="D35" s="32" t="str">
        <f t="shared" si="0"/>
        <v/>
      </c>
      <c r="E35" s="17"/>
      <c r="F35" s="18">
        <f>IFERROR(VLOOKUP(C35,BDDMatériel,3,FALSE),0)</f>
        <v>0</v>
      </c>
      <c r="G35" s="19">
        <f t="shared" si="1"/>
        <v>0</v>
      </c>
    </row>
    <row r="36" spans="3:7" ht="30" customHeight="1">
      <c r="C36" s="20"/>
      <c r="D36" s="32" t="str">
        <f t="shared" si="0"/>
        <v/>
      </c>
      <c r="E36" s="17"/>
      <c r="F36" s="18">
        <f>IFERROR(VLOOKUP(C36,BDDMatériel,3,FALSE),0)</f>
        <v>0</v>
      </c>
      <c r="G36" s="19">
        <f t="shared" si="1"/>
        <v>0</v>
      </c>
    </row>
    <row r="37" spans="3:7" ht="30" customHeight="1">
      <c r="C37" s="20"/>
      <c r="D37" s="32" t="str">
        <f t="shared" si="0"/>
        <v/>
      </c>
      <c r="E37" s="17"/>
      <c r="F37" s="18">
        <f>IFERROR(VLOOKUP(C37,BDDMatériel,3,FALSE),0)</f>
        <v>0</v>
      </c>
      <c r="G37" s="19">
        <f t="shared" si="1"/>
        <v>0</v>
      </c>
    </row>
    <row r="38" spans="3:7" ht="30" customHeight="1">
      <c r="C38" s="20"/>
      <c r="D38" s="32" t="str">
        <f t="shared" si="0"/>
        <v/>
      </c>
      <c r="E38" s="17"/>
      <c r="F38" s="18">
        <f>IFERROR(VLOOKUP(C38,BDDMatériel,3,FALSE),0)</f>
        <v>0</v>
      </c>
      <c r="G38" s="19">
        <f t="shared" si="1"/>
        <v>0</v>
      </c>
    </row>
    <row r="39" spans="3:7" ht="30" customHeight="1">
      <c r="C39" s="20"/>
      <c r="D39" s="32" t="str">
        <f t="shared" si="0"/>
        <v/>
      </c>
      <c r="E39" s="17"/>
      <c r="F39" s="18">
        <f>IFERROR(VLOOKUP(C39,BDDMatériel,3,FALSE),0)</f>
        <v>0</v>
      </c>
      <c r="G39" s="19">
        <f t="shared" si="1"/>
        <v>0</v>
      </c>
    </row>
    <row r="40" spans="3:7" ht="30" customHeight="1">
      <c r="C40" s="20"/>
      <c r="D40" s="32" t="str">
        <f t="shared" si="0"/>
        <v/>
      </c>
      <c r="E40" s="17"/>
      <c r="F40" s="18">
        <f>IFERROR(VLOOKUP(C40,BDDMatériel,3,FALSE),0)</f>
        <v>0</v>
      </c>
      <c r="G40" s="19">
        <f t="shared" si="1"/>
        <v>0</v>
      </c>
    </row>
    <row r="41" spans="3:7" ht="30" customHeight="1">
      <c r="C41" s="20"/>
      <c r="D41" s="32" t="str">
        <f t="shared" si="0"/>
        <v/>
      </c>
      <c r="E41" s="17"/>
      <c r="F41" s="18">
        <f>IFERROR(VLOOKUP(C41,BDDMatériel,3,FALSE),0)</f>
        <v>0</v>
      </c>
      <c r="G41" s="19">
        <f t="shared" si="1"/>
        <v>0</v>
      </c>
    </row>
    <row r="42" spans="3:7" ht="30" customHeight="1">
      <c r="C42" s="20"/>
      <c r="D42" s="32" t="str">
        <f t="shared" si="0"/>
        <v/>
      </c>
      <c r="E42" s="17"/>
      <c r="F42" s="18">
        <f>IFERROR(VLOOKUP(C42,BDDMatériel,3,FALSE),0)</f>
        <v>0</v>
      </c>
      <c r="G42" s="19">
        <f t="shared" si="1"/>
        <v>0</v>
      </c>
    </row>
    <row r="43" spans="3:7" ht="18.75">
      <c r="F43" s="21" t="s">
        <v>350</v>
      </c>
      <c r="G43" s="22">
        <f>SUM(G21:G42)</f>
        <v>3900</v>
      </c>
    </row>
    <row r="44" spans="3:7" ht="18.75">
      <c r="F44" s="21" t="s">
        <v>351</v>
      </c>
      <c r="G44" s="23">
        <v>0.2</v>
      </c>
    </row>
    <row r="45" spans="3:7" ht="19.5">
      <c r="F45" s="24" t="s">
        <v>352</v>
      </c>
      <c r="G45" s="25">
        <f>G43*G44</f>
        <v>780</v>
      </c>
    </row>
    <row r="46" spans="3:7" ht="19.5">
      <c r="F46" s="24" t="s">
        <v>353</v>
      </c>
      <c r="G46" s="25">
        <f>G43+G45</f>
        <v>4680</v>
      </c>
    </row>
    <row r="50" spans="2:6" ht="19.5">
      <c r="D50" s="33" t="s">
        <v>354</v>
      </c>
      <c r="E50" s="26"/>
      <c r="F50" s="27">
        <f>G46</f>
        <v>4680</v>
      </c>
    </row>
    <row r="54" spans="2:6" ht="18.75">
      <c r="C54" s="28" t="s">
        <v>356</v>
      </c>
    </row>
    <row r="55" spans="2:6" ht="18.75">
      <c r="C55" s="28" t="s">
        <v>357</v>
      </c>
    </row>
    <row r="56" spans="2:6" ht="18.75">
      <c r="C56" s="29" t="s">
        <v>358</v>
      </c>
    </row>
    <row r="57" spans="2:6" ht="18.75">
      <c r="C57" s="29" t="s">
        <v>359</v>
      </c>
    </row>
    <row r="61" spans="2:6" ht="15.75">
      <c r="B61" s="30" t="s">
        <v>355</v>
      </c>
    </row>
  </sheetData>
  <mergeCells count="10">
    <mergeCell ref="G3:H3"/>
    <mergeCell ref="I3:J3"/>
    <mergeCell ref="I4:J4"/>
    <mergeCell ref="G4:H4"/>
    <mergeCell ref="G1:J1"/>
    <mergeCell ref="B10:D10"/>
    <mergeCell ref="G10:H10"/>
    <mergeCell ref="I10:J10"/>
    <mergeCell ref="G11:H11"/>
    <mergeCell ref="I11:J11"/>
  </mergeCells>
  <dataValidations count="3">
    <dataValidation type="list" allowBlank="1" showInputMessage="1" showErrorMessage="1" sqref="G11:H11" xr:uid="{59DA48A2-4AAB-4761-927B-53D7746C89B3}">
      <formula1>BDDCodeClient</formula1>
    </dataValidation>
    <dataValidation type="list" allowBlank="1" showInputMessage="1" showErrorMessage="1" sqref="C21:C42" xr:uid="{76AECDDD-F4AD-4781-8B0C-5F2D9A66D195}">
      <formula1>BDDRéférenceMatériel</formula1>
    </dataValidation>
    <dataValidation type="list" allowBlank="1" showInputMessage="1" showErrorMessage="1" sqref="E21:E42" xr:uid="{2B3FF03E-D444-43E8-8439-E365DEAAF9B5}">
      <formula1>ListeJs</formula1>
    </dataValidation>
  </dataValidations>
  <hyperlinks>
    <hyperlink ref="C6" r:id="rId1" xr:uid="{592665B9-9776-4C3D-9FF3-88861DCD1588}"/>
  </hyperlinks>
  <pageMargins left="0.7" right="0.7" top="0.75" bottom="0.75" header="0.3" footer="0.3"/>
  <pageSetup paperSize="9" scale="45" orientation="portrait" horizontalDpi="0" verticalDpi="0" r:id="rId2"/>
  <headerFooter>
    <oddFooter>&amp;LLocalangeais
SA au capital de 35 000 000€
Siret N° 568 123 00036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F13FC-27CA-4C47-A8E8-3800728659A2}">
          <x14:formula1>
            <xm:f>'Mode Paiement'!$A$3:$A$6</xm:f>
          </x14:formula1>
          <xm:sqref>I11:J11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2F53A-8435-454B-8B82-36A5BFC7ED58}">
  <dimension ref="A1:F47"/>
  <sheetViews>
    <sheetView topLeftCell="A25" workbookViewId="0">
      <selection activeCell="G58" sqref="G58"/>
    </sheetView>
  </sheetViews>
  <sheetFormatPr baseColWidth="10" defaultRowHeight="15"/>
  <cols>
    <col min="1" max="1" width="10.42578125" bestFit="1" customWidth="1"/>
    <col min="2" max="2" width="14.140625" bestFit="1" customWidth="1"/>
    <col min="3" max="3" width="18" bestFit="1" customWidth="1"/>
    <col min="4" max="4" width="29.140625" bestFit="1" customWidth="1"/>
    <col min="5" max="5" width="14.140625" bestFit="1" customWidth="1"/>
    <col min="6" max="6" width="15.5703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</row>
    <row r="4" spans="1:6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</row>
    <row r="5" spans="1:6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</row>
    <row r="6" spans="1:6">
      <c r="A6" s="1" t="s">
        <v>30</v>
      </c>
      <c r="B6" s="1" t="s">
        <v>31</v>
      </c>
      <c r="C6" s="1" t="s">
        <v>32</v>
      </c>
      <c r="D6" s="1" t="s">
        <v>33</v>
      </c>
      <c r="E6" s="1" t="s">
        <v>16</v>
      </c>
      <c r="F6" s="1" t="s">
        <v>34</v>
      </c>
    </row>
    <row r="7" spans="1:6">
      <c r="A7" s="1" t="s">
        <v>35</v>
      </c>
      <c r="B7" s="1" t="s">
        <v>36</v>
      </c>
      <c r="C7" s="1" t="s">
        <v>37</v>
      </c>
      <c r="D7" s="1" t="s">
        <v>38</v>
      </c>
      <c r="E7" s="1" t="s">
        <v>16</v>
      </c>
      <c r="F7" s="1" t="s">
        <v>39</v>
      </c>
    </row>
    <row r="8" spans="1:6">
      <c r="A8" s="1" t="s">
        <v>40</v>
      </c>
      <c r="B8" s="1" t="s">
        <v>41</v>
      </c>
      <c r="C8" s="1" t="s">
        <v>42</v>
      </c>
      <c r="D8" s="1" t="s">
        <v>43</v>
      </c>
      <c r="E8" s="1" t="s">
        <v>28</v>
      </c>
      <c r="F8" s="1" t="s">
        <v>44</v>
      </c>
    </row>
    <row r="9" spans="1:6">
      <c r="A9" s="1" t="s">
        <v>45</v>
      </c>
      <c r="B9" s="1" t="s">
        <v>46</v>
      </c>
      <c r="C9" s="1" t="s">
        <v>47</v>
      </c>
      <c r="D9" s="1" t="s">
        <v>48</v>
      </c>
      <c r="E9" s="1" t="s">
        <v>10</v>
      </c>
      <c r="F9" s="1" t="s">
        <v>49</v>
      </c>
    </row>
    <row r="10" spans="1:6">
      <c r="A10" s="1" t="s">
        <v>50</v>
      </c>
      <c r="B10" s="1" t="s">
        <v>51</v>
      </c>
      <c r="C10" s="1" t="s">
        <v>52</v>
      </c>
      <c r="D10" s="1" t="s">
        <v>53</v>
      </c>
      <c r="E10" s="1" t="s">
        <v>16</v>
      </c>
      <c r="F10" s="1" t="s">
        <v>54</v>
      </c>
    </row>
    <row r="11" spans="1:6">
      <c r="A11" s="1" t="s">
        <v>55</v>
      </c>
      <c r="B11" s="1" t="s">
        <v>56</v>
      </c>
      <c r="C11" s="1" t="s">
        <v>57</v>
      </c>
      <c r="D11" s="1" t="s">
        <v>58</v>
      </c>
      <c r="E11" s="1" t="s">
        <v>10</v>
      </c>
      <c r="F11" s="1" t="s">
        <v>59</v>
      </c>
    </row>
    <row r="12" spans="1:6">
      <c r="A12" s="1" t="s">
        <v>60</v>
      </c>
      <c r="B12" s="1" t="s">
        <v>61</v>
      </c>
      <c r="C12" s="1" t="s">
        <v>62</v>
      </c>
      <c r="D12" s="1" t="s">
        <v>63</v>
      </c>
      <c r="E12" s="1" t="s">
        <v>22</v>
      </c>
      <c r="F12" s="1" t="s">
        <v>64</v>
      </c>
    </row>
    <row r="13" spans="1:6">
      <c r="A13" s="1" t="s">
        <v>65</v>
      </c>
      <c r="B13" s="1" t="s">
        <v>66</v>
      </c>
      <c r="C13" s="1" t="s">
        <v>67</v>
      </c>
      <c r="D13" s="1" t="s">
        <v>68</v>
      </c>
      <c r="E13" s="1" t="s">
        <v>16</v>
      </c>
      <c r="F13" s="1" t="s">
        <v>69</v>
      </c>
    </row>
    <row r="14" spans="1:6">
      <c r="A14" s="1" t="s">
        <v>70</v>
      </c>
      <c r="B14" s="1" t="s">
        <v>71</v>
      </c>
      <c r="C14" s="1" t="s">
        <v>72</v>
      </c>
      <c r="D14" s="1" t="s">
        <v>73</v>
      </c>
      <c r="E14" s="1" t="s">
        <v>22</v>
      </c>
      <c r="F14" s="1" t="s">
        <v>74</v>
      </c>
    </row>
    <row r="15" spans="1:6">
      <c r="A15" s="1" t="s">
        <v>75</v>
      </c>
      <c r="B15" s="1" t="s">
        <v>76</v>
      </c>
      <c r="C15" s="1" t="s">
        <v>77</v>
      </c>
      <c r="D15" s="1" t="s">
        <v>78</v>
      </c>
      <c r="E15" s="1" t="s">
        <v>16</v>
      </c>
      <c r="F15" s="1" t="s">
        <v>79</v>
      </c>
    </row>
    <row r="16" spans="1:6">
      <c r="A16" s="1" t="s">
        <v>80</v>
      </c>
      <c r="B16" s="1" t="s">
        <v>81</v>
      </c>
      <c r="C16" s="1" t="s">
        <v>82</v>
      </c>
      <c r="D16" s="1" t="s">
        <v>83</v>
      </c>
      <c r="E16" s="1" t="s">
        <v>28</v>
      </c>
      <c r="F16" s="1" t="s">
        <v>84</v>
      </c>
    </row>
    <row r="17" spans="1:6">
      <c r="A17" s="1" t="s">
        <v>85</v>
      </c>
      <c r="B17" s="1" t="s">
        <v>86</v>
      </c>
      <c r="C17" s="1" t="s">
        <v>87</v>
      </c>
      <c r="D17" s="1" t="s">
        <v>88</v>
      </c>
      <c r="E17" s="1" t="s">
        <v>10</v>
      </c>
      <c r="F17" s="1" t="s">
        <v>89</v>
      </c>
    </row>
    <row r="18" spans="1:6">
      <c r="A18" s="1" t="s">
        <v>90</v>
      </c>
      <c r="B18" s="1" t="s">
        <v>91</v>
      </c>
      <c r="C18" s="1" t="s">
        <v>92</v>
      </c>
      <c r="D18" s="1" t="s">
        <v>93</v>
      </c>
      <c r="E18" s="1" t="s">
        <v>28</v>
      </c>
      <c r="F18" s="1" t="s">
        <v>94</v>
      </c>
    </row>
    <row r="19" spans="1:6">
      <c r="A19" s="1" t="s">
        <v>95</v>
      </c>
      <c r="B19" s="1" t="s">
        <v>96</v>
      </c>
      <c r="C19" s="1" t="s">
        <v>97</v>
      </c>
      <c r="D19" s="1" t="s">
        <v>98</v>
      </c>
      <c r="E19" s="1" t="s">
        <v>28</v>
      </c>
      <c r="F19" s="1" t="s">
        <v>99</v>
      </c>
    </row>
    <row r="20" spans="1:6">
      <c r="A20" s="1" t="s">
        <v>100</v>
      </c>
      <c r="B20" s="1" t="s">
        <v>101</v>
      </c>
      <c r="C20" s="1" t="s">
        <v>102</v>
      </c>
      <c r="D20" s="1" t="s">
        <v>103</v>
      </c>
      <c r="E20" s="1" t="s">
        <v>22</v>
      </c>
      <c r="F20" s="1" t="s">
        <v>104</v>
      </c>
    </row>
    <row r="21" spans="1:6">
      <c r="A21" s="1" t="s">
        <v>105</v>
      </c>
      <c r="B21" s="1" t="s">
        <v>106</v>
      </c>
      <c r="C21" s="1" t="s">
        <v>107</v>
      </c>
      <c r="D21" s="1" t="s">
        <v>108</v>
      </c>
      <c r="E21" s="1" t="s">
        <v>10</v>
      </c>
      <c r="F21" s="1" t="s">
        <v>109</v>
      </c>
    </row>
    <row r="22" spans="1:6">
      <c r="A22" s="1" t="s">
        <v>110</v>
      </c>
      <c r="B22" s="1" t="s">
        <v>111</v>
      </c>
      <c r="C22" s="1" t="s">
        <v>112</v>
      </c>
      <c r="D22" s="1" t="s">
        <v>113</v>
      </c>
      <c r="E22" s="1" t="s">
        <v>22</v>
      </c>
      <c r="F22" s="1" t="s">
        <v>114</v>
      </c>
    </row>
    <row r="23" spans="1:6">
      <c r="A23" s="1" t="s">
        <v>115</v>
      </c>
      <c r="B23" s="1" t="s">
        <v>116</v>
      </c>
      <c r="C23" s="1" t="s">
        <v>117</v>
      </c>
      <c r="D23" s="1" t="s">
        <v>118</v>
      </c>
      <c r="E23" s="1" t="s">
        <v>22</v>
      </c>
      <c r="F23" s="1" t="s">
        <v>119</v>
      </c>
    </row>
    <row r="24" spans="1:6">
      <c r="A24" s="1" t="s">
        <v>120</v>
      </c>
      <c r="B24" s="1" t="s">
        <v>121</v>
      </c>
      <c r="C24" s="1" t="s">
        <v>122</v>
      </c>
      <c r="D24" s="1" t="s">
        <v>123</v>
      </c>
      <c r="E24" s="1" t="s">
        <v>22</v>
      </c>
      <c r="F24" s="1" t="s">
        <v>124</v>
      </c>
    </row>
    <row r="25" spans="1:6">
      <c r="A25" s="1" t="s">
        <v>125</v>
      </c>
      <c r="B25" s="1" t="s">
        <v>126</v>
      </c>
      <c r="C25" s="1" t="s">
        <v>127</v>
      </c>
      <c r="D25" s="1" t="s">
        <v>128</v>
      </c>
      <c r="E25" s="1" t="s">
        <v>16</v>
      </c>
      <c r="F25" s="1" t="s">
        <v>129</v>
      </c>
    </row>
    <row r="26" spans="1:6">
      <c r="A26" s="1" t="s">
        <v>130</v>
      </c>
      <c r="B26" s="1" t="s">
        <v>131</v>
      </c>
      <c r="C26" s="1" t="s">
        <v>132</v>
      </c>
      <c r="D26" s="1" t="s">
        <v>133</v>
      </c>
      <c r="E26" s="1" t="s">
        <v>28</v>
      </c>
      <c r="F26" s="1" t="s">
        <v>134</v>
      </c>
    </row>
    <row r="27" spans="1:6">
      <c r="A27" s="1" t="s">
        <v>135</v>
      </c>
      <c r="B27" s="1" t="s">
        <v>136</v>
      </c>
      <c r="C27" s="1" t="s">
        <v>137</v>
      </c>
      <c r="D27" s="1" t="s">
        <v>138</v>
      </c>
      <c r="E27" s="1" t="s">
        <v>16</v>
      </c>
      <c r="F27" s="1" t="s">
        <v>139</v>
      </c>
    </row>
    <row r="28" spans="1:6">
      <c r="A28" s="1" t="s">
        <v>140</v>
      </c>
      <c r="B28" s="1" t="s">
        <v>141</v>
      </c>
      <c r="C28" s="1" t="s">
        <v>142</v>
      </c>
      <c r="D28" s="1" t="s">
        <v>143</v>
      </c>
      <c r="E28" s="1" t="s">
        <v>16</v>
      </c>
      <c r="F28" s="1" t="s">
        <v>144</v>
      </c>
    </row>
    <row r="29" spans="1:6">
      <c r="A29" s="1" t="s">
        <v>145</v>
      </c>
      <c r="B29" s="1" t="s">
        <v>146</v>
      </c>
      <c r="C29" s="1" t="s">
        <v>147</v>
      </c>
      <c r="D29" s="1" t="s">
        <v>148</v>
      </c>
      <c r="E29" s="1" t="s">
        <v>10</v>
      </c>
      <c r="F29" s="1" t="s">
        <v>149</v>
      </c>
    </row>
    <row r="30" spans="1:6">
      <c r="A30" s="1" t="s">
        <v>150</v>
      </c>
      <c r="B30" s="1" t="s">
        <v>151</v>
      </c>
      <c r="C30" s="1" t="s">
        <v>152</v>
      </c>
      <c r="D30" s="1" t="s">
        <v>153</v>
      </c>
      <c r="E30" s="1" t="s">
        <v>10</v>
      </c>
      <c r="F30" s="1" t="s">
        <v>154</v>
      </c>
    </row>
    <row r="31" spans="1:6">
      <c r="A31" s="1" t="s">
        <v>155</v>
      </c>
      <c r="B31" s="1" t="s">
        <v>156</v>
      </c>
      <c r="C31" s="1" t="s">
        <v>157</v>
      </c>
      <c r="D31" s="1" t="s">
        <v>158</v>
      </c>
      <c r="E31" s="1" t="s">
        <v>159</v>
      </c>
      <c r="F31" s="1" t="s">
        <v>160</v>
      </c>
    </row>
    <row r="32" spans="1:6">
      <c r="A32" s="1" t="s">
        <v>161</v>
      </c>
      <c r="B32" s="1" t="s">
        <v>162</v>
      </c>
      <c r="C32" s="1" t="s">
        <v>163</v>
      </c>
      <c r="D32" s="1" t="s">
        <v>164</v>
      </c>
      <c r="E32" s="1" t="s">
        <v>16</v>
      </c>
      <c r="F32" s="1" t="s">
        <v>165</v>
      </c>
    </row>
    <row r="33" spans="1:6">
      <c r="A33" s="1" t="s">
        <v>166</v>
      </c>
      <c r="B33" s="1" t="s">
        <v>167</v>
      </c>
      <c r="C33" s="1" t="s">
        <v>168</v>
      </c>
      <c r="D33" s="1" t="s">
        <v>169</v>
      </c>
      <c r="E33" s="1" t="s">
        <v>28</v>
      </c>
      <c r="F33" s="1" t="s">
        <v>170</v>
      </c>
    </row>
    <row r="34" spans="1:6">
      <c r="A34" s="1" t="s">
        <v>171</v>
      </c>
      <c r="B34" s="1" t="s">
        <v>172</v>
      </c>
      <c r="C34" s="1" t="s">
        <v>173</v>
      </c>
      <c r="D34" s="1" t="s">
        <v>174</v>
      </c>
      <c r="E34" s="1" t="s">
        <v>10</v>
      </c>
      <c r="F34" s="1" t="s">
        <v>175</v>
      </c>
    </row>
    <row r="35" spans="1:6">
      <c r="A35" s="1" t="s">
        <v>176</v>
      </c>
      <c r="B35" s="1" t="s">
        <v>177</v>
      </c>
      <c r="C35" s="1" t="s">
        <v>178</v>
      </c>
      <c r="D35" s="1" t="s">
        <v>179</v>
      </c>
      <c r="E35" s="1" t="s">
        <v>22</v>
      </c>
      <c r="F35" s="1" t="s">
        <v>180</v>
      </c>
    </row>
    <row r="36" spans="1:6">
      <c r="A36" s="1" t="s">
        <v>181</v>
      </c>
      <c r="B36" s="1" t="s">
        <v>182</v>
      </c>
      <c r="C36" s="1" t="s">
        <v>183</v>
      </c>
      <c r="D36" s="1" t="s">
        <v>184</v>
      </c>
      <c r="E36" s="1" t="s">
        <v>16</v>
      </c>
      <c r="F36" s="1" t="s">
        <v>185</v>
      </c>
    </row>
    <row r="37" spans="1:6">
      <c r="A37" s="1" t="s">
        <v>186</v>
      </c>
      <c r="B37" s="1" t="s">
        <v>187</v>
      </c>
      <c r="C37" s="1" t="s">
        <v>188</v>
      </c>
      <c r="D37" s="1" t="s">
        <v>189</v>
      </c>
      <c r="E37" s="1" t="s">
        <v>28</v>
      </c>
      <c r="F37" s="1" t="s">
        <v>190</v>
      </c>
    </row>
    <row r="38" spans="1:6">
      <c r="A38" s="1" t="s">
        <v>191</v>
      </c>
      <c r="B38" s="1" t="s">
        <v>192</v>
      </c>
      <c r="C38" s="1" t="s">
        <v>193</v>
      </c>
      <c r="D38" s="1" t="s">
        <v>194</v>
      </c>
      <c r="E38" s="1" t="s">
        <v>28</v>
      </c>
      <c r="F38" s="1" t="s">
        <v>195</v>
      </c>
    </row>
    <row r="39" spans="1:6">
      <c r="A39" s="1" t="s">
        <v>196</v>
      </c>
      <c r="B39" s="1" t="s">
        <v>197</v>
      </c>
      <c r="C39" s="1" t="s">
        <v>198</v>
      </c>
      <c r="D39" s="1" t="s">
        <v>199</v>
      </c>
      <c r="E39" s="1" t="s">
        <v>10</v>
      </c>
      <c r="F39" s="1" t="s">
        <v>200</v>
      </c>
    </row>
    <row r="40" spans="1:6">
      <c r="A40" s="1" t="s">
        <v>201</v>
      </c>
      <c r="B40" s="1" t="s">
        <v>202</v>
      </c>
      <c r="C40" s="1" t="s">
        <v>203</v>
      </c>
      <c r="D40" s="1" t="s">
        <v>204</v>
      </c>
      <c r="E40" s="1" t="s">
        <v>28</v>
      </c>
      <c r="F40" s="1" t="s">
        <v>205</v>
      </c>
    </row>
    <row r="41" spans="1:6">
      <c r="A41" s="1" t="s">
        <v>206</v>
      </c>
      <c r="B41" s="1" t="s">
        <v>207</v>
      </c>
      <c r="C41" s="1" t="s">
        <v>208</v>
      </c>
      <c r="D41" s="1" t="s">
        <v>209</v>
      </c>
      <c r="E41" s="1" t="s">
        <v>10</v>
      </c>
      <c r="F41" s="1" t="s">
        <v>210</v>
      </c>
    </row>
    <row r="42" spans="1:6">
      <c r="A42" s="1" t="s">
        <v>211</v>
      </c>
      <c r="B42" s="1" t="s">
        <v>212</v>
      </c>
      <c r="C42" s="1" t="s">
        <v>213</v>
      </c>
      <c r="D42" s="1" t="s">
        <v>214</v>
      </c>
      <c r="E42" s="1" t="s">
        <v>22</v>
      </c>
      <c r="F42" s="1" t="s">
        <v>215</v>
      </c>
    </row>
    <row r="43" spans="1:6">
      <c r="A43" s="1" t="s">
        <v>216</v>
      </c>
      <c r="B43" s="1" t="s">
        <v>217</v>
      </c>
      <c r="C43" s="1" t="s">
        <v>218</v>
      </c>
      <c r="D43" s="1" t="s">
        <v>219</v>
      </c>
      <c r="E43" s="1" t="s">
        <v>10</v>
      </c>
      <c r="F43" s="1" t="s">
        <v>220</v>
      </c>
    </row>
    <row r="44" spans="1:6">
      <c r="A44" s="1" t="s">
        <v>221</v>
      </c>
      <c r="B44" s="1" t="s">
        <v>222</v>
      </c>
      <c r="C44" s="1" t="s">
        <v>223</v>
      </c>
      <c r="D44" s="1" t="s">
        <v>224</v>
      </c>
      <c r="E44" s="1" t="s">
        <v>10</v>
      </c>
      <c r="F44" s="1" t="s">
        <v>225</v>
      </c>
    </row>
    <row r="45" spans="1:6">
      <c r="A45" s="1" t="s">
        <v>226</v>
      </c>
      <c r="B45" s="1" t="s">
        <v>227</v>
      </c>
      <c r="C45" s="1" t="s">
        <v>228</v>
      </c>
      <c r="D45" s="1" t="s">
        <v>229</v>
      </c>
      <c r="E45" s="1" t="s">
        <v>10</v>
      </c>
      <c r="F45" s="1" t="s">
        <v>230</v>
      </c>
    </row>
    <row r="46" spans="1:6">
      <c r="A46" s="1" t="s">
        <v>231</v>
      </c>
      <c r="B46" s="1" t="s">
        <v>232</v>
      </c>
      <c r="C46" s="1" t="s">
        <v>233</v>
      </c>
      <c r="D46" s="1" t="s">
        <v>234</v>
      </c>
      <c r="E46" s="1" t="s">
        <v>10</v>
      </c>
      <c r="F46" s="1" t="s">
        <v>235</v>
      </c>
    </row>
    <row r="47" spans="1:6">
      <c r="A47" s="1" t="s">
        <v>236</v>
      </c>
      <c r="B47" s="1" t="s">
        <v>237</v>
      </c>
      <c r="C47" s="1" t="s">
        <v>238</v>
      </c>
      <c r="D47" s="1" t="s">
        <v>239</v>
      </c>
      <c r="E47" s="1" t="s">
        <v>28</v>
      </c>
      <c r="F47" s="1" t="s">
        <v>240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10727-1752-4F52-81B0-4091CA1D7E03}">
  <dimension ref="A2:I95"/>
  <sheetViews>
    <sheetView topLeftCell="A34" workbookViewId="0">
      <selection activeCell="B100" sqref="B100"/>
    </sheetView>
  </sheetViews>
  <sheetFormatPr baseColWidth="10" defaultRowHeight="15"/>
  <cols>
    <col min="1" max="1" width="7.5703125" style="1" bestFit="1" customWidth="1"/>
    <col min="2" max="2" width="49" style="1" bestFit="1" customWidth="1"/>
    <col min="3" max="3" width="16.28515625" style="1" bestFit="1" customWidth="1"/>
    <col min="4" max="4" width="15.5703125" style="1" customWidth="1"/>
    <col min="5" max="5" width="7.140625" bestFit="1" customWidth="1"/>
    <col min="6" max="6" width="68.5703125" bestFit="1" customWidth="1"/>
    <col min="7" max="7" width="16.28515625" bestFit="1" customWidth="1"/>
    <col min="9" max="9" width="14.7109375" bestFit="1" customWidth="1"/>
  </cols>
  <sheetData>
    <row r="2" spans="1:9">
      <c r="A2" s="1" t="s">
        <v>241</v>
      </c>
      <c r="B2" s="1" t="s">
        <v>242</v>
      </c>
      <c r="C2" s="1" t="s">
        <v>243</v>
      </c>
    </row>
    <row r="3" spans="1:9">
      <c r="A3" s="1" t="s">
        <v>244</v>
      </c>
      <c r="B3" s="1" t="s">
        <v>245</v>
      </c>
      <c r="C3" s="2">
        <v>200</v>
      </c>
      <c r="D3" s="2"/>
    </row>
    <row r="4" spans="1:9">
      <c r="A4" s="1" t="s">
        <v>246</v>
      </c>
      <c r="B4" s="1" t="s">
        <v>247</v>
      </c>
      <c r="C4" s="2">
        <v>250</v>
      </c>
      <c r="D4" s="2"/>
    </row>
    <row r="5" spans="1:9">
      <c r="A5" s="1" t="s">
        <v>248</v>
      </c>
      <c r="B5" s="1" t="s">
        <v>249</v>
      </c>
      <c r="C5" s="2">
        <v>300</v>
      </c>
      <c r="D5" s="2"/>
      <c r="I5" s="3"/>
    </row>
    <row r="6" spans="1:9">
      <c r="A6" s="1" t="s">
        <v>250</v>
      </c>
      <c r="B6" s="1" t="s">
        <v>251</v>
      </c>
      <c r="C6" s="2">
        <v>370</v>
      </c>
      <c r="D6" s="2"/>
    </row>
    <row r="7" spans="1:9">
      <c r="A7" s="1" t="s">
        <v>252</v>
      </c>
      <c r="B7" s="1" t="s">
        <v>253</v>
      </c>
      <c r="C7" s="2">
        <v>450</v>
      </c>
      <c r="D7" s="2"/>
    </row>
    <row r="8" spans="1:9">
      <c r="A8" s="1" t="s">
        <v>254</v>
      </c>
      <c r="B8" s="1" t="s">
        <v>255</v>
      </c>
      <c r="C8" s="2">
        <v>500</v>
      </c>
      <c r="D8" s="2"/>
    </row>
    <row r="9" spans="1:9">
      <c r="A9" s="1" t="s">
        <v>256</v>
      </c>
      <c r="B9" s="1" t="s">
        <v>257</v>
      </c>
      <c r="C9" s="2">
        <v>550</v>
      </c>
      <c r="D9" s="2"/>
    </row>
    <row r="10" spans="1:9">
      <c r="A10" s="1" t="s">
        <v>258</v>
      </c>
      <c r="B10" s="1" t="s">
        <v>259</v>
      </c>
      <c r="C10" s="2">
        <v>500</v>
      </c>
      <c r="D10" s="2"/>
    </row>
    <row r="11" spans="1:9">
      <c r="A11" s="1" t="s">
        <v>260</v>
      </c>
      <c r="B11" s="1" t="s">
        <v>261</v>
      </c>
      <c r="C11" s="2">
        <v>600</v>
      </c>
      <c r="D11" s="2"/>
    </row>
    <row r="12" spans="1:9">
      <c r="A12" s="1" t="s">
        <v>262</v>
      </c>
      <c r="B12" s="1" t="s">
        <v>263</v>
      </c>
      <c r="C12" s="2">
        <v>600</v>
      </c>
      <c r="D12" s="2"/>
    </row>
    <row r="13" spans="1:9">
      <c r="A13" s="1" t="s">
        <v>264</v>
      </c>
      <c r="B13" s="1" t="s">
        <v>265</v>
      </c>
      <c r="C13" s="2">
        <v>700</v>
      </c>
      <c r="D13" s="2"/>
    </row>
    <row r="14" spans="1:9">
      <c r="A14" s="1" t="s">
        <v>266</v>
      </c>
      <c r="B14" s="1" t="s">
        <v>267</v>
      </c>
      <c r="C14" s="2">
        <v>800</v>
      </c>
      <c r="D14" s="2"/>
    </row>
    <row r="15" spans="1:9">
      <c r="A15" s="1" t="s">
        <v>268</v>
      </c>
      <c r="B15" s="1" t="s">
        <v>269</v>
      </c>
      <c r="C15" s="2">
        <v>950</v>
      </c>
      <c r="D15" s="2"/>
    </row>
    <row r="16" spans="1:9">
      <c r="A16" s="1" t="s">
        <v>270</v>
      </c>
      <c r="B16" s="1" t="s">
        <v>271</v>
      </c>
      <c r="C16" s="2">
        <v>1000</v>
      </c>
      <c r="D16" s="2"/>
    </row>
    <row r="17" spans="1:4">
      <c r="A17" s="1" t="s">
        <v>272</v>
      </c>
      <c r="B17" s="1" t="s">
        <v>273</v>
      </c>
      <c r="C17" s="2">
        <v>1200</v>
      </c>
      <c r="D17" s="2"/>
    </row>
    <row r="18" spans="1:4">
      <c r="A18" s="1" t="s">
        <v>274</v>
      </c>
      <c r="B18" s="1" t="s">
        <v>275</v>
      </c>
      <c r="C18" s="2">
        <v>1300</v>
      </c>
      <c r="D18" s="2"/>
    </row>
    <row r="19" spans="1:4">
      <c r="A19" s="1" t="s">
        <v>276</v>
      </c>
      <c r="B19" s="1" t="s">
        <v>277</v>
      </c>
      <c r="C19" s="2">
        <v>1400</v>
      </c>
      <c r="D19" s="2"/>
    </row>
    <row r="20" spans="1:4">
      <c r="A20" s="1" t="s">
        <v>278</v>
      </c>
      <c r="B20" s="1" t="s">
        <v>279</v>
      </c>
      <c r="C20" s="2">
        <v>1450</v>
      </c>
      <c r="D20" s="2"/>
    </row>
    <row r="21" spans="1:4">
      <c r="A21" s="1" t="s">
        <v>280</v>
      </c>
      <c r="B21" s="1" t="s">
        <v>281</v>
      </c>
      <c r="C21" s="2">
        <v>1500</v>
      </c>
      <c r="D21" s="2"/>
    </row>
    <row r="22" spans="1:4">
      <c r="A22" s="1" t="s">
        <v>282</v>
      </c>
      <c r="B22" s="1" t="s">
        <v>283</v>
      </c>
      <c r="C22" s="2">
        <v>1800</v>
      </c>
      <c r="D22" s="2"/>
    </row>
    <row r="23" spans="1:4">
      <c r="A23" s="1" t="s">
        <v>284</v>
      </c>
      <c r="B23" s="1" t="s">
        <v>285</v>
      </c>
      <c r="C23" s="2">
        <v>800</v>
      </c>
      <c r="D23" s="2"/>
    </row>
    <row r="24" spans="1:4">
      <c r="A24" s="1" t="s">
        <v>286</v>
      </c>
      <c r="B24" s="1" t="s">
        <v>287</v>
      </c>
      <c r="C24" s="2">
        <v>900</v>
      </c>
      <c r="D24" s="2"/>
    </row>
    <row r="25" spans="1:4">
      <c r="A25" s="1" t="s">
        <v>288</v>
      </c>
      <c r="B25" s="1" t="s">
        <v>289</v>
      </c>
      <c r="C25" s="2">
        <v>1250</v>
      </c>
      <c r="D25" s="2"/>
    </row>
    <row r="26" spans="1:4">
      <c r="A26" s="1" t="s">
        <v>290</v>
      </c>
      <c r="B26" s="1" t="s">
        <v>291</v>
      </c>
      <c r="C26" s="2">
        <v>2000</v>
      </c>
      <c r="D26" s="2"/>
    </row>
    <row r="27" spans="1:4">
      <c r="A27" s="1" t="s">
        <v>292</v>
      </c>
      <c r="B27" s="1" t="s">
        <v>293</v>
      </c>
      <c r="C27" s="2">
        <v>350</v>
      </c>
      <c r="D27" s="2"/>
    </row>
    <row r="28" spans="1:4">
      <c r="A28" s="1" t="s">
        <v>294</v>
      </c>
      <c r="B28" s="1" t="s">
        <v>295</v>
      </c>
      <c r="C28" s="2">
        <v>550</v>
      </c>
      <c r="D28" s="2"/>
    </row>
    <row r="29" spans="1:4">
      <c r="A29" s="1" t="s">
        <v>296</v>
      </c>
      <c r="B29" s="1" t="s">
        <v>297</v>
      </c>
      <c r="C29" s="2">
        <v>700</v>
      </c>
      <c r="D29" s="2"/>
    </row>
    <row r="30" spans="1:4">
      <c r="A30" s="1" t="s">
        <v>298</v>
      </c>
      <c r="B30" s="1" t="s">
        <v>299</v>
      </c>
      <c r="C30" s="2">
        <v>800</v>
      </c>
      <c r="D30" s="2"/>
    </row>
    <row r="31" spans="1:4">
      <c r="A31" s="1" t="s">
        <v>300</v>
      </c>
      <c r="B31" s="1" t="s">
        <v>301</v>
      </c>
      <c r="C31" s="2">
        <v>950</v>
      </c>
      <c r="D31" s="2"/>
    </row>
    <row r="32" spans="1:4">
      <c r="A32" s="1" t="s">
        <v>302</v>
      </c>
      <c r="B32" s="1" t="s">
        <v>303</v>
      </c>
      <c r="C32" s="2">
        <v>1000</v>
      </c>
      <c r="D32" s="2"/>
    </row>
    <row r="33" spans="1:4">
      <c r="A33" s="1" t="s">
        <v>304</v>
      </c>
      <c r="B33" s="1" t="s">
        <v>305</v>
      </c>
      <c r="C33" s="2">
        <v>250</v>
      </c>
      <c r="D33" s="2"/>
    </row>
    <row r="34" spans="1:4">
      <c r="A34" s="1" t="s">
        <v>306</v>
      </c>
      <c r="B34" s="1" t="s">
        <v>307</v>
      </c>
      <c r="C34" s="2">
        <v>350</v>
      </c>
      <c r="D34" s="2"/>
    </row>
    <row r="35" spans="1:4">
      <c r="A35" s="1" t="s">
        <v>308</v>
      </c>
      <c r="B35" s="1" t="s">
        <v>309</v>
      </c>
      <c r="C35" s="2">
        <v>500</v>
      </c>
      <c r="D35" s="2"/>
    </row>
    <row r="36" spans="1:4">
      <c r="A36" s="1" t="s">
        <v>310</v>
      </c>
      <c r="B36" s="1" t="s">
        <v>311</v>
      </c>
      <c r="C36" s="2">
        <v>400</v>
      </c>
      <c r="D36" s="2"/>
    </row>
    <row r="37" spans="1:4">
      <c r="A37" s="1" t="s">
        <v>312</v>
      </c>
      <c r="B37" s="1" t="s">
        <v>313</v>
      </c>
      <c r="C37" s="2">
        <v>600</v>
      </c>
      <c r="D37" s="2"/>
    </row>
    <row r="38" spans="1:4">
      <c r="A38" s="1" t="s">
        <v>314</v>
      </c>
      <c r="B38" s="1" t="s">
        <v>315</v>
      </c>
      <c r="C38" s="2">
        <v>1800</v>
      </c>
      <c r="D38" s="2"/>
    </row>
    <row r="39" spans="1:4">
      <c r="A39" s="1" t="s">
        <v>316</v>
      </c>
      <c r="B39" s="1" t="s">
        <v>317</v>
      </c>
      <c r="C39" s="2">
        <v>1800</v>
      </c>
      <c r="D39" s="2"/>
    </row>
    <row r="40" spans="1:4">
      <c r="A40" s="1" t="s">
        <v>322</v>
      </c>
      <c r="B40" s="1" t="s">
        <v>318</v>
      </c>
      <c r="C40" s="2">
        <v>100</v>
      </c>
      <c r="D40" s="2"/>
    </row>
    <row r="41" spans="1:4">
      <c r="A41" s="1" t="s">
        <v>323</v>
      </c>
      <c r="B41" s="1" t="s">
        <v>319</v>
      </c>
      <c r="C41" s="2">
        <v>90</v>
      </c>
      <c r="D41" s="2"/>
    </row>
    <row r="42" spans="1:4">
      <c r="A42" s="1" t="s">
        <v>324</v>
      </c>
      <c r="B42" s="1" t="s">
        <v>320</v>
      </c>
      <c r="C42" s="2">
        <v>120</v>
      </c>
      <c r="D42" s="2"/>
    </row>
    <row r="43" spans="1:4">
      <c r="A43" s="1" t="s">
        <v>325</v>
      </c>
      <c r="B43" s="1" t="s">
        <v>321</v>
      </c>
      <c r="C43" s="2">
        <v>500</v>
      </c>
      <c r="D43" s="2"/>
    </row>
    <row r="44" spans="1:4">
      <c r="A44" s="1" t="s">
        <v>410</v>
      </c>
      <c r="B44" s="1" t="s">
        <v>360</v>
      </c>
      <c r="C44" s="2">
        <v>23</v>
      </c>
    </row>
    <row r="45" spans="1:4">
      <c r="A45" s="1" t="s">
        <v>411</v>
      </c>
      <c r="B45" s="1" t="s">
        <v>361</v>
      </c>
      <c r="C45" s="2">
        <v>36</v>
      </c>
    </row>
    <row r="46" spans="1:4">
      <c r="A46" s="1" t="s">
        <v>412</v>
      </c>
      <c r="B46" s="1" t="s">
        <v>362</v>
      </c>
      <c r="C46" s="2">
        <v>49</v>
      </c>
    </row>
    <row r="47" spans="1:4">
      <c r="A47" s="1" t="s">
        <v>413</v>
      </c>
      <c r="B47" s="1" t="s">
        <v>364</v>
      </c>
      <c r="C47" s="2">
        <v>49</v>
      </c>
    </row>
    <row r="48" spans="1:4">
      <c r="A48" s="1" t="s">
        <v>414</v>
      </c>
      <c r="B48" s="1" t="s">
        <v>365</v>
      </c>
      <c r="C48" s="2">
        <v>43</v>
      </c>
    </row>
    <row r="49" spans="1:3">
      <c r="A49" s="1" t="s">
        <v>415</v>
      </c>
      <c r="B49" s="1" t="s">
        <v>363</v>
      </c>
      <c r="C49" s="2">
        <v>43</v>
      </c>
    </row>
    <row r="50" spans="1:3">
      <c r="A50" s="1" t="s">
        <v>416</v>
      </c>
      <c r="B50" s="1" t="s">
        <v>403</v>
      </c>
      <c r="C50" s="2">
        <v>50</v>
      </c>
    </row>
    <row r="51" spans="1:3">
      <c r="A51" s="1" t="s">
        <v>417</v>
      </c>
      <c r="B51" s="1" t="s">
        <v>404</v>
      </c>
      <c r="C51" s="2">
        <v>70</v>
      </c>
    </row>
    <row r="52" spans="1:3">
      <c r="A52" s="1" t="s">
        <v>418</v>
      </c>
      <c r="B52" s="1" t="s">
        <v>405</v>
      </c>
      <c r="C52" s="2">
        <v>77</v>
      </c>
    </row>
    <row r="53" spans="1:3">
      <c r="A53" s="1" t="s">
        <v>419</v>
      </c>
      <c r="B53" s="1" t="s">
        <v>406</v>
      </c>
      <c r="C53" s="2">
        <v>80</v>
      </c>
    </row>
    <row r="54" spans="1:3">
      <c r="A54" s="1" t="s">
        <v>420</v>
      </c>
      <c r="B54" s="1" t="s">
        <v>407</v>
      </c>
      <c r="C54" s="34">
        <v>340</v>
      </c>
    </row>
    <row r="55" spans="1:3">
      <c r="A55" s="1" t="s">
        <v>421</v>
      </c>
      <c r="B55" s="1" t="s">
        <v>408</v>
      </c>
      <c r="C55" s="34">
        <v>216</v>
      </c>
    </row>
    <row r="56" spans="1:3">
      <c r="A56" s="1" t="s">
        <v>422</v>
      </c>
      <c r="B56" s="1" t="s">
        <v>409</v>
      </c>
      <c r="C56" s="34">
        <v>462</v>
      </c>
    </row>
    <row r="57" spans="1:3">
      <c r="A57" s="1" t="s">
        <v>423</v>
      </c>
      <c r="B57" s="1" t="s">
        <v>391</v>
      </c>
      <c r="C57" s="2">
        <v>50</v>
      </c>
    </row>
    <row r="58" spans="1:3">
      <c r="A58" s="1" t="s">
        <v>424</v>
      </c>
      <c r="B58" s="1" t="s">
        <v>390</v>
      </c>
      <c r="C58" s="2">
        <v>42</v>
      </c>
    </row>
    <row r="59" spans="1:3">
      <c r="A59" s="1" t="s">
        <v>425</v>
      </c>
      <c r="B59" s="1" t="s">
        <v>389</v>
      </c>
      <c r="C59" s="2">
        <v>160</v>
      </c>
    </row>
    <row r="60" spans="1:3">
      <c r="A60" s="1" t="s">
        <v>426</v>
      </c>
      <c r="B60" s="1" t="s">
        <v>384</v>
      </c>
      <c r="C60" s="2">
        <v>14</v>
      </c>
    </row>
    <row r="61" spans="1:3">
      <c r="A61" s="1" t="s">
        <v>427</v>
      </c>
      <c r="B61" s="1" t="s">
        <v>385</v>
      </c>
      <c r="C61" s="2">
        <v>21</v>
      </c>
    </row>
    <row r="62" spans="1:3">
      <c r="A62" s="1" t="s">
        <v>428</v>
      </c>
      <c r="B62" s="1" t="s">
        <v>386</v>
      </c>
      <c r="C62" s="2">
        <v>14</v>
      </c>
    </row>
    <row r="63" spans="1:3">
      <c r="A63" s="1" t="s">
        <v>429</v>
      </c>
      <c r="B63" s="1" t="s">
        <v>383</v>
      </c>
      <c r="C63" s="2">
        <v>30</v>
      </c>
    </row>
    <row r="64" spans="1:3">
      <c r="A64" s="1" t="s">
        <v>430</v>
      </c>
      <c r="B64" s="1" t="s">
        <v>392</v>
      </c>
      <c r="C64" s="2">
        <v>90</v>
      </c>
    </row>
    <row r="65" spans="1:3">
      <c r="A65" s="1" t="s">
        <v>431</v>
      </c>
      <c r="B65" s="1" t="s">
        <v>393</v>
      </c>
      <c r="C65" s="2">
        <v>69</v>
      </c>
    </row>
    <row r="66" spans="1:3">
      <c r="A66" s="1" t="s">
        <v>432</v>
      </c>
      <c r="B66" s="1" t="s">
        <v>394</v>
      </c>
      <c r="C66" s="2">
        <v>240</v>
      </c>
    </row>
    <row r="67" spans="1:3">
      <c r="A67" s="1" t="s">
        <v>433</v>
      </c>
      <c r="B67" s="1" t="s">
        <v>366</v>
      </c>
      <c r="C67" s="2">
        <v>29</v>
      </c>
    </row>
    <row r="68" spans="1:3">
      <c r="A68" s="1" t="s">
        <v>434</v>
      </c>
      <c r="B68" s="1" t="s">
        <v>367</v>
      </c>
      <c r="C68" s="2">
        <v>60</v>
      </c>
    </row>
    <row r="69" spans="1:3">
      <c r="A69" s="1" t="s">
        <v>435</v>
      </c>
      <c r="B69" s="1" t="s">
        <v>368</v>
      </c>
      <c r="C69" s="2">
        <v>60</v>
      </c>
    </row>
    <row r="70" spans="1:3">
      <c r="A70" s="1" t="s">
        <v>436</v>
      </c>
      <c r="B70" s="1" t="s">
        <v>369</v>
      </c>
      <c r="C70" s="2">
        <v>50</v>
      </c>
    </row>
    <row r="71" spans="1:3">
      <c r="A71" s="1" t="s">
        <v>437</v>
      </c>
      <c r="B71" s="1" t="s">
        <v>370</v>
      </c>
      <c r="C71" s="2">
        <v>42</v>
      </c>
    </row>
    <row r="72" spans="1:3">
      <c r="A72" s="1" t="s">
        <v>438</v>
      </c>
      <c r="B72" s="1" t="s">
        <v>371</v>
      </c>
      <c r="C72" s="2">
        <v>63</v>
      </c>
    </row>
    <row r="73" spans="1:3">
      <c r="A73" s="1" t="s">
        <v>439</v>
      </c>
      <c r="B73" s="1" t="s">
        <v>372</v>
      </c>
      <c r="C73" s="2">
        <v>65</v>
      </c>
    </row>
    <row r="74" spans="1:3">
      <c r="A74" s="1" t="s">
        <v>440</v>
      </c>
      <c r="B74" s="1" t="s">
        <v>373</v>
      </c>
      <c r="C74" s="2">
        <v>70</v>
      </c>
    </row>
    <row r="75" spans="1:3">
      <c r="A75" s="1" t="s">
        <v>441</v>
      </c>
      <c r="B75" s="1" t="s">
        <v>374</v>
      </c>
      <c r="C75" s="2">
        <v>85</v>
      </c>
    </row>
    <row r="76" spans="1:3">
      <c r="A76" s="1" t="s">
        <v>442</v>
      </c>
      <c r="B76" s="1" t="s">
        <v>375</v>
      </c>
      <c r="C76" s="2">
        <v>10</v>
      </c>
    </row>
    <row r="77" spans="1:3">
      <c r="A77" s="1" t="s">
        <v>443</v>
      </c>
      <c r="B77" s="1" t="s">
        <v>376</v>
      </c>
      <c r="C77" s="2">
        <v>4</v>
      </c>
    </row>
    <row r="78" spans="1:3">
      <c r="A78" s="1" t="s">
        <v>444</v>
      </c>
      <c r="B78" s="1" t="s">
        <v>387</v>
      </c>
      <c r="C78" s="2">
        <v>16</v>
      </c>
    </row>
    <row r="79" spans="1:3">
      <c r="A79" s="1" t="s">
        <v>445</v>
      </c>
      <c r="B79" s="1" t="s">
        <v>388</v>
      </c>
      <c r="C79" s="2">
        <v>25</v>
      </c>
    </row>
    <row r="80" spans="1:3">
      <c r="A80" s="1" t="s">
        <v>446</v>
      </c>
      <c r="B80" s="1" t="s">
        <v>377</v>
      </c>
      <c r="C80" s="2">
        <v>36</v>
      </c>
    </row>
    <row r="81" spans="1:3">
      <c r="A81" s="1" t="s">
        <v>447</v>
      </c>
      <c r="B81" s="1" t="s">
        <v>378</v>
      </c>
      <c r="C81" s="2">
        <v>25</v>
      </c>
    </row>
    <row r="82" spans="1:3">
      <c r="A82" s="1" t="s">
        <v>448</v>
      </c>
      <c r="B82" s="1" t="s">
        <v>379</v>
      </c>
      <c r="C82" s="2">
        <v>69</v>
      </c>
    </row>
    <row r="83" spans="1:3">
      <c r="A83" s="1" t="s">
        <v>449</v>
      </c>
      <c r="B83" s="1" t="s">
        <v>380</v>
      </c>
      <c r="C83" s="2">
        <v>150</v>
      </c>
    </row>
    <row r="84" spans="1:3">
      <c r="A84" s="1" t="s">
        <v>450</v>
      </c>
      <c r="B84" s="1" t="s">
        <v>381</v>
      </c>
      <c r="C84" s="2">
        <v>75</v>
      </c>
    </row>
    <row r="85" spans="1:3">
      <c r="A85" s="1" t="s">
        <v>451</v>
      </c>
      <c r="B85" s="1" t="s">
        <v>382</v>
      </c>
      <c r="C85" s="2">
        <v>83</v>
      </c>
    </row>
    <row r="86" spans="1:3">
      <c r="A86" s="1" t="s">
        <v>452</v>
      </c>
      <c r="B86" s="1" t="s">
        <v>463</v>
      </c>
      <c r="C86" s="2">
        <v>250</v>
      </c>
    </row>
    <row r="87" spans="1:3">
      <c r="A87" s="1" t="s">
        <v>453</v>
      </c>
      <c r="B87" s="1" t="s">
        <v>395</v>
      </c>
      <c r="C87" s="2">
        <v>166</v>
      </c>
    </row>
    <row r="88" spans="1:3">
      <c r="A88" s="1" t="s">
        <v>454</v>
      </c>
      <c r="B88" s="1" t="s">
        <v>396</v>
      </c>
      <c r="C88" s="2">
        <v>103</v>
      </c>
    </row>
    <row r="89" spans="1:3">
      <c r="A89" s="1" t="s">
        <v>455</v>
      </c>
      <c r="B89" s="1" t="s">
        <v>397</v>
      </c>
      <c r="C89" s="2">
        <v>65</v>
      </c>
    </row>
    <row r="90" spans="1:3">
      <c r="A90" s="1" t="s">
        <v>456</v>
      </c>
      <c r="B90" s="1" t="s">
        <v>398</v>
      </c>
      <c r="C90" s="2">
        <v>42</v>
      </c>
    </row>
    <row r="91" spans="1:3">
      <c r="A91" s="1" t="s">
        <v>457</v>
      </c>
      <c r="B91" s="1" t="s">
        <v>399</v>
      </c>
      <c r="C91" s="2">
        <v>950</v>
      </c>
    </row>
    <row r="92" spans="1:3">
      <c r="A92" s="1" t="s">
        <v>458</v>
      </c>
      <c r="B92" s="1" t="s">
        <v>400</v>
      </c>
      <c r="C92" s="34">
        <v>1200</v>
      </c>
    </row>
    <row r="93" spans="1:3">
      <c r="A93" s="1" t="s">
        <v>459</v>
      </c>
      <c r="B93" s="1" t="s">
        <v>401</v>
      </c>
      <c r="C93" s="34">
        <v>2000</v>
      </c>
    </row>
    <row r="94" spans="1:3">
      <c r="A94" s="1" t="s">
        <v>460</v>
      </c>
      <c r="B94" s="1" t="s">
        <v>402</v>
      </c>
      <c r="C94" s="34">
        <v>5408</v>
      </c>
    </row>
    <row r="95" spans="1:3">
      <c r="A95" s="1" t="s">
        <v>462</v>
      </c>
      <c r="B95" s="1" t="s">
        <v>461</v>
      </c>
      <c r="C95" s="2">
        <v>200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426E1-09CB-4373-A0E2-96385FAB01EA}">
  <dimension ref="A3:D92"/>
  <sheetViews>
    <sheetView workbookViewId="0">
      <selection activeCell="D2" sqref="D2:D92"/>
    </sheetView>
  </sheetViews>
  <sheetFormatPr baseColWidth="10" defaultRowHeight="15"/>
  <cols>
    <col min="4" max="4" width="11.42578125" style="35"/>
  </cols>
  <sheetData>
    <row r="3" spans="1:4">
      <c r="A3" s="1" t="s">
        <v>344</v>
      </c>
      <c r="D3" s="35">
        <v>1</v>
      </c>
    </row>
    <row r="4" spans="1:4">
      <c r="A4" s="1" t="s">
        <v>341</v>
      </c>
      <c r="D4" s="35">
        <v>2</v>
      </c>
    </row>
    <row r="5" spans="1:4">
      <c r="A5" s="1" t="s">
        <v>342</v>
      </c>
      <c r="D5" s="35">
        <v>3</v>
      </c>
    </row>
    <row r="6" spans="1:4">
      <c r="A6" s="1" t="s">
        <v>343</v>
      </c>
      <c r="D6" s="35">
        <v>4</v>
      </c>
    </row>
    <row r="7" spans="1:4">
      <c r="D7" s="35">
        <v>5</v>
      </c>
    </row>
    <row r="8" spans="1:4">
      <c r="D8" s="35">
        <v>6</v>
      </c>
    </row>
    <row r="9" spans="1:4">
      <c r="D9" s="35">
        <v>7</v>
      </c>
    </row>
    <row r="10" spans="1:4">
      <c r="D10" s="35">
        <v>8</v>
      </c>
    </row>
    <row r="11" spans="1:4">
      <c r="D11" s="35">
        <v>9</v>
      </c>
    </row>
    <row r="12" spans="1:4">
      <c r="D12" s="35">
        <v>10</v>
      </c>
    </row>
    <row r="13" spans="1:4">
      <c r="D13" s="35">
        <v>11</v>
      </c>
    </row>
    <row r="14" spans="1:4">
      <c r="D14" s="35">
        <v>12</v>
      </c>
    </row>
    <row r="15" spans="1:4">
      <c r="D15" s="35">
        <v>13</v>
      </c>
    </row>
    <row r="16" spans="1:4">
      <c r="D16" s="35">
        <v>14</v>
      </c>
    </row>
    <row r="17" spans="4:4">
      <c r="D17" s="35">
        <v>15</v>
      </c>
    </row>
    <row r="18" spans="4:4">
      <c r="D18" s="35">
        <v>16</v>
      </c>
    </row>
    <row r="19" spans="4:4">
      <c r="D19" s="35">
        <v>17</v>
      </c>
    </row>
    <row r="20" spans="4:4">
      <c r="D20" s="35">
        <v>18</v>
      </c>
    </row>
    <row r="21" spans="4:4">
      <c r="D21" s="35">
        <v>19</v>
      </c>
    </row>
    <row r="22" spans="4:4">
      <c r="D22" s="35">
        <v>20</v>
      </c>
    </row>
    <row r="23" spans="4:4">
      <c r="D23" s="35">
        <v>21</v>
      </c>
    </row>
    <row r="24" spans="4:4">
      <c r="D24" s="35">
        <v>22</v>
      </c>
    </row>
    <row r="25" spans="4:4">
      <c r="D25" s="35">
        <v>23</v>
      </c>
    </row>
    <row r="26" spans="4:4">
      <c r="D26" s="35">
        <v>24</v>
      </c>
    </row>
    <row r="27" spans="4:4">
      <c r="D27" s="35">
        <v>25</v>
      </c>
    </row>
    <row r="28" spans="4:4">
      <c r="D28" s="35">
        <v>26</v>
      </c>
    </row>
    <row r="29" spans="4:4">
      <c r="D29" s="35">
        <v>27</v>
      </c>
    </row>
    <row r="30" spans="4:4">
      <c r="D30" s="35">
        <v>28</v>
      </c>
    </row>
    <row r="31" spans="4:4">
      <c r="D31" s="35">
        <v>29</v>
      </c>
    </row>
    <row r="32" spans="4:4">
      <c r="D32" s="35">
        <v>30</v>
      </c>
    </row>
    <row r="33" spans="4:4">
      <c r="D33" s="35">
        <v>31</v>
      </c>
    </row>
    <row r="34" spans="4:4">
      <c r="D34" s="35">
        <v>32</v>
      </c>
    </row>
    <row r="35" spans="4:4">
      <c r="D35" s="35">
        <v>33</v>
      </c>
    </row>
    <row r="36" spans="4:4">
      <c r="D36" s="35">
        <v>34</v>
      </c>
    </row>
    <row r="37" spans="4:4">
      <c r="D37" s="35">
        <v>35</v>
      </c>
    </row>
    <row r="38" spans="4:4">
      <c r="D38" s="35">
        <v>36</v>
      </c>
    </row>
    <row r="39" spans="4:4">
      <c r="D39" s="35">
        <v>37</v>
      </c>
    </row>
    <row r="40" spans="4:4">
      <c r="D40" s="35">
        <v>38</v>
      </c>
    </row>
    <row r="41" spans="4:4">
      <c r="D41" s="35">
        <v>39</v>
      </c>
    </row>
    <row r="42" spans="4:4">
      <c r="D42" s="35">
        <v>40</v>
      </c>
    </row>
    <row r="43" spans="4:4">
      <c r="D43" s="35">
        <v>41</v>
      </c>
    </row>
    <row r="44" spans="4:4">
      <c r="D44" s="35">
        <v>42</v>
      </c>
    </row>
    <row r="45" spans="4:4">
      <c r="D45" s="35">
        <v>43</v>
      </c>
    </row>
    <row r="46" spans="4:4">
      <c r="D46" s="35">
        <v>44</v>
      </c>
    </row>
    <row r="47" spans="4:4">
      <c r="D47" s="35">
        <v>45</v>
      </c>
    </row>
    <row r="48" spans="4:4">
      <c r="D48" s="35">
        <v>46</v>
      </c>
    </row>
    <row r="49" spans="4:4">
      <c r="D49" s="35">
        <v>47</v>
      </c>
    </row>
    <row r="50" spans="4:4">
      <c r="D50" s="35">
        <v>48</v>
      </c>
    </row>
    <row r="51" spans="4:4">
      <c r="D51" s="35">
        <v>49</v>
      </c>
    </row>
    <row r="52" spans="4:4">
      <c r="D52" s="35">
        <v>50</v>
      </c>
    </row>
    <row r="53" spans="4:4">
      <c r="D53" s="35">
        <v>51</v>
      </c>
    </row>
    <row r="54" spans="4:4">
      <c r="D54" s="35">
        <v>52</v>
      </c>
    </row>
    <row r="55" spans="4:4">
      <c r="D55" s="35">
        <v>53</v>
      </c>
    </row>
    <row r="56" spans="4:4">
      <c r="D56" s="35">
        <v>54</v>
      </c>
    </row>
    <row r="57" spans="4:4">
      <c r="D57" s="35">
        <v>55</v>
      </c>
    </row>
    <row r="58" spans="4:4">
      <c r="D58" s="35">
        <v>56</v>
      </c>
    </row>
    <row r="59" spans="4:4">
      <c r="D59" s="35">
        <v>57</v>
      </c>
    </row>
    <row r="60" spans="4:4">
      <c r="D60" s="35">
        <v>58</v>
      </c>
    </row>
    <row r="61" spans="4:4">
      <c r="D61" s="35">
        <v>59</v>
      </c>
    </row>
    <row r="62" spans="4:4">
      <c r="D62" s="35">
        <v>60</v>
      </c>
    </row>
    <row r="63" spans="4:4">
      <c r="D63" s="35">
        <v>61</v>
      </c>
    </row>
    <row r="64" spans="4:4">
      <c r="D64" s="35">
        <v>62</v>
      </c>
    </row>
    <row r="65" spans="4:4">
      <c r="D65" s="35">
        <v>63</v>
      </c>
    </row>
    <row r="66" spans="4:4">
      <c r="D66" s="35">
        <v>64</v>
      </c>
    </row>
    <row r="67" spans="4:4">
      <c r="D67" s="35">
        <v>65</v>
      </c>
    </row>
    <row r="68" spans="4:4">
      <c r="D68" s="35">
        <v>66</v>
      </c>
    </row>
    <row r="69" spans="4:4">
      <c r="D69" s="35">
        <v>67</v>
      </c>
    </row>
    <row r="70" spans="4:4">
      <c r="D70" s="35">
        <v>68</v>
      </c>
    </row>
    <row r="71" spans="4:4">
      <c r="D71" s="35">
        <v>69</v>
      </c>
    </row>
    <row r="72" spans="4:4">
      <c r="D72" s="35">
        <v>70</v>
      </c>
    </row>
    <row r="73" spans="4:4">
      <c r="D73" s="35">
        <v>71</v>
      </c>
    </row>
    <row r="74" spans="4:4">
      <c r="D74" s="35">
        <v>72</v>
      </c>
    </row>
    <row r="75" spans="4:4">
      <c r="D75" s="35">
        <v>73</v>
      </c>
    </row>
    <row r="76" spans="4:4">
      <c r="D76" s="35">
        <v>74</v>
      </c>
    </row>
    <row r="77" spans="4:4">
      <c r="D77" s="35">
        <v>75</v>
      </c>
    </row>
    <row r="78" spans="4:4">
      <c r="D78" s="35">
        <v>76</v>
      </c>
    </row>
    <row r="79" spans="4:4">
      <c r="D79" s="35">
        <v>77</v>
      </c>
    </row>
    <row r="80" spans="4:4">
      <c r="D80" s="35">
        <v>78</v>
      </c>
    </row>
    <row r="81" spans="4:4">
      <c r="D81" s="35">
        <v>79</v>
      </c>
    </row>
    <row r="82" spans="4:4">
      <c r="D82" s="35">
        <v>80</v>
      </c>
    </row>
    <row r="83" spans="4:4">
      <c r="D83" s="35">
        <v>81</v>
      </c>
    </row>
    <row r="84" spans="4:4">
      <c r="D84" s="35">
        <v>82</v>
      </c>
    </row>
    <row r="85" spans="4:4">
      <c r="D85" s="35">
        <v>83</v>
      </c>
    </row>
    <row r="86" spans="4:4">
      <c r="D86" s="35">
        <v>84</v>
      </c>
    </row>
    <row r="87" spans="4:4">
      <c r="D87" s="35">
        <v>85</v>
      </c>
    </row>
    <row r="88" spans="4:4">
      <c r="D88" s="35">
        <v>86</v>
      </c>
    </row>
    <row r="89" spans="4:4">
      <c r="D89" s="35">
        <v>87</v>
      </c>
    </row>
    <row r="90" spans="4:4">
      <c r="D90" s="35">
        <v>88</v>
      </c>
    </row>
    <row r="91" spans="4:4">
      <c r="D91" s="35">
        <v>89</v>
      </c>
    </row>
    <row r="92" spans="4:4">
      <c r="D92" s="35">
        <v>90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Facture</vt:lpstr>
      <vt:lpstr>Base Données Clients</vt:lpstr>
      <vt:lpstr>Base Données Matériel</vt:lpstr>
      <vt:lpstr>Mode Paiement</vt:lpstr>
      <vt:lpstr>BDDClients</vt:lpstr>
      <vt:lpstr>BDDCodeClient</vt:lpstr>
      <vt:lpstr>BDDDélaipaiementPaiement_comptant</vt:lpstr>
      <vt:lpstr>BDDJours</vt:lpstr>
      <vt:lpstr>BDDMatériel</vt:lpstr>
      <vt:lpstr>BDDRéférenceMatériel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Facture LocaLangeais</dc:title>
  <dc:creator>José Gonzalez</dc:creator>
  <cp:lastModifiedBy>Bruno</cp:lastModifiedBy>
  <cp:lastPrinted>2021-02-10T18:44:45Z</cp:lastPrinted>
  <dcterms:created xsi:type="dcterms:W3CDTF">2021-02-09T15:27:53Z</dcterms:created>
  <dcterms:modified xsi:type="dcterms:W3CDTF">2021-02-11T21:33:11Z</dcterms:modified>
</cp:coreProperties>
</file>