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workbookProtection lockStructure="1"/>
  <bookViews>
    <workbookView xWindow="0" yWindow="0" windowWidth="25470" windowHeight="18765"/>
  </bookViews>
  <sheets>
    <sheet name="1er" sheetId="9" r:id="rId1"/>
    <sheet name="2e" sheetId="11" r:id="rId2"/>
    <sheet name="3e" sheetId="12" r:id="rId3"/>
    <sheet name="Chambres LPJ" sheetId="10" state="hidden" r:id="rId4"/>
    <sheet name="Listes Compte" sheetId="2" state="hidden" r:id="rId5"/>
    <sheet name="Déroulant" sheetId="8" state="hidden" r:id="rId6"/>
  </sheets>
  <definedNames>
    <definedName name="Chambres">Déroulant!$3:$3</definedName>
    <definedName name="Choix1">OFFSET(Déroulant!$B$3,,,,COUNTA(Déroulant!$B$3:$P$3))</definedName>
    <definedName name="Choix2">Déroulant!$B$3:$B$29</definedName>
    <definedName name="NB_lits">Tableau7[#All]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4" i="12" l="1"/>
  <c r="U2" i="12"/>
  <c r="S4" i="11"/>
  <c r="S2" i="11"/>
  <c r="E16" i="10" l="1"/>
  <c r="F16" i="10"/>
  <c r="G16" i="10"/>
  <c r="H16" i="10"/>
  <c r="I16" i="10"/>
  <c r="E17" i="10"/>
  <c r="F17" i="10"/>
  <c r="G17" i="10"/>
  <c r="H17" i="10"/>
  <c r="I17" i="10"/>
  <c r="E19" i="10"/>
  <c r="F19" i="10"/>
  <c r="G19" i="10"/>
  <c r="H19" i="10"/>
  <c r="I19" i="10"/>
  <c r="E20" i="10"/>
  <c r="F20" i="10"/>
  <c r="G20" i="10"/>
  <c r="H20" i="10"/>
  <c r="I20" i="10"/>
  <c r="E22" i="10"/>
  <c r="F22" i="10"/>
  <c r="G22" i="10"/>
  <c r="H22" i="10"/>
  <c r="I22" i="10"/>
  <c r="V18" i="10"/>
  <c r="V17" i="10"/>
  <c r="V16" i="10"/>
  <c r="V15" i="10"/>
  <c r="V14" i="10"/>
  <c r="V13" i="10"/>
  <c r="V12" i="10"/>
  <c r="V11" i="10"/>
  <c r="V10" i="10"/>
  <c r="X10" i="10" s="1"/>
  <c r="V9" i="10"/>
  <c r="Y9" i="10" s="1"/>
  <c r="V8" i="10"/>
  <c r="Z8" i="10" s="1"/>
  <c r="V7" i="10"/>
  <c r="Y7" i="10" s="1"/>
  <c r="V6" i="10"/>
  <c r="X6" i="10" s="1"/>
  <c r="V5" i="10"/>
  <c r="Y5" i="10" s="1"/>
  <c r="V4" i="10"/>
  <c r="Z4" i="10" s="1"/>
  <c r="V3" i="10"/>
  <c r="Y3" i="10" s="1"/>
  <c r="L3" i="10"/>
  <c r="T18" i="10"/>
  <c r="U18" i="10" s="1"/>
  <c r="T17" i="10"/>
  <c r="U17" i="10" s="1"/>
  <c r="T16" i="10"/>
  <c r="U16" i="10" s="1"/>
  <c r="T15" i="10"/>
  <c r="U15" i="10" s="1"/>
  <c r="T14" i="10"/>
  <c r="U14" i="10" s="1"/>
  <c r="T13" i="10"/>
  <c r="U13" i="10" s="1"/>
  <c r="T12" i="10"/>
  <c r="U12" i="10" s="1"/>
  <c r="T11" i="10"/>
  <c r="U11" i="10" s="1"/>
  <c r="T10" i="10"/>
  <c r="U10" i="10" s="1"/>
  <c r="T9" i="10"/>
  <c r="U9" i="10" s="1"/>
  <c r="T8" i="10"/>
  <c r="U8" i="10" s="1"/>
  <c r="T7" i="10"/>
  <c r="U7" i="10" s="1"/>
  <c r="T6" i="10"/>
  <c r="U6" i="10" s="1"/>
  <c r="T5" i="10"/>
  <c r="U5" i="10" s="1"/>
  <c r="T4" i="10"/>
  <c r="U4" i="10" s="1"/>
  <c r="T3" i="10"/>
  <c r="U3" i="10" s="1"/>
  <c r="M8" i="10"/>
  <c r="N8" i="10" s="1"/>
  <c r="M19" i="10"/>
  <c r="M18" i="10"/>
  <c r="M17" i="10"/>
  <c r="M16" i="10"/>
  <c r="M15" i="10"/>
  <c r="M14" i="10"/>
  <c r="M13" i="10"/>
  <c r="M12" i="10"/>
  <c r="M11" i="10"/>
  <c r="M10" i="10"/>
  <c r="O10" i="10" s="1"/>
  <c r="M9" i="10"/>
  <c r="Q9" i="10" s="1"/>
  <c r="M7" i="10"/>
  <c r="Q7" i="10" s="1"/>
  <c r="M6" i="10"/>
  <c r="Q6" i="10" s="1"/>
  <c r="M5" i="10"/>
  <c r="O5" i="10" s="1"/>
  <c r="M4" i="10"/>
  <c r="P4" i="10" s="1"/>
  <c r="M3" i="10"/>
  <c r="Q3" i="10" s="1"/>
  <c r="K19" i="10"/>
  <c r="L19" i="10" s="1"/>
  <c r="K18" i="10"/>
  <c r="L18" i="10" s="1"/>
  <c r="K17" i="10"/>
  <c r="L17" i="10" s="1"/>
  <c r="K16" i="10"/>
  <c r="L16" i="10" s="1"/>
  <c r="K15" i="10"/>
  <c r="L15" i="10" s="1"/>
  <c r="K14" i="10"/>
  <c r="L14" i="10" s="1"/>
  <c r="K13" i="10"/>
  <c r="L13" i="10" s="1"/>
  <c r="K12" i="10"/>
  <c r="L12" i="10" s="1"/>
  <c r="K11" i="10"/>
  <c r="L11" i="10" s="1"/>
  <c r="K10" i="10"/>
  <c r="L10" i="10" s="1"/>
  <c r="K9" i="10"/>
  <c r="L9" i="10" s="1"/>
  <c r="K8" i="10"/>
  <c r="L8" i="10" s="1"/>
  <c r="K7" i="10"/>
  <c r="L7" i="10" s="1"/>
  <c r="K6" i="10"/>
  <c r="L6" i="10" s="1"/>
  <c r="K5" i="10"/>
  <c r="L5" i="10" s="1"/>
  <c r="K4" i="10"/>
  <c r="L4" i="10" s="1"/>
  <c r="K3" i="10"/>
  <c r="D5" i="10"/>
  <c r="E5" i="10" s="1"/>
  <c r="D4" i="10"/>
  <c r="E4" i="10" s="1"/>
  <c r="D3" i="10"/>
  <c r="G3" i="10" s="1"/>
  <c r="B5" i="10"/>
  <c r="C5" i="10" s="1"/>
  <c r="B4" i="10"/>
  <c r="C4" i="10" s="1"/>
  <c r="B3" i="10"/>
  <c r="C3" i="10" s="1"/>
  <c r="D6" i="10"/>
  <c r="G6" i="10" s="1"/>
  <c r="B6" i="10"/>
  <c r="C6" i="10" s="1"/>
  <c r="B17" i="10"/>
  <c r="C17" i="10" s="1"/>
  <c r="B22" i="10"/>
  <c r="C22" i="10" s="1"/>
  <c r="B21" i="10"/>
  <c r="C21" i="10" s="1"/>
  <c r="B20" i="10"/>
  <c r="C20" i="10" s="1"/>
  <c r="B19" i="10"/>
  <c r="C19" i="10" s="1"/>
  <c r="B18" i="10"/>
  <c r="C18" i="10" s="1"/>
  <c r="B16" i="10"/>
  <c r="C16" i="10" s="1"/>
  <c r="B15" i="10"/>
  <c r="C15" i="10" s="1"/>
  <c r="B14" i="10"/>
  <c r="C14" i="10" s="1"/>
  <c r="B13" i="10"/>
  <c r="C13" i="10" s="1"/>
  <c r="B12" i="10"/>
  <c r="C12" i="10" s="1"/>
  <c r="B11" i="10"/>
  <c r="C11" i="10" s="1"/>
  <c r="B10" i="10"/>
  <c r="C10" i="10" s="1"/>
  <c r="B9" i="10"/>
  <c r="C9" i="10" s="1"/>
  <c r="B8" i="10"/>
  <c r="C8" i="10" s="1"/>
  <c r="B7" i="10"/>
  <c r="C7" i="10" s="1"/>
  <c r="W6" i="10" l="1"/>
  <c r="Y4" i="10"/>
  <c r="X5" i="10"/>
  <c r="X4" i="10"/>
  <c r="AA4" i="10"/>
  <c r="W4" i="10"/>
  <c r="AA5" i="10"/>
  <c r="W5" i="10"/>
  <c r="Z5" i="10"/>
  <c r="AA6" i="10"/>
  <c r="Z6" i="10"/>
  <c r="Y8" i="10"/>
  <c r="P9" i="10"/>
  <c r="X3" i="10"/>
  <c r="AA3" i="10"/>
  <c r="W3" i="10"/>
  <c r="S2" i="10"/>
  <c r="P1" i="12" s="1"/>
  <c r="AA10" i="10"/>
  <c r="AA7" i="10"/>
  <c r="O8" i="10"/>
  <c r="W10" i="10"/>
  <c r="X7" i="10"/>
  <c r="Z3" i="10"/>
  <c r="X9" i="10"/>
  <c r="W7" i="10"/>
  <c r="Z10" i="10"/>
  <c r="Y10" i="10"/>
  <c r="AA9" i="10"/>
  <c r="W9" i="10"/>
  <c r="Z9" i="10"/>
  <c r="X8" i="10"/>
  <c r="AA8" i="10"/>
  <c r="W8" i="10"/>
  <c r="Z7" i="10"/>
  <c r="Y6" i="10"/>
  <c r="O9" i="10"/>
  <c r="J2" i="10"/>
  <c r="P1" i="11" s="1"/>
  <c r="R10" i="10"/>
  <c r="Q8" i="10"/>
  <c r="N10" i="10"/>
  <c r="P8" i="10"/>
  <c r="O6" i="10"/>
  <c r="R6" i="10"/>
  <c r="N6" i="10"/>
  <c r="P6" i="10"/>
  <c r="Q10" i="10"/>
  <c r="P10" i="10"/>
  <c r="R9" i="10"/>
  <c r="N9" i="10"/>
  <c r="P3" i="10"/>
  <c r="O3" i="10"/>
  <c r="R3" i="10"/>
  <c r="N3" i="10"/>
  <c r="N4" i="10"/>
  <c r="O4" i="10"/>
  <c r="R4" i="10"/>
  <c r="Q4" i="10"/>
  <c r="N5" i="10"/>
  <c r="P5" i="10"/>
  <c r="R5" i="10"/>
  <c r="Q5" i="10"/>
  <c r="O7" i="10"/>
  <c r="R7" i="10"/>
  <c r="N7" i="10"/>
  <c r="P7" i="10"/>
  <c r="R8" i="10"/>
  <c r="E6" i="10"/>
  <c r="F6" i="10"/>
  <c r="H6" i="10"/>
  <c r="I6" i="10"/>
  <c r="I4" i="10"/>
  <c r="I5" i="10"/>
  <c r="H5" i="10"/>
  <c r="F5" i="10"/>
  <c r="G5" i="10"/>
  <c r="F4" i="10"/>
  <c r="H4" i="10"/>
  <c r="G4" i="10"/>
  <c r="I3" i="10"/>
  <c r="H3" i="10"/>
  <c r="E3" i="10"/>
  <c r="F3" i="10"/>
  <c r="A2" i="10"/>
  <c r="P1" i="9" s="1"/>
  <c r="D22" i="10"/>
  <c r="D21" i="10"/>
  <c r="D20" i="10"/>
  <c r="D19" i="10"/>
  <c r="D18" i="10"/>
  <c r="D17" i="10"/>
  <c r="D16" i="10"/>
  <c r="D15" i="10"/>
  <c r="H15" i="10" s="1"/>
  <c r="D14" i="10"/>
  <c r="F14" i="10" s="1"/>
  <c r="D13" i="10"/>
  <c r="H13" i="10" s="1"/>
  <c r="D12" i="10"/>
  <c r="F12" i="10" s="1"/>
  <c r="D11" i="10"/>
  <c r="H11" i="10" s="1"/>
  <c r="D10" i="10"/>
  <c r="F10" i="10" s="1"/>
  <c r="D9" i="10"/>
  <c r="D8" i="10"/>
  <c r="D7" i="10"/>
  <c r="AA22" i="10"/>
  <c r="Z22" i="10"/>
  <c r="Y22" i="10"/>
  <c r="X22" i="10"/>
  <c r="W22" i="10"/>
  <c r="Q22" i="10"/>
  <c r="Q20" i="10"/>
  <c r="Z19" i="10"/>
  <c r="Z18" i="10"/>
  <c r="Q18" i="10"/>
  <c r="W17" i="10"/>
  <c r="Z17" i="10"/>
  <c r="P17" i="10"/>
  <c r="Y16" i="10"/>
  <c r="Q16" i="10"/>
  <c r="Z15" i="10"/>
  <c r="O15" i="10"/>
  <c r="X14" i="10"/>
  <c r="Q14" i="10"/>
  <c r="W13" i="10"/>
  <c r="Z13" i="10"/>
  <c r="O13" i="10"/>
  <c r="Z12" i="10"/>
  <c r="X12" i="10"/>
  <c r="O12" i="10"/>
  <c r="Q12" i="10"/>
  <c r="Y11" i="10"/>
  <c r="Z11" i="10"/>
  <c r="O11" i="10"/>
  <c r="G18" i="10" l="1"/>
  <c r="H18" i="10"/>
  <c r="F18" i="10"/>
  <c r="E18" i="10"/>
  <c r="I18" i="10"/>
  <c r="F21" i="10"/>
  <c r="G21" i="10"/>
  <c r="H21" i="10"/>
  <c r="E21" i="10"/>
  <c r="I21" i="10"/>
  <c r="F8" i="10"/>
  <c r="E8" i="10"/>
  <c r="H7" i="10"/>
  <c r="E7" i="10"/>
  <c r="H9" i="10"/>
  <c r="E9" i="10"/>
  <c r="G8" i="10"/>
  <c r="P12" i="10"/>
  <c r="P16" i="10"/>
  <c r="G7" i="10"/>
  <c r="Q11" i="10"/>
  <c r="G12" i="10"/>
  <c r="N13" i="10"/>
  <c r="H8" i="10"/>
  <c r="F9" i="10"/>
  <c r="H12" i="10"/>
  <c r="F13" i="10"/>
  <c r="P13" i="10"/>
  <c r="X13" i="10"/>
  <c r="N14" i="10"/>
  <c r="X17" i="10"/>
  <c r="O18" i="10"/>
  <c r="W19" i="10"/>
  <c r="G9" i="10"/>
  <c r="G11" i="10"/>
  <c r="W12" i="10"/>
  <c r="G13" i="10"/>
  <c r="Q13" i="10"/>
  <c r="Y13" i="10"/>
  <c r="O14" i="10"/>
  <c r="Y17" i="10"/>
  <c r="P18" i="10"/>
  <c r="X19" i="10"/>
  <c r="O20" i="10"/>
  <c r="P14" i="10"/>
  <c r="Y19" i="10"/>
  <c r="P20" i="10"/>
  <c r="AA15" i="10"/>
  <c r="I7" i="10"/>
  <c r="AA11" i="10"/>
  <c r="E14" i="10"/>
  <c r="W14" i="10"/>
  <c r="E15" i="10"/>
  <c r="W15" i="10"/>
  <c r="R16" i="10"/>
  <c r="I15" i="10"/>
  <c r="I11" i="10"/>
  <c r="E10" i="10"/>
  <c r="E11" i="10"/>
  <c r="W11" i="10"/>
  <c r="R12" i="10"/>
  <c r="I13" i="10"/>
  <c r="H14" i="10"/>
  <c r="Y14" i="10"/>
  <c r="F15" i="10"/>
  <c r="N15" i="10"/>
  <c r="X15" i="10"/>
  <c r="N16" i="10"/>
  <c r="R18" i="10"/>
  <c r="R20" i="10"/>
  <c r="F7" i="10"/>
  <c r="I9" i="10"/>
  <c r="H10" i="10"/>
  <c r="F11" i="10"/>
  <c r="N11" i="10"/>
  <c r="X11" i="10"/>
  <c r="E12" i="10"/>
  <c r="N12" i="10"/>
  <c r="E13" i="10"/>
  <c r="AA13" i="10"/>
  <c r="R14" i="10"/>
  <c r="Z14" i="10"/>
  <c r="G15" i="10"/>
  <c r="Q15" i="10"/>
  <c r="Y15" i="10"/>
  <c r="O16" i="10"/>
  <c r="AA17" i="10"/>
  <c r="N18" i="10"/>
  <c r="AA19" i="10"/>
  <c r="N20" i="10"/>
  <c r="P19" i="10"/>
  <c r="O19" i="10"/>
  <c r="R19" i="10"/>
  <c r="N19" i="10"/>
  <c r="I10" i="10"/>
  <c r="R11" i="10"/>
  <c r="AA12" i="10"/>
  <c r="I14" i="10"/>
  <c r="R15" i="10"/>
  <c r="X16" i="10"/>
  <c r="AA16" i="10"/>
  <c r="W16" i="10"/>
  <c r="O17" i="10"/>
  <c r="R17" i="10"/>
  <c r="N17" i="10"/>
  <c r="Y18" i="10"/>
  <c r="X18" i="10"/>
  <c r="AA18" i="10"/>
  <c r="W18" i="10"/>
  <c r="Q19" i="10"/>
  <c r="P22" i="10"/>
  <c r="O22" i="10"/>
  <c r="R22" i="10"/>
  <c r="N22" i="10"/>
  <c r="Y20" i="10"/>
  <c r="X20" i="10"/>
  <c r="AA20" i="10"/>
  <c r="W20" i="10"/>
  <c r="I8" i="10"/>
  <c r="G10" i="10"/>
  <c r="P11" i="10"/>
  <c r="I12" i="10"/>
  <c r="Y12" i="10"/>
  <c r="R13" i="10"/>
  <c r="G14" i="10"/>
  <c r="AA14" i="10"/>
  <c r="P15" i="10"/>
  <c r="Z16" i="10"/>
  <c r="Q17" i="10"/>
  <c r="Z20" i="10"/>
  <c r="R23" i="10" l="1"/>
  <c r="J20" i="12" s="1"/>
  <c r="F23" i="10"/>
  <c r="Q23" i="10"/>
  <c r="H20" i="12" s="1"/>
  <c r="E23" i="10"/>
  <c r="B18" i="12" s="1"/>
  <c r="X23" i="10"/>
  <c r="D22" i="12" s="1"/>
  <c r="Z23" i="10"/>
  <c r="H22" i="12" s="1"/>
  <c r="P23" i="10"/>
  <c r="F20" i="12" s="1"/>
  <c r="O23" i="10"/>
  <c r="D20" i="12" s="1"/>
  <c r="N23" i="10"/>
  <c r="B20" i="12" s="1"/>
  <c r="Y23" i="10"/>
  <c r="F22" i="12" s="1"/>
  <c r="W23" i="10"/>
  <c r="B22" i="12" s="1"/>
  <c r="G23" i="10"/>
  <c r="F18" i="12" s="1"/>
  <c r="AA23" i="10"/>
  <c r="J22" i="12" s="1"/>
  <c r="I23" i="10"/>
  <c r="J18" i="12" s="1"/>
  <c r="H23" i="10"/>
  <c r="H18" i="12" s="1"/>
  <c r="J24" i="12" l="1"/>
  <c r="D19" i="11"/>
  <c r="D18" i="12"/>
  <c r="D24" i="12" s="1"/>
  <c r="H24" i="12"/>
  <c r="F24" i="12"/>
  <c r="F19" i="11"/>
  <c r="B19" i="11"/>
  <c r="B24" i="12"/>
  <c r="J23" i="9"/>
  <c r="J23" i="11"/>
  <c r="H19" i="9"/>
  <c r="H19" i="11"/>
  <c r="B23" i="9"/>
  <c r="B23" i="11"/>
  <c r="F21" i="9"/>
  <c r="F21" i="11"/>
  <c r="H21" i="11"/>
  <c r="H21" i="9"/>
  <c r="B21" i="11"/>
  <c r="B21" i="9"/>
  <c r="J21" i="11"/>
  <c r="J21" i="9"/>
  <c r="D21" i="9"/>
  <c r="D21" i="11"/>
  <c r="J19" i="9"/>
  <c r="J19" i="11"/>
  <c r="F23" i="9"/>
  <c r="F23" i="11"/>
  <c r="H23" i="11"/>
  <c r="H23" i="9"/>
  <c r="D23" i="9"/>
  <c r="D23" i="11"/>
  <c r="B19" i="9"/>
  <c r="F19" i="9"/>
  <c r="D19" i="9"/>
  <c r="D25" i="9" l="1"/>
  <c r="B25" i="9"/>
  <c r="F25" i="11"/>
  <c r="F26" i="12"/>
  <c r="B25" i="11"/>
  <c r="B26" i="12"/>
  <c r="H25" i="9"/>
  <c r="F25" i="9"/>
  <c r="J25" i="9"/>
  <c r="J25" i="11"/>
  <c r="D25" i="11"/>
  <c r="H25" i="11"/>
  <c r="B27" i="9" l="1"/>
  <c r="B27" i="11"/>
  <c r="F27" i="11"/>
  <c r="F27" i="9"/>
</calcChain>
</file>

<file path=xl/sharedStrings.xml><?xml version="1.0" encoding="utf-8"?>
<sst xmlns="http://schemas.openxmlformats.org/spreadsheetml/2006/main" count="430" uniqueCount="117">
  <si>
    <t>1er Etage</t>
  </si>
  <si>
    <t>4 Lits</t>
  </si>
  <si>
    <t>7 Lits</t>
  </si>
  <si>
    <t>1GL+2L</t>
  </si>
  <si>
    <t>Infirmerie</t>
  </si>
  <si>
    <t>1GL+1L</t>
  </si>
  <si>
    <t>2 Lits</t>
  </si>
  <si>
    <t>6 Lits</t>
  </si>
  <si>
    <t>2 Garçons</t>
  </si>
  <si>
    <t>3 Garçons</t>
  </si>
  <si>
    <t>4 Garçons</t>
  </si>
  <si>
    <t>5 Garçons</t>
  </si>
  <si>
    <t>2 Filles</t>
  </si>
  <si>
    <t>3 Filles</t>
  </si>
  <si>
    <t>4 Filles</t>
  </si>
  <si>
    <t>5 Filles</t>
  </si>
  <si>
    <t>1 Enseignant</t>
  </si>
  <si>
    <t>1 Anim</t>
  </si>
  <si>
    <t>2 Anims</t>
  </si>
  <si>
    <t>3 Anims</t>
  </si>
  <si>
    <t>6 Garçons</t>
  </si>
  <si>
    <t>6 Filles</t>
  </si>
  <si>
    <t>7 Garçons</t>
  </si>
  <si>
    <t>8 Garçons</t>
  </si>
  <si>
    <t>9 Garçons</t>
  </si>
  <si>
    <t>10 Garçons</t>
  </si>
  <si>
    <t>7 Filles</t>
  </si>
  <si>
    <t>8 Filles</t>
  </si>
  <si>
    <t>9 Filles</t>
  </si>
  <si>
    <t>10 Filles</t>
  </si>
  <si>
    <t>5 Lits</t>
  </si>
  <si>
    <t>1GL</t>
  </si>
  <si>
    <t>Total</t>
  </si>
  <si>
    <t xml:space="preserve">2ème Etage </t>
  </si>
  <si>
    <t>10 Lits</t>
  </si>
  <si>
    <t>8 Lits</t>
  </si>
  <si>
    <t xml:space="preserve">3ème Etage </t>
  </si>
  <si>
    <t>Ascenseur</t>
  </si>
  <si>
    <t>2e Etage</t>
  </si>
  <si>
    <t>3e Etage</t>
  </si>
  <si>
    <t>G</t>
  </si>
  <si>
    <t>F</t>
  </si>
  <si>
    <t>Anim</t>
  </si>
  <si>
    <t>TOTAL</t>
  </si>
  <si>
    <t>Enseig</t>
  </si>
  <si>
    <t>2 Enseignants</t>
  </si>
  <si>
    <t>1er</t>
  </si>
  <si>
    <t>3e</t>
  </si>
  <si>
    <t>Colonne1</t>
  </si>
  <si>
    <t>Colonne2</t>
  </si>
  <si>
    <t>1 anim</t>
  </si>
  <si>
    <t>3 accompagnateurs</t>
  </si>
  <si>
    <t>2 accompagnateurs</t>
  </si>
  <si>
    <t>2 anims</t>
  </si>
  <si>
    <t>3 anims</t>
  </si>
  <si>
    <t>4 anims</t>
  </si>
  <si>
    <t>5 anims</t>
  </si>
  <si>
    <t>6 anims</t>
  </si>
  <si>
    <t>7 anims</t>
  </si>
  <si>
    <t>8 anims</t>
  </si>
  <si>
    <t>9 anims</t>
  </si>
  <si>
    <t>10 anims</t>
  </si>
  <si>
    <t>10 accompagnateurs</t>
  </si>
  <si>
    <t>9 accompagnateurs</t>
  </si>
  <si>
    <t>8 accompagnateurs</t>
  </si>
  <si>
    <t>7 accompagnateurs</t>
  </si>
  <si>
    <t>6 accompagnateurs</t>
  </si>
  <si>
    <t>5 accompagnateurs</t>
  </si>
  <si>
    <t>4 accompagnateurs</t>
  </si>
  <si>
    <t>1 Accompagnateur</t>
  </si>
  <si>
    <t>2 Accompagnateurs</t>
  </si>
  <si>
    <t>4 Anims</t>
  </si>
  <si>
    <t>3 Accompagnateurs</t>
  </si>
  <si>
    <t>1 Garçon</t>
  </si>
  <si>
    <t>1 Fille</t>
  </si>
  <si>
    <t>3 Lits</t>
  </si>
  <si>
    <t>9 Lits</t>
  </si>
  <si>
    <t>4 Accompagnateurs</t>
  </si>
  <si>
    <t>1 accompagnateur</t>
  </si>
  <si>
    <t>Autre</t>
  </si>
  <si>
    <t>1 AVS</t>
  </si>
  <si>
    <t>1 Acc Mairie</t>
  </si>
  <si>
    <t>1 Educateur</t>
  </si>
  <si>
    <t>Privé</t>
  </si>
  <si>
    <t>Salle de Classe 
n° 2</t>
  </si>
  <si>
    <t xml:space="preserve">Salle de Classe 
n° 1 </t>
  </si>
  <si>
    <t xml:space="preserve">1er Etage </t>
  </si>
  <si>
    <t>Salle de Classe 
n° 3</t>
  </si>
  <si>
    <t>Salle de Classe 
n° 4</t>
  </si>
  <si>
    <t>Salle de Classe 
n° 5</t>
  </si>
  <si>
    <t>1 Lit</t>
  </si>
  <si>
    <t>3 Douches 
2 WC</t>
  </si>
  <si>
    <t>Garçons</t>
  </si>
  <si>
    <t>Filles</t>
  </si>
  <si>
    <t>Animateurs</t>
  </si>
  <si>
    <t>1 Douche
1 WC</t>
  </si>
  <si>
    <t>2 Douches 
1 WC</t>
  </si>
  <si>
    <t>1 douche 
1 WC</t>
  </si>
  <si>
    <t>Enseignants</t>
  </si>
  <si>
    <t>2e</t>
  </si>
  <si>
    <t>1 Douches 
1 WC</t>
  </si>
  <si>
    <t>Salon</t>
  </si>
  <si>
    <t>Lits</t>
  </si>
  <si>
    <t>Colone2</t>
  </si>
  <si>
    <t>3 Douches 
1 WC</t>
  </si>
  <si>
    <t>1 Douche 
1 WC</t>
  </si>
  <si>
    <t>3 Enseignants</t>
  </si>
  <si>
    <t>4 Enseignants</t>
  </si>
  <si>
    <t>5 Enseignants</t>
  </si>
  <si>
    <t>6 Enseignants</t>
  </si>
  <si>
    <t>7 Enseignants</t>
  </si>
  <si>
    <t>8 Enseignants</t>
  </si>
  <si>
    <t>9 Enseignants</t>
  </si>
  <si>
    <t>Groupe :</t>
  </si>
  <si>
    <t>Dates :</t>
  </si>
  <si>
    <t>25/02 - 30/02</t>
  </si>
  <si>
    <t>Cilent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</si>
</sst>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1"/>
      <name val="Chalkboard"/>
      <family val="4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halkboard"/>
      <family val="4"/>
    </font>
    <font>
      <sz val="14"/>
      <color theme="1"/>
      <name val="Chalkboard"/>
      <family val="4"/>
    </font>
    <font>
      <b/>
      <sz val="14"/>
      <color theme="1"/>
      <name val="Chalkboard"/>
      <family val="4"/>
    </font>
    <font>
      <b/>
      <sz val="12"/>
      <color rgb="FFF5BD31"/>
      <name val="Chalkboard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gray0625">
        <fgColor theme="0"/>
        <bgColor rgb="FFFFC000"/>
      </patternFill>
    </fill>
    <fill>
      <patternFill patternType="gray0625">
        <fgColor theme="0"/>
        <bgColor rgb="FF40B1F1"/>
      </patternFill>
    </fill>
    <fill>
      <patternFill patternType="gray0625">
        <fgColor theme="0"/>
        <bgColor rgb="FF92D050"/>
      </patternFill>
    </fill>
    <fill>
      <patternFill patternType="lightHorizontal">
        <bgColor rgb="FFFFC000"/>
      </patternFill>
    </fill>
    <fill>
      <patternFill patternType="lightVertical">
        <bgColor rgb="FFF5BD31"/>
      </patternFill>
    </fill>
    <fill>
      <patternFill patternType="solid">
        <fgColor rgb="FFF5BD3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gray0625">
        <fgColor theme="0"/>
        <bgColor rgb="FFF5BD31"/>
      </patternFill>
    </fill>
    <fill>
      <patternFill patternType="solid">
        <fgColor rgb="FFDAE1F3"/>
        <bgColor indexed="64"/>
      </patternFill>
    </fill>
  </fills>
  <borders count="114">
    <border>
      <left/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dashed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dashed">
        <color theme="1"/>
      </right>
      <top/>
      <bottom style="medium">
        <color theme="1"/>
      </bottom>
      <diagonal/>
    </border>
    <border>
      <left/>
      <right/>
      <top style="dashed">
        <color theme="1"/>
      </top>
      <bottom/>
      <diagonal/>
    </border>
    <border>
      <left style="dashed">
        <color theme="1"/>
      </left>
      <right/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 style="thick">
        <color theme="1"/>
      </right>
      <top/>
      <bottom/>
      <diagonal/>
    </border>
    <border>
      <left/>
      <right/>
      <top style="thick">
        <color theme="1"/>
      </top>
      <bottom/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 style="medium">
        <color theme="1"/>
      </bottom>
      <diagonal/>
    </border>
    <border>
      <left/>
      <right style="thick">
        <color theme="1"/>
      </right>
      <top style="medium">
        <color theme="1"/>
      </top>
      <bottom/>
      <diagonal/>
    </border>
    <border>
      <left/>
      <right style="dashed">
        <color theme="1"/>
      </right>
      <top style="medium">
        <color theme="1"/>
      </top>
      <bottom/>
      <diagonal/>
    </border>
    <border>
      <left style="dashed">
        <color theme="1"/>
      </left>
      <right/>
      <top style="medium">
        <color theme="1"/>
      </top>
      <bottom/>
      <diagonal/>
    </border>
    <border>
      <left style="dashed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 style="thick">
        <color theme="1"/>
      </top>
      <bottom/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 style="dashed">
        <color theme="1"/>
      </top>
      <bottom/>
      <diagonal/>
    </border>
    <border>
      <left style="dashed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thick">
        <color theme="1"/>
      </left>
      <right/>
      <top style="medium">
        <color theme="1"/>
      </top>
      <bottom/>
      <diagonal/>
    </border>
    <border>
      <left style="thick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thick">
        <color theme="1"/>
      </top>
      <bottom/>
      <diagonal/>
    </border>
    <border>
      <left style="medium">
        <color theme="1"/>
      </left>
      <right style="medium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 style="medium">
        <color theme="1"/>
      </right>
      <top/>
      <bottom style="thick">
        <color theme="1"/>
      </bottom>
      <diagonal/>
    </border>
    <border>
      <left style="medium">
        <color theme="1"/>
      </left>
      <right/>
      <top/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/>
      <diagonal/>
    </border>
    <border>
      <left style="medium">
        <color theme="1"/>
      </left>
      <right style="thick">
        <color theme="1"/>
      </right>
      <top style="thick">
        <color theme="1"/>
      </top>
      <bottom/>
      <diagonal/>
    </border>
    <border>
      <left style="medium">
        <color theme="1"/>
      </left>
      <right style="thick">
        <color theme="1"/>
      </right>
      <top/>
      <bottom/>
      <diagonal/>
    </border>
    <border>
      <left style="medium">
        <color theme="1"/>
      </left>
      <right style="thick">
        <color theme="1"/>
      </right>
      <top/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theme="1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/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medium">
        <color indexed="64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 style="medium">
        <color indexed="64"/>
      </left>
      <right/>
      <top/>
      <bottom style="thin">
        <color theme="1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theme="1"/>
      </right>
      <top style="medium">
        <color indexed="64"/>
      </top>
      <bottom/>
      <diagonal/>
    </border>
    <border>
      <left style="thick">
        <color theme="1"/>
      </left>
      <right/>
      <top/>
      <bottom style="thick">
        <color indexed="64"/>
      </bottom>
      <diagonal/>
    </border>
    <border>
      <left style="medium">
        <color theme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7">
    <xf numFmtId="0" fontId="0" fillId="0" borderId="0" xfId="0"/>
    <xf numFmtId="0" fontId="1" fillId="0" borderId="0" xfId="0" applyFont="1"/>
    <xf numFmtId="0" fontId="1" fillId="3" borderId="18" xfId="0" applyFont="1" applyFill="1" applyBorder="1"/>
    <xf numFmtId="0" fontId="1" fillId="3" borderId="22" xfId="0" applyFont="1" applyFill="1" applyBorder="1"/>
    <xf numFmtId="0" fontId="1" fillId="3" borderId="23" xfId="0" applyFont="1" applyFill="1" applyBorder="1"/>
    <xf numFmtId="0" fontId="1" fillId="4" borderId="18" xfId="0" applyFont="1" applyFill="1" applyBorder="1"/>
    <xf numFmtId="0" fontId="1" fillId="5" borderId="22" xfId="0" applyFont="1" applyFill="1" applyBorder="1"/>
    <xf numFmtId="0" fontId="1" fillId="2" borderId="18" xfId="0" applyFont="1" applyFill="1" applyBorder="1" applyAlignment="1">
      <alignment horizontal="center"/>
    </xf>
    <xf numFmtId="0" fontId="1" fillId="4" borderId="25" xfId="0" applyFont="1" applyFill="1" applyBorder="1"/>
    <xf numFmtId="0" fontId="1" fillId="2" borderId="0" xfId="0" applyFont="1" applyFill="1" applyBorder="1" applyAlignment="1">
      <alignment horizontal="center"/>
    </xf>
    <xf numFmtId="0" fontId="3" fillId="9" borderId="42" xfId="0" applyFont="1" applyFill="1" applyBorder="1" applyAlignment="1">
      <alignment horizontal="center"/>
    </xf>
    <xf numFmtId="0" fontId="1" fillId="5" borderId="24" xfId="0" applyFont="1" applyFill="1" applyBorder="1"/>
    <xf numFmtId="0" fontId="1" fillId="5" borderId="39" xfId="0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3" fillId="9" borderId="45" xfId="0" applyFont="1" applyFill="1" applyBorder="1" applyAlignment="1">
      <alignment horizontal="center"/>
    </xf>
    <xf numFmtId="0" fontId="1" fillId="5" borderId="43" xfId="0" applyFont="1" applyFill="1" applyBorder="1"/>
    <xf numFmtId="0" fontId="4" fillId="6" borderId="8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4" fillId="0" borderId="4" xfId="0" applyFont="1" applyFill="1" applyBorder="1" applyAlignment="1">
      <alignment wrapText="1"/>
    </xf>
    <xf numFmtId="0" fontId="4" fillId="6" borderId="1" xfId="0" applyFont="1" applyFill="1" applyBorder="1" applyAlignment="1">
      <alignment wrapText="1"/>
    </xf>
    <xf numFmtId="0" fontId="0" fillId="0" borderId="48" xfId="0" applyBorder="1" applyAlignment="1">
      <alignment horizontal="left"/>
    </xf>
    <xf numFmtId="0" fontId="0" fillId="0" borderId="49" xfId="0" applyBorder="1" applyAlignment="1">
      <alignment horizontal="left"/>
    </xf>
    <xf numFmtId="0" fontId="1" fillId="0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2" xfId="0" applyBorder="1" applyAlignment="1">
      <alignment horizontal="left"/>
    </xf>
    <xf numFmtId="0" fontId="1" fillId="0" borderId="11" xfId="0" applyFont="1" applyFill="1" applyBorder="1" applyAlignment="1">
      <alignment horizontal="center" vertical="center"/>
    </xf>
    <xf numFmtId="0" fontId="0" fillId="0" borderId="36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0" xfId="0" applyBorder="1" applyAlignment="1"/>
    <xf numFmtId="0" fontId="0" fillId="0" borderId="11" xfId="0" applyBorder="1" applyAlignment="1"/>
    <xf numFmtId="0" fontId="0" fillId="0" borderId="4" xfId="0" applyBorder="1" applyAlignment="1"/>
    <xf numFmtId="0" fontId="0" fillId="0" borderId="10" xfId="0" applyBorder="1" applyAlignment="1"/>
    <xf numFmtId="0" fontId="0" fillId="0" borderId="2" xfId="0" applyBorder="1" applyAlignment="1"/>
    <xf numFmtId="0" fontId="0" fillId="2" borderId="17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0" borderId="2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7" xfId="0" applyFont="1" applyFill="1" applyBorder="1" applyAlignment="1">
      <alignment wrapText="1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6" borderId="53" xfId="0" applyFont="1" applyFill="1" applyBorder="1" applyAlignment="1">
      <alignment wrapText="1"/>
    </xf>
    <xf numFmtId="0" fontId="1" fillId="0" borderId="53" xfId="0" applyFont="1" applyBorder="1" applyAlignment="1">
      <alignment horizontal="left"/>
    </xf>
    <xf numFmtId="0" fontId="0" fillId="0" borderId="38" xfId="0" applyBorder="1" applyAlignment="1">
      <alignment horizontal="left"/>
    </xf>
    <xf numFmtId="0" fontId="1" fillId="0" borderId="54" xfId="0" applyFont="1" applyBorder="1" applyAlignment="1">
      <alignment horizontal="left"/>
    </xf>
    <xf numFmtId="0" fontId="0" fillId="0" borderId="57" xfId="0" applyBorder="1" applyAlignment="1">
      <alignment horizontal="left" vertical="center"/>
    </xf>
    <xf numFmtId="0" fontId="0" fillId="0" borderId="56" xfId="0" applyBorder="1" applyAlignment="1">
      <alignment horizontal="left"/>
    </xf>
    <xf numFmtId="0" fontId="0" fillId="0" borderId="57" xfId="0" applyBorder="1" applyAlignment="1">
      <alignment horizontal="left"/>
    </xf>
    <xf numFmtId="0" fontId="1" fillId="0" borderId="59" xfId="0" applyFont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4" xfId="0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51" xfId="0" applyFont="1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4" fillId="6" borderId="8" xfId="0" applyFont="1" applyFill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38" xfId="0" applyFont="1" applyBorder="1" applyAlignment="1">
      <alignment horizontal="left" vertical="center"/>
    </xf>
    <xf numFmtId="0" fontId="1" fillId="2" borderId="24" xfId="0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1" fillId="0" borderId="34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29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55" xfId="0" applyBorder="1" applyAlignment="1">
      <alignment horizontal="left"/>
    </xf>
    <xf numFmtId="0" fontId="8" fillId="0" borderId="0" xfId="0" applyFont="1" applyAlignment="1">
      <alignment vertical="center"/>
    </xf>
    <xf numFmtId="0" fontId="1" fillId="3" borderId="41" xfId="0" applyFont="1" applyFill="1" applyBorder="1"/>
    <xf numFmtId="0" fontId="1" fillId="4" borderId="41" xfId="0" applyFont="1" applyFill="1" applyBorder="1"/>
    <xf numFmtId="0" fontId="1" fillId="5" borderId="46" xfId="0" applyFont="1" applyFill="1" applyBorder="1"/>
    <xf numFmtId="0" fontId="8" fillId="0" borderId="0" xfId="0" applyFont="1" applyAlignment="1">
      <alignment horizontal="center" vertical="center"/>
    </xf>
    <xf numFmtId="0" fontId="0" fillId="11" borderId="0" xfId="0" applyFill="1" applyAlignment="1">
      <alignment horizontal="left"/>
    </xf>
    <xf numFmtId="0" fontId="8" fillId="11" borderId="0" xfId="0" applyFont="1" applyFill="1" applyAlignment="1">
      <alignment vertical="center"/>
    </xf>
    <xf numFmtId="0" fontId="6" fillId="11" borderId="0" xfId="0" applyFont="1" applyFill="1" applyAlignment="1">
      <alignment vertical="center"/>
    </xf>
    <xf numFmtId="0" fontId="8" fillId="11" borderId="0" xfId="0" applyFont="1" applyFill="1" applyAlignment="1">
      <alignment horizontal="center" vertical="center"/>
    </xf>
    <xf numFmtId="0" fontId="0" fillId="11" borderId="0" xfId="0" applyFill="1" applyBorder="1" applyAlignment="1">
      <alignment horizontal="left"/>
    </xf>
    <xf numFmtId="0" fontId="8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left"/>
    </xf>
    <xf numFmtId="0" fontId="8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65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 vertical="center"/>
    </xf>
    <xf numFmtId="0" fontId="1" fillId="0" borderId="66" xfId="0" applyFont="1" applyFill="1" applyBorder="1" applyAlignment="1">
      <alignment vertical="center"/>
    </xf>
    <xf numFmtId="0" fontId="1" fillId="0" borderId="67" xfId="0" applyFont="1" applyFill="1" applyBorder="1" applyAlignment="1">
      <alignment vertical="center"/>
    </xf>
    <xf numFmtId="0" fontId="1" fillId="0" borderId="68" xfId="0" applyFont="1" applyFill="1" applyBorder="1" applyAlignment="1">
      <alignment vertical="center"/>
    </xf>
    <xf numFmtId="0" fontId="1" fillId="0" borderId="69" xfId="0" applyFont="1" applyFill="1" applyBorder="1" applyAlignment="1">
      <alignment vertical="center"/>
    </xf>
    <xf numFmtId="0" fontId="0" fillId="0" borderId="64" xfId="0" applyFill="1" applyBorder="1" applyAlignment="1">
      <alignment horizontal="left"/>
    </xf>
    <xf numFmtId="0" fontId="0" fillId="0" borderId="71" xfId="0" applyBorder="1" applyAlignment="1">
      <alignment horizontal="left"/>
    </xf>
    <xf numFmtId="0" fontId="0" fillId="0" borderId="64" xfId="0" applyBorder="1" applyAlignment="1">
      <alignment horizontal="left"/>
    </xf>
    <xf numFmtId="0" fontId="0" fillId="0" borderId="72" xfId="0" applyBorder="1" applyAlignment="1">
      <alignment horizontal="left"/>
    </xf>
    <xf numFmtId="0" fontId="0" fillId="0" borderId="66" xfId="0" applyBorder="1" applyAlignment="1">
      <alignment horizontal="left"/>
    </xf>
    <xf numFmtId="0" fontId="1" fillId="0" borderId="70" xfId="0" applyFont="1" applyFill="1" applyBorder="1" applyAlignment="1">
      <alignment horizontal="left"/>
    </xf>
    <xf numFmtId="0" fontId="1" fillId="0" borderId="70" xfId="0" applyFont="1" applyBorder="1" applyAlignment="1">
      <alignment horizontal="left"/>
    </xf>
    <xf numFmtId="0" fontId="0" fillId="0" borderId="76" xfId="0" applyBorder="1" applyAlignment="1">
      <alignment horizontal="left"/>
    </xf>
    <xf numFmtId="0" fontId="0" fillId="0" borderId="75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77" xfId="0" applyBorder="1" applyAlignment="1">
      <alignment horizontal="left"/>
    </xf>
    <xf numFmtId="0" fontId="1" fillId="0" borderId="80" xfId="0" applyFont="1" applyBorder="1" applyAlignment="1">
      <alignment horizontal="left"/>
    </xf>
    <xf numFmtId="0" fontId="0" fillId="0" borderId="78" xfId="0" applyBorder="1" applyAlignment="1">
      <alignment horizontal="left"/>
    </xf>
    <xf numFmtId="0" fontId="0" fillId="0" borderId="81" xfId="0" applyBorder="1" applyAlignment="1">
      <alignment horizontal="left"/>
    </xf>
    <xf numFmtId="0" fontId="0" fillId="0" borderId="82" xfId="0" applyBorder="1" applyAlignment="1">
      <alignment horizontal="left"/>
    </xf>
    <xf numFmtId="0" fontId="1" fillId="3" borderId="25" xfId="0" applyFont="1" applyFill="1" applyBorder="1"/>
    <xf numFmtId="0" fontId="1" fillId="3" borderId="85" xfId="0" applyFont="1" applyFill="1" applyBorder="1"/>
    <xf numFmtId="0" fontId="1" fillId="0" borderId="101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/>
    </xf>
    <xf numFmtId="0" fontId="11" fillId="0" borderId="5" xfId="0" applyFont="1" applyFill="1" applyBorder="1" applyAlignment="1">
      <alignment horizontal="left" vertical="center" wrapText="1"/>
    </xf>
    <xf numFmtId="0" fontId="1" fillId="5" borderId="74" xfId="0" applyFont="1" applyFill="1" applyBorder="1"/>
    <xf numFmtId="0" fontId="1" fillId="5" borderId="103" xfId="0" applyFont="1" applyFill="1" applyBorder="1"/>
    <xf numFmtId="0" fontId="1" fillId="5" borderId="102" xfId="0" applyFont="1" applyFill="1" applyBorder="1"/>
    <xf numFmtId="0" fontId="1" fillId="0" borderId="111" xfId="0" applyFont="1" applyBorder="1" applyAlignment="1">
      <alignment horizontal="left"/>
    </xf>
    <xf numFmtId="0" fontId="0" fillId="0" borderId="6" xfId="0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0" fillId="0" borderId="60" xfId="0" applyBorder="1" applyAlignment="1" applyProtection="1">
      <alignment horizontal="left"/>
      <protection locked="0"/>
    </xf>
    <xf numFmtId="0" fontId="1" fillId="0" borderId="61" xfId="0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0" fillId="0" borderId="6" xfId="0" applyFont="1" applyFill="1" applyBorder="1" applyAlignment="1" applyProtection="1">
      <alignment horizontal="left" wrapText="1"/>
      <protection locked="0"/>
    </xf>
    <xf numFmtId="0" fontId="0" fillId="11" borderId="112" xfId="0" applyFill="1" applyBorder="1" applyAlignment="1">
      <alignment horizontal="left"/>
    </xf>
    <xf numFmtId="0" fontId="0" fillId="11" borderId="82" xfId="0" applyFill="1" applyBorder="1" applyAlignment="1">
      <alignment horizontal="left"/>
    </xf>
    <xf numFmtId="0" fontId="0" fillId="0" borderId="113" xfId="0" applyBorder="1" applyAlignment="1">
      <alignment vertical="center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 applyProtection="1">
      <alignment horizontal="left"/>
    </xf>
    <xf numFmtId="0" fontId="13" fillId="0" borderId="0" xfId="0" applyFont="1" applyAlignment="1" applyProtection="1">
      <alignment horizontal="left"/>
    </xf>
    <xf numFmtId="0" fontId="14" fillId="0" borderId="0" xfId="0" applyFont="1" applyAlignment="1" applyProtection="1">
      <alignment horizontal="right"/>
    </xf>
    <xf numFmtId="0" fontId="13" fillId="0" borderId="0" xfId="0" applyFont="1" applyAlignment="1" applyProtection="1">
      <alignment horizontal="right"/>
    </xf>
    <xf numFmtId="0" fontId="0" fillId="0" borderId="0" xfId="0" applyProtection="1"/>
    <xf numFmtId="0" fontId="15" fillId="0" borderId="0" xfId="0" applyFont="1" applyAlignment="1" applyProtection="1">
      <alignment horizontal="left"/>
      <protection locked="0"/>
    </xf>
    <xf numFmtId="0" fontId="9" fillId="0" borderId="18" xfId="0" applyFont="1" applyBorder="1" applyAlignment="1">
      <alignment horizontal="center" vertical="center"/>
    </xf>
    <xf numFmtId="0" fontId="9" fillId="0" borderId="9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95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88" xfId="0" applyFont="1" applyBorder="1" applyAlignment="1">
      <alignment horizontal="center" vertical="center"/>
    </xf>
    <xf numFmtId="0" fontId="9" fillId="0" borderId="9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92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9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98" xfId="0" applyFont="1" applyBorder="1" applyAlignment="1">
      <alignment horizontal="center" vertical="center"/>
    </xf>
    <xf numFmtId="0" fontId="9" fillId="0" borderId="99" xfId="0" applyFont="1" applyBorder="1" applyAlignment="1">
      <alignment horizontal="center" vertical="center"/>
    </xf>
    <xf numFmtId="0" fontId="9" fillId="0" borderId="100" xfId="0" applyFont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87" xfId="0" applyFont="1" applyFill="1" applyBorder="1" applyAlignment="1">
      <alignment horizontal="center" vertical="center"/>
    </xf>
    <xf numFmtId="0" fontId="9" fillId="0" borderId="94" xfId="0" applyFont="1" applyBorder="1" applyAlignment="1">
      <alignment horizontal="center" vertical="center"/>
    </xf>
    <xf numFmtId="0" fontId="1" fillId="8" borderId="86" xfId="0" applyFont="1" applyFill="1" applyBorder="1" applyAlignment="1">
      <alignment horizontal="center" vertical="center"/>
    </xf>
    <xf numFmtId="0" fontId="1" fillId="0" borderId="89" xfId="0" applyFont="1" applyFill="1" applyBorder="1" applyAlignment="1">
      <alignment horizontal="center" vertical="center"/>
    </xf>
    <xf numFmtId="0" fontId="1" fillId="0" borderId="90" xfId="0" applyFont="1" applyFill="1" applyBorder="1" applyAlignment="1">
      <alignment horizontal="center" vertical="center"/>
    </xf>
    <xf numFmtId="0" fontId="1" fillId="0" borderId="91" xfId="0" applyFont="1" applyFill="1" applyBorder="1" applyAlignment="1">
      <alignment horizontal="center" vertical="center"/>
    </xf>
    <xf numFmtId="0" fontId="1" fillId="0" borderId="90" xfId="0" applyFont="1" applyBorder="1" applyAlignment="1">
      <alignment horizontal="center" vertical="center"/>
    </xf>
    <xf numFmtId="0" fontId="1" fillId="0" borderId="9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5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/>
    </xf>
    <xf numFmtId="0" fontId="7" fillId="10" borderId="57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left" vertical="center"/>
    </xf>
    <xf numFmtId="0" fontId="1" fillId="0" borderId="38" xfId="0" applyFont="1" applyBorder="1" applyAlignment="1">
      <alignment horizontal="left" vertical="center"/>
    </xf>
    <xf numFmtId="0" fontId="1" fillId="10" borderId="53" xfId="0" applyFont="1" applyFill="1" applyBorder="1" applyAlignment="1">
      <alignment horizontal="center" vertical="center" wrapText="1"/>
    </xf>
    <xf numFmtId="0" fontId="1" fillId="10" borderId="38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7" fillId="10" borderId="54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8" xfId="0" applyFont="1" applyBorder="1" applyAlignment="1" applyProtection="1">
      <alignment horizontal="left" vertical="center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0" borderId="8" xfId="0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1" fillId="0" borderId="29" xfId="0" applyFont="1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29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1" fillId="0" borderId="64" xfId="0" applyFont="1" applyBorder="1" applyAlignment="1" applyProtection="1">
      <alignment horizontal="left"/>
      <protection locked="0"/>
    </xf>
    <xf numFmtId="0" fontId="1" fillId="0" borderId="75" xfId="0" applyFont="1" applyBorder="1" applyAlignment="1" applyProtection="1">
      <alignment horizontal="left"/>
      <protection locked="0"/>
    </xf>
    <xf numFmtId="0" fontId="0" fillId="0" borderId="73" xfId="0" applyBorder="1" applyAlignment="1" applyProtection="1">
      <alignment horizontal="left"/>
      <protection locked="0"/>
    </xf>
    <xf numFmtId="0" fontId="0" fillId="0" borderId="75" xfId="0" applyBorder="1" applyAlignment="1" applyProtection="1">
      <alignment horizontal="left"/>
      <protection locked="0"/>
    </xf>
    <xf numFmtId="0" fontId="1" fillId="0" borderId="57" xfId="0" applyFont="1" applyBorder="1" applyAlignment="1" applyProtection="1">
      <alignment horizontal="left"/>
      <protection locked="0"/>
    </xf>
    <xf numFmtId="0" fontId="1" fillId="0" borderId="56" xfId="0" applyFont="1" applyBorder="1" applyAlignment="1" applyProtection="1">
      <alignment horizontal="left"/>
      <protection locked="0"/>
    </xf>
    <xf numFmtId="0" fontId="1" fillId="0" borderId="32" xfId="0" applyFont="1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1" fillId="12" borderId="70" xfId="0" applyFont="1" applyFill="1" applyBorder="1" applyAlignment="1">
      <alignment horizontal="center" vertical="center" wrapText="1"/>
    </xf>
    <xf numFmtId="0" fontId="1" fillId="12" borderId="66" xfId="0" applyFont="1" applyFill="1" applyBorder="1" applyAlignment="1">
      <alignment horizontal="center" vertical="center"/>
    </xf>
    <xf numFmtId="0" fontId="1" fillId="12" borderId="64" xfId="0" applyFont="1" applyFill="1" applyBorder="1" applyAlignment="1">
      <alignment horizontal="center" vertical="center"/>
    </xf>
    <xf numFmtId="0" fontId="1" fillId="12" borderId="0" xfId="0" applyFont="1" applyFill="1" applyBorder="1" applyAlignment="1">
      <alignment horizontal="center" vertical="center"/>
    </xf>
    <xf numFmtId="0" fontId="1" fillId="12" borderId="72" xfId="0" applyFont="1" applyFill="1" applyBorder="1" applyAlignment="1">
      <alignment horizontal="center" vertical="center"/>
    </xf>
    <xf numFmtId="0" fontId="1" fillId="12" borderId="67" xfId="0" applyFont="1" applyFill="1" applyBorder="1" applyAlignment="1">
      <alignment horizontal="center" vertical="center"/>
    </xf>
    <xf numFmtId="0" fontId="1" fillId="12" borderId="80" xfId="0" applyFont="1" applyFill="1" applyBorder="1" applyAlignment="1">
      <alignment horizontal="center" vertical="center" wrapText="1"/>
    </xf>
    <xf numFmtId="0" fontId="1" fillId="12" borderId="79" xfId="0" applyFont="1" applyFill="1" applyBorder="1" applyAlignment="1">
      <alignment horizontal="center" vertical="center"/>
    </xf>
    <xf numFmtId="0" fontId="1" fillId="0" borderId="83" xfId="0" applyFont="1" applyBorder="1" applyAlignment="1" applyProtection="1">
      <alignment horizontal="left"/>
      <protection locked="0"/>
    </xf>
    <xf numFmtId="0" fontId="1" fillId="0" borderId="84" xfId="0" applyFont="1" applyBorder="1" applyAlignment="1" applyProtection="1">
      <alignment horizontal="left"/>
      <protection locked="0"/>
    </xf>
    <xf numFmtId="0" fontId="0" fillId="0" borderId="64" xfId="0" applyBorder="1" applyAlignment="1" applyProtection="1">
      <alignment horizontal="left"/>
      <protection locked="0"/>
    </xf>
    <xf numFmtId="0" fontId="1" fillId="0" borderId="110" xfId="0" applyFont="1" applyBorder="1" applyAlignment="1" applyProtection="1">
      <alignment horizontal="left"/>
      <protection locked="0"/>
    </xf>
    <xf numFmtId="0" fontId="0" fillId="0" borderId="71" xfId="0" applyBorder="1" applyAlignment="1" applyProtection="1">
      <alignment horizontal="left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1" fillId="0" borderId="71" xfId="0" applyFont="1" applyFill="1" applyBorder="1" applyAlignment="1" applyProtection="1">
      <alignment horizontal="left" vertical="center"/>
      <protection locked="0"/>
    </xf>
    <xf numFmtId="0" fontId="10" fillId="0" borderId="6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/>
    </xf>
    <xf numFmtId="0" fontId="10" fillId="0" borderId="76" xfId="0" applyFont="1" applyFill="1" applyBorder="1" applyAlignment="1">
      <alignment horizontal="center" vertical="center"/>
    </xf>
    <xf numFmtId="0" fontId="10" fillId="0" borderId="75" xfId="0" applyFont="1" applyFill="1" applyBorder="1" applyAlignment="1">
      <alignment horizontal="center" vertical="center"/>
    </xf>
    <xf numFmtId="0" fontId="10" fillId="0" borderId="72" xfId="0" applyFont="1" applyFill="1" applyBorder="1" applyAlignment="1">
      <alignment horizontal="center" vertical="center"/>
    </xf>
    <xf numFmtId="0" fontId="10" fillId="0" borderId="67" xfId="0" applyFont="1" applyFill="1" applyBorder="1" applyAlignment="1">
      <alignment horizontal="center" vertical="center"/>
    </xf>
    <xf numFmtId="0" fontId="10" fillId="0" borderId="77" xfId="0" applyFont="1" applyFill="1" applyBorder="1" applyAlignment="1">
      <alignment horizontal="center" vertical="center"/>
    </xf>
    <xf numFmtId="0" fontId="1" fillId="0" borderId="52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55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1" fillId="7" borderId="47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 wrapText="1"/>
    </xf>
    <xf numFmtId="0" fontId="1" fillId="10" borderId="50" xfId="0" applyFont="1" applyFill="1" applyBorder="1" applyAlignment="1">
      <alignment horizontal="center" vertical="center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33" xfId="0" applyFont="1" applyBorder="1" applyAlignment="1" applyProtection="1">
      <alignment horizontal="left"/>
      <protection locked="0"/>
    </xf>
    <xf numFmtId="0" fontId="14" fillId="0" borderId="0" xfId="0" applyFont="1" applyAlignment="1" applyProtection="1">
      <alignment horizontal="right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85" xfId="0" applyFont="1" applyBorder="1" applyAlignment="1">
      <alignment horizontal="center" vertical="center"/>
    </xf>
    <xf numFmtId="0" fontId="9" fillId="0" borderId="105" xfId="0" applyFont="1" applyBorder="1" applyAlignment="1">
      <alignment horizontal="center" vertical="center"/>
    </xf>
    <xf numFmtId="0" fontId="9" fillId="0" borderId="107" xfId="0" applyFont="1" applyBorder="1" applyAlignment="1">
      <alignment horizontal="center" vertical="center"/>
    </xf>
    <xf numFmtId="0" fontId="9" fillId="0" borderId="104" xfId="0" applyFont="1" applyBorder="1" applyAlignment="1">
      <alignment horizontal="center" vertical="center"/>
    </xf>
    <xf numFmtId="0" fontId="9" fillId="0" borderId="106" xfId="0" applyFont="1" applyBorder="1" applyAlignment="1">
      <alignment horizontal="center" vertical="center"/>
    </xf>
    <xf numFmtId="0" fontId="9" fillId="0" borderId="108" xfId="0" applyFont="1" applyBorder="1" applyAlignment="1">
      <alignment horizontal="center" vertical="center"/>
    </xf>
    <xf numFmtId="0" fontId="9" fillId="0" borderId="109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1" fillId="2" borderId="19" xfId="0" applyFont="1" applyFill="1" applyBorder="1" applyAlignment="1">
      <alignment horizontal="center"/>
    </xf>
    <xf numFmtId="0" fontId="1" fillId="2" borderId="63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7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62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145"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theme="8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ont>
        <b/>
        <i val="0"/>
        <color theme="8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499984740745262"/>
        </patternFill>
      </fill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rgb="FF942093"/>
      </font>
    </dxf>
    <dxf>
      <font>
        <b/>
        <i val="0"/>
        <color rgb="FF0070C0"/>
      </font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ill>
        <patternFill patternType="lightDown">
          <fgColor theme="0" tint="-0.34998626667073579"/>
        </patternFill>
      </fill>
    </dxf>
    <dxf>
      <font>
        <b/>
        <i val="0"/>
        <color rgb="FF942093"/>
      </font>
    </dxf>
    <dxf>
      <font>
        <b/>
        <i val="0"/>
        <color rgb="FF0070C0"/>
      </font>
    </dxf>
    <dxf>
      <font>
        <b/>
        <i val="0"/>
        <color theme="8"/>
      </font>
    </dxf>
    <dxf>
      <font>
        <b/>
        <i val="0"/>
        <color rgb="FF942093"/>
      </font>
    </dxf>
  </dxfs>
  <tableStyles count="0" defaultTableStyle="TableStyleMedium2" defaultPivotStyle="PivotStyleLight16"/>
  <colors>
    <mruColors>
      <color rgb="FFF5BD31"/>
      <color rgb="FFDAE1F3"/>
      <color rgb="FFFF85FF"/>
      <color rgb="FF92D050"/>
      <color rgb="FF40B1F1"/>
      <color rgb="FFED7D31"/>
      <color rgb="FF942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2</xdr:row>
      <xdr:rowOff>0</xdr:rowOff>
    </xdr:from>
    <xdr:to>
      <xdr:col>5</xdr:col>
      <xdr:colOff>551032</xdr:colOff>
      <xdr:row>3</xdr:row>
      <xdr:rowOff>167795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3086100" y="508000"/>
          <a:ext cx="360532" cy="370995"/>
        </a:xfrm>
        <a:prstGeom prst="rect">
          <a:avLst/>
        </a:prstGeom>
      </xdr:spPr>
    </xdr:pic>
    <xdr:clientData/>
  </xdr:twoCellAnchor>
  <xdr:twoCellAnchor editAs="oneCell">
    <xdr:from>
      <xdr:col>5</xdr:col>
      <xdr:colOff>203200</xdr:colOff>
      <xdr:row>10</xdr:row>
      <xdr:rowOff>215900</xdr:rowOff>
    </xdr:from>
    <xdr:to>
      <xdr:col>6</xdr:col>
      <xdr:colOff>4932</xdr:colOff>
      <xdr:row>12</xdr:row>
      <xdr:rowOff>155095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3098800" y="2387600"/>
          <a:ext cx="360532" cy="370995"/>
        </a:xfrm>
        <a:prstGeom prst="rect">
          <a:avLst/>
        </a:prstGeom>
      </xdr:spPr>
    </xdr:pic>
    <xdr:clientData/>
  </xdr:twoCellAnchor>
  <xdr:twoCellAnchor editAs="oneCell">
    <xdr:from>
      <xdr:col>12</xdr:col>
      <xdr:colOff>554502</xdr:colOff>
      <xdr:row>4</xdr:row>
      <xdr:rowOff>194799</xdr:rowOff>
    </xdr:from>
    <xdr:to>
      <xdr:col>13</xdr:col>
      <xdr:colOff>300502</xdr:colOff>
      <xdr:row>6</xdr:row>
      <xdr:rowOff>8403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7366000" y="1104901"/>
          <a:ext cx="296204" cy="304800"/>
        </a:xfrm>
        <a:prstGeom prst="rect">
          <a:avLst/>
        </a:prstGeom>
      </xdr:spPr>
    </xdr:pic>
    <xdr:clientData/>
  </xdr:twoCellAnchor>
  <xdr:twoCellAnchor editAs="oneCell">
    <xdr:from>
      <xdr:col>15</xdr:col>
      <xdr:colOff>440202</xdr:colOff>
      <xdr:row>4</xdr:row>
      <xdr:rowOff>194799</xdr:rowOff>
    </xdr:from>
    <xdr:to>
      <xdr:col>15</xdr:col>
      <xdr:colOff>751839</xdr:colOff>
      <xdr:row>6</xdr:row>
      <xdr:rowOff>8403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9309100" y="1104901"/>
          <a:ext cx="296204" cy="304800"/>
        </a:xfrm>
        <a:prstGeom prst="rect">
          <a:avLst/>
        </a:prstGeom>
      </xdr:spPr>
    </xdr:pic>
    <xdr:clientData/>
  </xdr:twoCellAnchor>
  <xdr:twoCellAnchor editAs="oneCell">
    <xdr:from>
      <xdr:col>17</xdr:col>
      <xdr:colOff>233029</xdr:colOff>
      <xdr:row>14</xdr:row>
      <xdr:rowOff>90474</xdr:rowOff>
    </xdr:from>
    <xdr:to>
      <xdr:col>17</xdr:col>
      <xdr:colOff>591324</xdr:colOff>
      <xdr:row>16</xdr:row>
      <xdr:rowOff>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10011995" y="3321264"/>
          <a:ext cx="358673" cy="370995"/>
        </a:xfrm>
        <a:prstGeom prst="rect">
          <a:avLst/>
        </a:prstGeom>
      </xdr:spPr>
    </xdr:pic>
    <xdr:clientData/>
  </xdr:twoCellAnchor>
  <xdr:twoCellAnchor editAs="oneCell">
    <xdr:from>
      <xdr:col>17</xdr:col>
      <xdr:colOff>236370</xdr:colOff>
      <xdr:row>18</xdr:row>
      <xdr:rowOff>0</xdr:rowOff>
    </xdr:from>
    <xdr:to>
      <xdr:col>18</xdr:col>
      <xdr:colOff>0</xdr:colOff>
      <xdr:row>19</xdr:row>
      <xdr:rowOff>167795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9456570" y="4114800"/>
          <a:ext cx="360530" cy="370995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15</xdr:row>
      <xdr:rowOff>0</xdr:rowOff>
    </xdr:from>
    <xdr:to>
      <xdr:col>14</xdr:col>
      <xdr:colOff>741532</xdr:colOff>
      <xdr:row>16</xdr:row>
      <xdr:rowOff>139607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8496300" y="3314700"/>
          <a:ext cx="360532" cy="370995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18</xdr:row>
      <xdr:rowOff>0</xdr:rowOff>
    </xdr:from>
    <xdr:to>
      <xdr:col>14</xdr:col>
      <xdr:colOff>741532</xdr:colOff>
      <xdr:row>19</xdr:row>
      <xdr:rowOff>167795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8496300" y="3949700"/>
          <a:ext cx="360532" cy="370995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21</xdr:row>
      <xdr:rowOff>0</xdr:rowOff>
    </xdr:from>
    <xdr:to>
      <xdr:col>14</xdr:col>
      <xdr:colOff>741532</xdr:colOff>
      <xdr:row>22</xdr:row>
      <xdr:rowOff>167794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8496300" y="4572000"/>
          <a:ext cx="360532" cy="370995"/>
        </a:xfrm>
        <a:prstGeom prst="rect">
          <a:avLst/>
        </a:prstGeom>
      </xdr:spPr>
    </xdr:pic>
    <xdr:clientData/>
  </xdr:twoCellAnchor>
  <xdr:twoCellAnchor editAs="oneCell">
    <xdr:from>
      <xdr:col>14</xdr:col>
      <xdr:colOff>393700</xdr:colOff>
      <xdr:row>24</xdr:row>
      <xdr:rowOff>0</xdr:rowOff>
    </xdr:from>
    <xdr:to>
      <xdr:col>15</xdr:col>
      <xdr:colOff>4933</xdr:colOff>
      <xdr:row>25</xdr:row>
      <xdr:rowOff>167794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8509000" y="5194300"/>
          <a:ext cx="360532" cy="370995"/>
        </a:xfrm>
        <a:prstGeom prst="rect">
          <a:avLst/>
        </a:prstGeom>
      </xdr:spPr>
    </xdr:pic>
    <xdr:clientData/>
  </xdr:twoCellAnchor>
  <xdr:twoCellAnchor editAs="oneCell">
    <xdr:from>
      <xdr:col>14</xdr:col>
      <xdr:colOff>372420</xdr:colOff>
      <xdr:row>9</xdr:row>
      <xdr:rowOff>105961</xdr:rowOff>
    </xdr:from>
    <xdr:to>
      <xdr:col>15</xdr:col>
      <xdr:colOff>1</xdr:colOff>
      <xdr:row>11</xdr:row>
      <xdr:rowOff>15488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8230898" y="2268093"/>
          <a:ext cx="358673" cy="37099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142875</xdr:colOff>
          <xdr:row>5</xdr:row>
          <xdr:rowOff>0</xdr:rowOff>
        </xdr:from>
        <xdr:to>
          <xdr:col>19</xdr:col>
          <xdr:colOff>371475</xdr:colOff>
          <xdr:row>6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F5BD31"/>
                  </a:solidFill>
                  <a:latin typeface="Chalkboard"/>
                </a:rPr>
                <a:t>Imprimer Etage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561975</xdr:colOff>
          <xdr:row>5</xdr:row>
          <xdr:rowOff>0</xdr:rowOff>
        </xdr:from>
        <xdr:to>
          <xdr:col>21</xdr:col>
          <xdr:colOff>685800</xdr:colOff>
          <xdr:row>6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561975</xdr:colOff>
          <xdr:row>6</xdr:row>
          <xdr:rowOff>161925</xdr:rowOff>
        </xdr:from>
        <xdr:to>
          <xdr:col>21</xdr:col>
          <xdr:colOff>685800</xdr:colOff>
          <xdr:row>8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2A1359F4-5215-174A-A584-4A16FB1229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 PDF Global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7</xdr:row>
          <xdr:rowOff>0</xdr:rowOff>
        </xdr:from>
        <xdr:to>
          <xdr:col>19</xdr:col>
          <xdr:colOff>352425</xdr:colOff>
          <xdr:row>8</xdr:row>
          <xdr:rowOff>161925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FA01FA90-D0EA-2449-87C3-1315D9DE36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 PDF Etage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464968</xdr:colOff>
      <xdr:row>15</xdr:row>
      <xdr:rowOff>0</xdr:rowOff>
    </xdr:from>
    <xdr:ext cx="360532" cy="370995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11679068" y="3721100"/>
          <a:ext cx="360532" cy="370995"/>
        </a:xfrm>
        <a:prstGeom prst="rect">
          <a:avLst/>
        </a:prstGeom>
      </xdr:spPr>
    </xdr:pic>
    <xdr:clientData/>
  </xdr:oneCellAnchor>
  <xdr:oneCellAnchor>
    <xdr:from>
      <xdr:col>14</xdr:col>
      <xdr:colOff>464968</xdr:colOff>
      <xdr:row>18</xdr:row>
      <xdr:rowOff>0</xdr:rowOff>
    </xdr:from>
    <xdr:ext cx="360532" cy="370995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11679068" y="4368800"/>
          <a:ext cx="360532" cy="370995"/>
        </a:xfrm>
        <a:prstGeom prst="rect">
          <a:avLst/>
        </a:prstGeom>
      </xdr:spPr>
    </xdr:pic>
    <xdr:clientData/>
  </xdr:oneCellAnchor>
  <xdr:oneCellAnchor>
    <xdr:from>
      <xdr:col>14</xdr:col>
      <xdr:colOff>464968</xdr:colOff>
      <xdr:row>21</xdr:row>
      <xdr:rowOff>0</xdr:rowOff>
    </xdr:from>
    <xdr:ext cx="360532" cy="370995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11679068" y="4991100"/>
          <a:ext cx="360532" cy="370995"/>
        </a:xfrm>
        <a:prstGeom prst="rect">
          <a:avLst/>
        </a:prstGeom>
      </xdr:spPr>
    </xdr:pic>
    <xdr:clientData/>
  </xdr:oneCellAnchor>
  <xdr:oneCellAnchor>
    <xdr:from>
      <xdr:col>14</xdr:col>
      <xdr:colOff>464968</xdr:colOff>
      <xdr:row>24</xdr:row>
      <xdr:rowOff>0</xdr:rowOff>
    </xdr:from>
    <xdr:ext cx="360532" cy="370995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11679068" y="5613400"/>
          <a:ext cx="360532" cy="370995"/>
        </a:xfrm>
        <a:prstGeom prst="rect">
          <a:avLst/>
        </a:prstGeom>
      </xdr:spPr>
    </xdr:pic>
    <xdr:clientData/>
  </xdr:oneCellAnchor>
  <xdr:oneCellAnchor>
    <xdr:from>
      <xdr:col>5</xdr:col>
      <xdr:colOff>350668</xdr:colOff>
      <xdr:row>2</xdr:row>
      <xdr:rowOff>0</xdr:rowOff>
    </xdr:from>
    <xdr:ext cx="360532" cy="370995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3068468" y="698500"/>
          <a:ext cx="360532" cy="370995"/>
        </a:xfrm>
        <a:prstGeom prst="rect">
          <a:avLst/>
        </a:prstGeom>
      </xdr:spPr>
    </xdr:pic>
    <xdr:clientData/>
  </xdr:oneCellAnchor>
  <xdr:oneCellAnchor>
    <xdr:from>
      <xdr:col>5</xdr:col>
      <xdr:colOff>350668</xdr:colOff>
      <xdr:row>11</xdr:row>
      <xdr:rowOff>12700</xdr:rowOff>
    </xdr:from>
    <xdr:ext cx="360532" cy="370995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3068468" y="2895600"/>
          <a:ext cx="360532" cy="370995"/>
        </a:xfrm>
        <a:prstGeom prst="rect">
          <a:avLst/>
        </a:prstGeom>
      </xdr:spPr>
    </xdr:pic>
    <xdr:clientData/>
  </xdr:oneCellAnchor>
  <xdr:oneCellAnchor>
    <xdr:from>
      <xdr:col>12</xdr:col>
      <xdr:colOff>520700</xdr:colOff>
      <xdr:row>8</xdr:row>
      <xdr:rowOff>0</xdr:rowOff>
    </xdr:from>
    <xdr:ext cx="304800" cy="296204"/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10088098" y="2218202"/>
          <a:ext cx="296204" cy="304800"/>
        </a:xfrm>
        <a:prstGeom prst="rect">
          <a:avLst/>
        </a:prstGeom>
      </xdr:spPr>
    </xdr:pic>
    <xdr:clientData/>
  </xdr:oneCellAnchor>
  <xdr:oneCellAnchor>
    <xdr:from>
      <xdr:col>15</xdr:col>
      <xdr:colOff>520700</xdr:colOff>
      <xdr:row>4</xdr:row>
      <xdr:rowOff>262596</xdr:rowOff>
    </xdr:from>
    <xdr:ext cx="304800" cy="296204"/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12564598" y="1502898"/>
          <a:ext cx="296204" cy="304800"/>
        </a:xfrm>
        <a:prstGeom prst="rect">
          <a:avLst/>
        </a:prstGeom>
      </xdr:spPr>
    </xdr:pic>
    <xdr:clientData/>
  </xdr:oneCellAnchor>
  <xdr:oneCellAnchor>
    <xdr:from>
      <xdr:col>17</xdr:col>
      <xdr:colOff>454504</xdr:colOff>
      <xdr:row>16</xdr:row>
      <xdr:rowOff>58568</xdr:rowOff>
    </xdr:from>
    <xdr:ext cx="370995" cy="360532"/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13743936" y="3990336"/>
          <a:ext cx="360532" cy="370995"/>
        </a:xfrm>
        <a:prstGeom prst="rect">
          <a:avLst/>
        </a:prstGeom>
      </xdr:spPr>
    </xdr:pic>
    <xdr:clientData/>
  </xdr:oneCellAnchor>
  <xdr:oneCellAnchor>
    <xdr:from>
      <xdr:col>17</xdr:col>
      <xdr:colOff>464968</xdr:colOff>
      <xdr:row>17</xdr:row>
      <xdr:rowOff>200505</xdr:rowOff>
    </xdr:from>
    <xdr:ext cx="360532" cy="370995"/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13888868" y="4353405"/>
          <a:ext cx="360532" cy="370995"/>
        </a:xfrm>
        <a:prstGeom prst="rect">
          <a:avLst/>
        </a:prstGeom>
      </xdr:spPr>
    </xdr:pic>
    <xdr:clientData/>
  </xdr:oneCellAnchor>
  <xdr:oneCellAnchor>
    <xdr:from>
      <xdr:col>10</xdr:col>
      <xdr:colOff>406400</xdr:colOff>
      <xdr:row>8</xdr:row>
      <xdr:rowOff>0</xdr:rowOff>
    </xdr:from>
    <xdr:ext cx="304800" cy="296204"/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6684498" y="2218202"/>
          <a:ext cx="296204" cy="304800"/>
        </a:xfrm>
        <a:prstGeom prst="rect">
          <a:avLst/>
        </a:prstGeom>
      </xdr:spPr>
    </xdr:pic>
    <xdr:clientData/>
  </xdr:oneCellAnchor>
  <xdr:oneCellAnchor>
    <xdr:from>
      <xdr:col>8</xdr:col>
      <xdr:colOff>406400</xdr:colOff>
      <xdr:row>8</xdr:row>
      <xdr:rowOff>0</xdr:rowOff>
    </xdr:from>
    <xdr:ext cx="304800" cy="296204"/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 flipH="1">
          <a:off x="5262098" y="2218202"/>
          <a:ext cx="296204" cy="3048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464968</xdr:colOff>
      <xdr:row>8</xdr:row>
      <xdr:rowOff>10005</xdr:rowOff>
    </xdr:from>
    <xdr:ext cx="360532" cy="370995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2115968" y="2232505"/>
          <a:ext cx="360532" cy="370995"/>
        </a:xfrm>
        <a:prstGeom prst="rect">
          <a:avLst/>
        </a:prstGeom>
      </xdr:spPr>
    </xdr:pic>
    <xdr:clientData/>
  </xdr:oneCellAnchor>
  <xdr:oneCellAnchor>
    <xdr:from>
      <xdr:col>2</xdr:col>
      <xdr:colOff>464968</xdr:colOff>
      <xdr:row>2</xdr:row>
      <xdr:rowOff>0</xdr:rowOff>
    </xdr:from>
    <xdr:ext cx="360532" cy="370995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2115968" y="698500"/>
          <a:ext cx="360532" cy="370995"/>
        </a:xfrm>
        <a:prstGeom prst="rect">
          <a:avLst/>
        </a:prstGeom>
      </xdr:spPr>
    </xdr:pic>
    <xdr:clientData/>
  </xdr:oneCellAnchor>
  <xdr:oneCellAnchor>
    <xdr:from>
      <xdr:col>4</xdr:col>
      <xdr:colOff>464968</xdr:colOff>
      <xdr:row>2</xdr:row>
      <xdr:rowOff>0</xdr:rowOff>
    </xdr:from>
    <xdr:ext cx="360532" cy="370995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3766968" y="698500"/>
          <a:ext cx="360532" cy="370995"/>
        </a:xfrm>
        <a:prstGeom prst="rect">
          <a:avLst/>
        </a:prstGeom>
      </xdr:spPr>
    </xdr:pic>
    <xdr:clientData/>
  </xdr:oneCellAnchor>
  <xdr:oneCellAnchor>
    <xdr:from>
      <xdr:col>5</xdr:col>
      <xdr:colOff>464968</xdr:colOff>
      <xdr:row>2</xdr:row>
      <xdr:rowOff>0</xdr:rowOff>
    </xdr:from>
    <xdr:ext cx="360532" cy="370995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4592468" y="698500"/>
          <a:ext cx="360532" cy="370995"/>
        </a:xfrm>
        <a:prstGeom prst="rect">
          <a:avLst/>
        </a:prstGeom>
      </xdr:spPr>
    </xdr:pic>
    <xdr:clientData/>
  </xdr:oneCellAnchor>
  <xdr:oneCellAnchor>
    <xdr:from>
      <xdr:col>14</xdr:col>
      <xdr:colOff>464968</xdr:colOff>
      <xdr:row>15</xdr:row>
      <xdr:rowOff>0</xdr:rowOff>
    </xdr:from>
    <xdr:ext cx="360532" cy="370995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12021968" y="3708400"/>
          <a:ext cx="360532" cy="370995"/>
        </a:xfrm>
        <a:prstGeom prst="rect">
          <a:avLst/>
        </a:prstGeom>
      </xdr:spPr>
    </xdr:pic>
    <xdr:clientData/>
  </xdr:oneCellAnchor>
  <xdr:oneCellAnchor>
    <xdr:from>
      <xdr:col>17</xdr:col>
      <xdr:colOff>172868</xdr:colOff>
      <xdr:row>10</xdr:row>
      <xdr:rowOff>0</xdr:rowOff>
    </xdr:from>
    <xdr:ext cx="360532" cy="370995"/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13901568" y="2667000"/>
          <a:ext cx="360532" cy="370995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id="1" name="Garçons" displayName="Garçons" ref="B5:C15" totalsRowShown="0">
  <autoFilter ref="B5:C15"/>
  <tableColumns count="2">
    <tableColumn id="1" name="Colonne1"/>
    <tableColumn id="2" name="Colonne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Filles" displayName="Filles" ref="E5:F15" totalsRowShown="0">
  <autoFilter ref="E5:F15"/>
  <tableColumns count="2">
    <tableColumn id="1" name="Colonne1"/>
    <tableColumn id="2" name="Colonne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Ens" displayName="Ens" ref="H5:I14" totalsRowShown="0">
  <autoFilter ref="H5:I14"/>
  <tableColumns count="2">
    <tableColumn id="1" name="Colonne1"/>
    <tableColumn id="2" name="Colonne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Anim" displayName="Anim" ref="K5:L25" totalsRowShown="0">
  <autoFilter ref="K5:L25"/>
  <tableColumns count="2">
    <tableColumn id="1" name="Colonne1"/>
    <tableColumn id="2" name="Colonne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6" name="Accompagnateurs" displayName="Accompagnateurs" ref="N5:O18" totalsRowShown="0">
  <autoFilter ref="N5:O18"/>
  <tableColumns count="2">
    <tableColumn id="1" name="Colonne1"/>
    <tableColumn id="2" name="Colonne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5" name="Accompagnateurs6" displayName="Accompagnateurs6" ref="Q5:R25" totalsRowShown="0">
  <autoFilter ref="Q5:R25"/>
  <tableColumns count="2">
    <tableColumn id="1" name="Colonne1"/>
    <tableColumn id="2" name="Colonne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T5:U18" totalsRowShown="0">
  <autoFilter ref="T5:U18"/>
  <tableColumns count="2">
    <tableColumn id="1" name="Colonne1"/>
    <tableColumn id="2" name="Colone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3" name="_1GL" displayName="_1GL" ref="B3:D9" totalsRowShown="0">
  <autoFilter ref="B3:D9"/>
  <tableColumns count="3">
    <tableColumn id="1" name="1GL"/>
    <tableColumn id="3" name="1 Lit"/>
    <tableColumn id="2" name="1GL+1L"/>
  </tableColumns>
  <tableStyleInfo name="TableStyleLight7" showFirstColumn="0" showLastColumn="0" showRowStripes="1" showColumnStripes="0"/>
</table>
</file>

<file path=xl/tables/table9.xml><?xml version="1.0" encoding="utf-8"?>
<table xmlns="http://schemas.openxmlformats.org/spreadsheetml/2006/main" id="14" name="_1GL_2L" displayName="_1GL_2L" ref="E3:F11" totalsRowShown="0">
  <autoFilter ref="E3:F11"/>
  <tableColumns count="2">
    <tableColumn id="1" name="1GL+2L"/>
    <tableColumn id="2" name="2 Lits"/>
  </tableColumns>
  <tableStyleInfo name="TableStyleLight7" showFirstColumn="0" showLastColumn="0" showRowStripes="1" showColumnStripes="0"/>
</table>
</file>

<file path=xl/tables/table10.xml><?xml version="1.0" encoding="utf-8"?>
<table xmlns="http://schemas.openxmlformats.org/spreadsheetml/2006/main" id="15" name="_3LITS" displayName="_3LITS" ref="G3:G15" totalsRowShown="0">
  <autoFilter ref="G3:G15"/>
  <tableColumns count="1">
    <tableColumn id="1" name="3 Lits"/>
  </tableColumns>
  <tableStyleInfo name="TableStyleLight7" showFirstColumn="0" showLastColumn="0" showRowStripes="1" showColumnStripes="0"/>
</table>
</file>

<file path=xl/tables/table11.xml><?xml version="1.0" encoding="utf-8"?>
<table xmlns="http://schemas.openxmlformats.org/spreadsheetml/2006/main" id="16" name="_4LITS" displayName="_4LITS" ref="H3:H19" totalsRowShown="0">
  <autoFilter ref="H3:H19"/>
  <tableColumns count="1">
    <tableColumn id="1" name="4 Lits"/>
  </tableColumns>
  <tableStyleInfo name="TableStyleLight7" showFirstColumn="0" showLastColumn="0" showRowStripes="1" showColumnStripes="0"/>
</table>
</file>

<file path=xl/tables/table12.xml><?xml version="1.0" encoding="utf-8"?>
<table xmlns="http://schemas.openxmlformats.org/spreadsheetml/2006/main" id="17" name="_5LITS" displayName="_5LITS" ref="I3:I21" totalsRowShown="0">
  <autoFilter ref="I3:I21"/>
  <tableColumns count="1">
    <tableColumn id="1" name="5 Lits"/>
  </tableColumns>
  <tableStyleInfo name="TableStyleLight7" showFirstColumn="0" showLastColumn="0" showRowStripes="1" showColumnStripes="0"/>
</table>
</file>

<file path=xl/tables/table13.xml><?xml version="1.0" encoding="utf-8"?>
<table xmlns="http://schemas.openxmlformats.org/spreadsheetml/2006/main" id="18" name="_6LITS" displayName="_6LITS" ref="J3:J23" totalsRowShown="0">
  <autoFilter ref="J3:J23"/>
  <tableColumns count="1">
    <tableColumn id="1" name="6 Lits"/>
  </tableColumns>
  <tableStyleInfo name="TableStyleLight7" showFirstColumn="0" showLastColumn="0" showRowStripes="1" showColumnStripes="0"/>
</table>
</file>

<file path=xl/tables/table14.xml><?xml version="1.0" encoding="utf-8"?>
<table xmlns="http://schemas.openxmlformats.org/spreadsheetml/2006/main" id="19" name="_7LITS" displayName="_7LITS" ref="K3:K23" totalsRowShown="0">
  <autoFilter ref="K3:K23"/>
  <tableColumns count="1">
    <tableColumn id="1" name="7 Lits"/>
  </tableColumns>
  <tableStyleInfo name="TableStyleLight7" showFirstColumn="0" showLastColumn="0" showRowStripes="1" showColumnStripes="0"/>
</table>
</file>

<file path=xl/tables/table15.xml><?xml version="1.0" encoding="utf-8"?>
<table xmlns="http://schemas.openxmlformats.org/spreadsheetml/2006/main" id="20" name="_8LITS" displayName="_8LITS" ref="L3:L25" totalsRowShown="0">
  <autoFilter ref="L3:L25"/>
  <tableColumns count="1">
    <tableColumn id="1" name="8 Lits"/>
  </tableColumns>
  <tableStyleInfo name="TableStyleLight7" showFirstColumn="0" showLastColumn="0" showRowStripes="1" showColumnStripes="0"/>
</table>
</file>

<file path=xl/tables/table16.xml><?xml version="1.0" encoding="utf-8"?>
<table xmlns="http://schemas.openxmlformats.org/spreadsheetml/2006/main" id="21" name="_9LITS" displayName="_9LITS" ref="M3:M27" totalsRowShown="0">
  <autoFilter ref="M3:M27"/>
  <tableColumns count="1">
    <tableColumn id="1" name="9 Lits"/>
  </tableColumns>
  <tableStyleInfo name="TableStyleLight7" showFirstColumn="0" showLastColumn="0" showRowStripes="1" showColumnStripes="0"/>
</table>
</file>

<file path=xl/tables/table17.xml><?xml version="1.0" encoding="utf-8"?>
<table xmlns="http://schemas.openxmlformats.org/spreadsheetml/2006/main" id="22" name="_10LITS" displayName="_10LITS" ref="N3:N29" totalsRowShown="0">
  <autoFilter ref="N3:N29"/>
  <tableColumns count="1">
    <tableColumn id="1" name="10 Lits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3" Type="http://schemas.openxmlformats.org/officeDocument/2006/relationships/table" Target="../tables/table10.xml"/><Relationship Id="rId7" Type="http://schemas.openxmlformats.org/officeDocument/2006/relationships/table" Target="../tables/table14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10" Type="http://schemas.openxmlformats.org/officeDocument/2006/relationships/table" Target="../tables/table17.xml"/><Relationship Id="rId4" Type="http://schemas.openxmlformats.org/officeDocument/2006/relationships/table" Target="../tables/table11.xml"/><Relationship Id="rId9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W83"/>
  <sheetViews>
    <sheetView showGridLines="0" tabSelected="1" zoomScaleNormal="100" zoomScalePageLayoutView="82" workbookViewId="0">
      <selection activeCell="O32" sqref="O32"/>
    </sheetView>
  </sheetViews>
  <sheetFormatPr baseColWidth="10" defaultColWidth="10.875" defaultRowHeight="15.75"/>
  <cols>
    <col min="1" max="1" width="5.5" style="20" customWidth="1"/>
    <col min="2" max="4" width="4.625" style="20" customWidth="1"/>
    <col min="5" max="13" width="7.375" style="20" customWidth="1"/>
    <col min="14" max="15" width="9.875" style="20" customWidth="1"/>
    <col min="16" max="16" width="10.125" style="20" customWidth="1"/>
    <col min="17" max="17" width="5.625" style="20" customWidth="1"/>
    <col min="18" max="18" width="7.875" style="20" customWidth="1"/>
    <col min="19" max="22" width="9.125" style="20" customWidth="1"/>
    <col min="23" max="23" width="4" style="20" customWidth="1"/>
    <col min="24" max="16384" width="10.875" style="20"/>
  </cols>
  <sheetData>
    <row r="1" spans="1:23" ht="32.1" customHeight="1">
      <c r="B1" s="93" t="s">
        <v>86</v>
      </c>
      <c r="C1" s="93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93">
        <f>'Chambres LPJ'!A2</f>
        <v>87</v>
      </c>
      <c r="Q1" s="181" t="s">
        <v>102</v>
      </c>
      <c r="R1" s="181"/>
    </row>
    <row r="2" spans="1:23" ht="18" customHeight="1" thickBot="1">
      <c r="A2" s="98"/>
      <c r="B2" s="99"/>
      <c r="C2" s="99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1"/>
      <c r="Q2" s="101"/>
      <c r="R2" s="97"/>
      <c r="S2" s="149" t="s">
        <v>113</v>
      </c>
      <c r="T2" s="155" t="s">
        <v>116</v>
      </c>
      <c r="U2" s="155"/>
      <c r="V2" s="155"/>
    </row>
    <row r="3" spans="1:23" ht="15.95" customHeight="1" thickTop="1">
      <c r="A3" s="98"/>
      <c r="B3" s="191" t="s">
        <v>85</v>
      </c>
      <c r="C3" s="192"/>
      <c r="D3" s="193"/>
      <c r="E3" s="203">
        <v>115</v>
      </c>
      <c r="F3" s="204"/>
      <c r="G3" s="64"/>
      <c r="H3" s="65">
        <v>114</v>
      </c>
      <c r="I3" s="66"/>
      <c r="J3" s="65">
        <v>113</v>
      </c>
      <c r="K3" s="66"/>
      <c r="L3" s="205" t="s">
        <v>91</v>
      </c>
      <c r="M3" s="206"/>
      <c r="N3" s="67">
        <v>100</v>
      </c>
      <c r="O3" s="67">
        <v>101</v>
      </c>
      <c r="P3" s="71">
        <v>102</v>
      </c>
      <c r="Q3" s="98"/>
      <c r="S3" s="149"/>
      <c r="T3" s="148"/>
      <c r="U3" s="148"/>
      <c r="V3" s="148"/>
    </row>
    <row r="4" spans="1:23" ht="15.95" customHeight="1">
      <c r="A4" s="98"/>
      <c r="B4" s="185"/>
      <c r="C4" s="186"/>
      <c r="D4" s="187"/>
      <c r="E4" s="228" t="s">
        <v>31</v>
      </c>
      <c r="F4" s="229"/>
      <c r="G4" s="17"/>
      <c r="H4" s="231" t="s">
        <v>76</v>
      </c>
      <c r="I4" s="233"/>
      <c r="J4" s="231" t="s">
        <v>7</v>
      </c>
      <c r="K4" s="233"/>
      <c r="L4" s="207"/>
      <c r="M4" s="208"/>
      <c r="N4" s="139" t="s">
        <v>75</v>
      </c>
      <c r="O4" s="139" t="s">
        <v>6</v>
      </c>
      <c r="P4" s="141" t="s">
        <v>6</v>
      </c>
      <c r="Q4" s="98"/>
      <c r="S4" s="149" t="s">
        <v>114</v>
      </c>
      <c r="T4" s="155" t="s">
        <v>115</v>
      </c>
      <c r="U4" s="155"/>
      <c r="V4" s="155"/>
    </row>
    <row r="5" spans="1:23" ht="15.95" customHeight="1" thickBot="1">
      <c r="A5" s="98"/>
      <c r="B5" s="185"/>
      <c r="C5" s="186"/>
      <c r="D5" s="187"/>
      <c r="E5" s="222"/>
      <c r="F5" s="223"/>
      <c r="G5" s="17"/>
      <c r="H5" s="226"/>
      <c r="I5" s="227"/>
      <c r="J5" s="226"/>
      <c r="K5" s="227"/>
      <c r="L5" s="207"/>
      <c r="M5" s="208"/>
      <c r="N5" s="140"/>
      <c r="O5" s="140"/>
      <c r="P5" s="142"/>
      <c r="Q5" s="98"/>
    </row>
    <row r="6" spans="1:23" ht="21.95" customHeight="1" thickBot="1">
      <c r="A6" s="98"/>
      <c r="B6" s="185"/>
      <c r="C6" s="186"/>
      <c r="D6" s="187"/>
      <c r="E6" s="224"/>
      <c r="F6" s="225"/>
      <c r="G6" s="17"/>
      <c r="H6" s="25"/>
      <c r="I6" s="27"/>
      <c r="J6" s="25"/>
      <c r="K6" s="27"/>
      <c r="L6" s="209"/>
      <c r="M6" s="210"/>
      <c r="N6" s="21"/>
      <c r="O6" s="35"/>
      <c r="P6" s="72"/>
      <c r="Q6" s="98"/>
    </row>
    <row r="7" spans="1:23">
      <c r="A7" s="98"/>
      <c r="B7" s="185"/>
      <c r="C7" s="186"/>
      <c r="D7" s="187"/>
      <c r="E7" s="21"/>
      <c r="F7" s="38"/>
      <c r="G7" s="21"/>
      <c r="H7" s="43"/>
      <c r="I7" s="21"/>
      <c r="J7" s="21"/>
      <c r="K7" s="21"/>
      <c r="L7" s="21"/>
      <c r="M7" s="21"/>
      <c r="N7" s="21"/>
      <c r="O7" s="19">
        <v>103</v>
      </c>
      <c r="P7" s="73"/>
      <c r="Q7" s="98"/>
    </row>
    <row r="8" spans="1:23" ht="16.5" thickBot="1">
      <c r="A8" s="98"/>
      <c r="B8" s="185"/>
      <c r="C8" s="186"/>
      <c r="D8" s="187"/>
      <c r="E8" s="21"/>
      <c r="F8" s="39"/>
      <c r="G8" s="21"/>
      <c r="H8" s="44"/>
      <c r="I8" s="21"/>
      <c r="J8" s="21"/>
      <c r="K8" s="21"/>
      <c r="L8" s="21"/>
      <c r="M8" s="21"/>
      <c r="N8" s="21"/>
      <c r="O8" s="231" t="s">
        <v>30</v>
      </c>
      <c r="P8" s="232"/>
      <c r="Q8" s="98"/>
    </row>
    <row r="9" spans="1:23" ht="17.25" thickTop="1" thickBot="1">
      <c r="A9" s="98"/>
      <c r="B9" s="182" t="s">
        <v>84</v>
      </c>
      <c r="C9" s="183"/>
      <c r="D9" s="184"/>
      <c r="E9" s="21"/>
      <c r="F9" s="219" t="s">
        <v>37</v>
      </c>
      <c r="G9" s="21"/>
      <c r="H9" s="194" t="s">
        <v>4</v>
      </c>
      <c r="I9" s="195"/>
      <c r="J9" s="215" t="s">
        <v>95</v>
      </c>
      <c r="K9" s="34"/>
      <c r="L9" s="211" t="s">
        <v>83</v>
      </c>
      <c r="M9" s="212"/>
      <c r="N9" s="21"/>
      <c r="O9" s="231"/>
      <c r="P9" s="232"/>
      <c r="Q9" s="98"/>
    </row>
    <row r="10" spans="1:23" ht="16.5" thickBot="1">
      <c r="A10" s="98"/>
      <c r="B10" s="185"/>
      <c r="C10" s="186"/>
      <c r="D10" s="187"/>
      <c r="E10" s="21"/>
      <c r="F10" s="220"/>
      <c r="G10" s="21"/>
      <c r="H10" s="196"/>
      <c r="I10" s="197"/>
      <c r="J10" s="216"/>
      <c r="K10" s="21"/>
      <c r="L10" s="213"/>
      <c r="M10" s="214"/>
      <c r="N10" s="40"/>
      <c r="O10" s="107"/>
      <c r="P10" s="138">
        <v>104</v>
      </c>
      <c r="Q10" s="145"/>
      <c r="R10" s="146"/>
      <c r="S10" s="98"/>
      <c r="T10" s="98"/>
      <c r="U10" s="98"/>
      <c r="V10" s="98"/>
      <c r="W10" s="98"/>
    </row>
    <row r="11" spans="1:23" ht="17.25" thickTop="1" thickBot="1">
      <c r="A11" s="98"/>
      <c r="B11" s="185"/>
      <c r="C11" s="186"/>
      <c r="D11" s="187"/>
      <c r="E11" s="21"/>
      <c r="F11" s="221"/>
      <c r="G11" s="21"/>
      <c r="H11" s="198"/>
      <c r="I11" s="199"/>
      <c r="J11" s="21"/>
      <c r="K11" s="21"/>
      <c r="L11" s="82">
        <v>110</v>
      </c>
      <c r="M11" s="73"/>
      <c r="N11" s="21"/>
      <c r="O11" s="130"/>
      <c r="P11" s="231" t="s">
        <v>35</v>
      </c>
      <c r="Q11" s="269"/>
      <c r="R11" s="254"/>
      <c r="S11" s="248" t="s">
        <v>100</v>
      </c>
      <c r="T11" s="249"/>
      <c r="U11" s="124">
        <v>3</v>
      </c>
      <c r="V11" s="125"/>
      <c r="W11" s="98"/>
    </row>
    <row r="12" spans="1:23" ht="15.95" customHeight="1" thickBot="1">
      <c r="A12" s="98"/>
      <c r="B12" s="185"/>
      <c r="C12" s="186"/>
      <c r="D12" s="187"/>
      <c r="E12" s="63">
        <v>116</v>
      </c>
      <c r="F12" s="24"/>
      <c r="G12" s="200" t="s">
        <v>96</v>
      </c>
      <c r="H12" s="75">
        <v>112</v>
      </c>
      <c r="I12" s="22"/>
      <c r="J12" s="21"/>
      <c r="K12" s="21"/>
      <c r="L12" s="231" t="s">
        <v>30</v>
      </c>
      <c r="M12" s="232"/>
      <c r="N12" s="21"/>
      <c r="O12" s="217"/>
      <c r="P12" s="255"/>
      <c r="Q12" s="268"/>
      <c r="R12" s="256"/>
      <c r="S12" s="244"/>
      <c r="T12" s="245"/>
      <c r="U12" s="236" t="s">
        <v>7</v>
      </c>
      <c r="V12" s="237"/>
      <c r="W12" s="98"/>
    </row>
    <row r="13" spans="1:23" ht="16.5" thickBot="1">
      <c r="A13" s="98"/>
      <c r="B13" s="185"/>
      <c r="C13" s="186"/>
      <c r="D13" s="187"/>
      <c r="E13" s="228" t="s">
        <v>31</v>
      </c>
      <c r="F13" s="229"/>
      <c r="G13" s="201"/>
      <c r="H13" s="241" t="s">
        <v>6</v>
      </c>
      <c r="I13" s="233"/>
      <c r="J13" s="82">
        <v>111</v>
      </c>
      <c r="K13" s="22"/>
      <c r="L13" s="226"/>
      <c r="M13" s="230"/>
      <c r="N13" s="21"/>
      <c r="O13" s="218"/>
      <c r="P13" s="42"/>
      <c r="Q13" s="21"/>
      <c r="R13" s="21"/>
      <c r="S13" s="246"/>
      <c r="T13" s="247"/>
      <c r="U13" s="234"/>
      <c r="V13" s="235"/>
      <c r="W13" s="98"/>
    </row>
    <row r="14" spans="1:23">
      <c r="A14" s="98"/>
      <c r="B14" s="185"/>
      <c r="C14" s="186"/>
      <c r="D14" s="187"/>
      <c r="E14" s="222"/>
      <c r="F14" s="223"/>
      <c r="G14" s="201"/>
      <c r="H14" s="240"/>
      <c r="I14" s="227"/>
      <c r="J14" s="231" t="s">
        <v>90</v>
      </c>
      <c r="K14" s="233"/>
      <c r="L14" s="23"/>
      <c r="M14" s="72"/>
      <c r="N14" s="21"/>
      <c r="O14" s="36"/>
      <c r="P14" s="18"/>
      <c r="Q14" s="23"/>
      <c r="R14" s="21"/>
      <c r="S14" s="242" t="s">
        <v>100</v>
      </c>
      <c r="T14" s="243"/>
      <c r="U14" s="115"/>
      <c r="V14" s="121"/>
      <c r="W14" s="98"/>
    </row>
    <row r="15" spans="1:23" ht="16.5" thickBot="1">
      <c r="A15" s="98"/>
      <c r="B15" s="188"/>
      <c r="C15" s="189"/>
      <c r="D15" s="190"/>
      <c r="E15" s="68"/>
      <c r="F15" s="69"/>
      <c r="G15" s="202"/>
      <c r="H15" s="92"/>
      <c r="I15" s="69"/>
      <c r="J15" s="238"/>
      <c r="K15" s="239"/>
      <c r="L15" s="70"/>
      <c r="M15" s="77"/>
      <c r="N15" s="21"/>
      <c r="O15" s="37"/>
      <c r="P15" s="21"/>
      <c r="Q15" s="23"/>
      <c r="R15" s="21"/>
      <c r="S15" s="244"/>
      <c r="T15" s="245"/>
      <c r="U15" s="115"/>
      <c r="V15" s="121"/>
      <c r="W15" s="98"/>
    </row>
    <row r="16" spans="1:23" ht="17.25" thickTop="1" thickBot="1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75">
        <v>109</v>
      </c>
      <c r="O16" s="22"/>
      <c r="P16" s="21"/>
      <c r="Q16" s="23"/>
      <c r="R16" s="21"/>
      <c r="S16" s="246"/>
      <c r="T16" s="247"/>
      <c r="U16" s="115"/>
      <c r="V16" s="121"/>
      <c r="W16" s="98"/>
    </row>
    <row r="17" spans="1:23" ht="16.5" thickBot="1">
      <c r="B17" s="21"/>
      <c r="C17" s="90"/>
      <c r="D17" s="90"/>
      <c r="E17" s="90"/>
      <c r="F17" s="90"/>
      <c r="G17" s="90"/>
      <c r="H17" s="90"/>
      <c r="I17" s="91"/>
      <c r="J17" s="91"/>
      <c r="K17" s="91"/>
      <c r="L17" s="91"/>
      <c r="M17" s="98"/>
      <c r="N17" s="241" t="s">
        <v>7</v>
      </c>
      <c r="O17" s="233"/>
      <c r="P17" s="21"/>
      <c r="Q17" s="111"/>
      <c r="R17" s="109"/>
      <c r="S17" s="122"/>
      <c r="T17" s="21"/>
      <c r="U17" s="115"/>
      <c r="V17" s="121"/>
      <c r="W17" s="98"/>
    </row>
    <row r="18" spans="1:23" ht="16.5" thickBot="1">
      <c r="A18" s="21"/>
      <c r="B18" s="176" t="s">
        <v>92</v>
      </c>
      <c r="C18" s="177"/>
      <c r="D18" s="177" t="s">
        <v>93</v>
      </c>
      <c r="E18" s="178"/>
      <c r="F18" s="176" t="s">
        <v>98</v>
      </c>
      <c r="G18" s="177"/>
      <c r="H18" s="179" t="s">
        <v>94</v>
      </c>
      <c r="I18" s="179"/>
      <c r="J18" s="179" t="s">
        <v>79</v>
      </c>
      <c r="K18" s="180"/>
      <c r="L18" s="91"/>
      <c r="M18" s="98"/>
      <c r="N18" s="265"/>
      <c r="O18" s="266"/>
      <c r="P18" s="21"/>
      <c r="Q18" s="112"/>
      <c r="R18" s="110"/>
      <c r="S18" s="122"/>
      <c r="T18" s="21"/>
      <c r="U18" s="115"/>
      <c r="V18" s="121"/>
      <c r="W18" s="98"/>
    </row>
    <row r="19" spans="1:23">
      <c r="A19" s="175" t="s">
        <v>46</v>
      </c>
      <c r="B19" s="165">
        <f>'Chambres LPJ'!E23</f>
        <v>0</v>
      </c>
      <c r="C19" s="156"/>
      <c r="D19" s="156">
        <f>'Chambres LPJ'!F23</f>
        <v>0</v>
      </c>
      <c r="E19" s="157"/>
      <c r="F19" s="165">
        <f>'Chambres LPJ'!G23</f>
        <v>0</v>
      </c>
      <c r="G19" s="156"/>
      <c r="H19" s="156">
        <f>'Chambres LPJ'!H23</f>
        <v>0</v>
      </c>
      <c r="I19" s="156"/>
      <c r="J19" s="156">
        <f>'Chambres LPJ'!I23</f>
        <v>0</v>
      </c>
      <c r="K19" s="157"/>
      <c r="L19" s="46"/>
      <c r="M19" s="98"/>
      <c r="N19" s="75">
        <v>108</v>
      </c>
      <c r="O19" s="22"/>
      <c r="P19" s="21"/>
      <c r="Q19" s="108">
        <v>105</v>
      </c>
      <c r="R19" s="90"/>
      <c r="S19" s="113"/>
      <c r="T19" s="21"/>
      <c r="U19" s="115"/>
      <c r="V19" s="121"/>
      <c r="W19" s="98"/>
    </row>
    <row r="20" spans="1:23" ht="16.5" thickBot="1">
      <c r="A20" s="172"/>
      <c r="B20" s="165"/>
      <c r="C20" s="156"/>
      <c r="D20" s="156"/>
      <c r="E20" s="157"/>
      <c r="F20" s="165"/>
      <c r="G20" s="156"/>
      <c r="H20" s="156"/>
      <c r="I20" s="156"/>
      <c r="J20" s="156"/>
      <c r="K20" s="157"/>
      <c r="L20" s="46"/>
      <c r="M20" s="98"/>
      <c r="N20" s="241" t="s">
        <v>7</v>
      </c>
      <c r="O20" s="233"/>
      <c r="P20" s="21"/>
      <c r="Q20" s="231" t="s">
        <v>6</v>
      </c>
      <c r="R20" s="254"/>
      <c r="S20" s="113"/>
      <c r="T20" s="114"/>
      <c r="U20" s="116"/>
      <c r="V20" s="123"/>
      <c r="W20" s="98"/>
    </row>
    <row r="21" spans="1:23" ht="16.5" thickBot="1">
      <c r="A21" s="172" t="s">
        <v>99</v>
      </c>
      <c r="B21" s="165">
        <f>'Chambres LPJ'!N23</f>
        <v>0</v>
      </c>
      <c r="C21" s="156"/>
      <c r="D21" s="156">
        <f>'Chambres LPJ'!O23</f>
        <v>0</v>
      </c>
      <c r="E21" s="157"/>
      <c r="F21" s="165">
        <f>'Chambres LPJ'!P23</f>
        <v>0</v>
      </c>
      <c r="G21" s="156"/>
      <c r="H21" s="156">
        <f>'Chambres LPJ'!Q23</f>
        <v>0</v>
      </c>
      <c r="I21" s="156"/>
      <c r="J21" s="156">
        <f>'Chambres LPJ'!R23</f>
        <v>0</v>
      </c>
      <c r="K21" s="157"/>
      <c r="L21" s="46"/>
      <c r="M21" s="98"/>
      <c r="N21" s="265"/>
      <c r="O21" s="266"/>
      <c r="P21" s="21"/>
      <c r="Q21" s="255"/>
      <c r="R21" s="256"/>
      <c r="S21" s="257" t="s">
        <v>101</v>
      </c>
      <c r="T21" s="258"/>
      <c r="U21" s="259"/>
      <c r="V21" s="260"/>
      <c r="W21" s="98"/>
    </row>
    <row r="22" spans="1:23">
      <c r="A22" s="172"/>
      <c r="B22" s="165"/>
      <c r="C22" s="156"/>
      <c r="D22" s="156"/>
      <c r="E22" s="157"/>
      <c r="F22" s="165"/>
      <c r="G22" s="156"/>
      <c r="H22" s="156"/>
      <c r="I22" s="156"/>
      <c r="J22" s="156"/>
      <c r="K22" s="157"/>
      <c r="L22" s="46"/>
      <c r="M22" s="98"/>
      <c r="N22" s="75">
        <v>107</v>
      </c>
      <c r="O22" s="22"/>
      <c r="P22" s="21"/>
      <c r="Q22" s="81"/>
      <c r="R22" s="21"/>
      <c r="S22" s="257"/>
      <c r="T22" s="258"/>
      <c r="U22" s="258"/>
      <c r="V22" s="261"/>
      <c r="W22" s="98"/>
    </row>
    <row r="23" spans="1:23">
      <c r="A23" s="172" t="s">
        <v>47</v>
      </c>
      <c r="B23" s="165">
        <f>'Chambres LPJ'!W23</f>
        <v>0</v>
      </c>
      <c r="C23" s="156"/>
      <c r="D23" s="156">
        <f>'Chambres LPJ'!X23</f>
        <v>0</v>
      </c>
      <c r="E23" s="157"/>
      <c r="F23" s="165">
        <f>'Chambres LPJ'!Y23</f>
        <v>0</v>
      </c>
      <c r="G23" s="156"/>
      <c r="H23" s="156">
        <f>'Chambres LPJ'!Z23</f>
        <v>0</v>
      </c>
      <c r="I23" s="156"/>
      <c r="J23" s="156">
        <f>'Chambres LPJ'!AA23</f>
        <v>0</v>
      </c>
      <c r="K23" s="157"/>
      <c r="L23" s="46"/>
      <c r="M23" s="98"/>
      <c r="N23" s="241" t="s">
        <v>7</v>
      </c>
      <c r="O23" s="233"/>
      <c r="P23" s="21"/>
      <c r="Q23" s="23"/>
      <c r="R23" s="21"/>
      <c r="S23" s="257"/>
      <c r="T23" s="258"/>
      <c r="U23" s="258"/>
      <c r="V23" s="261"/>
      <c r="W23" s="98"/>
    </row>
    <row r="24" spans="1:23" ht="16.5" thickBot="1">
      <c r="A24" s="173"/>
      <c r="B24" s="174"/>
      <c r="C24" s="158"/>
      <c r="D24" s="158"/>
      <c r="E24" s="159"/>
      <c r="F24" s="174"/>
      <c r="G24" s="158"/>
      <c r="H24" s="158"/>
      <c r="I24" s="158"/>
      <c r="J24" s="158"/>
      <c r="K24" s="159"/>
      <c r="L24" s="46"/>
      <c r="M24" s="98"/>
      <c r="N24" s="265"/>
      <c r="O24" s="266"/>
      <c r="P24" s="21"/>
      <c r="Q24" s="81"/>
      <c r="R24" s="21"/>
      <c r="S24" s="262"/>
      <c r="T24" s="263"/>
      <c r="U24" s="263"/>
      <c r="V24" s="264"/>
      <c r="W24" s="98"/>
    </row>
    <row r="25" spans="1:23" ht="15.95" customHeight="1">
      <c r="A25" s="160" t="s">
        <v>32</v>
      </c>
      <c r="B25" s="163">
        <f>SUM(B19:C24)</f>
        <v>0</v>
      </c>
      <c r="C25" s="164"/>
      <c r="D25" s="166">
        <f>SUM(D19:E24)</f>
        <v>0</v>
      </c>
      <c r="E25" s="167"/>
      <c r="F25" s="163">
        <f>SUM(F19:G24)</f>
        <v>0</v>
      </c>
      <c r="G25" s="164"/>
      <c r="H25" s="166">
        <f t="shared" ref="H25" si="0">SUM(H19:I24)</f>
        <v>0</v>
      </c>
      <c r="I25" s="164"/>
      <c r="J25" s="166">
        <f t="shared" ref="J25" si="1">SUM(J19:K24)</f>
        <v>0</v>
      </c>
      <c r="K25" s="167"/>
      <c r="L25" s="46"/>
      <c r="M25" s="98"/>
      <c r="N25" s="75">
        <v>106</v>
      </c>
      <c r="O25" s="22"/>
      <c r="P25" s="21"/>
      <c r="Q25" s="23"/>
      <c r="R25" s="21"/>
      <c r="S25" s="118">
        <v>2</v>
      </c>
      <c r="T25" s="117"/>
      <c r="U25" s="119">
        <v>1</v>
      </c>
      <c r="V25" s="120"/>
      <c r="W25" s="98"/>
    </row>
    <row r="26" spans="1:23" ht="15.95" customHeight="1">
      <c r="A26" s="161"/>
      <c r="B26" s="165"/>
      <c r="C26" s="156"/>
      <c r="D26" s="168"/>
      <c r="E26" s="157"/>
      <c r="F26" s="165"/>
      <c r="G26" s="156"/>
      <c r="H26" s="168"/>
      <c r="I26" s="156"/>
      <c r="J26" s="168"/>
      <c r="K26" s="157"/>
      <c r="L26" s="46"/>
      <c r="M26" s="98"/>
      <c r="N26" s="241" t="s">
        <v>7</v>
      </c>
      <c r="O26" s="233"/>
      <c r="P26" s="21"/>
      <c r="Q26" s="23"/>
      <c r="R26" s="21"/>
      <c r="S26" s="252" t="s">
        <v>30</v>
      </c>
      <c r="T26" s="254"/>
      <c r="U26" s="252" t="s">
        <v>30</v>
      </c>
      <c r="V26" s="237"/>
      <c r="W26" s="98"/>
    </row>
    <row r="27" spans="1:23" ht="16.5" thickBot="1">
      <c r="A27" s="161"/>
      <c r="B27" s="165">
        <f>SUM(B25:E26)</f>
        <v>0</v>
      </c>
      <c r="C27" s="156"/>
      <c r="D27" s="156"/>
      <c r="E27" s="157"/>
      <c r="F27" s="165">
        <f>SUM(F25:K26)</f>
        <v>0</v>
      </c>
      <c r="G27" s="156"/>
      <c r="H27" s="156"/>
      <c r="I27" s="156"/>
      <c r="J27" s="156"/>
      <c r="K27" s="157"/>
      <c r="M27" s="98"/>
      <c r="N27" s="267"/>
      <c r="O27" s="239"/>
      <c r="P27" s="76"/>
      <c r="Q27" s="126"/>
      <c r="R27" s="127"/>
      <c r="S27" s="250"/>
      <c r="T27" s="253"/>
      <c r="U27" s="250"/>
      <c r="V27" s="251"/>
      <c r="W27" s="98"/>
    </row>
    <row r="28" spans="1:23" ht="15" customHeight="1" thickTop="1" thickBot="1">
      <c r="A28" s="162"/>
      <c r="B28" s="169"/>
      <c r="C28" s="170"/>
      <c r="D28" s="170"/>
      <c r="E28" s="171"/>
      <c r="F28" s="169"/>
      <c r="G28" s="170"/>
      <c r="H28" s="170"/>
      <c r="I28" s="170"/>
      <c r="J28" s="170"/>
      <c r="K28" s="171"/>
      <c r="L28" s="21"/>
      <c r="M28" s="102"/>
      <c r="N28" s="104"/>
      <c r="O28" s="102"/>
      <c r="P28" s="102"/>
      <c r="Q28" s="102"/>
      <c r="R28" s="102"/>
      <c r="S28" s="98"/>
      <c r="T28" s="98"/>
      <c r="U28" s="98"/>
      <c r="V28" s="98"/>
      <c r="W28" s="98"/>
    </row>
    <row r="29" spans="1:23" ht="39.950000000000003" customHeight="1"/>
    <row r="30" spans="1:23" ht="18" customHeight="1"/>
    <row r="31" spans="1:23" ht="15.95" customHeight="1"/>
    <row r="32" spans="1:23" ht="15.95" customHeight="1"/>
    <row r="33" ht="15.95" customHeight="1"/>
    <row r="34" ht="21.95" customHeight="1"/>
    <row r="37" ht="17.100000000000001" customHeight="1"/>
    <row r="40" ht="15.95" customHeight="1"/>
    <row r="56" ht="15" customHeight="1"/>
    <row r="57" ht="39.950000000000003" customHeight="1"/>
    <row r="58" ht="20.100000000000001" customHeight="1"/>
    <row r="59" ht="15.95" customHeight="1"/>
    <row r="60" ht="15.95" customHeight="1"/>
    <row r="61" ht="15.95" customHeight="1"/>
    <row r="62" ht="15.95" customHeight="1"/>
    <row r="65" ht="15.95" customHeight="1"/>
    <row r="74" ht="15.95" customHeight="1"/>
    <row r="75" ht="15.95" customHeight="1"/>
    <row r="76" ht="17.100000000000001" customHeight="1"/>
    <row r="77" ht="15.95" customHeight="1"/>
    <row r="78" ht="17.100000000000001" customHeight="1"/>
    <row r="79" ht="17.100000000000001" customHeight="1"/>
    <row r="80" ht="15.95" customHeight="1"/>
    <row r="81" ht="15.95" customHeight="1"/>
    <row r="82" ht="17.100000000000001" customHeight="1"/>
    <row r="83" ht="17.100000000000001" customHeight="1"/>
  </sheetData>
  <sheetProtection selectLockedCells="1"/>
  <mergeCells count="82">
    <mergeCell ref="N18:O18"/>
    <mergeCell ref="O8:P8"/>
    <mergeCell ref="O9:P9"/>
    <mergeCell ref="Q20:R20"/>
    <mergeCell ref="N27:O27"/>
    <mergeCell ref="N26:O26"/>
    <mergeCell ref="N24:O24"/>
    <mergeCell ref="N23:O23"/>
    <mergeCell ref="N21:O21"/>
    <mergeCell ref="N20:O20"/>
    <mergeCell ref="N17:O17"/>
    <mergeCell ref="P12:R12"/>
    <mergeCell ref="P11:R11"/>
    <mergeCell ref="U27:V27"/>
    <mergeCell ref="U26:V26"/>
    <mergeCell ref="S27:T27"/>
    <mergeCell ref="S26:T26"/>
    <mergeCell ref="Q21:R21"/>
    <mergeCell ref="S21:V24"/>
    <mergeCell ref="U13:V13"/>
    <mergeCell ref="U12:V12"/>
    <mergeCell ref="J15:K15"/>
    <mergeCell ref="J14:K14"/>
    <mergeCell ref="H14:I14"/>
    <mergeCell ref="H13:I13"/>
    <mergeCell ref="S14:T16"/>
    <mergeCell ref="S11:T13"/>
    <mergeCell ref="E13:F13"/>
    <mergeCell ref="L13:M13"/>
    <mergeCell ref="L12:M12"/>
    <mergeCell ref="J5:K5"/>
    <mergeCell ref="J4:K4"/>
    <mergeCell ref="H4:I4"/>
    <mergeCell ref="Q1:R1"/>
    <mergeCell ref="B9:D15"/>
    <mergeCell ref="B3:D8"/>
    <mergeCell ref="H9:I11"/>
    <mergeCell ref="G12:G15"/>
    <mergeCell ref="E3:F3"/>
    <mergeCell ref="L3:M6"/>
    <mergeCell ref="L9:M10"/>
    <mergeCell ref="J9:J10"/>
    <mergeCell ref="O12:O13"/>
    <mergeCell ref="F9:F11"/>
    <mergeCell ref="E5:F5"/>
    <mergeCell ref="E6:F6"/>
    <mergeCell ref="H5:I5"/>
    <mergeCell ref="E14:F14"/>
    <mergeCell ref="E4:F4"/>
    <mergeCell ref="B18:C18"/>
    <mergeCell ref="D18:E18"/>
    <mergeCell ref="F18:G18"/>
    <mergeCell ref="H18:I18"/>
    <mergeCell ref="J18:K18"/>
    <mergeCell ref="J19:K20"/>
    <mergeCell ref="A21:A22"/>
    <mergeCell ref="B21:C22"/>
    <mergeCell ref="D21:E22"/>
    <mergeCell ref="F21:G22"/>
    <mergeCell ref="H21:I22"/>
    <mergeCell ref="J21:K22"/>
    <mergeCell ref="A19:A20"/>
    <mergeCell ref="B19:C20"/>
    <mergeCell ref="D19:E20"/>
    <mergeCell ref="F19:G20"/>
    <mergeCell ref="H19:I20"/>
    <mergeCell ref="T2:V2"/>
    <mergeCell ref="T4:V4"/>
    <mergeCell ref="J23:K24"/>
    <mergeCell ref="A25:A28"/>
    <mergeCell ref="B25:C26"/>
    <mergeCell ref="D25:E26"/>
    <mergeCell ref="F25:G26"/>
    <mergeCell ref="H25:I26"/>
    <mergeCell ref="J25:K26"/>
    <mergeCell ref="B27:E28"/>
    <mergeCell ref="F27:K28"/>
    <mergeCell ref="A23:A24"/>
    <mergeCell ref="B23:C24"/>
    <mergeCell ref="D23:E24"/>
    <mergeCell ref="F23:G24"/>
    <mergeCell ref="H23:I24"/>
  </mergeCells>
  <conditionalFormatting sqref="N3:XFD3 I17 M19:P19 S17:V20 S1:XFD1 B1:P2 B3:L3 B17 A84:XFD1048576 A16:R16 T57:XFD83 V29:XFD56 A12:L12 A11:P11 S21 M22:R22 M25:V25 U11:V11 A7:XFD7 L27:N27 X11:XFD27 L28:XFD28 B4:E6 B15:F15 B13:E14 N13:R13 G6:K6 H15:J15 L15:R15 L14:S14 H13:H14 J14 J13:L13 G4:H5 J4:J5 P17:Q17 N12:P12 S11 U14:V16 U12:U13 M26:N26 U26:U27 P26:S27 M23:N24 P23:R24 M20:N21 P20:P21 M17:N18 P18 A10:XFD10 A8:O9 Q8:XFD9 S2:T2 W2:XFD2 N5:XFD6 N4:T4 W4:XFD4">
    <cfRule type="containsText" dxfId="144" priority="91" operator="containsText" text="Filles">
      <formula>NOT(ISERROR(SEARCH("Filles",A1)))</formula>
    </cfRule>
  </conditionalFormatting>
  <conditionalFormatting sqref="C17 E17 G17">
    <cfRule type="containsText" dxfId="143" priority="88" operator="containsText" text="Garçons">
      <formula>NOT(ISERROR(SEARCH("Garçons",C17)))</formula>
    </cfRule>
  </conditionalFormatting>
  <conditionalFormatting sqref="Q20">
    <cfRule type="containsText" dxfId="142" priority="79" operator="containsText" text="Garçons">
      <formula>NOT(ISERROR(SEARCH("Garçons",Q20)))</formula>
    </cfRule>
    <cfRule type="containsText" dxfId="141" priority="80" operator="containsText" text="Filles">
      <formula>NOT(ISERROR(SEARCH("Filles",Q20)))</formula>
    </cfRule>
  </conditionalFormatting>
  <conditionalFormatting sqref="E3:F3 E4:E6">
    <cfRule type="expression" dxfId="140" priority="74">
      <formula>$E$5=""</formula>
    </cfRule>
  </conditionalFormatting>
  <conditionalFormatting sqref="H3:I3 H6:I6 H4:H5">
    <cfRule type="expression" dxfId="139" priority="73">
      <formula>$H$5=""</formula>
    </cfRule>
  </conditionalFormatting>
  <conditionalFormatting sqref="J3:K3 J6:K6 J4:J5">
    <cfRule type="expression" dxfId="138" priority="72">
      <formula>$J$5=""</formula>
    </cfRule>
  </conditionalFormatting>
  <conditionalFormatting sqref="N3:N5">
    <cfRule type="expression" dxfId="137" priority="71">
      <formula>$N$5=""</formula>
    </cfRule>
  </conditionalFormatting>
  <conditionalFormatting sqref="O3:O5">
    <cfRule type="expression" dxfId="136" priority="70">
      <formula>$O$5=""</formula>
    </cfRule>
  </conditionalFormatting>
  <conditionalFormatting sqref="P3:P5">
    <cfRule type="expression" dxfId="135" priority="69">
      <formula>$P$5=""</formula>
    </cfRule>
  </conditionalFormatting>
  <conditionalFormatting sqref="E12:F12 E15:F15 E13:E14">
    <cfRule type="expression" dxfId="134" priority="68">
      <formula>$E$14=""</formula>
    </cfRule>
  </conditionalFormatting>
  <conditionalFormatting sqref="H12:I12 H15:I15 H13:H14">
    <cfRule type="expression" dxfId="133" priority="67">
      <formula>$H$14=""</formula>
    </cfRule>
  </conditionalFormatting>
  <conditionalFormatting sqref="J13:K13 J14:J15">
    <cfRule type="expression" dxfId="132" priority="66">
      <formula>$J$15=""</formula>
    </cfRule>
  </conditionalFormatting>
  <conditionalFormatting sqref="L11:M11 L14:M15 L12:L13">
    <cfRule type="expression" dxfId="131" priority="65">
      <formula>$L$13=""</formula>
    </cfRule>
  </conditionalFormatting>
  <conditionalFormatting sqref="O7:P7 O8:O11">
    <cfRule type="expression" dxfId="130" priority="64">
      <formula>$O$9=""</formula>
    </cfRule>
  </conditionalFormatting>
  <conditionalFormatting sqref="P10:P13 Q13:R16">
    <cfRule type="expression" dxfId="129" priority="63">
      <formula>$P$12=""</formula>
    </cfRule>
  </conditionalFormatting>
  <conditionalFormatting sqref="Q19:R19 Q22:R27 Q20:Q21">
    <cfRule type="expression" dxfId="128" priority="62">
      <formula>$Q$21=""</formula>
    </cfRule>
  </conditionalFormatting>
  <conditionalFormatting sqref="N16:O16 N17:N18">
    <cfRule type="expression" dxfId="127" priority="61">
      <formula>$N$18=""</formula>
    </cfRule>
  </conditionalFormatting>
  <conditionalFormatting sqref="N19:O19 N20:N21">
    <cfRule type="expression" dxfId="126" priority="60">
      <formula>$N$21=""</formula>
    </cfRule>
  </conditionalFormatting>
  <conditionalFormatting sqref="N22:O22 N23:N24">
    <cfRule type="expression" dxfId="125" priority="59">
      <formula>$N$24=""</formula>
    </cfRule>
  </conditionalFormatting>
  <conditionalFormatting sqref="N25:O25 N26:N27">
    <cfRule type="expression" dxfId="124" priority="58">
      <formula>$N$27=""</formula>
    </cfRule>
  </conditionalFormatting>
  <conditionalFormatting sqref="U11:V11 U14:V20 U12:U13">
    <cfRule type="expression" dxfId="123" priority="11">
      <formula>$U$13=""</formula>
    </cfRule>
  </conditionalFormatting>
  <conditionalFormatting sqref="U25:V25 U26:U27">
    <cfRule type="expression" dxfId="122" priority="9">
      <formula>$U$27=""</formula>
    </cfRule>
  </conditionalFormatting>
  <conditionalFormatting sqref="W11:W27">
    <cfRule type="containsText" dxfId="121" priority="4" operator="containsText" text="Garçons">
      <formula>NOT(ISERROR(SEARCH("Garçons",W11)))</formula>
    </cfRule>
    <cfRule type="containsText" dxfId="120" priority="5" operator="containsText" text="Filles">
      <formula>NOT(ISERROR(SEARCH("Filles",W11)))</formula>
    </cfRule>
  </conditionalFormatting>
  <conditionalFormatting sqref="A18:A19 A25 A21">
    <cfRule type="containsText" dxfId="119" priority="2" operator="containsText" text="Garçons">
      <formula>NOT(ISERROR(SEARCH("Garçons",A18)))</formula>
    </cfRule>
    <cfRule type="containsText" dxfId="118" priority="3" operator="containsText" text="Filles">
      <formula>NOT(ISERROR(SEARCH("Filles",A18)))</formula>
    </cfRule>
  </conditionalFormatting>
  <conditionalFormatting sqref="N3:XFD3 I17 M19:P19 S17:V20 S1:XFD1 B1:P2 B3:L3 B17 A84:XFD1048576 A16:R16 T57:XFD83 V5:XFD11 B4:E6 B15:F15 B13:E14 G6:K6 G4:H5 J4:J5 P17:Q17 V14:XFD25 W12:XFD13 V28:XFD29 W26:XFD27 M20:N21 P20:P21 M17:N18 P18 S2:T2 W2:XFD2 N5:XFD6 N4:T4 W4:XFD4">
    <cfRule type="containsText" dxfId="117" priority="90" operator="containsText" text="Garçons">
      <formula>NOT(ISERROR(SEARCH("Garçons",A1)))</formula>
    </cfRule>
  </conditionalFormatting>
  <conditionalFormatting sqref="S25:T25 S26:S27">
    <cfRule type="expression" dxfId="116" priority="1">
      <formula>$S$27=""</formula>
    </cfRule>
  </conditionalFormatting>
  <dataValidations count="2">
    <dataValidation type="list" allowBlank="1" showInputMessage="1" showErrorMessage="1" sqref="E4 H4 J4 O8 N4:P4 E13 H13 J14 L12 P11 Q20 N26 N23 N20 N17 U12 S26 U26">
      <formula1>Choix1</formula1>
    </dataValidation>
    <dataValidation type="list" allowBlank="1" showInputMessage="1" showErrorMessage="1" sqref="E5 H5 J5 E14 H14 J15 L13 N21 N18 U13 N24 P12 Q21 O9 N5:P5 S27 U27 N27:N28">
      <formula1>OFFSET(Choix2,1,MATCH(E4,Choix1,0)-1,COUNTA(OFFSET(Choix2,,MATCH(E4,Choix1,0)-1))-1)</formula1>
    </dataValidation>
  </dataValidations>
  <printOptions horizontalCentered="1" verticalCentered="1"/>
  <pageMargins left="0.23622047244094491" right="0.23622047244094491" top="0" bottom="0" header="0.31496062992125984" footer="0.31496062992125984"/>
  <pageSetup paperSize="9" scale="77" orientation="landscape" r:id="rId1"/>
  <headerFooter>
    <oddHeader>&amp;C&amp;"Chalkboard Bold,Gras"&amp;48&amp;KFDB409Les Prés Jaunes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mprimerEtage">
                <anchor moveWithCells="1" sizeWithCells="1">
                  <from>
                    <xdr:col>17</xdr:col>
                    <xdr:colOff>142875</xdr:colOff>
                    <xdr:row>5</xdr:row>
                    <xdr:rowOff>0</xdr:rowOff>
                  </from>
                  <to>
                    <xdr:col>19</xdr:col>
                    <xdr:colOff>371475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mprimerGlobal_Click">
                <anchor moveWithCells="1" sizeWithCells="1">
                  <from>
                    <xdr:col>19</xdr:col>
                    <xdr:colOff>561975</xdr:colOff>
                    <xdr:row>5</xdr:row>
                    <xdr:rowOff>0</xdr:rowOff>
                  </from>
                  <to>
                    <xdr:col>21</xdr:col>
                    <xdr:colOff>685800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PDF_Global">
                <anchor moveWithCells="1" sizeWithCells="1">
                  <from>
                    <xdr:col>19</xdr:col>
                    <xdr:colOff>561975</xdr:colOff>
                    <xdr:row>6</xdr:row>
                    <xdr:rowOff>161925</xdr:rowOff>
                  </from>
                  <to>
                    <xdr:col>21</xdr:col>
                    <xdr:colOff>685800</xdr:colOff>
                    <xdr:row>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PDF_Etage">
                <anchor moveWithCells="1" sizeWithCells="1">
                  <from>
                    <xdr:col>17</xdr:col>
                    <xdr:colOff>123825</xdr:colOff>
                    <xdr:row>7</xdr:row>
                    <xdr:rowOff>0</xdr:rowOff>
                  </from>
                  <to>
                    <xdr:col>19</xdr:col>
                    <xdr:colOff>352425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28"/>
  <sheetViews>
    <sheetView showGridLines="0" showRowColHeaders="0" tabSelected="1" workbookViewId="0">
      <selection activeCell="O32" sqref="O32"/>
    </sheetView>
  </sheetViews>
  <sheetFormatPr baseColWidth="10" defaultRowHeight="15.75"/>
  <cols>
    <col min="1" max="1" width="6.375" customWidth="1"/>
    <col min="2" max="4" width="6.625" customWidth="1"/>
    <col min="5" max="11" width="9.375" customWidth="1"/>
    <col min="17" max="17" width="7.375" customWidth="1"/>
    <col min="19" max="19" width="6.625" customWidth="1"/>
  </cols>
  <sheetData>
    <row r="1" spans="1:21" ht="26.25">
      <c r="A1" s="21"/>
      <c r="B1" s="105" t="s">
        <v>33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93">
        <f>'Chambres LPJ'!J2</f>
        <v>82</v>
      </c>
      <c r="Q1" s="181" t="s">
        <v>102</v>
      </c>
      <c r="R1" s="181"/>
      <c r="S1" s="21"/>
      <c r="T1" s="20"/>
      <c r="U1" s="20"/>
    </row>
    <row r="2" spans="1:21" ht="27" thickBot="1">
      <c r="A2" s="98"/>
      <c r="B2" s="99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3"/>
      <c r="Q2" s="103"/>
      <c r="R2" s="150" t="s">
        <v>113</v>
      </c>
      <c r="S2" s="270" t="str">
        <f>'1er'!T2</f>
        <v>Cilent 1</v>
      </c>
      <c r="T2" s="270"/>
      <c r="U2" s="270"/>
    </row>
    <row r="3" spans="1:21" ht="21.75" thickTop="1">
      <c r="A3" s="98"/>
      <c r="B3" s="191" t="s">
        <v>87</v>
      </c>
      <c r="C3" s="192"/>
      <c r="D3" s="193"/>
      <c r="E3" s="65">
        <v>215</v>
      </c>
      <c r="F3" s="83"/>
      <c r="G3" s="64"/>
      <c r="H3" s="65">
        <v>214</v>
      </c>
      <c r="I3" s="66"/>
      <c r="J3" s="65">
        <v>213</v>
      </c>
      <c r="K3" s="66"/>
      <c r="L3" s="205" t="s">
        <v>91</v>
      </c>
      <c r="M3" s="206"/>
      <c r="N3" s="67">
        <v>200</v>
      </c>
      <c r="O3" s="67">
        <v>201</v>
      </c>
      <c r="P3" s="71">
        <v>202</v>
      </c>
      <c r="Q3" s="98"/>
      <c r="R3" s="150"/>
      <c r="S3" s="151"/>
      <c r="T3" s="151"/>
      <c r="U3" s="151"/>
    </row>
    <row r="4" spans="1:21" ht="21">
      <c r="A4" s="98"/>
      <c r="B4" s="185"/>
      <c r="C4" s="186"/>
      <c r="D4" s="187"/>
      <c r="E4" s="231" t="s">
        <v>90</v>
      </c>
      <c r="F4" s="233"/>
      <c r="G4" s="78"/>
      <c r="H4" s="231" t="s">
        <v>76</v>
      </c>
      <c r="I4" s="233"/>
      <c r="J4" s="231" t="s">
        <v>7</v>
      </c>
      <c r="K4" s="233"/>
      <c r="L4" s="207"/>
      <c r="M4" s="208"/>
      <c r="N4" s="139" t="s">
        <v>6</v>
      </c>
      <c r="O4" s="139" t="s">
        <v>1</v>
      </c>
      <c r="P4" s="141" t="s">
        <v>75</v>
      </c>
      <c r="Q4" s="98"/>
      <c r="R4" s="150" t="s">
        <v>114</v>
      </c>
      <c r="S4" s="270" t="str">
        <f>'1er'!T4</f>
        <v>25/02 - 30/02</v>
      </c>
      <c r="T4" s="270"/>
      <c r="U4" s="270"/>
    </row>
    <row r="5" spans="1:21" ht="21.75" thickBot="1">
      <c r="A5" s="98"/>
      <c r="B5" s="185"/>
      <c r="C5" s="186"/>
      <c r="D5" s="187"/>
      <c r="E5" s="226"/>
      <c r="F5" s="227"/>
      <c r="G5" s="78"/>
      <c r="H5" s="226"/>
      <c r="I5" s="227"/>
      <c r="J5" s="226"/>
      <c r="K5" s="227"/>
      <c r="L5" s="207"/>
      <c r="M5" s="208"/>
      <c r="N5" s="140"/>
      <c r="O5" s="140"/>
      <c r="P5" s="142"/>
      <c r="Q5" s="98"/>
      <c r="R5" s="20"/>
      <c r="S5" s="20"/>
      <c r="T5" s="20"/>
      <c r="U5" s="20"/>
    </row>
    <row r="6" spans="1:21" ht="21.75" thickBot="1">
      <c r="A6" s="98"/>
      <c r="B6" s="185"/>
      <c r="C6" s="186"/>
      <c r="D6" s="187"/>
      <c r="E6" s="31"/>
      <c r="F6" s="32"/>
      <c r="G6" s="78"/>
      <c r="H6" s="25"/>
      <c r="I6" s="27"/>
      <c r="J6" s="25"/>
      <c r="K6" s="27"/>
      <c r="L6" s="209"/>
      <c r="M6" s="210"/>
      <c r="N6" s="21"/>
      <c r="O6" s="35"/>
      <c r="P6" s="72"/>
      <c r="Q6" s="98"/>
      <c r="R6" s="20"/>
      <c r="S6" s="20"/>
      <c r="T6" s="20"/>
      <c r="U6" s="20"/>
    </row>
    <row r="7" spans="1:21">
      <c r="A7" s="98"/>
      <c r="B7" s="185"/>
      <c r="C7" s="186"/>
      <c r="D7" s="187"/>
      <c r="E7" s="21"/>
      <c r="F7" s="38"/>
      <c r="G7" s="21"/>
      <c r="H7" s="43"/>
      <c r="I7" s="21"/>
      <c r="J7" s="21"/>
      <c r="K7" s="21"/>
      <c r="L7" s="21"/>
      <c r="M7" s="21"/>
      <c r="N7" s="21"/>
      <c r="O7" s="82">
        <v>203</v>
      </c>
      <c r="P7" s="73"/>
      <c r="Q7" s="98"/>
      <c r="R7" s="20"/>
      <c r="S7" s="20"/>
      <c r="T7" s="20"/>
      <c r="U7" s="20"/>
    </row>
    <row r="8" spans="1:21" ht="16.5" thickBot="1">
      <c r="A8" s="98"/>
      <c r="B8" s="185"/>
      <c r="C8" s="186"/>
      <c r="D8" s="187"/>
      <c r="E8" s="21"/>
      <c r="F8" s="39"/>
      <c r="G8" s="21"/>
      <c r="H8" s="44"/>
      <c r="I8" s="21"/>
      <c r="J8" s="21"/>
      <c r="K8" s="21"/>
      <c r="L8" s="21"/>
      <c r="M8" s="21"/>
      <c r="N8" s="21"/>
      <c r="O8" s="231" t="s">
        <v>1</v>
      </c>
      <c r="P8" s="232"/>
      <c r="Q8" s="98"/>
      <c r="R8" s="20"/>
      <c r="S8" s="20"/>
      <c r="T8" s="20"/>
      <c r="U8" s="20"/>
    </row>
    <row r="9" spans="1:21" ht="16.5" thickBot="1">
      <c r="A9" s="98"/>
      <c r="B9" s="182" t="s">
        <v>88</v>
      </c>
      <c r="C9" s="183"/>
      <c r="D9" s="184"/>
      <c r="E9" s="21"/>
      <c r="F9" s="219" t="s">
        <v>37</v>
      </c>
      <c r="G9" s="21"/>
      <c r="H9" s="82">
        <v>212</v>
      </c>
      <c r="I9" s="45"/>
      <c r="J9" s="82">
        <v>211</v>
      </c>
      <c r="K9" s="22"/>
      <c r="L9" s="82">
        <v>210</v>
      </c>
      <c r="M9" s="22"/>
      <c r="N9" s="21"/>
      <c r="O9" s="275"/>
      <c r="P9" s="276"/>
      <c r="Q9" s="98"/>
      <c r="R9" s="20"/>
      <c r="S9" s="20"/>
      <c r="T9" s="20"/>
      <c r="U9" s="20"/>
    </row>
    <row r="10" spans="1:21" ht="16.5" thickBot="1">
      <c r="A10" s="98"/>
      <c r="B10" s="185"/>
      <c r="C10" s="186"/>
      <c r="D10" s="187"/>
      <c r="E10" s="21"/>
      <c r="F10" s="220"/>
      <c r="G10" s="21"/>
      <c r="H10" s="231" t="s">
        <v>7</v>
      </c>
      <c r="I10" s="233"/>
      <c r="J10" s="231" t="s">
        <v>7</v>
      </c>
      <c r="K10" s="233"/>
      <c r="L10" s="231" t="s">
        <v>7</v>
      </c>
      <c r="M10" s="233"/>
      <c r="N10" s="40"/>
      <c r="O10" s="273" t="s">
        <v>97</v>
      </c>
      <c r="P10" s="74">
        <v>204</v>
      </c>
      <c r="Q10" s="145"/>
      <c r="R10" s="146"/>
      <c r="S10" s="98"/>
      <c r="T10" s="20"/>
      <c r="U10" s="20"/>
    </row>
    <row r="11" spans="1:21" ht="17.25" thickTop="1" thickBot="1">
      <c r="A11" s="98"/>
      <c r="B11" s="185"/>
      <c r="C11" s="186"/>
      <c r="D11" s="187"/>
      <c r="E11" s="21"/>
      <c r="F11" s="220"/>
      <c r="G11" s="21"/>
      <c r="H11" s="226"/>
      <c r="I11" s="227"/>
      <c r="J11" s="226"/>
      <c r="K11" s="227"/>
      <c r="L11" s="226"/>
      <c r="M11" s="227"/>
      <c r="N11" s="21"/>
      <c r="O11" s="274"/>
      <c r="P11" s="231" t="s">
        <v>35</v>
      </c>
      <c r="Q11" s="269"/>
      <c r="R11" s="232"/>
      <c r="S11" s="98"/>
      <c r="T11" s="20"/>
      <c r="U11" s="20"/>
    </row>
    <row r="12" spans="1:21">
      <c r="A12" s="98"/>
      <c r="B12" s="185"/>
      <c r="C12" s="186"/>
      <c r="D12" s="187"/>
      <c r="E12" s="82">
        <v>216</v>
      </c>
      <c r="F12" s="22"/>
      <c r="G12" s="200" t="s">
        <v>96</v>
      </c>
      <c r="H12" s="23"/>
      <c r="I12" s="24"/>
      <c r="J12" s="23"/>
      <c r="K12" s="24"/>
      <c r="L12" s="23"/>
      <c r="M12" s="24"/>
      <c r="N12" s="21"/>
      <c r="O12" s="272"/>
      <c r="P12" s="255"/>
      <c r="Q12" s="268"/>
      <c r="R12" s="271"/>
      <c r="S12" s="98"/>
      <c r="T12" s="20"/>
      <c r="U12" s="20"/>
    </row>
    <row r="13" spans="1:21" ht="16.5" thickBot="1">
      <c r="A13" s="98"/>
      <c r="B13" s="185"/>
      <c r="C13" s="186"/>
      <c r="D13" s="187"/>
      <c r="E13" s="231" t="s">
        <v>31</v>
      </c>
      <c r="F13" s="233"/>
      <c r="G13" s="201"/>
      <c r="H13" s="23"/>
      <c r="I13" s="24"/>
      <c r="J13" s="23"/>
      <c r="K13" s="24"/>
      <c r="L13" s="23"/>
      <c r="M13" s="24"/>
      <c r="N13" s="21"/>
      <c r="O13" s="218"/>
      <c r="P13" s="42"/>
      <c r="Q13" s="21"/>
      <c r="R13" s="72"/>
      <c r="S13" s="98"/>
      <c r="T13" s="20"/>
      <c r="U13" s="20"/>
    </row>
    <row r="14" spans="1:21">
      <c r="A14" s="98"/>
      <c r="B14" s="185"/>
      <c r="C14" s="186"/>
      <c r="D14" s="187"/>
      <c r="E14" s="226"/>
      <c r="F14" s="227"/>
      <c r="G14" s="201"/>
      <c r="H14" s="23"/>
      <c r="I14" s="24"/>
      <c r="J14" s="23"/>
      <c r="K14" s="24"/>
      <c r="L14" s="23"/>
      <c r="M14" s="24"/>
      <c r="N14" s="21"/>
      <c r="O14" s="36"/>
      <c r="P14" s="80"/>
      <c r="Q14" s="23"/>
      <c r="R14" s="72"/>
      <c r="S14" s="98"/>
      <c r="T14" s="20"/>
      <c r="U14" s="20"/>
    </row>
    <row r="15" spans="1:21" ht="16.5" thickBot="1">
      <c r="A15" s="98"/>
      <c r="B15" s="188"/>
      <c r="C15" s="189"/>
      <c r="D15" s="190"/>
      <c r="E15" s="68"/>
      <c r="F15" s="69"/>
      <c r="G15" s="202"/>
      <c r="H15" s="25"/>
      <c r="I15" s="27"/>
      <c r="J15" s="25"/>
      <c r="K15" s="27"/>
      <c r="L15" s="25"/>
      <c r="M15" s="27"/>
      <c r="N15" s="21"/>
      <c r="O15" s="37"/>
      <c r="P15" s="21"/>
      <c r="Q15" s="23"/>
      <c r="R15" s="72"/>
      <c r="S15" s="98"/>
      <c r="T15" s="20"/>
      <c r="U15" s="20"/>
    </row>
    <row r="16" spans="1:21" ht="16.5" thickTop="1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75">
        <v>209</v>
      </c>
      <c r="O16" s="22"/>
      <c r="P16" s="21"/>
      <c r="Q16" s="23"/>
      <c r="R16" s="72"/>
      <c r="S16" s="98"/>
      <c r="T16" s="20"/>
      <c r="U16" s="20"/>
    </row>
    <row r="17" spans="1:21" ht="16.5" thickBot="1">
      <c r="A17" s="20"/>
      <c r="B17" s="21"/>
      <c r="C17" s="90"/>
      <c r="D17" s="90"/>
      <c r="E17" s="90"/>
      <c r="F17" s="90"/>
      <c r="G17" s="90"/>
      <c r="H17" s="90"/>
      <c r="I17" s="91"/>
      <c r="J17" s="91"/>
      <c r="K17" s="91"/>
      <c r="L17" s="91"/>
      <c r="M17" s="98"/>
      <c r="N17" s="241" t="s">
        <v>7</v>
      </c>
      <c r="O17" s="233"/>
      <c r="P17" s="21"/>
      <c r="Q17" s="87"/>
      <c r="R17" s="88"/>
      <c r="S17" s="98"/>
      <c r="T17" s="20"/>
      <c r="U17" s="20"/>
    </row>
    <row r="18" spans="1:21" ht="16.5" thickBot="1">
      <c r="A18" s="21"/>
      <c r="B18" s="176" t="s">
        <v>92</v>
      </c>
      <c r="C18" s="177"/>
      <c r="D18" s="177" t="s">
        <v>93</v>
      </c>
      <c r="E18" s="178"/>
      <c r="F18" s="176" t="s">
        <v>98</v>
      </c>
      <c r="G18" s="177"/>
      <c r="H18" s="179" t="s">
        <v>94</v>
      </c>
      <c r="I18" s="179"/>
      <c r="J18" s="179" t="s">
        <v>79</v>
      </c>
      <c r="K18" s="180"/>
      <c r="L18" s="91"/>
      <c r="M18" s="98"/>
      <c r="N18" s="265"/>
      <c r="O18" s="266"/>
      <c r="P18" s="21"/>
      <c r="Q18" s="87"/>
      <c r="R18" s="88"/>
      <c r="S18" s="98"/>
      <c r="T18" s="20"/>
      <c r="U18" s="20"/>
    </row>
    <row r="19" spans="1:21" ht="15.95" customHeight="1">
      <c r="A19" s="175" t="s">
        <v>46</v>
      </c>
      <c r="B19" s="165">
        <f>'Chambres LPJ'!E23</f>
        <v>0</v>
      </c>
      <c r="C19" s="156"/>
      <c r="D19" s="156">
        <f>'Chambres LPJ'!F23</f>
        <v>0</v>
      </c>
      <c r="E19" s="157"/>
      <c r="F19" s="165">
        <f>'Chambres LPJ'!G23</f>
        <v>0</v>
      </c>
      <c r="G19" s="156"/>
      <c r="H19" s="156">
        <f>'Chambres LPJ'!H23</f>
        <v>0</v>
      </c>
      <c r="I19" s="156"/>
      <c r="J19" s="156">
        <f>'Chambres LPJ'!I23</f>
        <v>0</v>
      </c>
      <c r="K19" s="157"/>
      <c r="L19" s="46"/>
      <c r="M19" s="98"/>
      <c r="N19" s="75">
        <v>208</v>
      </c>
      <c r="O19" s="22"/>
      <c r="P19" s="21"/>
      <c r="Q19" s="89">
        <v>205</v>
      </c>
      <c r="R19" s="86"/>
      <c r="S19" s="98"/>
      <c r="T19" s="20"/>
      <c r="U19" s="20"/>
    </row>
    <row r="20" spans="1:21" ht="15.95" customHeight="1">
      <c r="A20" s="172"/>
      <c r="B20" s="165"/>
      <c r="C20" s="156"/>
      <c r="D20" s="156"/>
      <c r="E20" s="157"/>
      <c r="F20" s="165"/>
      <c r="G20" s="156"/>
      <c r="H20" s="156"/>
      <c r="I20" s="156"/>
      <c r="J20" s="156"/>
      <c r="K20" s="157"/>
      <c r="L20" s="46"/>
      <c r="M20" s="98"/>
      <c r="N20" s="241" t="s">
        <v>7</v>
      </c>
      <c r="O20" s="233"/>
      <c r="P20" s="21"/>
      <c r="Q20" s="231" t="s">
        <v>6</v>
      </c>
      <c r="R20" s="232"/>
      <c r="S20" s="98"/>
      <c r="T20" s="20"/>
      <c r="U20" s="20"/>
    </row>
    <row r="21" spans="1:21" ht="17.100000000000001" customHeight="1" thickBot="1">
      <c r="A21" s="172" t="s">
        <v>99</v>
      </c>
      <c r="B21" s="165">
        <f>'Chambres LPJ'!N23</f>
        <v>0</v>
      </c>
      <c r="C21" s="156"/>
      <c r="D21" s="156">
        <f>'Chambres LPJ'!O23</f>
        <v>0</v>
      </c>
      <c r="E21" s="157"/>
      <c r="F21" s="165">
        <f>'Chambres LPJ'!P23</f>
        <v>0</v>
      </c>
      <c r="G21" s="156"/>
      <c r="H21" s="156">
        <f>'Chambres LPJ'!Q23</f>
        <v>0</v>
      </c>
      <c r="I21" s="156"/>
      <c r="J21" s="156">
        <f>'Chambres LPJ'!R23</f>
        <v>0</v>
      </c>
      <c r="K21" s="157"/>
      <c r="L21" s="46"/>
      <c r="M21" s="98"/>
      <c r="N21" s="265"/>
      <c r="O21" s="266"/>
      <c r="P21" s="21"/>
      <c r="Q21" s="255"/>
      <c r="R21" s="271"/>
      <c r="S21" s="98"/>
      <c r="T21" s="20"/>
      <c r="U21" s="20"/>
    </row>
    <row r="22" spans="1:21" ht="15.95" customHeight="1">
      <c r="A22" s="172"/>
      <c r="B22" s="165"/>
      <c r="C22" s="156"/>
      <c r="D22" s="156"/>
      <c r="E22" s="157"/>
      <c r="F22" s="165"/>
      <c r="G22" s="156"/>
      <c r="H22" s="156"/>
      <c r="I22" s="156"/>
      <c r="J22" s="156"/>
      <c r="K22" s="157"/>
      <c r="L22" s="46"/>
      <c r="M22" s="98"/>
      <c r="N22" s="75">
        <v>207</v>
      </c>
      <c r="O22" s="22"/>
      <c r="P22" s="21"/>
      <c r="Q22" s="81"/>
      <c r="R22" s="72"/>
      <c r="S22" s="98"/>
      <c r="T22" s="20"/>
      <c r="U22" s="20"/>
    </row>
    <row r="23" spans="1:21" ht="15.95" customHeight="1">
      <c r="A23" s="172" t="s">
        <v>47</v>
      </c>
      <c r="B23" s="165">
        <f>'Chambres LPJ'!W23</f>
        <v>0</v>
      </c>
      <c r="C23" s="156"/>
      <c r="D23" s="156">
        <f>'Chambres LPJ'!X23</f>
        <v>0</v>
      </c>
      <c r="E23" s="157"/>
      <c r="F23" s="165">
        <f>'Chambres LPJ'!Y23</f>
        <v>0</v>
      </c>
      <c r="G23" s="156"/>
      <c r="H23" s="156">
        <f>'Chambres LPJ'!Z23</f>
        <v>0</v>
      </c>
      <c r="I23" s="156"/>
      <c r="J23" s="156">
        <f>'Chambres LPJ'!AA23</f>
        <v>0</v>
      </c>
      <c r="K23" s="157"/>
      <c r="L23" s="46"/>
      <c r="M23" s="98"/>
      <c r="N23" s="241" t="s">
        <v>7</v>
      </c>
      <c r="O23" s="233"/>
      <c r="P23" s="21"/>
      <c r="Q23" s="23"/>
      <c r="R23" s="72"/>
      <c r="S23" s="98"/>
      <c r="T23" s="20"/>
      <c r="U23" s="20"/>
    </row>
    <row r="24" spans="1:21" ht="17.100000000000001" customHeight="1" thickBot="1">
      <c r="A24" s="173"/>
      <c r="B24" s="174"/>
      <c r="C24" s="158"/>
      <c r="D24" s="158"/>
      <c r="E24" s="159"/>
      <c r="F24" s="174"/>
      <c r="G24" s="158"/>
      <c r="H24" s="158"/>
      <c r="I24" s="158"/>
      <c r="J24" s="158"/>
      <c r="K24" s="159"/>
      <c r="L24" s="46"/>
      <c r="M24" s="98"/>
      <c r="N24" s="265"/>
      <c r="O24" s="266"/>
      <c r="P24" s="21"/>
      <c r="Q24" s="81"/>
      <c r="R24" s="72"/>
      <c r="S24" s="98"/>
      <c r="T24" s="20"/>
      <c r="U24" s="20"/>
    </row>
    <row r="25" spans="1:21" ht="15.95" customHeight="1">
      <c r="A25" s="160" t="s">
        <v>32</v>
      </c>
      <c r="B25" s="163">
        <f>SUM(B19:C24)</f>
        <v>0</v>
      </c>
      <c r="C25" s="164"/>
      <c r="D25" s="166">
        <f>SUM(D19:E24)</f>
        <v>0</v>
      </c>
      <c r="E25" s="167"/>
      <c r="F25" s="163">
        <f>SUM(F19:G24)</f>
        <v>0</v>
      </c>
      <c r="G25" s="164"/>
      <c r="H25" s="166">
        <f t="shared" ref="H25" si="0">SUM(H19:I24)</f>
        <v>0</v>
      </c>
      <c r="I25" s="164"/>
      <c r="J25" s="166">
        <f t="shared" ref="J25" si="1">SUM(J19:K24)</f>
        <v>0</v>
      </c>
      <c r="K25" s="167"/>
      <c r="L25" s="46"/>
      <c r="M25" s="98"/>
      <c r="N25" s="75">
        <v>206</v>
      </c>
      <c r="O25" s="22"/>
      <c r="P25" s="21"/>
      <c r="Q25" s="23"/>
      <c r="R25" s="72"/>
      <c r="S25" s="98"/>
      <c r="T25" s="20"/>
      <c r="U25" s="20"/>
    </row>
    <row r="26" spans="1:21" ht="15.95" customHeight="1">
      <c r="A26" s="161"/>
      <c r="B26" s="165"/>
      <c r="C26" s="156"/>
      <c r="D26" s="168"/>
      <c r="E26" s="157"/>
      <c r="F26" s="165"/>
      <c r="G26" s="156"/>
      <c r="H26" s="168"/>
      <c r="I26" s="156"/>
      <c r="J26" s="168"/>
      <c r="K26" s="157"/>
      <c r="L26" s="46"/>
      <c r="M26" s="98"/>
      <c r="N26" s="241" t="s">
        <v>7</v>
      </c>
      <c r="O26" s="233"/>
      <c r="P26" s="21"/>
      <c r="Q26" s="23"/>
      <c r="R26" s="72"/>
      <c r="S26" s="98"/>
      <c r="T26" s="20"/>
      <c r="U26" s="20"/>
    </row>
    <row r="27" spans="1:21" ht="17.100000000000001" customHeight="1" thickBot="1">
      <c r="A27" s="161"/>
      <c r="B27" s="165">
        <f>SUM(B25:E26)</f>
        <v>0</v>
      </c>
      <c r="C27" s="156"/>
      <c r="D27" s="156"/>
      <c r="E27" s="157"/>
      <c r="F27" s="165">
        <f>SUM(F25:K26)</f>
        <v>0</v>
      </c>
      <c r="G27" s="156"/>
      <c r="H27" s="156"/>
      <c r="I27" s="156"/>
      <c r="J27" s="156"/>
      <c r="K27" s="157"/>
      <c r="L27" s="20"/>
      <c r="M27" s="98"/>
      <c r="N27" s="267"/>
      <c r="O27" s="239"/>
      <c r="P27" s="76"/>
      <c r="Q27" s="70"/>
      <c r="R27" s="77"/>
      <c r="S27" s="98"/>
      <c r="T27" s="20"/>
      <c r="U27" s="20"/>
    </row>
    <row r="28" spans="1:21" ht="18" customHeight="1" thickTop="1" thickBot="1">
      <c r="A28" s="162"/>
      <c r="B28" s="169"/>
      <c r="C28" s="170"/>
      <c r="D28" s="170"/>
      <c r="E28" s="171"/>
      <c r="F28" s="169"/>
      <c r="G28" s="170"/>
      <c r="H28" s="170"/>
      <c r="I28" s="170"/>
      <c r="J28" s="170"/>
      <c r="K28" s="171"/>
      <c r="L28" s="21"/>
      <c r="M28" s="102"/>
      <c r="N28" s="102"/>
      <c r="O28" s="102"/>
      <c r="P28" s="102"/>
      <c r="Q28" s="102"/>
      <c r="R28" s="102"/>
      <c r="S28" s="98"/>
      <c r="T28" s="20"/>
      <c r="U28" s="20"/>
    </row>
  </sheetData>
  <sheetProtection sheet="1" objects="1" scenarios="1" selectLockedCells="1"/>
  <mergeCells count="69">
    <mergeCell ref="E14:F14"/>
    <mergeCell ref="E13:F13"/>
    <mergeCell ref="E5:F5"/>
    <mergeCell ref="E4:F4"/>
    <mergeCell ref="J5:K5"/>
    <mergeCell ref="J4:K4"/>
    <mergeCell ref="H5:I5"/>
    <mergeCell ref="H4:I4"/>
    <mergeCell ref="H11:I11"/>
    <mergeCell ref="H10:I10"/>
    <mergeCell ref="O8:P8"/>
    <mergeCell ref="L11:M11"/>
    <mergeCell ref="L10:M10"/>
    <mergeCell ref="J11:K11"/>
    <mergeCell ref="J10:K10"/>
    <mergeCell ref="N17:O17"/>
    <mergeCell ref="Q20:R20"/>
    <mergeCell ref="P12:R12"/>
    <mergeCell ref="P11:R11"/>
    <mergeCell ref="O9:P9"/>
    <mergeCell ref="N27:O27"/>
    <mergeCell ref="N26:O26"/>
    <mergeCell ref="N24:O24"/>
    <mergeCell ref="N23:O23"/>
    <mergeCell ref="N21:O21"/>
    <mergeCell ref="J19:K20"/>
    <mergeCell ref="Q21:R21"/>
    <mergeCell ref="G12:G15"/>
    <mergeCell ref="L3:M6"/>
    <mergeCell ref="B18:C18"/>
    <mergeCell ref="D18:E18"/>
    <mergeCell ref="F18:G18"/>
    <mergeCell ref="H18:I18"/>
    <mergeCell ref="J18:K18"/>
    <mergeCell ref="B3:D8"/>
    <mergeCell ref="B9:D15"/>
    <mergeCell ref="F9:F11"/>
    <mergeCell ref="O12:O13"/>
    <mergeCell ref="O10:O11"/>
    <mergeCell ref="N20:O20"/>
    <mergeCell ref="N18:O18"/>
    <mergeCell ref="A19:A20"/>
    <mergeCell ref="B19:C20"/>
    <mergeCell ref="D19:E20"/>
    <mergeCell ref="F19:G20"/>
    <mergeCell ref="H19:I20"/>
    <mergeCell ref="J23:K24"/>
    <mergeCell ref="A21:A22"/>
    <mergeCell ref="B21:C22"/>
    <mergeCell ref="D21:E22"/>
    <mergeCell ref="F21:G22"/>
    <mergeCell ref="H21:I22"/>
    <mergeCell ref="J21:K22"/>
    <mergeCell ref="S2:U2"/>
    <mergeCell ref="S4:U4"/>
    <mergeCell ref="Q1:R1"/>
    <mergeCell ref="A25:A28"/>
    <mergeCell ref="B25:C26"/>
    <mergeCell ref="D25:E26"/>
    <mergeCell ref="F25:G26"/>
    <mergeCell ref="H25:I26"/>
    <mergeCell ref="J25:K26"/>
    <mergeCell ref="B27:E28"/>
    <mergeCell ref="F27:K28"/>
    <mergeCell ref="A23:A24"/>
    <mergeCell ref="B23:C24"/>
    <mergeCell ref="D23:E24"/>
    <mergeCell ref="F23:G24"/>
    <mergeCell ref="H23:I24"/>
  </mergeCells>
  <conditionalFormatting sqref="M17:M26 S1:U1 L28:U28 B2:P2 H7:M8 L27:M27 B16:M16 Q5:U6 S7:U27 H12:M15 I9 K9 M9 B1:O1 Q3:Q4">
    <cfRule type="containsText" dxfId="115" priority="55" operator="containsText" text="Garçons">
      <formula>NOT(ISERROR(SEARCH("Garçons",B1)))</formula>
    </cfRule>
    <cfRule type="containsText" dxfId="114" priority="56" operator="containsText" text="Filles">
      <formula>NOT(ISERROR(SEARCH("Filles",B1)))</formula>
    </cfRule>
  </conditionalFormatting>
  <conditionalFormatting sqref="I17 B17">
    <cfRule type="containsText" dxfId="113" priority="53" operator="containsText" text="Garçons">
      <formula>NOT(ISERROR(SEARCH("Garçons",B17)))</formula>
    </cfRule>
    <cfRule type="containsText" dxfId="112" priority="54" operator="containsText" text="Filles">
      <formula>NOT(ISERROR(SEARCH("Filles",B17)))</formula>
    </cfRule>
  </conditionalFormatting>
  <conditionalFormatting sqref="C17 E17 G17">
    <cfRule type="containsText" dxfId="111" priority="52" operator="containsText" text="Garçons">
      <formula>NOT(ISERROR(SEARCH("Garçons",C17)))</formula>
    </cfRule>
  </conditionalFormatting>
  <conditionalFormatting sqref="Q13:R18">
    <cfRule type="expression" dxfId="110" priority="51">
      <formula>$P$12=""</formula>
    </cfRule>
  </conditionalFormatting>
  <conditionalFormatting sqref="B6:G11 B15:F15 B3:D5 F3:G3 B12:D14 F12:G12 G4:G5">
    <cfRule type="containsText" dxfId="109" priority="49" operator="containsText" text="Garçons">
      <formula>NOT(ISERROR(SEARCH("Garçons",B3)))</formula>
    </cfRule>
    <cfRule type="containsText" dxfId="108" priority="50" operator="containsText" text="Filles">
      <formula>NOT(ISERROR(SEARCH("Filles",B3)))</formula>
    </cfRule>
  </conditionalFormatting>
  <conditionalFormatting sqref="E3:F3 E6:F6 E4:E5">
    <cfRule type="expression" dxfId="107" priority="48">
      <formula>$E$5=""</formula>
    </cfRule>
  </conditionalFormatting>
  <conditionalFormatting sqref="E12:F12 E15:F15 E13:E14">
    <cfRule type="expression" dxfId="106" priority="47">
      <formula>$E$14=""</formula>
    </cfRule>
  </conditionalFormatting>
  <conditionalFormatting sqref="N6:P6 H3:L3 O3:P5 H6:K6 H4:H5 J4:J5">
    <cfRule type="containsText" dxfId="105" priority="45" operator="containsText" text="Garçons">
      <formula>NOT(ISERROR(SEARCH("Garçons",H3)))</formula>
    </cfRule>
    <cfRule type="containsText" dxfId="104" priority="46" operator="containsText" text="Filles">
      <formula>NOT(ISERROR(SEARCH("Filles",H3)))</formula>
    </cfRule>
  </conditionalFormatting>
  <conditionalFormatting sqref="H3:I3 H6:I6 H4:H5">
    <cfRule type="expression" dxfId="103" priority="44">
      <formula>$H$5=""</formula>
    </cfRule>
  </conditionalFormatting>
  <conditionalFormatting sqref="J3:K3 J6:K6 J4:J5">
    <cfRule type="expression" dxfId="102" priority="43">
      <formula>$J$5=""</formula>
    </cfRule>
  </conditionalFormatting>
  <conditionalFormatting sqref="O3:O5">
    <cfRule type="expression" dxfId="101" priority="42">
      <formula>$O$5=""</formula>
    </cfRule>
  </conditionalFormatting>
  <conditionalFormatting sqref="P3:P5">
    <cfRule type="expression" dxfId="100" priority="41">
      <formula>$P$5=""</formula>
    </cfRule>
  </conditionalFormatting>
  <conditionalFormatting sqref="N19:P19 N22:R22 N7:R7 N10:R10 N9 N26:N27 P26:R27 N25:R25 N23:N24 P23:R24 N20:N21 P20:P21 N17:N18 P18 P17:Q17 N13:R16 N11:P12 N8:O8 Q8:R9">
    <cfRule type="containsText" dxfId="99" priority="39" operator="containsText" text="Garçons">
      <formula>NOT(ISERROR(SEARCH("Garçons",N7)))</formula>
    </cfRule>
    <cfRule type="containsText" dxfId="98" priority="40" operator="containsText" text="Filles">
      <formula>NOT(ISERROR(SEARCH("Filles",N7)))</formula>
    </cfRule>
  </conditionalFormatting>
  <conditionalFormatting sqref="P10:P13">
    <cfRule type="expression" dxfId="97" priority="35">
      <formula>$P$12=""</formula>
    </cfRule>
  </conditionalFormatting>
  <conditionalFormatting sqref="Q19:R19 Q22:R27 Q20:Q21">
    <cfRule type="expression" dxfId="96" priority="34">
      <formula>$Q$21=""</formula>
    </cfRule>
  </conditionalFormatting>
  <conditionalFormatting sqref="N16:O16 N17:N18">
    <cfRule type="expression" dxfId="95" priority="33">
      <formula>$N$18=""</formula>
    </cfRule>
  </conditionalFormatting>
  <conditionalFormatting sqref="N19:O19 N20:N21">
    <cfRule type="expression" dxfId="94" priority="32">
      <formula>$N$21=""</formula>
    </cfRule>
  </conditionalFormatting>
  <conditionalFormatting sqref="N22:O22 N23:N24">
    <cfRule type="expression" dxfId="93" priority="31">
      <formula>$N$24=""</formula>
    </cfRule>
  </conditionalFormatting>
  <conditionalFormatting sqref="N25:O25 N26:N27">
    <cfRule type="expression" dxfId="92" priority="30">
      <formula>$N$27=""</formula>
    </cfRule>
  </conditionalFormatting>
  <conditionalFormatting sqref="N3:N5">
    <cfRule type="containsText" dxfId="91" priority="28" operator="containsText" text="Garçons">
      <formula>NOT(ISERROR(SEARCH("Garçons",N3)))</formula>
    </cfRule>
    <cfRule type="containsText" dxfId="90" priority="29" operator="containsText" text="Filles">
      <formula>NOT(ISERROR(SEARCH("Filles",N3)))</formula>
    </cfRule>
  </conditionalFormatting>
  <conditionalFormatting sqref="N3:N5">
    <cfRule type="expression" dxfId="89" priority="27">
      <formula>$N$5=""</formula>
    </cfRule>
  </conditionalFormatting>
  <conditionalFormatting sqref="E3:E5">
    <cfRule type="containsText" dxfId="88" priority="25" operator="containsText" text="Garçons">
      <formula>NOT(ISERROR(SEARCH("Garçons",E3)))</formula>
    </cfRule>
    <cfRule type="containsText" dxfId="87" priority="26" operator="containsText" text="Filles">
      <formula>NOT(ISERROR(SEARCH("Filles",E3)))</formula>
    </cfRule>
  </conditionalFormatting>
  <conditionalFormatting sqref="E12:E14">
    <cfRule type="containsText" dxfId="86" priority="22" operator="containsText" text="Garçons">
      <formula>NOT(ISERROR(SEARCH("Garçons",E12)))</formula>
    </cfRule>
    <cfRule type="containsText" dxfId="85" priority="23" operator="containsText" text="Filles">
      <formula>NOT(ISERROR(SEARCH("Filles",E12)))</formula>
    </cfRule>
  </conditionalFormatting>
  <conditionalFormatting sqref="H9:H11">
    <cfRule type="containsText" dxfId="84" priority="19" operator="containsText" text="Garçons">
      <formula>NOT(ISERROR(SEARCH("Garçons",H9)))</formula>
    </cfRule>
    <cfRule type="containsText" dxfId="83" priority="20" operator="containsText" text="Filles">
      <formula>NOT(ISERROR(SEARCH("Filles",H9)))</formula>
    </cfRule>
  </conditionalFormatting>
  <conditionalFormatting sqref="H9:I9 H12:I15 H10:H11">
    <cfRule type="expression" dxfId="82" priority="18">
      <formula>$H$11=""</formula>
    </cfRule>
  </conditionalFormatting>
  <conditionalFormatting sqref="J9:J11">
    <cfRule type="containsText" dxfId="81" priority="16" operator="containsText" text="Garçons">
      <formula>NOT(ISERROR(SEARCH("Garçons",J9)))</formula>
    </cfRule>
    <cfRule type="containsText" dxfId="80" priority="17" operator="containsText" text="Filles">
      <formula>NOT(ISERROR(SEARCH("Filles",J9)))</formula>
    </cfRule>
  </conditionalFormatting>
  <conditionalFormatting sqref="J9:K9 J12:K15 J10:J11">
    <cfRule type="expression" dxfId="79" priority="15">
      <formula>$J$11=""</formula>
    </cfRule>
  </conditionalFormatting>
  <conditionalFormatting sqref="L9:L11">
    <cfRule type="containsText" dxfId="78" priority="13" operator="containsText" text="Garçons">
      <formula>NOT(ISERROR(SEARCH("Garçons",L9)))</formula>
    </cfRule>
    <cfRule type="containsText" dxfId="77" priority="14" operator="containsText" text="Filles">
      <formula>NOT(ISERROR(SEARCH("Filles",L9)))</formula>
    </cfRule>
  </conditionalFormatting>
  <conditionalFormatting sqref="L9:M9 L12:M15 L10:L11">
    <cfRule type="expression" dxfId="76" priority="12">
      <formula>$L$11=""</formula>
    </cfRule>
  </conditionalFormatting>
  <conditionalFormatting sqref="O9">
    <cfRule type="containsText" dxfId="75" priority="8" operator="containsText" text="Garçons">
      <formula>NOT(ISERROR(SEARCH("Garçons",O9)))</formula>
    </cfRule>
    <cfRule type="containsText" dxfId="74" priority="9" operator="containsText" text="Filles">
      <formula>NOT(ISERROR(SEARCH("Filles",O9)))</formula>
    </cfRule>
  </conditionalFormatting>
  <conditionalFormatting sqref="O7:P7 O8:O9">
    <cfRule type="expression" dxfId="73" priority="7">
      <formula>$O$9=""</formula>
    </cfRule>
  </conditionalFormatting>
  <conditionalFormatting sqref="Q21">
    <cfRule type="containsText" dxfId="72" priority="37" operator="containsText" text="Garçons">
      <formula>NOT(ISERROR(SEARCH("Garçons",Q21)))</formula>
    </cfRule>
    <cfRule type="containsText" dxfId="71" priority="38" operator="containsText" text="Filles">
      <formula>NOT(ISERROR(SEARCH("Filles",Q21)))</formula>
    </cfRule>
  </conditionalFormatting>
  <conditionalFormatting sqref="A18:A19 A25 A21">
    <cfRule type="containsText" dxfId="70" priority="5" operator="containsText" text="Garçons">
      <formula>NOT(ISERROR(SEARCH("Garçons",A18)))</formula>
    </cfRule>
    <cfRule type="containsText" dxfId="69" priority="6" operator="containsText" text="Filles">
      <formula>NOT(ISERROR(SEARCH("Filles",A18)))</formula>
    </cfRule>
  </conditionalFormatting>
  <conditionalFormatting sqref="P1">
    <cfRule type="containsText" dxfId="68" priority="4" operator="containsText" text="Filles">
      <formula>NOT(ISERROR(SEARCH("Filles",P1)))</formula>
    </cfRule>
  </conditionalFormatting>
  <conditionalFormatting sqref="P1">
    <cfRule type="containsText" dxfId="67" priority="3" operator="containsText" text="Garçons">
      <formula>NOT(ISERROR(SEARCH("Garçons",P1)))</formula>
    </cfRule>
  </conditionalFormatting>
  <conditionalFormatting sqref="R3:U3 R2:S2 R4:S4">
    <cfRule type="containsText" dxfId="66" priority="2" operator="containsText" text="Filles">
      <formula>NOT(ISERROR(SEARCH("Filles",R2)))</formula>
    </cfRule>
  </conditionalFormatting>
  <conditionalFormatting sqref="R3:U3 R2:S2 R4:S4">
    <cfRule type="containsText" dxfId="65" priority="1" operator="containsText" text="Garçons">
      <formula>NOT(ISERROR(SEARCH("Garçons",R2)))</formula>
    </cfRule>
  </conditionalFormatting>
  <dataValidations count="2">
    <dataValidation type="list" allowBlank="1" showInputMessage="1" showErrorMessage="1" sqref="Q21 N5:P5 E5 H5 J5 N27 N18 N21 N24 P12 E14 H11 J11 L11 O9">
      <formula1>OFFSET(Choix2,1,MATCH(E4,Choix1,0)-1,COUNTA(OFFSET(Choix2,,MATCH(E4,Choix1,0)-1))-1)</formula1>
    </dataValidation>
    <dataValidation type="list" allowBlank="1" showInputMessage="1" showErrorMessage="1" sqref="E4 N4:P4 J4 N17 O8 P11 Q20 N26 N23 N20 H4 E13 H10 J10 L10">
      <formula1>Choix1</formula1>
    </dataValidation>
  </dataValidations>
  <printOptions horizontalCentered="1" verticalCentered="1"/>
  <pageMargins left="0.23622047244094491" right="0.23622047244094491" top="0" bottom="0" header="0.31496062992125984" footer="0.31496062992125984"/>
  <pageSetup paperSize="9" scale="66" orientation="landscape" horizontalDpi="300" verticalDpi="300" r:id="rId1"/>
  <headerFooter>
    <oddHeader>&amp;C&amp;"Chalkboard Bold,Gras"&amp;48&amp;KFDB409Les Prés Jaunes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W27"/>
  <sheetViews>
    <sheetView showGridLines="0" showRowColHeaders="0" tabSelected="1" topLeftCell="B1" workbookViewId="0">
      <selection activeCell="O32" sqref="O32"/>
    </sheetView>
  </sheetViews>
  <sheetFormatPr baseColWidth="10" defaultRowHeight="15.75"/>
  <cols>
    <col min="1" max="1" width="6.875" customWidth="1"/>
    <col min="18" max="18" width="7" customWidth="1"/>
    <col min="19" max="19" width="5.375" customWidth="1"/>
  </cols>
  <sheetData>
    <row r="1" spans="1:23" ht="26.25">
      <c r="A1" s="21"/>
      <c r="B1" s="105" t="s">
        <v>36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93">
        <f>'Chambres LPJ'!S2</f>
        <v>54</v>
      </c>
      <c r="Q1" s="181" t="s">
        <v>102</v>
      </c>
      <c r="R1" s="181"/>
      <c r="S1" s="21"/>
    </row>
    <row r="2" spans="1:23" ht="27" thickBot="1">
      <c r="A2" s="98"/>
      <c r="B2" s="99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3"/>
      <c r="Q2" s="103"/>
      <c r="R2" s="103"/>
      <c r="S2" s="277" t="s">
        <v>113</v>
      </c>
      <c r="T2" s="277"/>
      <c r="U2" s="270" t="str">
        <f>'1er'!T2</f>
        <v>Cilent 1</v>
      </c>
      <c r="V2" s="270"/>
      <c r="W2" s="270"/>
    </row>
    <row r="3" spans="1:23" ht="21">
      <c r="A3" s="98"/>
      <c r="B3" s="131">
        <v>302</v>
      </c>
      <c r="C3" s="53"/>
      <c r="D3" s="131">
        <v>301</v>
      </c>
      <c r="E3" s="45"/>
      <c r="F3" s="134">
        <v>300</v>
      </c>
      <c r="G3" s="33"/>
      <c r="H3" s="82">
        <v>305</v>
      </c>
      <c r="I3" s="22"/>
      <c r="J3" s="82">
        <v>307</v>
      </c>
      <c r="K3" s="28"/>
      <c r="L3" s="273" t="s">
        <v>104</v>
      </c>
      <c r="M3" s="82">
        <v>310</v>
      </c>
      <c r="N3" s="22"/>
      <c r="O3" s="278" t="s">
        <v>89</v>
      </c>
      <c r="P3" s="279"/>
      <c r="Q3" s="280"/>
      <c r="R3" s="98"/>
      <c r="S3" s="152"/>
      <c r="T3" s="153"/>
      <c r="U3" s="151"/>
      <c r="V3" s="151"/>
      <c r="W3" s="154"/>
    </row>
    <row r="4" spans="1:23" ht="21">
      <c r="A4" s="98"/>
      <c r="B4" s="300" t="s">
        <v>76</v>
      </c>
      <c r="C4" s="301"/>
      <c r="D4" s="300" t="s">
        <v>6</v>
      </c>
      <c r="E4" s="301"/>
      <c r="F4" s="144" t="s">
        <v>75</v>
      </c>
      <c r="G4" s="17"/>
      <c r="H4" s="231" t="s">
        <v>6</v>
      </c>
      <c r="I4" s="233"/>
      <c r="J4" s="231" t="s">
        <v>3</v>
      </c>
      <c r="K4" s="233"/>
      <c r="L4" s="283"/>
      <c r="M4" s="231" t="s">
        <v>30</v>
      </c>
      <c r="N4" s="233"/>
      <c r="O4" s="281"/>
      <c r="P4" s="281"/>
      <c r="Q4" s="282"/>
      <c r="R4" s="98"/>
      <c r="S4" s="277" t="s">
        <v>114</v>
      </c>
      <c r="T4" s="277"/>
      <c r="U4" s="270" t="str">
        <f>'1er'!T4</f>
        <v>25/02 - 30/02</v>
      </c>
      <c r="V4" s="270"/>
      <c r="W4" s="154"/>
    </row>
    <row r="5" spans="1:23" ht="21">
      <c r="A5" s="98"/>
      <c r="B5" s="226"/>
      <c r="C5" s="227"/>
      <c r="D5" s="226"/>
      <c r="E5" s="227"/>
      <c r="F5" s="143"/>
      <c r="G5" s="17"/>
      <c r="H5" s="226"/>
      <c r="I5" s="227"/>
      <c r="J5" s="226"/>
      <c r="K5" s="227"/>
      <c r="L5" s="283"/>
      <c r="M5" s="226"/>
      <c r="N5" s="227"/>
      <c r="O5" s="281"/>
      <c r="P5" s="281"/>
      <c r="Q5" s="282"/>
      <c r="R5" s="98"/>
      <c r="S5" s="20"/>
    </row>
    <row r="6" spans="1:23" ht="21.75" thickBot="1">
      <c r="A6" s="98"/>
      <c r="B6" s="54"/>
      <c r="C6" s="58"/>
      <c r="D6" s="56"/>
      <c r="E6" s="60"/>
      <c r="F6" s="59"/>
      <c r="G6" s="17"/>
      <c r="H6" s="25"/>
      <c r="I6" s="27"/>
      <c r="J6" s="25"/>
      <c r="K6" s="26"/>
      <c r="L6" s="284"/>
      <c r="M6" s="25"/>
      <c r="N6" s="27"/>
      <c r="O6" s="281"/>
      <c r="P6" s="281"/>
      <c r="Q6" s="282"/>
      <c r="R6" s="98"/>
      <c r="S6" s="20"/>
    </row>
    <row r="7" spans="1:23" ht="16.5" thickBot="1">
      <c r="A7" s="98"/>
      <c r="B7" s="61"/>
      <c r="C7" s="55"/>
      <c r="D7" s="55"/>
      <c r="E7" s="21"/>
      <c r="F7" s="38"/>
      <c r="G7" s="21"/>
      <c r="H7" s="43"/>
      <c r="I7" s="21"/>
      <c r="J7" s="21"/>
      <c r="K7" s="21"/>
      <c r="L7" s="21"/>
      <c r="M7" s="21"/>
      <c r="N7" s="22"/>
      <c r="O7" s="281"/>
      <c r="P7" s="281"/>
      <c r="Q7" s="282"/>
      <c r="R7" s="98"/>
      <c r="S7" s="20"/>
    </row>
    <row r="8" spans="1:23" ht="16.5" thickBot="1">
      <c r="A8" s="98"/>
      <c r="B8" s="132">
        <v>303</v>
      </c>
      <c r="C8" s="147"/>
      <c r="D8" s="55"/>
      <c r="E8" s="21"/>
      <c r="F8" s="39"/>
      <c r="G8" s="21"/>
      <c r="H8" s="44"/>
      <c r="I8" s="21"/>
      <c r="J8" s="21"/>
      <c r="K8" s="21"/>
      <c r="L8" s="21"/>
      <c r="M8" s="21"/>
      <c r="N8" s="41"/>
      <c r="O8" s="281"/>
      <c r="P8" s="281"/>
      <c r="Q8" s="282"/>
      <c r="R8" s="98"/>
      <c r="S8" s="20"/>
    </row>
    <row r="9" spans="1:23" ht="21" customHeight="1">
      <c r="A9" s="98"/>
      <c r="B9" s="300" t="s">
        <v>6</v>
      </c>
      <c r="C9" s="301"/>
      <c r="D9" s="131">
        <v>304</v>
      </c>
      <c r="E9" s="28"/>
      <c r="F9" s="219" t="s">
        <v>37</v>
      </c>
      <c r="G9" s="21"/>
      <c r="H9" s="63">
        <v>306</v>
      </c>
      <c r="I9" s="45"/>
      <c r="J9" s="82">
        <v>308</v>
      </c>
      <c r="K9" s="22"/>
      <c r="L9" s="133">
        <v>309</v>
      </c>
      <c r="M9" s="22"/>
      <c r="N9" s="21"/>
      <c r="O9" s="281"/>
      <c r="P9" s="281"/>
      <c r="Q9" s="282"/>
      <c r="R9" s="98"/>
      <c r="S9" s="20"/>
    </row>
    <row r="10" spans="1:23" ht="21" customHeight="1" thickBot="1">
      <c r="A10" s="98"/>
      <c r="B10" s="226"/>
      <c r="C10" s="227"/>
      <c r="D10" s="300" t="s">
        <v>75</v>
      </c>
      <c r="E10" s="301"/>
      <c r="F10" s="220"/>
      <c r="G10" s="21"/>
      <c r="H10" s="228" t="s">
        <v>6</v>
      </c>
      <c r="I10" s="229"/>
      <c r="J10" s="231" t="s">
        <v>75</v>
      </c>
      <c r="K10" s="233"/>
      <c r="L10" s="231" t="s">
        <v>75</v>
      </c>
      <c r="M10" s="233"/>
      <c r="N10" s="21"/>
      <c r="O10" s="281"/>
      <c r="P10" s="281"/>
      <c r="Q10" s="282"/>
      <c r="R10" s="98"/>
      <c r="S10" s="98"/>
    </row>
    <row r="11" spans="1:23" ht="21" customHeight="1" thickBot="1">
      <c r="A11" s="98"/>
      <c r="B11" s="54"/>
      <c r="C11" s="55"/>
      <c r="D11" s="226"/>
      <c r="E11" s="227"/>
      <c r="F11" s="221"/>
      <c r="G11" s="21"/>
      <c r="H11" s="226"/>
      <c r="I11" s="227"/>
      <c r="J11" s="226"/>
      <c r="K11" s="227"/>
      <c r="L11" s="226"/>
      <c r="M11" s="227"/>
      <c r="N11" s="23"/>
      <c r="O11" s="21"/>
      <c r="P11" s="22"/>
      <c r="Q11" s="82">
        <v>311</v>
      </c>
      <c r="R11" s="22"/>
      <c r="S11" s="98"/>
    </row>
    <row r="12" spans="1:23" ht="21" customHeight="1" thickBot="1">
      <c r="A12" s="98"/>
      <c r="B12" s="54"/>
      <c r="C12" s="55"/>
      <c r="D12" s="54"/>
      <c r="E12" s="29"/>
      <c r="F12" s="24"/>
      <c r="G12" s="23"/>
      <c r="H12" s="23"/>
      <c r="I12" s="24"/>
      <c r="J12" s="23"/>
      <c r="K12" s="24"/>
      <c r="L12" s="21"/>
      <c r="M12" s="24"/>
      <c r="N12" s="23"/>
      <c r="O12" s="18"/>
      <c r="P12" s="62"/>
      <c r="Q12" s="231" t="s">
        <v>30</v>
      </c>
      <c r="R12" s="233"/>
      <c r="S12" s="98"/>
    </row>
    <row r="13" spans="1:23" ht="21" customHeight="1">
      <c r="A13" s="98"/>
      <c r="B13" s="54"/>
      <c r="C13" s="55"/>
      <c r="D13" s="54"/>
      <c r="E13" s="29"/>
      <c r="F13" s="24"/>
      <c r="G13" s="23"/>
      <c r="H13" s="23"/>
      <c r="I13" s="24"/>
      <c r="J13" s="23"/>
      <c r="K13" s="24"/>
      <c r="L13" s="21"/>
      <c r="M13" s="24"/>
      <c r="N13" s="287"/>
      <c r="O13" s="288"/>
      <c r="P13" s="18"/>
      <c r="Q13" s="226"/>
      <c r="R13" s="227"/>
      <c r="S13" s="98"/>
    </row>
    <row r="14" spans="1:23" ht="21" customHeight="1" thickBot="1">
      <c r="A14" s="98"/>
      <c r="B14" s="56"/>
      <c r="C14" s="57"/>
      <c r="D14" s="56"/>
      <c r="E14" s="30"/>
      <c r="F14" s="27"/>
      <c r="G14" s="25"/>
      <c r="H14" s="25"/>
      <c r="I14" s="27"/>
      <c r="J14" s="25"/>
      <c r="K14" s="27"/>
      <c r="L14" s="26"/>
      <c r="M14" s="27"/>
      <c r="N14" s="289"/>
      <c r="O14" s="290"/>
      <c r="P14" s="21"/>
      <c r="Q14" s="25"/>
      <c r="R14" s="27"/>
      <c r="S14" s="98"/>
    </row>
    <row r="15" spans="1:23" ht="21" customHeight="1" thickBot="1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51"/>
      <c r="O15" s="52"/>
      <c r="P15" s="21"/>
      <c r="Q15" s="82">
        <v>312</v>
      </c>
      <c r="R15" s="22"/>
      <c r="S15" s="98"/>
    </row>
    <row r="16" spans="1:23" ht="21" customHeight="1" thickBot="1">
      <c r="A16" s="21"/>
      <c r="B16" s="80"/>
      <c r="C16" s="80"/>
      <c r="D16" s="80"/>
      <c r="E16" s="80"/>
      <c r="F16" s="80"/>
      <c r="G16" s="80"/>
      <c r="H16" s="79"/>
      <c r="I16" s="79"/>
      <c r="J16" s="79"/>
      <c r="K16" s="79"/>
      <c r="L16" s="20"/>
      <c r="M16" s="98"/>
      <c r="N16" s="82">
        <v>315</v>
      </c>
      <c r="O16" s="22"/>
      <c r="P16" s="21"/>
      <c r="Q16" s="231" t="s">
        <v>1</v>
      </c>
      <c r="R16" s="233"/>
      <c r="S16" s="98"/>
    </row>
    <row r="17" spans="1:19" ht="21" customHeight="1" thickBot="1">
      <c r="A17" s="21"/>
      <c r="B17" s="176" t="s">
        <v>92</v>
      </c>
      <c r="C17" s="177"/>
      <c r="D17" s="177" t="s">
        <v>93</v>
      </c>
      <c r="E17" s="178"/>
      <c r="F17" s="176" t="s">
        <v>98</v>
      </c>
      <c r="G17" s="177"/>
      <c r="H17" s="179" t="s">
        <v>94</v>
      </c>
      <c r="I17" s="179"/>
      <c r="J17" s="179" t="s">
        <v>79</v>
      </c>
      <c r="K17" s="180"/>
      <c r="L17" s="20"/>
      <c r="M17" s="98"/>
      <c r="N17" s="231" t="s">
        <v>5</v>
      </c>
      <c r="O17" s="233"/>
      <c r="P17" s="21"/>
      <c r="Q17" s="226"/>
      <c r="R17" s="227"/>
      <c r="S17" s="98"/>
    </row>
    <row r="18" spans="1:19" ht="21" customHeight="1">
      <c r="A18" s="175" t="s">
        <v>46</v>
      </c>
      <c r="B18" s="165">
        <f>'Chambres LPJ'!E23</f>
        <v>0</v>
      </c>
      <c r="C18" s="156"/>
      <c r="D18" s="291">
        <f>'Chambres LPJ'!F23</f>
        <v>0</v>
      </c>
      <c r="E18" s="295"/>
      <c r="F18" s="297">
        <f>'Chambres LPJ'!G23</f>
        <v>0</v>
      </c>
      <c r="G18" s="292"/>
      <c r="H18" s="291">
        <f>'Chambres LPJ'!H23</f>
        <v>0</v>
      </c>
      <c r="I18" s="292"/>
      <c r="J18" s="291">
        <f>'Chambres LPJ'!I23</f>
        <v>0</v>
      </c>
      <c r="K18" s="295"/>
      <c r="L18" s="20"/>
      <c r="M18" s="98"/>
      <c r="N18" s="226"/>
      <c r="O18" s="227"/>
      <c r="P18" s="21"/>
      <c r="Q18" s="23"/>
      <c r="R18" s="24"/>
      <c r="S18" s="98"/>
    </row>
    <row r="19" spans="1:19" ht="21" customHeight="1">
      <c r="A19" s="172"/>
      <c r="B19" s="165"/>
      <c r="C19" s="156"/>
      <c r="D19" s="293"/>
      <c r="E19" s="296"/>
      <c r="F19" s="298"/>
      <c r="G19" s="294"/>
      <c r="H19" s="293"/>
      <c r="I19" s="294"/>
      <c r="J19" s="293"/>
      <c r="K19" s="296"/>
      <c r="L19" s="20"/>
      <c r="M19" s="98"/>
      <c r="N19" s="23"/>
      <c r="O19" s="24"/>
      <c r="P19" s="21"/>
      <c r="Q19" s="23"/>
      <c r="R19" s="24"/>
      <c r="S19" s="98"/>
    </row>
    <row r="20" spans="1:19" ht="21" customHeight="1" thickBot="1">
      <c r="A20" s="172" t="s">
        <v>99</v>
      </c>
      <c r="B20" s="165">
        <f>'Chambres LPJ'!N23</f>
        <v>0</v>
      </c>
      <c r="C20" s="156"/>
      <c r="D20" s="156">
        <f>'Chambres LPJ'!O23</f>
        <v>0</v>
      </c>
      <c r="E20" s="157"/>
      <c r="F20" s="165">
        <f>'Chambres LPJ'!P23</f>
        <v>0</v>
      </c>
      <c r="G20" s="156"/>
      <c r="H20" s="156">
        <f>'Chambres LPJ'!Q23</f>
        <v>0</v>
      </c>
      <c r="I20" s="156"/>
      <c r="J20" s="156">
        <f>'Chambres LPJ'!R23</f>
        <v>0</v>
      </c>
      <c r="K20" s="157"/>
      <c r="L20" s="20"/>
      <c r="M20" s="98"/>
      <c r="N20" s="25"/>
      <c r="O20" s="27"/>
      <c r="P20" s="21"/>
      <c r="Q20" s="25"/>
      <c r="R20" s="27"/>
      <c r="S20" s="98"/>
    </row>
    <row r="21" spans="1:19" ht="21" customHeight="1">
      <c r="A21" s="172"/>
      <c r="B21" s="165"/>
      <c r="C21" s="156"/>
      <c r="D21" s="156"/>
      <c r="E21" s="157"/>
      <c r="F21" s="165"/>
      <c r="G21" s="156"/>
      <c r="H21" s="156"/>
      <c r="I21" s="156"/>
      <c r="J21" s="156"/>
      <c r="K21" s="157"/>
      <c r="L21" s="20"/>
      <c r="M21" s="98"/>
      <c r="N21" s="82">
        <v>314</v>
      </c>
      <c r="O21" s="22"/>
      <c r="P21" s="21"/>
      <c r="Q21" s="285" t="s">
        <v>105</v>
      </c>
      <c r="R21" s="286"/>
      <c r="S21" s="98"/>
    </row>
    <row r="22" spans="1:19" ht="21" customHeight="1" thickBot="1">
      <c r="A22" s="172" t="s">
        <v>47</v>
      </c>
      <c r="B22" s="165">
        <f>'Chambres LPJ'!W23</f>
        <v>0</v>
      </c>
      <c r="C22" s="156"/>
      <c r="D22" s="156">
        <f>'Chambres LPJ'!X23</f>
        <v>0</v>
      </c>
      <c r="E22" s="157"/>
      <c r="F22" s="165">
        <f>'Chambres LPJ'!Y23</f>
        <v>0</v>
      </c>
      <c r="G22" s="156"/>
      <c r="H22" s="156">
        <f>'Chambres LPJ'!Z23</f>
        <v>0</v>
      </c>
      <c r="I22" s="156"/>
      <c r="J22" s="156">
        <f>'Chambres LPJ'!AA23</f>
        <v>0</v>
      </c>
      <c r="K22" s="157"/>
      <c r="L22" s="20"/>
      <c r="M22" s="98"/>
      <c r="N22" s="231" t="s">
        <v>31</v>
      </c>
      <c r="O22" s="233"/>
      <c r="P22" s="21"/>
      <c r="Q22" s="209"/>
      <c r="R22" s="210"/>
      <c r="S22" s="98"/>
    </row>
    <row r="23" spans="1:19" ht="21" customHeight="1" thickBot="1">
      <c r="A23" s="173"/>
      <c r="B23" s="174"/>
      <c r="C23" s="158"/>
      <c r="D23" s="158"/>
      <c r="E23" s="159"/>
      <c r="F23" s="174"/>
      <c r="G23" s="158"/>
      <c r="H23" s="158"/>
      <c r="I23" s="158"/>
      <c r="J23" s="158"/>
      <c r="K23" s="159"/>
      <c r="L23" s="20"/>
      <c r="M23" s="98"/>
      <c r="N23" s="226"/>
      <c r="O23" s="227"/>
      <c r="P23" s="133">
        <v>313</v>
      </c>
      <c r="Q23" s="49"/>
      <c r="R23" s="50"/>
      <c r="S23" s="98"/>
    </row>
    <row r="24" spans="1:19" ht="21" customHeight="1">
      <c r="A24" s="160" t="s">
        <v>32</v>
      </c>
      <c r="B24" s="163">
        <f>SUM(B18:C23)</f>
        <v>0</v>
      </c>
      <c r="C24" s="164"/>
      <c r="D24" s="166">
        <f>SUM(D18:E23)</f>
        <v>0</v>
      </c>
      <c r="E24" s="167"/>
      <c r="F24" s="163">
        <f>SUM(F18:G23)</f>
        <v>0</v>
      </c>
      <c r="G24" s="164"/>
      <c r="H24" s="166">
        <f t="shared" ref="H24" si="0">SUM(H18:I23)</f>
        <v>0</v>
      </c>
      <c r="I24" s="164"/>
      <c r="J24" s="166">
        <f t="shared" ref="J24" si="1">SUM(J18:K23)</f>
        <v>0</v>
      </c>
      <c r="K24" s="167"/>
      <c r="L24" s="20"/>
      <c r="M24" s="98"/>
      <c r="N24" s="23"/>
      <c r="O24" s="24"/>
      <c r="P24" s="231" t="s">
        <v>30</v>
      </c>
      <c r="Q24" s="269"/>
      <c r="R24" s="233"/>
      <c r="S24" s="98"/>
    </row>
    <row r="25" spans="1:19" ht="21" customHeight="1">
      <c r="A25" s="161"/>
      <c r="B25" s="165"/>
      <c r="C25" s="156"/>
      <c r="D25" s="168"/>
      <c r="E25" s="157"/>
      <c r="F25" s="165"/>
      <c r="G25" s="156"/>
      <c r="H25" s="168"/>
      <c r="I25" s="156"/>
      <c r="J25" s="168"/>
      <c r="K25" s="157"/>
      <c r="L25" s="20"/>
      <c r="M25" s="98"/>
      <c r="N25" s="23"/>
      <c r="O25" s="24"/>
      <c r="P25" s="226"/>
      <c r="Q25" s="299"/>
      <c r="R25" s="227"/>
      <c r="S25" s="98"/>
    </row>
    <row r="26" spans="1:19" ht="21" customHeight="1" thickBot="1">
      <c r="A26" s="161"/>
      <c r="B26" s="165">
        <f>SUM(B24:E25)</f>
        <v>0</v>
      </c>
      <c r="C26" s="156"/>
      <c r="D26" s="156"/>
      <c r="E26" s="157"/>
      <c r="F26" s="165">
        <f>SUM(F24:K25)</f>
        <v>0</v>
      </c>
      <c r="G26" s="156"/>
      <c r="H26" s="156"/>
      <c r="I26" s="156"/>
      <c r="J26" s="156"/>
      <c r="K26" s="157"/>
      <c r="L26" s="20"/>
      <c r="M26" s="98"/>
      <c r="N26" s="25"/>
      <c r="O26" s="27"/>
      <c r="P26" s="47"/>
      <c r="Q26" s="47"/>
      <c r="R26" s="48"/>
      <c r="S26" s="98"/>
    </row>
    <row r="27" spans="1:19" ht="17.100000000000001" customHeight="1" thickBot="1">
      <c r="A27" s="162"/>
      <c r="B27" s="169"/>
      <c r="C27" s="170"/>
      <c r="D27" s="170"/>
      <c r="E27" s="171"/>
      <c r="F27" s="169"/>
      <c r="G27" s="170"/>
      <c r="H27" s="170"/>
      <c r="I27" s="170"/>
      <c r="J27" s="170"/>
      <c r="K27" s="171"/>
      <c r="L27" s="20"/>
      <c r="M27" s="98"/>
      <c r="N27" s="98"/>
      <c r="O27" s="98"/>
      <c r="P27" s="98"/>
      <c r="Q27" s="98"/>
      <c r="R27" s="98"/>
      <c r="S27" s="98"/>
    </row>
  </sheetData>
  <sheetProtection sheet="1" objects="1" scenarios="1" selectLockedCells="1"/>
  <mergeCells count="71">
    <mergeCell ref="B10:C10"/>
    <mergeCell ref="B9:C9"/>
    <mergeCell ref="B5:C5"/>
    <mergeCell ref="B4:C4"/>
    <mergeCell ref="H5:I5"/>
    <mergeCell ref="H4:I4"/>
    <mergeCell ref="D5:E5"/>
    <mergeCell ref="D4:E4"/>
    <mergeCell ref="D11:E11"/>
    <mergeCell ref="D10:E10"/>
    <mergeCell ref="L10:M10"/>
    <mergeCell ref="J11:K11"/>
    <mergeCell ref="J10:K10"/>
    <mergeCell ref="H11:I11"/>
    <mergeCell ref="H10:I10"/>
    <mergeCell ref="P25:R25"/>
    <mergeCell ref="P24:R24"/>
    <mergeCell ref="N23:O23"/>
    <mergeCell ref="N22:O22"/>
    <mergeCell ref="N18:O18"/>
    <mergeCell ref="B26:E27"/>
    <mergeCell ref="F26:K27"/>
    <mergeCell ref="A18:A19"/>
    <mergeCell ref="A20:A21"/>
    <mergeCell ref="A22:A23"/>
    <mergeCell ref="A24:A27"/>
    <mergeCell ref="B18:C19"/>
    <mergeCell ref="B20:C21"/>
    <mergeCell ref="B22:C23"/>
    <mergeCell ref="B24:C25"/>
    <mergeCell ref="D24:E25"/>
    <mergeCell ref="F24:G25"/>
    <mergeCell ref="H24:I25"/>
    <mergeCell ref="J24:K25"/>
    <mergeCell ref="D18:E19"/>
    <mergeCell ref="F18:G19"/>
    <mergeCell ref="D22:E23"/>
    <mergeCell ref="F22:G23"/>
    <mergeCell ref="H22:I23"/>
    <mergeCell ref="J22:K23"/>
    <mergeCell ref="B17:C17"/>
    <mergeCell ref="D17:E17"/>
    <mergeCell ref="F17:G17"/>
    <mergeCell ref="H17:I17"/>
    <mergeCell ref="J17:K17"/>
    <mergeCell ref="H18:I19"/>
    <mergeCell ref="J18:K19"/>
    <mergeCell ref="D20:E21"/>
    <mergeCell ref="F20:G21"/>
    <mergeCell ref="H20:I21"/>
    <mergeCell ref="J20:K21"/>
    <mergeCell ref="F9:F11"/>
    <mergeCell ref="L3:L6"/>
    <mergeCell ref="Q21:R22"/>
    <mergeCell ref="Q1:R1"/>
    <mergeCell ref="N13:O14"/>
    <mergeCell ref="N17:O17"/>
    <mergeCell ref="Q17:R17"/>
    <mergeCell ref="Q16:R16"/>
    <mergeCell ref="Q13:R13"/>
    <mergeCell ref="Q12:R12"/>
    <mergeCell ref="M5:N5"/>
    <mergeCell ref="M4:N4"/>
    <mergeCell ref="J5:K5"/>
    <mergeCell ref="J4:K4"/>
    <mergeCell ref="L11:M11"/>
    <mergeCell ref="S2:T2"/>
    <mergeCell ref="U2:W2"/>
    <mergeCell ref="U4:V4"/>
    <mergeCell ref="S4:T4"/>
    <mergeCell ref="O3:Q10"/>
  </mergeCells>
  <conditionalFormatting sqref="S1 A3:R3 B2:P2 A7:S8 A4:B4 M4 M24:P24 M21:Q21 M22:N22 S21:S22 A6:K6 A5 G5 M6:S6 A14:S15 A10 D10 A11:C11 F11:G11 M19:S20 M18 P18:S18 M16:P16 M23 P23:S23 M26:S27 M25:O25 A12:P13 B1:O1 S24:S25 P22 M17:N17 P17 S16:S17 S12:S13 O5:S5 N10:S11 L10 J10 J4 F4:H4 F10:H10 A9:B9 D9:S9 D4 O4:R4">
    <cfRule type="containsText" dxfId="64" priority="72" operator="containsText" text="Garçons">
      <formula>NOT(ISERROR(SEARCH("Garçons",A1)))</formula>
    </cfRule>
    <cfRule type="containsText" dxfId="63" priority="73" operator="containsText" text="Filles">
      <formula>NOT(ISERROR(SEARCH("Filles",A1)))</formula>
    </cfRule>
  </conditionalFormatting>
  <conditionalFormatting sqref="H16 A16">
    <cfRule type="containsText" dxfId="62" priority="70" operator="containsText" text="Garçons">
      <formula>NOT(ISERROR(SEARCH("Garçons",A16)))</formula>
    </cfRule>
    <cfRule type="containsText" dxfId="61" priority="71" operator="containsText" text="Filles">
      <formula>NOT(ISERROR(SEARCH("Filles",A16)))</formula>
    </cfRule>
  </conditionalFormatting>
  <conditionalFormatting sqref="B16 D16 F16">
    <cfRule type="containsText" dxfId="60" priority="69" operator="containsText" text="Garçons">
      <formula>NOT(ISERROR(SEARCH("Garçons",B16)))</formula>
    </cfRule>
  </conditionalFormatting>
  <conditionalFormatting sqref="B3:C3 B7 B6:C6 B4:B5">
    <cfRule type="expression" dxfId="59" priority="68">
      <formula>$B$5=""</formula>
    </cfRule>
  </conditionalFormatting>
  <conditionalFormatting sqref="B5">
    <cfRule type="containsText" dxfId="58" priority="66" operator="containsText" text="Garçons">
      <formula>NOT(ISERROR(SEARCH("Garçons",B5)))</formula>
    </cfRule>
    <cfRule type="containsText" dxfId="57" priority="67" operator="containsText" text="Filles">
      <formula>NOT(ISERROR(SEARCH("Filles",B5)))</formula>
    </cfRule>
  </conditionalFormatting>
  <conditionalFormatting sqref="D3:E3 D6:E6 D4:D5">
    <cfRule type="expression" dxfId="56" priority="65">
      <formula>$D$5=""</formula>
    </cfRule>
  </conditionalFormatting>
  <conditionalFormatting sqref="D5">
    <cfRule type="containsText" dxfId="55" priority="63" operator="containsText" text="Garçons">
      <formula>NOT(ISERROR(SEARCH("Garçons",D5)))</formula>
    </cfRule>
    <cfRule type="containsText" dxfId="54" priority="64" operator="containsText" text="Filles">
      <formula>NOT(ISERROR(SEARCH("Filles",D5)))</formula>
    </cfRule>
  </conditionalFormatting>
  <conditionalFormatting sqref="H3:I3 H6:I6 H4:H5">
    <cfRule type="expression" dxfId="53" priority="62">
      <formula>$H$5=""</formula>
    </cfRule>
  </conditionalFormatting>
  <conditionalFormatting sqref="H5">
    <cfRule type="containsText" dxfId="52" priority="60" operator="containsText" text="Garçons">
      <formula>NOT(ISERROR(SEARCH("Garçons",H5)))</formula>
    </cfRule>
    <cfRule type="containsText" dxfId="51" priority="61" operator="containsText" text="Filles">
      <formula>NOT(ISERROR(SEARCH("Filles",H5)))</formula>
    </cfRule>
  </conditionalFormatting>
  <conditionalFormatting sqref="F3:F6">
    <cfRule type="expression" dxfId="50" priority="59">
      <formula>$F$5=""</formula>
    </cfRule>
  </conditionalFormatting>
  <conditionalFormatting sqref="F5">
    <cfRule type="containsText" dxfId="49" priority="57" operator="containsText" text="Garçons">
      <formula>NOT(ISERROR(SEARCH("Garçons",F5)))</formula>
    </cfRule>
    <cfRule type="containsText" dxfId="48" priority="58" operator="containsText" text="Filles">
      <formula>NOT(ISERROR(SEARCH("Filles",F5)))</formula>
    </cfRule>
  </conditionalFormatting>
  <conditionalFormatting sqref="J3:K3 J6:K6 J4:J5">
    <cfRule type="expression" dxfId="47" priority="56">
      <formula>$J$5=""</formula>
    </cfRule>
  </conditionalFormatting>
  <conditionalFormatting sqref="J5">
    <cfRule type="containsText" dxfId="46" priority="54" operator="containsText" text="Garçons">
      <formula>NOT(ISERROR(SEARCH("Garçons",J5)))</formula>
    </cfRule>
    <cfRule type="containsText" dxfId="45" priority="55" operator="containsText" text="Filles">
      <formula>NOT(ISERROR(SEARCH("Filles",J5)))</formula>
    </cfRule>
  </conditionalFormatting>
  <conditionalFormatting sqref="M3:N3 M6:N6 M4:M5">
    <cfRule type="expression" dxfId="44" priority="53">
      <formula>$M$5=""</formula>
    </cfRule>
  </conditionalFormatting>
  <conditionalFormatting sqref="M5">
    <cfRule type="containsText" dxfId="43" priority="51" operator="containsText" text="Garçons">
      <formula>NOT(ISERROR(SEARCH("Garçons",M5)))</formula>
    </cfRule>
    <cfRule type="containsText" dxfId="42" priority="52" operator="containsText" text="Filles">
      <formula>NOT(ISERROR(SEARCH("Filles",M5)))</formula>
    </cfRule>
  </conditionalFormatting>
  <conditionalFormatting sqref="B11:C14 B8:B10">
    <cfRule type="expression" dxfId="41" priority="50">
      <formula>$B$10=""</formula>
    </cfRule>
  </conditionalFormatting>
  <conditionalFormatting sqref="B10">
    <cfRule type="containsText" dxfId="40" priority="48" operator="containsText" text="Garçons">
      <formula>NOT(ISERROR(SEARCH("Garçons",B10)))</formula>
    </cfRule>
    <cfRule type="containsText" dxfId="39" priority="49" operator="containsText" text="Filles">
      <formula>NOT(ISERROR(SEARCH("Filles",B10)))</formula>
    </cfRule>
  </conditionalFormatting>
  <conditionalFormatting sqref="D9:E9 D12:F14 D10:D11">
    <cfRule type="expression" dxfId="38" priority="47">
      <formula>$D$11=""</formula>
    </cfRule>
  </conditionalFormatting>
  <conditionalFormatting sqref="D11">
    <cfRule type="containsText" dxfId="37" priority="45" operator="containsText" text="Garçons">
      <formula>NOT(ISERROR(SEARCH("Garçons",D11)))</formula>
    </cfRule>
    <cfRule type="containsText" dxfId="36" priority="46" operator="containsText" text="Filles">
      <formula>NOT(ISERROR(SEARCH("Filles",D11)))</formula>
    </cfRule>
  </conditionalFormatting>
  <conditionalFormatting sqref="H9:I9 H12:I14 H10:H11">
    <cfRule type="expression" dxfId="35" priority="44">
      <formula>$H$11=""</formula>
    </cfRule>
  </conditionalFormatting>
  <conditionalFormatting sqref="H11">
    <cfRule type="containsText" dxfId="34" priority="42" operator="containsText" text="Garçons">
      <formula>NOT(ISERROR(SEARCH("Garçons",H11)))</formula>
    </cfRule>
    <cfRule type="containsText" dxfId="33" priority="43" operator="containsText" text="Filles">
      <formula>NOT(ISERROR(SEARCH("Filles",H11)))</formula>
    </cfRule>
  </conditionalFormatting>
  <conditionalFormatting sqref="J9:K9 J12:K14 J10:J11">
    <cfRule type="expression" dxfId="32" priority="41">
      <formula>$J$11=""</formula>
    </cfRule>
  </conditionalFormatting>
  <conditionalFormatting sqref="J11">
    <cfRule type="containsText" dxfId="31" priority="39" operator="containsText" text="Garçons">
      <formula>NOT(ISERROR(SEARCH("Garçons",J11)))</formula>
    </cfRule>
    <cfRule type="containsText" dxfId="30" priority="40" operator="containsText" text="Filles">
      <formula>NOT(ISERROR(SEARCH("Filles",J11)))</formula>
    </cfRule>
  </conditionalFormatting>
  <conditionalFormatting sqref="L9:M9 L12:M14 L10:L11">
    <cfRule type="expression" dxfId="29" priority="38">
      <formula>$L$11=""</formula>
    </cfRule>
  </conditionalFormatting>
  <conditionalFormatting sqref="L11">
    <cfRule type="containsText" dxfId="28" priority="36" operator="containsText" text="Garçons">
      <formula>NOT(ISERROR(SEARCH("Garçons",L11)))</formula>
    </cfRule>
    <cfRule type="containsText" dxfId="27" priority="37" operator="containsText" text="Filles">
      <formula>NOT(ISERROR(SEARCH("Filles",L11)))</formula>
    </cfRule>
  </conditionalFormatting>
  <conditionalFormatting sqref="N16:O16 N19:O20 N17:N18">
    <cfRule type="expression" dxfId="26" priority="35">
      <formula>$N$18=""</formula>
    </cfRule>
  </conditionalFormatting>
  <conditionalFormatting sqref="N18">
    <cfRule type="containsText" dxfId="25" priority="33" operator="containsText" text="Garçons">
      <formula>NOT(ISERROR(SEARCH("Garçons",N18)))</formula>
    </cfRule>
    <cfRule type="containsText" dxfId="24" priority="34" operator="containsText" text="Filles">
      <formula>NOT(ISERROR(SEARCH("Filles",N18)))</formula>
    </cfRule>
  </conditionalFormatting>
  <conditionalFormatting sqref="Q15:R15 Q18:R20">
    <cfRule type="expression" dxfId="23" priority="29">
      <formula>$Q$16=""</formula>
    </cfRule>
  </conditionalFormatting>
  <conditionalFormatting sqref="N21:O21 N24:O26 N22:N23">
    <cfRule type="expression" dxfId="22" priority="26">
      <formula>$N$23=""</formula>
    </cfRule>
  </conditionalFormatting>
  <conditionalFormatting sqref="N23">
    <cfRule type="containsText" dxfId="21" priority="24" operator="containsText" text="Garçons">
      <formula>NOT(ISERROR(SEARCH("Garçons",N23)))</formula>
    </cfRule>
    <cfRule type="containsText" dxfId="20" priority="25" operator="containsText" text="Filles">
      <formula>NOT(ISERROR(SEARCH("Filles",N23)))</formula>
    </cfRule>
  </conditionalFormatting>
  <conditionalFormatting sqref="P23:R23 P26:R26 P24:P25">
    <cfRule type="expression" dxfId="19" priority="23">
      <formula>$P$25=""</formula>
    </cfRule>
  </conditionalFormatting>
  <conditionalFormatting sqref="P25">
    <cfRule type="containsText" dxfId="18" priority="21" operator="containsText" text="Garçons">
      <formula>NOT(ISERROR(SEARCH("Garçons",P25)))</formula>
    </cfRule>
    <cfRule type="containsText" dxfId="17" priority="22" operator="containsText" text="Filles">
      <formula>NOT(ISERROR(SEARCH("Filles",P25)))</formula>
    </cfRule>
  </conditionalFormatting>
  <conditionalFormatting sqref="Q12 S2 U2 S4 U4">
    <cfRule type="containsText" dxfId="16" priority="20" operator="containsText" text="Filles">
      <formula>NOT(ISERROR(SEARCH("Filles",Q2)))</formula>
    </cfRule>
  </conditionalFormatting>
  <conditionalFormatting sqref="Q16">
    <cfRule type="containsText" dxfId="15" priority="16" operator="containsText" text="Garçons">
      <formula>NOT(ISERROR(SEARCH("Garçons",Q16)))</formula>
    </cfRule>
    <cfRule type="containsText" dxfId="14" priority="17" operator="containsText" text="Filles">
      <formula>NOT(ISERROR(SEARCH("Filles",Q16)))</formula>
    </cfRule>
  </conditionalFormatting>
  <conditionalFormatting sqref="Q15:R15 Q18:R20 Q16:Q17">
    <cfRule type="expression" dxfId="13" priority="15">
      <formula>$Q$17=""</formula>
    </cfRule>
  </conditionalFormatting>
  <conditionalFormatting sqref="Q11:R11 Q14:R14 Q12">
    <cfRule type="containsText" dxfId="12" priority="19" operator="containsText" text="Garçons">
      <formula>NOT(ISERROR(SEARCH("Garçons",Q11)))</formula>
    </cfRule>
    <cfRule type="expression" dxfId="11" priority="32">
      <formula>$Q$13=""</formula>
    </cfRule>
  </conditionalFormatting>
  <conditionalFormatting sqref="Q17">
    <cfRule type="containsText" dxfId="10" priority="12" operator="containsText" text="Garçons">
      <formula>NOT(ISERROR(SEARCH("Garçons",Q17)))</formula>
    </cfRule>
    <cfRule type="containsText" dxfId="9" priority="13" operator="containsText" text="Filles">
      <formula>NOT(ISERROR(SEARCH("Filles",Q17)))</formula>
    </cfRule>
  </conditionalFormatting>
  <conditionalFormatting sqref="Q11:R11 Q14:R14 Q12:Q13">
    <cfRule type="expression" dxfId="8" priority="11">
      <formula>$Q$13=""</formula>
    </cfRule>
  </conditionalFormatting>
  <conditionalFormatting sqref="Q13">
    <cfRule type="containsText" dxfId="7" priority="9" operator="containsText" text="Garçons">
      <formula>NOT(ISERROR(SEARCH("Garçons",Q13)))</formula>
    </cfRule>
    <cfRule type="containsText" dxfId="6" priority="10" operator="containsText" text="Filles">
      <formula>NOT(ISERROR(SEARCH("Filles",Q13)))</formula>
    </cfRule>
  </conditionalFormatting>
  <conditionalFormatting sqref="P1">
    <cfRule type="containsText" dxfId="5" priority="8" operator="containsText" text="Filles">
      <formula>NOT(ISERROR(SEARCH("Filles",P1)))</formula>
    </cfRule>
  </conditionalFormatting>
  <conditionalFormatting sqref="P1 S2 U2 S4 U4">
    <cfRule type="containsText" dxfId="4" priority="7" operator="containsText" text="Garçons">
      <formula>NOT(ISERROR(SEARCH("Garçons",P1)))</formula>
    </cfRule>
  </conditionalFormatting>
  <conditionalFormatting sqref="A17:A18 A24 A20">
    <cfRule type="containsText" dxfId="3" priority="3" operator="containsText" text="Garçons">
      <formula>NOT(ISERROR(SEARCH("Garçons",A17)))</formula>
    </cfRule>
    <cfRule type="containsText" dxfId="2" priority="4" operator="containsText" text="Filles">
      <formula>NOT(ISERROR(SEARCH("Filles",A17)))</formula>
    </cfRule>
  </conditionalFormatting>
  <conditionalFormatting sqref="S3:V3">
    <cfRule type="containsText" dxfId="1" priority="2" operator="containsText" text="Filles">
      <formula>NOT(ISERROR(SEARCH("Filles",S3)))</formula>
    </cfRule>
  </conditionalFormatting>
  <conditionalFormatting sqref="S3:V3">
    <cfRule type="containsText" dxfId="0" priority="1" operator="containsText" text="Garçons">
      <formula>NOT(ISERROR(SEARCH("Garçons",S3)))</formula>
    </cfRule>
  </conditionalFormatting>
  <dataValidations count="2">
    <dataValidation type="list" allowBlank="1" showInputMessage="1" showErrorMessage="1" sqref="P24 B4 D4 F4 H4 J4 M4 B9 D10 H10 J10 L10 N17 N22 Q12 Q16">
      <formula1>Choix1</formula1>
    </dataValidation>
    <dataValidation type="list" allowBlank="1" showInputMessage="1" showErrorMessage="1" sqref="B5 D5 H5 F5 J5 M5 B10 D11 H11 J11 L11 N18 P25 N23 Q17 Q13">
      <formula1>OFFSET(Choix2,1,MATCH(B4,Choix1,0)-1,COUNTA(OFFSET(Choix2,,MATCH(B4,Choix1,0)-1))-1)</formula1>
    </dataValidation>
  </dataValidations>
  <printOptions horizontalCentered="1" verticalCentered="1"/>
  <pageMargins left="0.23622047244094491" right="0.23622047244094491" top="0" bottom="0" header="0.31496062992125984" footer="0.31496062992125984"/>
  <pageSetup paperSize="9" scale="56" orientation="landscape" horizontalDpi="300" verticalDpi="300" r:id="rId1"/>
  <headerFooter>
    <oddHeader>&amp;C&amp;"Chalkboard Bold,Gras"&amp;48&amp;KFDB409Les Prés Jaunes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3"/>
  <sheetViews>
    <sheetView zoomScale="111" zoomScaleNormal="110" workbookViewId="0">
      <selection activeCell="Y6" sqref="Y6"/>
    </sheetView>
  </sheetViews>
  <sheetFormatPr baseColWidth="10" defaultRowHeight="15.75"/>
  <cols>
    <col min="1" max="1" width="4.375" customWidth="1"/>
    <col min="2" max="2" width="5.875" customWidth="1"/>
    <col min="3" max="3" width="2.875" hidden="1" customWidth="1"/>
    <col min="4" max="4" width="16" customWidth="1"/>
    <col min="5" max="9" width="5.875" customWidth="1"/>
    <col min="10" max="10" width="5.5" customWidth="1"/>
    <col min="11" max="11" width="6.875" customWidth="1"/>
    <col min="12" max="12" width="2.875" hidden="1" customWidth="1"/>
    <col min="13" max="13" width="12.875" customWidth="1"/>
    <col min="14" max="18" width="5.875" customWidth="1"/>
    <col min="19" max="19" width="5" customWidth="1"/>
    <col min="20" max="20" width="7.125" customWidth="1"/>
    <col min="21" max="21" width="4" hidden="1" customWidth="1"/>
    <col min="22" max="22" width="13" customWidth="1"/>
    <col min="23" max="27" width="5.875" customWidth="1"/>
  </cols>
  <sheetData>
    <row r="1" spans="1:27">
      <c r="A1" s="312" t="s">
        <v>0</v>
      </c>
      <c r="B1" s="313"/>
      <c r="C1" s="313"/>
      <c r="D1" s="313"/>
      <c r="E1" s="313"/>
      <c r="F1" s="313"/>
      <c r="G1" s="313"/>
      <c r="H1" s="313"/>
      <c r="I1" s="314"/>
      <c r="J1" s="315" t="s">
        <v>38</v>
      </c>
      <c r="K1" s="313"/>
      <c r="L1" s="313"/>
      <c r="M1" s="313"/>
      <c r="N1" s="313"/>
      <c r="O1" s="313"/>
      <c r="P1" s="313"/>
      <c r="Q1" s="313"/>
      <c r="R1" s="316"/>
      <c r="S1" s="302" t="s">
        <v>39</v>
      </c>
      <c r="T1" s="303"/>
      <c r="U1" s="303"/>
      <c r="V1" s="304"/>
      <c r="W1" s="304"/>
      <c r="X1" s="304"/>
      <c r="Y1" s="304"/>
      <c r="Z1" s="305"/>
      <c r="AA1" s="9"/>
    </row>
    <row r="2" spans="1:27">
      <c r="A2" s="306">
        <f>SUM(C3:C22)</f>
        <v>87</v>
      </c>
      <c r="B2" s="307"/>
      <c r="C2" s="307"/>
      <c r="D2" s="308"/>
      <c r="E2" s="7" t="s">
        <v>40</v>
      </c>
      <c r="F2" s="7" t="s">
        <v>41</v>
      </c>
      <c r="G2" s="7" t="s">
        <v>44</v>
      </c>
      <c r="H2" s="7" t="s">
        <v>42</v>
      </c>
      <c r="I2" s="10" t="s">
        <v>79</v>
      </c>
      <c r="J2" s="309">
        <f>SUM(L3:L22)</f>
        <v>82</v>
      </c>
      <c r="K2" s="307"/>
      <c r="L2" s="307"/>
      <c r="M2" s="308"/>
      <c r="N2" s="7" t="s">
        <v>40</v>
      </c>
      <c r="O2" s="7" t="s">
        <v>41</v>
      </c>
      <c r="P2" s="7" t="s">
        <v>44</v>
      </c>
      <c r="Q2" s="84" t="s">
        <v>42</v>
      </c>
      <c r="R2" s="10" t="s">
        <v>79</v>
      </c>
      <c r="S2" s="306">
        <f>SUM(U3:U18)</f>
        <v>54</v>
      </c>
      <c r="T2" s="307"/>
      <c r="U2" s="307"/>
      <c r="V2" s="308"/>
      <c r="W2" s="13" t="s">
        <v>40</v>
      </c>
      <c r="X2" s="13" t="s">
        <v>41</v>
      </c>
      <c r="Y2" s="13" t="s">
        <v>44</v>
      </c>
      <c r="Z2" s="14" t="s">
        <v>42</v>
      </c>
      <c r="AA2" s="15" t="s">
        <v>79</v>
      </c>
    </row>
    <row r="3" spans="1:27" ht="17.100000000000001" customHeight="1">
      <c r="A3" s="3">
        <v>1</v>
      </c>
      <c r="B3" s="128" t="str">
        <f>'1er'!U26</f>
        <v>5 Lits</v>
      </c>
      <c r="C3" s="128">
        <f>VLOOKUP(B3,Tableau7[],2,FALSE)</f>
        <v>5</v>
      </c>
      <c r="D3" s="2">
        <f>'1er'!U27</f>
        <v>0</v>
      </c>
      <c r="E3" s="2" t="str">
        <f>IFERROR(VLOOKUP('Chambres LPJ'!D3,Garçons[],2,FALSE)," ")</f>
        <v xml:space="preserve"> </v>
      </c>
      <c r="F3" s="2" t="str">
        <f>IFERROR(VLOOKUP('Chambres LPJ'!D3,Filles[],2,FALSE)," ")</f>
        <v xml:space="preserve"> </v>
      </c>
      <c r="G3" s="2" t="str">
        <f>IFERROR(VLOOKUP('Chambres LPJ'!D3,Ens[],2,FALSE)," ")</f>
        <v xml:space="preserve"> </v>
      </c>
      <c r="H3" s="2" t="str">
        <f>IFERROR(VLOOKUP('Chambres LPJ'!D3,Anim[],2,FALSE)," ")</f>
        <v xml:space="preserve"> </v>
      </c>
      <c r="I3" s="2" t="str">
        <f>IFERROR(VLOOKUP('Chambres LPJ'!D3,Accompagnateurs[],2,FALSE)," ")</f>
        <v xml:space="preserve"> </v>
      </c>
      <c r="J3" s="5">
        <v>200</v>
      </c>
      <c r="K3" s="5" t="str">
        <f>'2e'!N4</f>
        <v>2 Lits</v>
      </c>
      <c r="L3" s="5">
        <f>VLOOKUP(K3,Tableau7[],2,FALSE)</f>
        <v>2</v>
      </c>
      <c r="M3" s="5">
        <f>'2e'!N5</f>
        <v>0</v>
      </c>
      <c r="N3" s="5" t="str">
        <f>IFERROR(VLOOKUP('Chambres LPJ'!M3,Garçons[],2,FALSE)," ")</f>
        <v xml:space="preserve"> </v>
      </c>
      <c r="O3" s="5" t="str">
        <f>IFERROR(VLOOKUP('Chambres LPJ'!M3,Filles[],2,FALSE)," ")</f>
        <v xml:space="preserve"> </v>
      </c>
      <c r="P3" s="5" t="str">
        <f>IFERROR(VLOOKUP('Chambres LPJ'!M3,Ens[],2,FALSE)," ")</f>
        <v xml:space="preserve"> </v>
      </c>
      <c r="Q3" s="5" t="str">
        <f>IFERROR(VLOOKUP('Chambres LPJ'!M3,Anim[],2,FALSE)," ")</f>
        <v xml:space="preserve"> </v>
      </c>
      <c r="R3" s="8" t="str">
        <f>IFERROR(VLOOKUP('Chambres LPJ'!M3,Accompagnateurs[],2,FALSE)," ")</f>
        <v xml:space="preserve"> </v>
      </c>
      <c r="S3" s="6">
        <v>300</v>
      </c>
      <c r="T3" s="136" t="str">
        <f>'3e'!F4</f>
        <v>3 Lits</v>
      </c>
      <c r="U3" s="135">
        <f>VLOOKUP(T3,Tableau7[],2,FALSE)</f>
        <v>3</v>
      </c>
      <c r="V3" s="11">
        <f>'3e'!F5</f>
        <v>0</v>
      </c>
      <c r="W3" s="16" t="str">
        <f>IFERROR(VLOOKUP('Chambres LPJ'!V3,Garçons[],2,FALSE)," ")</f>
        <v xml:space="preserve"> </v>
      </c>
      <c r="X3" s="16" t="str">
        <f>IFERROR(VLOOKUP('Chambres LPJ'!V3,Filles[],2,FALSE)," ")</f>
        <v xml:space="preserve"> </v>
      </c>
      <c r="Y3" s="16" t="str">
        <f>IFERROR(VLOOKUP('Chambres LPJ'!V3,Ens[],2,FALSE)," ")</f>
        <v xml:space="preserve"> </v>
      </c>
      <c r="Z3" s="16" t="str">
        <f>IFERROR(VLOOKUP('Chambres LPJ'!V3,Anim[],2,FALSE)," ")</f>
        <v xml:space="preserve"> </v>
      </c>
      <c r="AA3" s="16" t="str">
        <f>IFERROR(VLOOKUP('Chambres LPJ'!V3,Accompagnateurs[],2,FALSE)," ")</f>
        <v xml:space="preserve"> </v>
      </c>
    </row>
    <row r="4" spans="1:27">
      <c r="A4" s="3">
        <v>2</v>
      </c>
      <c r="B4" s="128" t="str">
        <f>'1er'!S26</f>
        <v>5 Lits</v>
      </c>
      <c r="C4" s="128">
        <f>VLOOKUP(B4,Tableau7[],2,FALSE)</f>
        <v>5</v>
      </c>
      <c r="D4" s="2">
        <f>'1er'!S27</f>
        <v>0</v>
      </c>
      <c r="E4" s="2" t="str">
        <f>IFERROR(VLOOKUP('Chambres LPJ'!D4,Garçons[],2,FALSE)," ")</f>
        <v xml:space="preserve"> </v>
      </c>
      <c r="F4" s="2" t="str">
        <f>IFERROR(VLOOKUP('Chambres LPJ'!D4,Filles[],2,FALSE)," ")</f>
        <v xml:space="preserve"> </v>
      </c>
      <c r="G4" s="2" t="str">
        <f>IFERROR(VLOOKUP('Chambres LPJ'!D4,Ens[],2,FALSE)," ")</f>
        <v xml:space="preserve"> </v>
      </c>
      <c r="H4" s="2" t="str">
        <f>IFERROR(VLOOKUP('Chambres LPJ'!D4,Anim[],2,FALSE)," ")</f>
        <v xml:space="preserve"> </v>
      </c>
      <c r="I4" s="2" t="str">
        <f>IFERROR(VLOOKUP('Chambres LPJ'!D4,Accompagnateurs[],2,FALSE)," ")</f>
        <v xml:space="preserve"> </v>
      </c>
      <c r="J4" s="5">
        <v>201</v>
      </c>
      <c r="K4" s="5" t="str">
        <f>'2e'!O4</f>
        <v>4 Lits</v>
      </c>
      <c r="L4" s="5">
        <f>VLOOKUP(K4,Tableau7[],2,FALSE)</f>
        <v>4</v>
      </c>
      <c r="M4" s="5">
        <f>'2e'!O5</f>
        <v>0</v>
      </c>
      <c r="N4" s="5" t="str">
        <f>IFERROR(VLOOKUP('Chambres LPJ'!M4,Garçons[],2,FALSE)," ")</f>
        <v xml:space="preserve"> </v>
      </c>
      <c r="O4" s="5" t="str">
        <f>IFERROR(VLOOKUP('Chambres LPJ'!M4,Filles[],2,FALSE)," ")</f>
        <v xml:space="preserve"> </v>
      </c>
      <c r="P4" s="5" t="str">
        <f>IFERROR(VLOOKUP('Chambres LPJ'!M4,Ens[],2,FALSE)," ")</f>
        <v xml:space="preserve"> </v>
      </c>
      <c r="Q4" s="5" t="str">
        <f>IFERROR(VLOOKUP('Chambres LPJ'!M4,Anim[],2,FALSE)," ")</f>
        <v xml:space="preserve"> </v>
      </c>
      <c r="R4" s="8" t="str">
        <f>IFERROR(VLOOKUP('Chambres LPJ'!M4,Accompagnateurs[],2,FALSE)," ")</f>
        <v xml:space="preserve"> </v>
      </c>
      <c r="S4" s="6">
        <v>301</v>
      </c>
      <c r="T4" s="136" t="str">
        <f>'3e'!D4</f>
        <v>2 Lits</v>
      </c>
      <c r="U4" s="135">
        <f>VLOOKUP(T4,Tableau7[],2,FALSE)</f>
        <v>2</v>
      </c>
      <c r="V4" s="11">
        <f>'3e'!D5</f>
        <v>0</v>
      </c>
      <c r="W4" s="16" t="str">
        <f>IFERROR(VLOOKUP('Chambres LPJ'!V4,Garçons[],2,FALSE)," ")</f>
        <v xml:space="preserve"> </v>
      </c>
      <c r="X4" s="16" t="str">
        <f>IFERROR(VLOOKUP('Chambres LPJ'!V4,Filles[],2,FALSE)," ")</f>
        <v xml:space="preserve"> </v>
      </c>
      <c r="Y4" s="16" t="str">
        <f>IFERROR(VLOOKUP('Chambres LPJ'!V4,Ens[],2,FALSE)," ")</f>
        <v xml:space="preserve"> </v>
      </c>
      <c r="Z4" s="16" t="str">
        <f>IFERROR(VLOOKUP('Chambres LPJ'!V4,Anim[],2,FALSE)," ")</f>
        <v xml:space="preserve"> </v>
      </c>
      <c r="AA4" s="16" t="str">
        <f>IFERROR(VLOOKUP('Chambres LPJ'!V4,Accompagnateurs[],2,FALSE)," ")</f>
        <v xml:space="preserve"> </v>
      </c>
    </row>
    <row r="5" spans="1:27">
      <c r="A5" s="3">
        <v>3</v>
      </c>
      <c r="B5" s="128" t="str">
        <f>'1er'!U12</f>
        <v>6 Lits</v>
      </c>
      <c r="C5" s="128">
        <f>VLOOKUP(B5,Tableau7[],2,FALSE)</f>
        <v>6</v>
      </c>
      <c r="D5" s="2">
        <f>'1er'!U13</f>
        <v>0</v>
      </c>
      <c r="E5" s="2" t="str">
        <f>IFERROR(VLOOKUP('Chambres LPJ'!D5,Garçons[],2,FALSE)," ")</f>
        <v xml:space="preserve"> </v>
      </c>
      <c r="F5" s="2" t="str">
        <f>IFERROR(VLOOKUP('Chambres LPJ'!D5,Filles[],2,FALSE)," ")</f>
        <v xml:space="preserve"> </v>
      </c>
      <c r="G5" s="2" t="str">
        <f>IFERROR(VLOOKUP('Chambres LPJ'!D5,Ens[],2,FALSE)," ")</f>
        <v xml:space="preserve"> </v>
      </c>
      <c r="H5" s="2" t="str">
        <f>IFERROR(VLOOKUP('Chambres LPJ'!D5,Anim[],2,FALSE)," ")</f>
        <v xml:space="preserve"> </v>
      </c>
      <c r="I5" s="2" t="str">
        <f>IFERROR(VLOOKUP('Chambres LPJ'!D5,Accompagnateurs[],2,FALSE)," ")</f>
        <v xml:space="preserve"> </v>
      </c>
      <c r="J5" s="5">
        <v>202</v>
      </c>
      <c r="K5" s="5" t="str">
        <f>'2e'!P4</f>
        <v>3 Lits</v>
      </c>
      <c r="L5" s="5">
        <f>VLOOKUP(K5,Tableau7[],2,FALSE)</f>
        <v>3</v>
      </c>
      <c r="M5" s="5">
        <f>'2e'!P5</f>
        <v>0</v>
      </c>
      <c r="N5" s="5" t="str">
        <f>IFERROR(VLOOKUP('Chambres LPJ'!M5,Garçons[],2,FALSE)," ")</f>
        <v xml:space="preserve"> </v>
      </c>
      <c r="O5" s="5" t="str">
        <f>IFERROR(VLOOKUP('Chambres LPJ'!M5,Filles[],2,FALSE)," ")</f>
        <v xml:space="preserve"> </v>
      </c>
      <c r="P5" s="5" t="str">
        <f>IFERROR(VLOOKUP('Chambres LPJ'!M5,Ens[],2,FALSE)," ")</f>
        <v xml:space="preserve"> </v>
      </c>
      <c r="Q5" s="5" t="str">
        <f>IFERROR(VLOOKUP('Chambres LPJ'!M5,Anim[],2,FALSE)," ")</f>
        <v xml:space="preserve"> </v>
      </c>
      <c r="R5" s="8" t="str">
        <f>IFERROR(VLOOKUP('Chambres LPJ'!M5,Accompagnateurs[],2,FALSE)," ")</f>
        <v xml:space="preserve"> </v>
      </c>
      <c r="S5" s="6">
        <v>302</v>
      </c>
      <c r="T5" s="136" t="str">
        <f>'3e'!B4</f>
        <v>9 Lits</v>
      </c>
      <c r="U5" s="135">
        <f>VLOOKUP(T5,Tableau7[],2,FALSE)</f>
        <v>9</v>
      </c>
      <c r="V5" s="11">
        <f>'3e'!B5</f>
        <v>0</v>
      </c>
      <c r="W5" s="16" t="str">
        <f>IFERROR(VLOOKUP('Chambres LPJ'!V5,Garçons[],2,FALSE)," ")</f>
        <v xml:space="preserve"> </v>
      </c>
      <c r="X5" s="16" t="str">
        <f>IFERROR(VLOOKUP('Chambres LPJ'!V5,Filles[],2,FALSE)," ")</f>
        <v xml:space="preserve"> </v>
      </c>
      <c r="Y5" s="16" t="str">
        <f>IFERROR(VLOOKUP('Chambres LPJ'!V5,Ens[],2,FALSE)," ")</f>
        <v xml:space="preserve"> </v>
      </c>
      <c r="Z5" s="16" t="str">
        <f>IFERROR(VLOOKUP('Chambres LPJ'!V5,Anim[],2,FALSE)," ")</f>
        <v xml:space="preserve"> </v>
      </c>
      <c r="AA5" s="16" t="str">
        <f>IFERROR(VLOOKUP('Chambres LPJ'!V5,Accompagnateurs[],2,FALSE)," ")</f>
        <v xml:space="preserve"> </v>
      </c>
    </row>
    <row r="6" spans="1:27">
      <c r="A6" s="3">
        <v>100</v>
      </c>
      <c r="B6" s="128" t="str">
        <f>'1er'!N4</f>
        <v>3 Lits</v>
      </c>
      <c r="C6" s="128">
        <f>VLOOKUP(B6,Tableau7[],2,FALSE)</f>
        <v>3</v>
      </c>
      <c r="D6" s="2">
        <f>'1er'!N5</f>
        <v>0</v>
      </c>
      <c r="E6" s="2" t="str">
        <f>IFERROR(VLOOKUP('Chambres LPJ'!D6,Garçons[],2,FALSE)," ")</f>
        <v xml:space="preserve"> </v>
      </c>
      <c r="F6" s="2" t="str">
        <f>IFERROR(VLOOKUP('Chambres LPJ'!D6,Filles[],2,FALSE)," ")</f>
        <v xml:space="preserve"> </v>
      </c>
      <c r="G6" s="2" t="str">
        <f>IFERROR(VLOOKUP('Chambres LPJ'!D6,Ens[],2,FALSE)," ")</f>
        <v xml:space="preserve"> </v>
      </c>
      <c r="H6" s="2" t="str">
        <f>IFERROR(VLOOKUP('Chambres LPJ'!D6,Anim[],2,FALSE)," ")</f>
        <v xml:space="preserve"> </v>
      </c>
      <c r="I6" s="2" t="str">
        <f>IFERROR(VLOOKUP('Chambres LPJ'!D6,Accompagnateurs[],2,FALSE)," ")</f>
        <v xml:space="preserve"> </v>
      </c>
      <c r="J6" s="5">
        <v>203</v>
      </c>
      <c r="K6" s="5" t="str">
        <f>'2e'!O8</f>
        <v>4 Lits</v>
      </c>
      <c r="L6" s="5">
        <f>VLOOKUP(K6,Tableau7[],2,FALSE)</f>
        <v>4</v>
      </c>
      <c r="M6" s="5">
        <f>'2e'!O9</f>
        <v>0</v>
      </c>
      <c r="N6" s="5" t="str">
        <f>IFERROR(VLOOKUP('Chambres LPJ'!M6,Garçons[],2,FALSE)," ")</f>
        <v xml:space="preserve"> </v>
      </c>
      <c r="O6" s="5" t="str">
        <f>IFERROR(VLOOKUP('Chambres LPJ'!M6,Filles[],2,FALSE)," ")</f>
        <v xml:space="preserve"> </v>
      </c>
      <c r="P6" s="5" t="str">
        <f>IFERROR(VLOOKUP('Chambres LPJ'!M6,Ens[],2,FALSE)," ")</f>
        <v xml:space="preserve"> </v>
      </c>
      <c r="Q6" s="5" t="str">
        <f>IFERROR(VLOOKUP('Chambres LPJ'!M6,Anim[],2,FALSE)," ")</f>
        <v xml:space="preserve"> </v>
      </c>
      <c r="R6" s="8" t="str">
        <f>IFERROR(VLOOKUP('Chambres LPJ'!M6,Accompagnateurs[],2,FALSE)," ")</f>
        <v xml:space="preserve"> </v>
      </c>
      <c r="S6" s="6">
        <v>303</v>
      </c>
      <c r="T6" s="136" t="str">
        <f>'3e'!B9</f>
        <v>2 Lits</v>
      </c>
      <c r="U6" s="135">
        <f>VLOOKUP(T6,Tableau7[],2,FALSE)</f>
        <v>2</v>
      </c>
      <c r="V6" s="11">
        <f>'3e'!B10</f>
        <v>0</v>
      </c>
      <c r="W6" s="16" t="str">
        <f>IFERROR(VLOOKUP('Chambres LPJ'!V6,Garçons[],2,FALSE)," ")</f>
        <v xml:space="preserve"> </v>
      </c>
      <c r="X6" s="16" t="str">
        <f>IFERROR(VLOOKUP('Chambres LPJ'!V6,Filles[],2,FALSE)," ")</f>
        <v xml:space="preserve"> </v>
      </c>
      <c r="Y6" s="16" t="str">
        <f>IFERROR(VLOOKUP('Chambres LPJ'!V6,Ens[],2,FALSE)," ")</f>
        <v xml:space="preserve"> </v>
      </c>
      <c r="Z6" s="16" t="str">
        <f>IFERROR(VLOOKUP('Chambres LPJ'!V6,Anim[],2,FALSE)," ")</f>
        <v xml:space="preserve"> </v>
      </c>
      <c r="AA6" s="16" t="str">
        <f>IFERROR(VLOOKUP('Chambres LPJ'!V6,Accompagnateurs[],2,FALSE)," ")</f>
        <v xml:space="preserve"> </v>
      </c>
    </row>
    <row r="7" spans="1:27">
      <c r="A7" s="3">
        <v>101</v>
      </c>
      <c r="B7" s="128" t="str">
        <f>'1er'!O4</f>
        <v>2 Lits</v>
      </c>
      <c r="C7" s="128">
        <f>VLOOKUP(B7,Tableau7[],2,FALSE)</f>
        <v>2</v>
      </c>
      <c r="D7" s="2">
        <f>'1er'!O5</f>
        <v>0</v>
      </c>
      <c r="E7" s="2" t="str">
        <f>IFERROR(VLOOKUP('Chambres LPJ'!D7,Garçons[],2,FALSE)," ")</f>
        <v xml:space="preserve"> </v>
      </c>
      <c r="F7" s="2" t="str">
        <f>IFERROR(VLOOKUP('Chambres LPJ'!D7,Filles[],2,FALSE)," ")</f>
        <v xml:space="preserve"> </v>
      </c>
      <c r="G7" s="2" t="str">
        <f>IFERROR(VLOOKUP('Chambres LPJ'!D7,Ens[],2,FALSE)," ")</f>
        <v xml:space="preserve"> </v>
      </c>
      <c r="H7" s="2" t="str">
        <f>IFERROR(VLOOKUP('Chambres LPJ'!D7,Anim[],2,FALSE)," ")</f>
        <v xml:space="preserve"> </v>
      </c>
      <c r="I7" s="2" t="str">
        <f>IFERROR(VLOOKUP('Chambres LPJ'!D7,Accompagnateurs[],2,FALSE)," ")</f>
        <v xml:space="preserve"> </v>
      </c>
      <c r="J7" s="5">
        <v>204</v>
      </c>
      <c r="K7" s="5" t="str">
        <f>'2e'!P11</f>
        <v>8 Lits</v>
      </c>
      <c r="L7" s="5">
        <f>VLOOKUP(K7,Tableau7[],2,FALSE)</f>
        <v>8</v>
      </c>
      <c r="M7" s="5">
        <f>'2e'!P12</f>
        <v>0</v>
      </c>
      <c r="N7" s="5" t="str">
        <f>IFERROR(VLOOKUP('Chambres LPJ'!M7,Garçons[],2,FALSE)," ")</f>
        <v xml:space="preserve"> </v>
      </c>
      <c r="O7" s="5" t="str">
        <f>IFERROR(VLOOKUP('Chambres LPJ'!M7,Filles[],2,FALSE)," ")</f>
        <v xml:space="preserve"> </v>
      </c>
      <c r="P7" s="5" t="str">
        <f>IFERROR(VLOOKUP('Chambres LPJ'!M7,Ens[],2,FALSE)," ")</f>
        <v xml:space="preserve"> </v>
      </c>
      <c r="Q7" s="5" t="str">
        <f>IFERROR(VLOOKUP('Chambres LPJ'!M7,Anim[],2,FALSE)," ")</f>
        <v xml:space="preserve"> </v>
      </c>
      <c r="R7" s="8" t="str">
        <f>IFERROR(VLOOKUP('Chambres LPJ'!M7,Accompagnateurs[],2,FALSE)," ")</f>
        <v xml:space="preserve"> </v>
      </c>
      <c r="S7" s="6">
        <v>304</v>
      </c>
      <c r="T7" s="136" t="str">
        <f>'3e'!D10</f>
        <v>3 Lits</v>
      </c>
      <c r="U7" s="135">
        <f>VLOOKUP(T7,Tableau7[],2,FALSE)</f>
        <v>3</v>
      </c>
      <c r="V7" s="11">
        <f>'3e'!D11</f>
        <v>0</v>
      </c>
      <c r="W7" s="16" t="str">
        <f>IFERROR(VLOOKUP('Chambres LPJ'!V7,Garçons[],2,FALSE)," ")</f>
        <v xml:space="preserve"> </v>
      </c>
      <c r="X7" s="16" t="str">
        <f>IFERROR(VLOOKUP('Chambres LPJ'!V7,Filles[],2,FALSE)," ")</f>
        <v xml:space="preserve"> </v>
      </c>
      <c r="Y7" s="16" t="str">
        <f>IFERROR(VLOOKUP('Chambres LPJ'!V7,Ens[],2,FALSE)," ")</f>
        <v xml:space="preserve"> </v>
      </c>
      <c r="Z7" s="16" t="str">
        <f>IFERROR(VLOOKUP('Chambres LPJ'!V7,Anim[],2,FALSE)," ")</f>
        <v xml:space="preserve"> </v>
      </c>
      <c r="AA7" s="16" t="str">
        <f>IFERROR(VLOOKUP('Chambres LPJ'!V7,Accompagnateurs[],2,FALSE)," ")</f>
        <v xml:space="preserve"> </v>
      </c>
    </row>
    <row r="8" spans="1:27">
      <c r="A8" s="3">
        <v>102</v>
      </c>
      <c r="B8" s="128" t="str">
        <f>'1er'!P4</f>
        <v>2 Lits</v>
      </c>
      <c r="C8" s="128">
        <f>VLOOKUP(B8,Tableau7[],2,FALSE)</f>
        <v>2</v>
      </c>
      <c r="D8" s="2">
        <f>'1er'!P5</f>
        <v>0</v>
      </c>
      <c r="E8" s="2" t="str">
        <f>IFERROR(VLOOKUP('Chambres LPJ'!D8,Garçons[],2,FALSE)," ")</f>
        <v xml:space="preserve"> </v>
      </c>
      <c r="F8" s="2" t="str">
        <f>IFERROR(VLOOKUP('Chambres LPJ'!D8,Filles[],2,FALSE)," ")</f>
        <v xml:space="preserve"> </v>
      </c>
      <c r="G8" s="2" t="str">
        <f>IFERROR(VLOOKUP('Chambres LPJ'!D8,Ens[],2,FALSE)," ")</f>
        <v xml:space="preserve"> </v>
      </c>
      <c r="H8" s="2" t="str">
        <f>IFERROR(VLOOKUP('Chambres LPJ'!D8,Anim[],2,FALSE)," ")</f>
        <v xml:space="preserve"> </v>
      </c>
      <c r="I8" s="2" t="str">
        <f>IFERROR(VLOOKUP('Chambres LPJ'!D8,Accompagnateurs[],2,FALSE)," ")</f>
        <v xml:space="preserve"> </v>
      </c>
      <c r="J8" s="5">
        <v>205</v>
      </c>
      <c r="K8" s="5" t="str">
        <f>'2e'!Q20</f>
        <v>2 Lits</v>
      </c>
      <c r="L8" s="5">
        <f>VLOOKUP(K8,Tableau7[],2,FALSE)</f>
        <v>2</v>
      </c>
      <c r="M8" s="5">
        <f>'2e'!Q21</f>
        <v>0</v>
      </c>
      <c r="N8" s="5" t="str">
        <f>IFERROR(VLOOKUP('Chambres LPJ'!M8,Garçons[],2,FALSE)," ")</f>
        <v xml:space="preserve"> </v>
      </c>
      <c r="O8" s="5" t="str">
        <f>IFERROR(VLOOKUP('Chambres LPJ'!M8,Filles[],2,FALSE)," ")</f>
        <v xml:space="preserve"> </v>
      </c>
      <c r="P8" s="5" t="str">
        <f>IFERROR(VLOOKUP('Chambres LPJ'!M8,Ens[],2,FALSE)," ")</f>
        <v xml:space="preserve"> </v>
      </c>
      <c r="Q8" s="5" t="str">
        <f>IFERROR(VLOOKUP('Chambres LPJ'!M8,Anim[],2,FALSE)," ")</f>
        <v xml:space="preserve"> </v>
      </c>
      <c r="R8" s="8" t="str">
        <f>IFERROR(VLOOKUP('Chambres LPJ'!M8,Accompagnateurs[],2,FALSE)," ")</f>
        <v xml:space="preserve"> </v>
      </c>
      <c r="S8" s="6">
        <v>305</v>
      </c>
      <c r="T8" s="136" t="str">
        <f>'3e'!H4</f>
        <v>2 Lits</v>
      </c>
      <c r="U8" s="135">
        <f>VLOOKUP(T8,Tableau7[],2,FALSE)</f>
        <v>2</v>
      </c>
      <c r="V8" s="11">
        <f>'3e'!H5</f>
        <v>0</v>
      </c>
      <c r="W8" s="16" t="str">
        <f>IFERROR(VLOOKUP('Chambres LPJ'!V8,Garçons[],2,FALSE)," ")</f>
        <v xml:space="preserve"> </v>
      </c>
      <c r="X8" s="16" t="str">
        <f>IFERROR(VLOOKUP('Chambres LPJ'!V8,Filles[],2,FALSE)," ")</f>
        <v xml:space="preserve"> </v>
      </c>
      <c r="Y8" s="16" t="str">
        <f>IFERROR(VLOOKUP('Chambres LPJ'!V8,Ens[],2,FALSE)," ")</f>
        <v xml:space="preserve"> </v>
      </c>
      <c r="Z8" s="16" t="str">
        <f>IFERROR(VLOOKUP('Chambres LPJ'!V8,Anim[],2,FALSE)," ")</f>
        <v xml:space="preserve"> </v>
      </c>
      <c r="AA8" s="16" t="str">
        <f>IFERROR(VLOOKUP('Chambres LPJ'!V8,Accompagnateurs[],2,FALSE)," ")</f>
        <v xml:space="preserve"> </v>
      </c>
    </row>
    <row r="9" spans="1:27">
      <c r="A9" s="3">
        <v>103</v>
      </c>
      <c r="B9" s="128" t="str">
        <f>'1er'!O8</f>
        <v>5 Lits</v>
      </c>
      <c r="C9" s="128">
        <f>VLOOKUP(B9,Tableau7[],2,FALSE)</f>
        <v>5</v>
      </c>
      <c r="D9" s="2">
        <f>'1er'!O9</f>
        <v>0</v>
      </c>
      <c r="E9" s="2" t="str">
        <f>IFERROR(VLOOKUP('Chambres LPJ'!D9,Garçons[],2,FALSE)," ")</f>
        <v xml:space="preserve"> </v>
      </c>
      <c r="F9" s="2" t="str">
        <f>IFERROR(VLOOKUP('Chambres LPJ'!D9,Filles[],2,FALSE)," ")</f>
        <v xml:space="preserve"> </v>
      </c>
      <c r="G9" s="2" t="str">
        <f>IFERROR(VLOOKUP('Chambres LPJ'!D9,Ens[],2,FALSE)," ")</f>
        <v xml:space="preserve"> </v>
      </c>
      <c r="H9" s="2" t="str">
        <f>IFERROR(VLOOKUP('Chambres LPJ'!D9,Anim[],2,FALSE)," ")</f>
        <v xml:space="preserve"> </v>
      </c>
      <c r="I9" s="2" t="str">
        <f>IFERROR(VLOOKUP('Chambres LPJ'!D9,Accompagnateurs[],2,FALSE)," ")</f>
        <v xml:space="preserve"> </v>
      </c>
      <c r="J9" s="5">
        <v>206</v>
      </c>
      <c r="K9" s="5" t="str">
        <f>'2e'!N26</f>
        <v>6 Lits</v>
      </c>
      <c r="L9" s="5">
        <f>VLOOKUP(K9,Tableau7[],2,FALSE)</f>
        <v>6</v>
      </c>
      <c r="M9" s="5">
        <f>'2e'!N27</f>
        <v>0</v>
      </c>
      <c r="N9" s="5" t="str">
        <f>IFERROR(VLOOKUP('Chambres LPJ'!M9,Garçons[],2,FALSE)," ")</f>
        <v xml:space="preserve"> </v>
      </c>
      <c r="O9" s="5" t="str">
        <f>IFERROR(VLOOKUP('Chambres LPJ'!M9,Filles[],2,FALSE)," ")</f>
        <v xml:space="preserve"> </v>
      </c>
      <c r="P9" s="5" t="str">
        <f>IFERROR(VLOOKUP('Chambres LPJ'!M9,Ens[],2,FALSE)," ")</f>
        <v xml:space="preserve"> </v>
      </c>
      <c r="Q9" s="5" t="str">
        <f>IFERROR(VLOOKUP('Chambres LPJ'!M9,Anim[],2,FALSE)," ")</f>
        <v xml:space="preserve"> </v>
      </c>
      <c r="R9" s="8" t="str">
        <f>IFERROR(VLOOKUP('Chambres LPJ'!M9,Accompagnateurs[],2,FALSE)," ")</f>
        <v xml:space="preserve"> </v>
      </c>
      <c r="S9" s="6">
        <v>306</v>
      </c>
      <c r="T9" s="136" t="str">
        <f>'3e'!H10</f>
        <v>2 Lits</v>
      </c>
      <c r="U9" s="135">
        <f>VLOOKUP(T9,Tableau7[],2,FALSE)</f>
        <v>2</v>
      </c>
      <c r="V9" s="11">
        <f>'3e'!H11</f>
        <v>0</v>
      </c>
      <c r="W9" s="16" t="str">
        <f>IFERROR(VLOOKUP('Chambres LPJ'!V9,Garçons[],2,FALSE)," ")</f>
        <v xml:space="preserve"> </v>
      </c>
      <c r="X9" s="16" t="str">
        <f>IFERROR(VLOOKUP('Chambres LPJ'!V9,Filles[],2,FALSE)," ")</f>
        <v xml:space="preserve"> </v>
      </c>
      <c r="Y9" s="16" t="str">
        <f>IFERROR(VLOOKUP('Chambres LPJ'!V9,Ens[],2,FALSE)," ")</f>
        <v xml:space="preserve"> </v>
      </c>
      <c r="Z9" s="16" t="str">
        <f>IFERROR(VLOOKUP('Chambres LPJ'!V9,Anim[],2,FALSE)," ")</f>
        <v xml:space="preserve"> </v>
      </c>
      <c r="AA9" s="16" t="str">
        <f>IFERROR(VLOOKUP('Chambres LPJ'!V9,Accompagnateurs[],2,FALSE)," ")</f>
        <v xml:space="preserve"> </v>
      </c>
    </row>
    <row r="10" spans="1:27">
      <c r="A10" s="3">
        <v>104</v>
      </c>
      <c r="B10" s="128" t="str">
        <f>'1er'!P11</f>
        <v>8 Lits</v>
      </c>
      <c r="C10" s="128">
        <f>VLOOKUP(B10,Tableau7[],2,FALSE)</f>
        <v>8</v>
      </c>
      <c r="D10" s="2">
        <f>'1er'!P12</f>
        <v>0</v>
      </c>
      <c r="E10" s="2" t="str">
        <f>IFERROR(VLOOKUP('Chambres LPJ'!D10,Garçons[],2,FALSE)," ")</f>
        <v xml:space="preserve"> </v>
      </c>
      <c r="F10" s="2" t="str">
        <f>IFERROR(VLOOKUP('Chambres LPJ'!D10,Filles[],2,FALSE)," ")</f>
        <v xml:space="preserve"> </v>
      </c>
      <c r="G10" s="2" t="str">
        <f>IFERROR(VLOOKUP('Chambres LPJ'!D10,Ens[],2,FALSE)," ")</f>
        <v xml:space="preserve"> </v>
      </c>
      <c r="H10" s="2" t="str">
        <f>IFERROR(VLOOKUP('Chambres LPJ'!D10,Anim[],2,FALSE)," ")</f>
        <v xml:space="preserve"> </v>
      </c>
      <c r="I10" s="2" t="str">
        <f>IFERROR(VLOOKUP('Chambres LPJ'!D10,Accompagnateurs[],2,FALSE)," ")</f>
        <v xml:space="preserve"> </v>
      </c>
      <c r="J10" s="5">
        <v>207</v>
      </c>
      <c r="K10" s="5" t="str">
        <f>'2e'!N23</f>
        <v>6 Lits</v>
      </c>
      <c r="L10" s="5">
        <f>VLOOKUP(K10,Tableau7[],2,FALSE)</f>
        <v>6</v>
      </c>
      <c r="M10" s="5">
        <f>'2e'!N24</f>
        <v>0</v>
      </c>
      <c r="N10" s="5" t="str">
        <f>IFERROR(VLOOKUP('Chambres LPJ'!M10,Garçons[],2,FALSE)," ")</f>
        <v xml:space="preserve"> </v>
      </c>
      <c r="O10" s="5" t="str">
        <f>IFERROR(VLOOKUP('Chambres LPJ'!M10,Filles[],2,FALSE)," ")</f>
        <v xml:space="preserve"> </v>
      </c>
      <c r="P10" s="5" t="str">
        <f>IFERROR(VLOOKUP('Chambres LPJ'!M10,Ens[],2,FALSE)," ")</f>
        <v xml:space="preserve"> </v>
      </c>
      <c r="Q10" s="5" t="str">
        <f>IFERROR(VLOOKUP('Chambres LPJ'!M10,Anim[],2,FALSE)," ")</f>
        <v xml:space="preserve"> </v>
      </c>
      <c r="R10" s="8" t="str">
        <f>IFERROR(VLOOKUP('Chambres LPJ'!M10,Accompagnateurs[],2,FALSE)," ")</f>
        <v xml:space="preserve"> </v>
      </c>
      <c r="S10" s="6">
        <v>307</v>
      </c>
      <c r="T10" s="136" t="str">
        <f>'3e'!J4</f>
        <v>1GL+2L</v>
      </c>
      <c r="U10" s="135">
        <f>VLOOKUP(T10,Tableau7[],2,FALSE)</f>
        <v>3</v>
      </c>
      <c r="V10" s="11">
        <f>'3e'!J5</f>
        <v>0</v>
      </c>
      <c r="W10" s="16" t="str">
        <f>IFERROR(VLOOKUP('Chambres LPJ'!V10,Garçons[],2,FALSE)," ")</f>
        <v xml:space="preserve"> </v>
      </c>
      <c r="X10" s="16" t="str">
        <f>IFERROR(VLOOKUP('Chambres LPJ'!V10,Filles[],2,FALSE)," ")</f>
        <v xml:space="preserve"> </v>
      </c>
      <c r="Y10" s="16" t="str">
        <f>IFERROR(VLOOKUP('Chambres LPJ'!V10,Ens[],2,FALSE)," ")</f>
        <v xml:space="preserve"> </v>
      </c>
      <c r="Z10" s="16" t="str">
        <f>IFERROR(VLOOKUP('Chambres LPJ'!V10,Anim[],2,FALSE)," ")</f>
        <v xml:space="preserve"> </v>
      </c>
      <c r="AA10" s="16" t="str">
        <f>IFERROR(VLOOKUP('Chambres LPJ'!V10,Accompagnateurs[],2,FALSE)," ")</f>
        <v xml:space="preserve"> </v>
      </c>
    </row>
    <row r="11" spans="1:27">
      <c r="A11" s="3">
        <v>105</v>
      </c>
      <c r="B11" s="128" t="str">
        <f>'1er'!Q20</f>
        <v>2 Lits</v>
      </c>
      <c r="C11" s="128">
        <f>VLOOKUP(B11,Tableau7[],2,FALSE)</f>
        <v>2</v>
      </c>
      <c r="D11" s="2">
        <f>'1er'!Q21</f>
        <v>0</v>
      </c>
      <c r="E11" s="2" t="str">
        <f>IFERROR(VLOOKUP('Chambres LPJ'!D11,Garçons[],2,FALSE)," ")</f>
        <v xml:space="preserve"> </v>
      </c>
      <c r="F11" s="2" t="str">
        <f>IFERROR(VLOOKUP('Chambres LPJ'!D11,Filles[],2,FALSE)," ")</f>
        <v xml:space="preserve"> </v>
      </c>
      <c r="G11" s="2" t="str">
        <f>IFERROR(VLOOKUP('Chambres LPJ'!D11,Ens[],2,FALSE)," ")</f>
        <v xml:space="preserve"> </v>
      </c>
      <c r="H11" s="2" t="str">
        <f>IFERROR(VLOOKUP('Chambres LPJ'!D11,Anim[],2,FALSE)," ")</f>
        <v xml:space="preserve"> </v>
      </c>
      <c r="I11" s="2" t="str">
        <f>IFERROR(VLOOKUP('Chambres LPJ'!D11,Accompagnateurs[],2,FALSE)," ")</f>
        <v xml:space="preserve"> </v>
      </c>
      <c r="J11" s="5">
        <v>208</v>
      </c>
      <c r="K11" s="5" t="str">
        <f>'2e'!N20</f>
        <v>6 Lits</v>
      </c>
      <c r="L11" s="5">
        <f>VLOOKUP(K11,Tableau7[],2,FALSE)</f>
        <v>6</v>
      </c>
      <c r="M11" s="5">
        <f>'2e'!N21</f>
        <v>0</v>
      </c>
      <c r="N11" s="5" t="str">
        <f>IFERROR(VLOOKUP('Chambres LPJ'!M11,Garçons[],2,FALSE)," ")</f>
        <v xml:space="preserve"> </v>
      </c>
      <c r="O11" s="5" t="str">
        <f>IFERROR(VLOOKUP('Chambres LPJ'!M11,Filles[],2,FALSE)," ")</f>
        <v xml:space="preserve"> </v>
      </c>
      <c r="P11" s="5" t="str">
        <f>IFERROR(VLOOKUP('Chambres LPJ'!M11,Ens[],2,FALSE)," ")</f>
        <v xml:space="preserve"> </v>
      </c>
      <c r="Q11" s="5" t="str">
        <f>IFERROR(VLOOKUP('Chambres LPJ'!M11,Anim[],2,FALSE)," ")</f>
        <v xml:space="preserve"> </v>
      </c>
      <c r="R11" s="8" t="str">
        <f>IFERROR(VLOOKUP('Chambres LPJ'!M11,Accompagnateurs[],2,FALSE)," ")</f>
        <v xml:space="preserve"> </v>
      </c>
      <c r="S11" s="6">
        <v>308</v>
      </c>
      <c r="T11" s="136" t="str">
        <f>'3e'!J10</f>
        <v>3 Lits</v>
      </c>
      <c r="U11" s="135">
        <f>VLOOKUP(T11,Tableau7[],2,FALSE)</f>
        <v>3</v>
      </c>
      <c r="V11" s="11">
        <f>'3e'!J11</f>
        <v>0</v>
      </c>
      <c r="W11" s="16" t="str">
        <f>IFERROR(VLOOKUP('Chambres LPJ'!V11,Garçons[],2,FALSE)," ")</f>
        <v xml:space="preserve"> </v>
      </c>
      <c r="X11" s="16" t="str">
        <f>IFERROR(VLOOKUP('Chambres LPJ'!V11,Filles[],2,FALSE)," ")</f>
        <v xml:space="preserve"> </v>
      </c>
      <c r="Y11" s="16" t="str">
        <f>IFERROR(VLOOKUP('Chambres LPJ'!V11,Ens[],2,FALSE)," ")</f>
        <v xml:space="preserve"> </v>
      </c>
      <c r="Z11" s="16" t="str">
        <f>IFERROR(VLOOKUP('Chambres LPJ'!V11,Anim[],2,FALSE)," ")</f>
        <v xml:space="preserve"> </v>
      </c>
      <c r="AA11" s="16" t="str">
        <f>IFERROR(VLOOKUP('Chambres LPJ'!V11,Accompagnateurs[],2,FALSE)," ")</f>
        <v xml:space="preserve"> </v>
      </c>
    </row>
    <row r="12" spans="1:27">
      <c r="A12" s="3">
        <v>106</v>
      </c>
      <c r="B12" s="128" t="str">
        <f>'1er'!N26</f>
        <v>6 Lits</v>
      </c>
      <c r="C12" s="128">
        <f>VLOOKUP(B12,Tableau7[],2,FALSE)</f>
        <v>6</v>
      </c>
      <c r="D12" s="2">
        <f>'1er'!N27</f>
        <v>0</v>
      </c>
      <c r="E12" s="2" t="str">
        <f>IFERROR(VLOOKUP('Chambres LPJ'!D12,Garçons[],2,FALSE)," ")</f>
        <v xml:space="preserve"> </v>
      </c>
      <c r="F12" s="2" t="str">
        <f>IFERROR(VLOOKUP('Chambres LPJ'!D12,Filles[],2,FALSE)," ")</f>
        <v xml:space="preserve"> </v>
      </c>
      <c r="G12" s="2" t="str">
        <f>IFERROR(VLOOKUP('Chambres LPJ'!D12,Ens[],2,FALSE)," ")</f>
        <v xml:space="preserve"> </v>
      </c>
      <c r="H12" s="2" t="str">
        <f>IFERROR(VLOOKUP('Chambres LPJ'!D12,Anim[],2,FALSE)," ")</f>
        <v xml:space="preserve"> </v>
      </c>
      <c r="I12" s="2" t="str">
        <f>IFERROR(VLOOKUP('Chambres LPJ'!D12,Accompagnateurs[],2,FALSE)," ")</f>
        <v xml:space="preserve"> </v>
      </c>
      <c r="J12" s="5">
        <v>209</v>
      </c>
      <c r="K12" s="5" t="str">
        <f>'2e'!N17</f>
        <v>6 Lits</v>
      </c>
      <c r="L12" s="5">
        <f>VLOOKUP(K12,Tableau7[],2,FALSE)</f>
        <v>6</v>
      </c>
      <c r="M12" s="5">
        <f>'2e'!N18</f>
        <v>0</v>
      </c>
      <c r="N12" s="5" t="str">
        <f>IFERROR(VLOOKUP('Chambres LPJ'!M12,Garçons[],2,FALSE)," ")</f>
        <v xml:space="preserve"> </v>
      </c>
      <c r="O12" s="5" t="str">
        <f>IFERROR(VLOOKUP('Chambres LPJ'!M12,Filles[],2,FALSE)," ")</f>
        <v xml:space="preserve"> </v>
      </c>
      <c r="P12" s="5" t="str">
        <f>IFERROR(VLOOKUP('Chambres LPJ'!M12,Ens[],2,FALSE)," ")</f>
        <v xml:space="preserve"> </v>
      </c>
      <c r="Q12" s="5" t="str">
        <f>IFERROR(VLOOKUP('Chambres LPJ'!M12,Anim[],2,FALSE)," ")</f>
        <v xml:space="preserve"> </v>
      </c>
      <c r="R12" s="8" t="str">
        <f>IFERROR(VLOOKUP('Chambres LPJ'!M12,Accompagnateurs[],2,FALSE)," ")</f>
        <v xml:space="preserve"> </v>
      </c>
      <c r="S12" s="6">
        <v>309</v>
      </c>
      <c r="T12" s="136" t="str">
        <f>'3e'!L10</f>
        <v>3 Lits</v>
      </c>
      <c r="U12" s="135">
        <f>VLOOKUP(T12,Tableau7[],2,FALSE)</f>
        <v>3</v>
      </c>
      <c r="V12" s="11">
        <f>'3e'!L11</f>
        <v>0</v>
      </c>
      <c r="W12" s="16" t="str">
        <f>IFERROR(VLOOKUP('Chambres LPJ'!V12,Garçons[],2,FALSE)," ")</f>
        <v xml:space="preserve"> </v>
      </c>
      <c r="X12" s="16" t="str">
        <f>IFERROR(VLOOKUP('Chambres LPJ'!V12,Filles[],2,FALSE)," ")</f>
        <v xml:space="preserve"> </v>
      </c>
      <c r="Y12" s="16" t="str">
        <f>IFERROR(VLOOKUP('Chambres LPJ'!V12,Ens[],2,FALSE)," ")</f>
        <v xml:space="preserve"> </v>
      </c>
      <c r="Z12" s="16" t="str">
        <f>IFERROR(VLOOKUP('Chambres LPJ'!V12,Anim[],2,FALSE)," ")</f>
        <v xml:space="preserve"> </v>
      </c>
      <c r="AA12" s="16" t="str">
        <f>IFERROR(VLOOKUP('Chambres LPJ'!V12,Accompagnateurs[],2,FALSE)," ")</f>
        <v xml:space="preserve"> </v>
      </c>
    </row>
    <row r="13" spans="1:27">
      <c r="A13" s="3">
        <v>107</v>
      </c>
      <c r="B13" s="128" t="str">
        <f>'1er'!N23</f>
        <v>6 Lits</v>
      </c>
      <c r="C13" s="128">
        <f>VLOOKUP(B13,Tableau7[],2,FALSE)</f>
        <v>6</v>
      </c>
      <c r="D13" s="2">
        <f>'1er'!N24</f>
        <v>0</v>
      </c>
      <c r="E13" s="2" t="str">
        <f>IFERROR(VLOOKUP('Chambres LPJ'!D13,Garçons[],2,FALSE)," ")</f>
        <v xml:space="preserve"> </v>
      </c>
      <c r="F13" s="2" t="str">
        <f>IFERROR(VLOOKUP('Chambres LPJ'!D13,Filles[],2,FALSE)," ")</f>
        <v xml:space="preserve"> </v>
      </c>
      <c r="G13" s="2" t="str">
        <f>IFERROR(VLOOKUP('Chambres LPJ'!D13,Ens[],2,FALSE)," ")</f>
        <v xml:space="preserve"> </v>
      </c>
      <c r="H13" s="2" t="str">
        <f>IFERROR(VLOOKUP('Chambres LPJ'!D13,Anim[],2,FALSE)," ")</f>
        <v xml:space="preserve"> </v>
      </c>
      <c r="I13" s="2" t="str">
        <f>IFERROR(VLOOKUP('Chambres LPJ'!D13,Accompagnateurs[],2,FALSE)," ")</f>
        <v xml:space="preserve"> </v>
      </c>
      <c r="J13" s="5">
        <v>210</v>
      </c>
      <c r="K13" s="5" t="str">
        <f>'2e'!L10</f>
        <v>6 Lits</v>
      </c>
      <c r="L13" s="5">
        <f>VLOOKUP(K13,Tableau7[],2,FALSE)</f>
        <v>6</v>
      </c>
      <c r="M13" s="5">
        <f>'2e'!L11</f>
        <v>0</v>
      </c>
      <c r="N13" s="5" t="str">
        <f>IFERROR(VLOOKUP('Chambres LPJ'!M13,Garçons[],2,FALSE)," ")</f>
        <v xml:space="preserve"> </v>
      </c>
      <c r="O13" s="5" t="str">
        <f>IFERROR(VLOOKUP('Chambres LPJ'!M13,Filles[],2,FALSE)," ")</f>
        <v xml:space="preserve"> </v>
      </c>
      <c r="P13" s="5" t="str">
        <f>IFERROR(VLOOKUP('Chambres LPJ'!M13,Ens[],2,FALSE)," ")</f>
        <v xml:space="preserve"> </v>
      </c>
      <c r="Q13" s="5" t="str">
        <f>IFERROR(VLOOKUP('Chambres LPJ'!M13,Anim[],2,FALSE)," ")</f>
        <v xml:space="preserve"> </v>
      </c>
      <c r="R13" s="8" t="str">
        <f>IFERROR(VLOOKUP('Chambres LPJ'!M13,Accompagnateurs[],2,FALSE)," ")</f>
        <v xml:space="preserve"> </v>
      </c>
      <c r="S13" s="6">
        <v>310</v>
      </c>
      <c r="T13" s="136" t="str">
        <f>'3e'!M4</f>
        <v>5 Lits</v>
      </c>
      <c r="U13" s="135">
        <f>VLOOKUP(T13,Tableau7[],2,FALSE)</f>
        <v>5</v>
      </c>
      <c r="V13" s="11">
        <f>'3e'!M5</f>
        <v>0</v>
      </c>
      <c r="W13" s="16" t="str">
        <f>IFERROR(VLOOKUP('Chambres LPJ'!V13,Garçons[],2,FALSE)," ")</f>
        <v xml:space="preserve"> </v>
      </c>
      <c r="X13" s="16" t="str">
        <f>IFERROR(VLOOKUP('Chambres LPJ'!V13,Filles[],2,FALSE)," ")</f>
        <v xml:space="preserve"> </v>
      </c>
      <c r="Y13" s="16" t="str">
        <f>IFERROR(VLOOKUP('Chambres LPJ'!V13,Ens[],2,FALSE)," ")</f>
        <v xml:space="preserve"> </v>
      </c>
      <c r="Z13" s="16" t="str">
        <f>IFERROR(VLOOKUP('Chambres LPJ'!V13,Anim[],2,FALSE)," ")</f>
        <v xml:space="preserve"> </v>
      </c>
      <c r="AA13" s="16" t="str">
        <f>IFERROR(VLOOKUP('Chambres LPJ'!V13,Accompagnateurs[],2,FALSE)," ")</f>
        <v xml:space="preserve"> </v>
      </c>
    </row>
    <row r="14" spans="1:27">
      <c r="A14" s="3">
        <v>108</v>
      </c>
      <c r="B14" s="128" t="str">
        <f>'1er'!N20</f>
        <v>6 Lits</v>
      </c>
      <c r="C14" s="128">
        <f>VLOOKUP(B14,Tableau7[],2,FALSE)</f>
        <v>6</v>
      </c>
      <c r="D14" s="2">
        <f>'1er'!N21</f>
        <v>0</v>
      </c>
      <c r="E14" s="2" t="str">
        <f>IFERROR(VLOOKUP('Chambres LPJ'!D14,Garçons[],2,FALSE)," ")</f>
        <v xml:space="preserve"> </v>
      </c>
      <c r="F14" s="2" t="str">
        <f>IFERROR(VLOOKUP('Chambres LPJ'!D14,Filles[],2,FALSE)," ")</f>
        <v xml:space="preserve"> </v>
      </c>
      <c r="G14" s="2" t="str">
        <f>IFERROR(VLOOKUP('Chambres LPJ'!D14,Ens[],2,FALSE)," ")</f>
        <v xml:space="preserve"> </v>
      </c>
      <c r="H14" s="2" t="str">
        <f>IFERROR(VLOOKUP('Chambres LPJ'!D14,Anim[],2,FALSE)," ")</f>
        <v xml:space="preserve"> </v>
      </c>
      <c r="I14" s="2" t="str">
        <f>IFERROR(VLOOKUP('Chambres LPJ'!D14,Accompagnateurs[],2,FALSE)," ")</f>
        <v xml:space="preserve"> </v>
      </c>
      <c r="J14" s="5">
        <v>211</v>
      </c>
      <c r="K14" s="5" t="str">
        <f>'2e'!J10</f>
        <v>6 Lits</v>
      </c>
      <c r="L14" s="5">
        <f>VLOOKUP(K14,Tableau7[],2,FALSE)</f>
        <v>6</v>
      </c>
      <c r="M14" s="5">
        <f>'2e'!J11</f>
        <v>0</v>
      </c>
      <c r="N14" s="5" t="str">
        <f>IFERROR(VLOOKUP('Chambres LPJ'!M14,Garçons[],2,FALSE)," ")</f>
        <v xml:space="preserve"> </v>
      </c>
      <c r="O14" s="5" t="str">
        <f>IFERROR(VLOOKUP('Chambres LPJ'!M14,Filles[],2,FALSE)," ")</f>
        <v xml:space="preserve"> </v>
      </c>
      <c r="P14" s="5" t="str">
        <f>IFERROR(VLOOKUP('Chambres LPJ'!M14,Ens[],2,FALSE)," ")</f>
        <v xml:space="preserve"> </v>
      </c>
      <c r="Q14" s="5" t="str">
        <f>IFERROR(VLOOKUP('Chambres LPJ'!M14,Anim[],2,FALSE)," ")</f>
        <v xml:space="preserve"> </v>
      </c>
      <c r="R14" s="8" t="str">
        <f>IFERROR(VLOOKUP('Chambres LPJ'!M14,Accompagnateurs[],2,FALSE)," ")</f>
        <v xml:space="preserve"> </v>
      </c>
      <c r="S14" s="6">
        <v>311</v>
      </c>
      <c r="T14" s="136" t="str">
        <f>'3e'!Q12</f>
        <v>5 Lits</v>
      </c>
      <c r="U14" s="135">
        <f>VLOOKUP(T14,Tableau7[],2,FALSE)</f>
        <v>5</v>
      </c>
      <c r="V14" s="11">
        <f>'3e'!Q13</f>
        <v>0</v>
      </c>
      <c r="W14" s="16" t="str">
        <f>IFERROR(VLOOKUP('Chambres LPJ'!V14,Garçons[],2,FALSE)," ")</f>
        <v xml:space="preserve"> </v>
      </c>
      <c r="X14" s="16" t="str">
        <f>IFERROR(VLOOKUP('Chambres LPJ'!V14,Filles[],2,FALSE)," ")</f>
        <v xml:space="preserve"> </v>
      </c>
      <c r="Y14" s="16" t="str">
        <f>IFERROR(VLOOKUP('Chambres LPJ'!V14,Ens[],2,FALSE)," ")</f>
        <v xml:space="preserve"> </v>
      </c>
      <c r="Z14" s="16" t="str">
        <f>IFERROR(VLOOKUP('Chambres LPJ'!V14,Anim[],2,FALSE)," ")</f>
        <v xml:space="preserve"> </v>
      </c>
      <c r="AA14" s="16" t="str">
        <f>IFERROR(VLOOKUP('Chambres LPJ'!V14,Accompagnateurs[],2,FALSE)," ")</f>
        <v xml:space="preserve"> </v>
      </c>
    </row>
    <row r="15" spans="1:27">
      <c r="A15" s="3">
        <v>109</v>
      </c>
      <c r="B15" s="128" t="str">
        <f>'1er'!N17</f>
        <v>6 Lits</v>
      </c>
      <c r="C15" s="128">
        <f>VLOOKUP(B15,Tableau7[],2,FALSE)</f>
        <v>6</v>
      </c>
      <c r="D15" s="2">
        <f>'1er'!N18</f>
        <v>0</v>
      </c>
      <c r="E15" s="2" t="str">
        <f>IFERROR(VLOOKUP('Chambres LPJ'!D15,Garçons[],2,FALSE)," ")</f>
        <v xml:space="preserve"> </v>
      </c>
      <c r="F15" s="2" t="str">
        <f>IFERROR(VLOOKUP('Chambres LPJ'!D15,Filles[],2,FALSE)," ")</f>
        <v xml:space="preserve"> </v>
      </c>
      <c r="G15" s="2" t="str">
        <f>IFERROR(VLOOKUP('Chambres LPJ'!D15,Ens[],2,FALSE)," ")</f>
        <v xml:space="preserve"> </v>
      </c>
      <c r="H15" s="2" t="str">
        <f>IFERROR(VLOOKUP('Chambres LPJ'!D15,Anim[],2,FALSE)," ")</f>
        <v xml:space="preserve"> </v>
      </c>
      <c r="I15" s="2" t="str">
        <f>IFERROR(VLOOKUP('Chambres LPJ'!D15,Accompagnateurs[],2,FALSE)," ")</f>
        <v xml:space="preserve"> </v>
      </c>
      <c r="J15" s="5">
        <v>212</v>
      </c>
      <c r="K15" s="5" t="str">
        <f>'2e'!H10</f>
        <v>6 Lits</v>
      </c>
      <c r="L15" s="5">
        <f>VLOOKUP(K15,Tableau7[],2,FALSE)</f>
        <v>6</v>
      </c>
      <c r="M15" s="5">
        <f>'2e'!H11</f>
        <v>0</v>
      </c>
      <c r="N15" s="5" t="str">
        <f>IFERROR(VLOOKUP('Chambres LPJ'!M15,Garçons[],2,FALSE)," ")</f>
        <v xml:space="preserve"> </v>
      </c>
      <c r="O15" s="5" t="str">
        <f>IFERROR(VLOOKUP('Chambres LPJ'!M15,Filles[],2,FALSE)," ")</f>
        <v xml:space="preserve"> </v>
      </c>
      <c r="P15" s="5" t="str">
        <f>IFERROR(VLOOKUP('Chambres LPJ'!M15,Ens[],2,FALSE)," ")</f>
        <v xml:space="preserve"> </v>
      </c>
      <c r="Q15" s="5" t="str">
        <f>IFERROR(VLOOKUP('Chambres LPJ'!M15,Anim[],2,FALSE)," ")</f>
        <v xml:space="preserve"> </v>
      </c>
      <c r="R15" s="8" t="str">
        <f>IFERROR(VLOOKUP('Chambres LPJ'!M15,Accompagnateurs[],2,FALSE)," ")</f>
        <v xml:space="preserve"> </v>
      </c>
      <c r="S15" s="6">
        <v>312</v>
      </c>
      <c r="T15" s="136" t="str">
        <f>'3e'!Q16</f>
        <v>4 Lits</v>
      </c>
      <c r="U15" s="135">
        <f>VLOOKUP(T15,Tableau7[],2,FALSE)</f>
        <v>4</v>
      </c>
      <c r="V15" s="11">
        <f>'3e'!Q17</f>
        <v>0</v>
      </c>
      <c r="W15" s="16" t="str">
        <f>IFERROR(VLOOKUP('Chambres LPJ'!V15,Garçons[],2,FALSE)," ")</f>
        <v xml:space="preserve"> </v>
      </c>
      <c r="X15" s="16" t="str">
        <f>IFERROR(VLOOKUP('Chambres LPJ'!V15,Filles[],2,FALSE)," ")</f>
        <v xml:space="preserve"> </v>
      </c>
      <c r="Y15" s="16" t="str">
        <f>IFERROR(VLOOKUP('Chambres LPJ'!V15,Ens[],2,FALSE)," ")</f>
        <v xml:space="preserve"> </v>
      </c>
      <c r="Z15" s="16" t="str">
        <f>IFERROR(VLOOKUP('Chambres LPJ'!V15,Anim[],2,FALSE)," ")</f>
        <v xml:space="preserve"> </v>
      </c>
      <c r="AA15" s="16" t="str">
        <f>IFERROR(VLOOKUP('Chambres LPJ'!V15,Accompagnateurs[],2,FALSE)," ")</f>
        <v xml:space="preserve"> </v>
      </c>
    </row>
    <row r="16" spans="1:27">
      <c r="A16" s="3">
        <v>110</v>
      </c>
      <c r="B16" s="128" t="str">
        <f>'1er'!L12</f>
        <v>5 Lits</v>
      </c>
      <c r="C16" s="128">
        <f>VLOOKUP(B16,Tableau7[],2,FALSE)</f>
        <v>5</v>
      </c>
      <c r="D16" s="2">
        <f>'1er'!L13</f>
        <v>0</v>
      </c>
      <c r="E16" s="2" t="str">
        <f>IFERROR(VLOOKUP('Chambres LPJ'!D16,Garçons[],2,FALSE)," ")</f>
        <v xml:space="preserve"> </v>
      </c>
      <c r="F16" s="2" t="str">
        <f>IFERROR(VLOOKUP('Chambres LPJ'!D16,Filles[],2,FALSE)," ")</f>
        <v xml:space="preserve"> </v>
      </c>
      <c r="G16" s="2" t="str">
        <f>IFERROR(VLOOKUP('Chambres LPJ'!D16,Ens[],2,FALSE)," ")</f>
        <v xml:space="preserve"> </v>
      </c>
      <c r="H16" s="2" t="str">
        <f>IFERROR(VLOOKUP('Chambres LPJ'!D16,Anim[],2,FALSE)," ")</f>
        <v xml:space="preserve"> </v>
      </c>
      <c r="I16" s="2" t="str">
        <f>IFERROR(VLOOKUP('Chambres LPJ'!D16,Accompagnateurs[],2,FALSE)," ")</f>
        <v xml:space="preserve"> </v>
      </c>
      <c r="J16" s="5">
        <v>213</v>
      </c>
      <c r="K16" s="5" t="str">
        <f>'2e'!J4</f>
        <v>6 Lits</v>
      </c>
      <c r="L16" s="5">
        <f>VLOOKUP(K16,Tableau7[],2,FALSE)</f>
        <v>6</v>
      </c>
      <c r="M16" s="5">
        <f>'2e'!J5</f>
        <v>0</v>
      </c>
      <c r="N16" s="5" t="str">
        <f>IFERROR(VLOOKUP('Chambres LPJ'!M16,Garçons[],2,FALSE)," ")</f>
        <v xml:space="preserve"> </v>
      </c>
      <c r="O16" s="5" t="str">
        <f>IFERROR(VLOOKUP('Chambres LPJ'!M16,Filles[],2,FALSE)," ")</f>
        <v xml:space="preserve"> </v>
      </c>
      <c r="P16" s="5" t="str">
        <f>IFERROR(VLOOKUP('Chambres LPJ'!M16,Ens[],2,FALSE)," ")</f>
        <v xml:space="preserve"> </v>
      </c>
      <c r="Q16" s="5" t="str">
        <f>IFERROR(VLOOKUP('Chambres LPJ'!M16,Anim[],2,FALSE)," ")</f>
        <v xml:space="preserve"> </v>
      </c>
      <c r="R16" s="8" t="str">
        <f>IFERROR(VLOOKUP('Chambres LPJ'!M16,Accompagnateurs[],2,FALSE)," ")</f>
        <v xml:space="preserve"> </v>
      </c>
      <c r="S16" s="6">
        <v>313</v>
      </c>
      <c r="T16" s="136" t="str">
        <f>'3e'!P24</f>
        <v>5 Lits</v>
      </c>
      <c r="U16" s="135">
        <f>VLOOKUP(T16,Tableau7[],2,FALSE)</f>
        <v>5</v>
      </c>
      <c r="V16" s="11">
        <f>'3e'!P25</f>
        <v>0</v>
      </c>
      <c r="W16" s="16" t="str">
        <f>IFERROR(VLOOKUP('Chambres LPJ'!V16,Garçons[],2,FALSE)," ")</f>
        <v xml:space="preserve"> </v>
      </c>
      <c r="X16" s="16" t="str">
        <f>IFERROR(VLOOKUP('Chambres LPJ'!V16,Filles[],2,FALSE)," ")</f>
        <v xml:space="preserve"> </v>
      </c>
      <c r="Y16" s="16" t="str">
        <f>IFERROR(VLOOKUP('Chambres LPJ'!V16,Ens[],2,FALSE)," ")</f>
        <v xml:space="preserve"> </v>
      </c>
      <c r="Z16" s="16" t="str">
        <f>IFERROR(VLOOKUP('Chambres LPJ'!V16,Anim[],2,FALSE)," ")</f>
        <v xml:space="preserve"> </v>
      </c>
      <c r="AA16" s="16" t="str">
        <f>IFERROR(VLOOKUP('Chambres LPJ'!V16,Accompagnateurs[],2,FALSE)," ")</f>
        <v xml:space="preserve"> </v>
      </c>
    </row>
    <row r="17" spans="1:27">
      <c r="A17" s="3">
        <v>111</v>
      </c>
      <c r="B17" s="128" t="str">
        <f>'1er'!J14</f>
        <v>1 Lit</v>
      </c>
      <c r="C17" s="128">
        <f>VLOOKUP(B17,Tableau7[],2,FALSE)</f>
        <v>1</v>
      </c>
      <c r="D17" s="2">
        <f>'1er'!J15</f>
        <v>0</v>
      </c>
      <c r="E17" s="2" t="str">
        <f>IFERROR(VLOOKUP('Chambres LPJ'!D17,Garçons[],2,FALSE)," ")</f>
        <v xml:space="preserve"> </v>
      </c>
      <c r="F17" s="2" t="str">
        <f>IFERROR(VLOOKUP('Chambres LPJ'!D17,Filles[],2,FALSE)," ")</f>
        <v xml:space="preserve"> </v>
      </c>
      <c r="G17" s="2" t="str">
        <f>IFERROR(VLOOKUP('Chambres LPJ'!D17,Ens[],2,FALSE)," ")</f>
        <v xml:space="preserve"> </v>
      </c>
      <c r="H17" s="2" t="str">
        <f>IFERROR(VLOOKUP('Chambres LPJ'!D17,Anim[],2,FALSE)," ")</f>
        <v xml:space="preserve"> </v>
      </c>
      <c r="I17" s="2" t="str">
        <f>IFERROR(VLOOKUP('Chambres LPJ'!D17,Accompagnateurs[],2,FALSE)," ")</f>
        <v xml:space="preserve"> </v>
      </c>
      <c r="J17" s="5">
        <v>214</v>
      </c>
      <c r="K17" s="5" t="str">
        <f>'2e'!H4</f>
        <v>9 Lits</v>
      </c>
      <c r="L17" s="5">
        <f>VLOOKUP(K17,Tableau7[],2,FALSE)</f>
        <v>9</v>
      </c>
      <c r="M17" s="5">
        <f>'2e'!H5</f>
        <v>0</v>
      </c>
      <c r="N17" s="5" t="str">
        <f>IFERROR(VLOOKUP('Chambres LPJ'!M17,Garçons[],2,FALSE)," ")</f>
        <v xml:space="preserve"> </v>
      </c>
      <c r="O17" s="5" t="str">
        <f>IFERROR(VLOOKUP('Chambres LPJ'!M17,Filles[],2,FALSE)," ")</f>
        <v xml:space="preserve"> </v>
      </c>
      <c r="P17" s="5" t="str">
        <f>IFERROR(VLOOKUP('Chambres LPJ'!M17,Ens[],2,FALSE)," ")</f>
        <v xml:space="preserve"> </v>
      </c>
      <c r="Q17" s="5" t="str">
        <f>IFERROR(VLOOKUP('Chambres LPJ'!M17,Anim[],2,FALSE)," ")</f>
        <v xml:space="preserve"> </v>
      </c>
      <c r="R17" s="8" t="str">
        <f>IFERROR(VLOOKUP('Chambres LPJ'!M17,Accompagnateurs[],2,FALSE)," ")</f>
        <v xml:space="preserve"> </v>
      </c>
      <c r="S17" s="6">
        <v>314</v>
      </c>
      <c r="T17" s="136" t="str">
        <f>'3e'!N22</f>
        <v>1GL</v>
      </c>
      <c r="U17" s="135">
        <f>VLOOKUP(T17,Tableau7[],2,FALSE)</f>
        <v>1</v>
      </c>
      <c r="V17" s="11">
        <f>'3e'!N23</f>
        <v>0</v>
      </c>
      <c r="W17" s="16" t="str">
        <f>IFERROR(VLOOKUP('Chambres LPJ'!V17,Garçons[],2,FALSE)," ")</f>
        <v xml:space="preserve"> </v>
      </c>
      <c r="X17" s="16" t="str">
        <f>IFERROR(VLOOKUP('Chambres LPJ'!V17,Filles[],2,FALSE)," ")</f>
        <v xml:space="preserve"> </v>
      </c>
      <c r="Y17" s="16" t="str">
        <f>IFERROR(VLOOKUP('Chambres LPJ'!V17,Ens[],2,FALSE)," ")</f>
        <v xml:space="preserve"> </v>
      </c>
      <c r="Z17" s="16" t="str">
        <f>IFERROR(VLOOKUP('Chambres LPJ'!V17,Anim[],2,FALSE)," ")</f>
        <v xml:space="preserve"> </v>
      </c>
      <c r="AA17" s="16" t="str">
        <f>IFERROR(VLOOKUP('Chambres LPJ'!V17,Accompagnateurs[],2,FALSE)," ")</f>
        <v xml:space="preserve"> </v>
      </c>
    </row>
    <row r="18" spans="1:27">
      <c r="A18" s="3">
        <v>112</v>
      </c>
      <c r="B18" s="128" t="str">
        <f>'1er'!H13</f>
        <v>2 Lits</v>
      </c>
      <c r="C18" s="128">
        <f>VLOOKUP(B18,Tableau7[],2,FALSE)</f>
        <v>2</v>
      </c>
      <c r="D18" s="2">
        <f>'1er'!H14</f>
        <v>0</v>
      </c>
      <c r="E18" s="2" t="str">
        <f>IFERROR(VLOOKUP('Chambres LPJ'!D18,Garçons[],2,FALSE)," ")</f>
        <v xml:space="preserve"> </v>
      </c>
      <c r="F18" s="2" t="str">
        <f>IFERROR(VLOOKUP('Chambres LPJ'!D18,Filles[],2,FALSE)," ")</f>
        <v xml:space="preserve"> </v>
      </c>
      <c r="G18" s="2" t="str">
        <f>IFERROR(VLOOKUP('Chambres LPJ'!D18,Ens[],2,FALSE)," ")</f>
        <v xml:space="preserve"> </v>
      </c>
      <c r="H18" s="2" t="str">
        <f>IFERROR(VLOOKUP('Chambres LPJ'!D18,Anim[],2,FALSE)," ")</f>
        <v xml:space="preserve"> </v>
      </c>
      <c r="I18" s="2" t="str">
        <f>IFERROR(VLOOKUP('Chambres LPJ'!D18,Accompagnateurs[],2,FALSE)," ")</f>
        <v xml:space="preserve"> </v>
      </c>
      <c r="J18" s="5">
        <v>215</v>
      </c>
      <c r="K18" s="5" t="str">
        <f>'2e'!E4</f>
        <v>1 Lit</v>
      </c>
      <c r="L18" s="5">
        <f>VLOOKUP(K18,Tableau7[],2,FALSE)</f>
        <v>1</v>
      </c>
      <c r="M18" s="5">
        <f>'2e'!E5</f>
        <v>0</v>
      </c>
      <c r="N18" s="5" t="str">
        <f>IFERROR(VLOOKUP('Chambres LPJ'!M18,Garçons[],2,FALSE)," ")</f>
        <v xml:space="preserve"> </v>
      </c>
      <c r="O18" s="5" t="str">
        <f>IFERROR(VLOOKUP('Chambres LPJ'!M18,Filles[],2,FALSE)," ")</f>
        <v xml:space="preserve"> </v>
      </c>
      <c r="P18" s="5" t="str">
        <f>IFERROR(VLOOKUP('Chambres LPJ'!M18,Ens[],2,FALSE)," ")</f>
        <v xml:space="preserve"> </v>
      </c>
      <c r="Q18" s="5" t="str">
        <f>IFERROR(VLOOKUP('Chambres LPJ'!M18,Anim[],2,FALSE)," ")</f>
        <v xml:space="preserve"> </v>
      </c>
      <c r="R18" s="8" t="str">
        <f>IFERROR(VLOOKUP('Chambres LPJ'!M18,Accompagnateurs[],2,FALSE)," ")</f>
        <v xml:space="preserve"> </v>
      </c>
      <c r="S18" s="6">
        <v>315</v>
      </c>
      <c r="T18" s="136" t="str">
        <f>'3e'!N17</f>
        <v>1GL+1L</v>
      </c>
      <c r="U18" s="135">
        <f>VLOOKUP(T18,Tableau7[],2,FALSE)</f>
        <v>2</v>
      </c>
      <c r="V18" s="11">
        <f>'3e'!N18</f>
        <v>0</v>
      </c>
      <c r="W18" s="16" t="str">
        <f>IFERROR(VLOOKUP('Chambres LPJ'!V18,Garçons[],2,FALSE)," ")</f>
        <v xml:space="preserve"> </v>
      </c>
      <c r="X18" s="16" t="str">
        <f>IFERROR(VLOOKUP('Chambres LPJ'!V18,Filles[],2,FALSE)," ")</f>
        <v xml:space="preserve"> </v>
      </c>
      <c r="Y18" s="16" t="str">
        <f>IFERROR(VLOOKUP('Chambres LPJ'!V18,Ens[],2,FALSE)," ")</f>
        <v xml:space="preserve"> </v>
      </c>
      <c r="Z18" s="16" t="str">
        <f>IFERROR(VLOOKUP('Chambres LPJ'!V18,Anim[],2,FALSE)," ")</f>
        <v xml:space="preserve"> </v>
      </c>
      <c r="AA18" s="16" t="str">
        <f>IFERROR(VLOOKUP('Chambres LPJ'!V18,Accompagnateurs[],2,FALSE)," ")</f>
        <v xml:space="preserve"> </v>
      </c>
    </row>
    <row r="19" spans="1:27">
      <c r="A19" s="3">
        <v>113</v>
      </c>
      <c r="B19" s="128" t="str">
        <f>'1er'!J4</f>
        <v>6 Lits</v>
      </c>
      <c r="C19" s="128">
        <f>VLOOKUP(B19,Tableau7[],2,FALSE)</f>
        <v>6</v>
      </c>
      <c r="D19" s="2">
        <f>'1er'!J5</f>
        <v>0</v>
      </c>
      <c r="E19" s="2" t="str">
        <f>IFERROR(VLOOKUP('Chambres LPJ'!D19,Garçons[],2,FALSE)," ")</f>
        <v xml:space="preserve"> </v>
      </c>
      <c r="F19" s="2" t="str">
        <f>IFERROR(VLOOKUP('Chambres LPJ'!D19,Filles[],2,FALSE)," ")</f>
        <v xml:space="preserve"> </v>
      </c>
      <c r="G19" s="2" t="str">
        <f>IFERROR(VLOOKUP('Chambres LPJ'!D19,Ens[],2,FALSE)," ")</f>
        <v xml:space="preserve"> </v>
      </c>
      <c r="H19" s="2" t="str">
        <f>IFERROR(VLOOKUP('Chambres LPJ'!D19,Anim[],2,FALSE)," ")</f>
        <v xml:space="preserve"> </v>
      </c>
      <c r="I19" s="2" t="str">
        <f>IFERROR(VLOOKUP('Chambres LPJ'!D19,Accompagnateurs[],2,FALSE)," ")</f>
        <v xml:space="preserve"> </v>
      </c>
      <c r="J19" s="5">
        <v>216</v>
      </c>
      <c r="K19" s="5" t="str">
        <f>'2e'!E13</f>
        <v>1GL</v>
      </c>
      <c r="L19" s="5">
        <f>VLOOKUP(K19,Tableau7[],2,FALSE)</f>
        <v>1</v>
      </c>
      <c r="M19" s="5">
        <f>'2e'!E14</f>
        <v>0</v>
      </c>
      <c r="N19" s="5" t="str">
        <f>IFERROR(VLOOKUP('Chambres LPJ'!M19,Garçons[],2,FALSE)," ")</f>
        <v xml:space="preserve"> </v>
      </c>
      <c r="O19" s="5" t="str">
        <f>IFERROR(VLOOKUP('Chambres LPJ'!M19,Filles[],2,FALSE)," ")</f>
        <v xml:space="preserve"> </v>
      </c>
      <c r="P19" s="5" t="str">
        <f>IFERROR(VLOOKUP('Chambres LPJ'!M19,Ens[],2,FALSE)," ")</f>
        <v xml:space="preserve"> </v>
      </c>
      <c r="Q19" s="5" t="str">
        <f>IFERROR(VLOOKUP('Chambres LPJ'!M19,Anim[],2,FALSE)," ")</f>
        <v xml:space="preserve"> </v>
      </c>
      <c r="R19" s="8" t="str">
        <f>IFERROR(VLOOKUP('Chambres LPJ'!M19,Accompagnateurs[],2,FALSE)," ")</f>
        <v xml:space="preserve"> </v>
      </c>
      <c r="S19" s="6"/>
      <c r="T19" s="136"/>
      <c r="U19" s="135"/>
      <c r="V19" s="11"/>
      <c r="W19" s="16" t="str">
        <f>IFERROR(VLOOKUP('Chambres LPJ'!V19,Garçons[],2,FALSE)," ")</f>
        <v xml:space="preserve"> </v>
      </c>
      <c r="X19" s="16" t="str">
        <f>IFERROR(VLOOKUP('Chambres LPJ'!V19,Filles[],2,FALSE)," ")</f>
        <v xml:space="preserve"> </v>
      </c>
      <c r="Y19" s="16" t="str">
        <f>IFERROR(VLOOKUP('Chambres LPJ'!V19,Ens[],2,FALSE)," ")</f>
        <v xml:space="preserve"> </v>
      </c>
      <c r="Z19" s="16" t="str">
        <f>IFERROR(VLOOKUP('Chambres LPJ'!V19,Anim[],2,FALSE)," ")</f>
        <v xml:space="preserve"> </v>
      </c>
      <c r="AA19" s="16" t="str">
        <f>IFERROR(VLOOKUP('Chambres LPJ'!V19,Accompagnateurs[],2,FALSE)," ")</f>
        <v xml:space="preserve"> </v>
      </c>
    </row>
    <row r="20" spans="1:27">
      <c r="A20" s="3">
        <v>114</v>
      </c>
      <c r="B20" s="128" t="str">
        <f>'1er'!H4</f>
        <v>9 Lits</v>
      </c>
      <c r="C20" s="128">
        <f>VLOOKUP(B20,Tableau7[],2,FALSE)</f>
        <v>9</v>
      </c>
      <c r="D20" s="2">
        <f>'1er'!H5</f>
        <v>0</v>
      </c>
      <c r="E20" s="2" t="str">
        <f>IFERROR(VLOOKUP('Chambres LPJ'!D20,Garçons[],2,FALSE)," ")</f>
        <v xml:space="preserve"> </v>
      </c>
      <c r="F20" s="2" t="str">
        <f>IFERROR(VLOOKUP('Chambres LPJ'!D20,Filles[],2,FALSE)," ")</f>
        <v xml:space="preserve"> </v>
      </c>
      <c r="G20" s="2" t="str">
        <f>IFERROR(VLOOKUP('Chambres LPJ'!D20,Ens[],2,FALSE)," ")</f>
        <v xml:space="preserve"> </v>
      </c>
      <c r="H20" s="2" t="str">
        <f>IFERROR(VLOOKUP('Chambres LPJ'!D20,Anim[],2,FALSE)," ")</f>
        <v xml:space="preserve"> </v>
      </c>
      <c r="I20" s="2" t="str">
        <f>IFERROR(VLOOKUP('Chambres LPJ'!D20,Accompagnateurs[],2,FALSE)," ")</f>
        <v xml:space="preserve"> </v>
      </c>
      <c r="J20" s="5"/>
      <c r="K20" s="5"/>
      <c r="L20" s="5"/>
      <c r="M20" s="5"/>
      <c r="N20" s="5" t="str">
        <f>IFERROR(VLOOKUP('Chambres LPJ'!M20,Garçons[],2,FALSE)," ")</f>
        <v xml:space="preserve"> </v>
      </c>
      <c r="O20" s="5" t="str">
        <f>IFERROR(VLOOKUP('Chambres LPJ'!M20,Filles[],2,FALSE)," ")</f>
        <v xml:space="preserve"> </v>
      </c>
      <c r="P20" s="5" t="str">
        <f>IFERROR(VLOOKUP('Chambres LPJ'!M20,Ens[],2,FALSE)," ")</f>
        <v xml:space="preserve"> </v>
      </c>
      <c r="Q20" s="5" t="str">
        <f>IFERROR(VLOOKUP('Chambres LPJ'!M20,Anim[],2,FALSE)," ")</f>
        <v xml:space="preserve"> </v>
      </c>
      <c r="R20" s="8" t="str">
        <f>IFERROR(VLOOKUP('Chambres LPJ'!M20,Accompagnateurs[],2,FALSE)," ")</f>
        <v xml:space="preserve"> </v>
      </c>
      <c r="S20" s="6"/>
      <c r="T20" s="136"/>
      <c r="U20" s="135"/>
      <c r="V20" s="11"/>
      <c r="W20" s="16" t="str">
        <f>IFERROR(VLOOKUP('Chambres LPJ'!V20,Garçons[],2,FALSE)," ")</f>
        <v xml:space="preserve"> </v>
      </c>
      <c r="X20" s="16" t="str">
        <f>IFERROR(VLOOKUP('Chambres LPJ'!V20,Filles[],2,FALSE)," ")</f>
        <v xml:space="preserve"> </v>
      </c>
      <c r="Y20" s="16" t="str">
        <f>IFERROR(VLOOKUP('Chambres LPJ'!V20,Ens[],2,FALSE)," ")</f>
        <v xml:space="preserve"> </v>
      </c>
      <c r="Z20" s="16" t="str">
        <f>IFERROR(VLOOKUP('Chambres LPJ'!V20,Anim[],2,FALSE)," ")</f>
        <v xml:space="preserve"> </v>
      </c>
      <c r="AA20" s="16" t="str">
        <f>IFERROR(VLOOKUP('Chambres LPJ'!V20,Accompagnateurs[],2,FALSE)," ")</f>
        <v xml:space="preserve"> </v>
      </c>
    </row>
    <row r="21" spans="1:27">
      <c r="A21" s="3">
        <v>115</v>
      </c>
      <c r="B21" s="129" t="str">
        <f>'1er'!E4</f>
        <v>1GL</v>
      </c>
      <c r="C21" s="128">
        <f>VLOOKUP(B21,Tableau7[],2,FALSE)</f>
        <v>1</v>
      </c>
      <c r="D21" s="94">
        <f>'1er'!E5</f>
        <v>0</v>
      </c>
      <c r="E21" s="2" t="str">
        <f>IFERROR(VLOOKUP('Chambres LPJ'!D21,Garçons[],2,FALSE)," ")</f>
        <v xml:space="preserve"> </v>
      </c>
      <c r="F21" s="2" t="str">
        <f>IFERROR(VLOOKUP('Chambres LPJ'!D21,Filles[],2,FALSE)," ")</f>
        <v xml:space="preserve"> </v>
      </c>
      <c r="G21" s="2" t="str">
        <f>IFERROR(VLOOKUP('Chambres LPJ'!D21,Ens[],2,FALSE)," ")</f>
        <v xml:space="preserve"> </v>
      </c>
      <c r="H21" s="2" t="str">
        <f>IFERROR(VLOOKUP('Chambres LPJ'!D21,Anim[],2,FALSE)," ")</f>
        <v xml:space="preserve"> </v>
      </c>
      <c r="I21" s="2" t="str">
        <f>IFERROR(VLOOKUP('Chambres LPJ'!D21,Accompagnateurs[],2,FALSE)," ")</f>
        <v xml:space="preserve"> </v>
      </c>
      <c r="J21" s="5"/>
      <c r="K21" s="95"/>
      <c r="L21" s="95"/>
      <c r="M21" s="5"/>
      <c r="N21" s="5"/>
      <c r="O21" s="5"/>
      <c r="P21" s="5"/>
      <c r="Q21" s="5"/>
      <c r="R21" s="8"/>
      <c r="S21" s="6"/>
      <c r="T21" s="137"/>
      <c r="U21" s="135"/>
      <c r="V21" s="96"/>
      <c r="W21" s="16"/>
      <c r="X21" s="16"/>
      <c r="Y21" s="16"/>
      <c r="Z21" s="16"/>
      <c r="AA21" s="16"/>
    </row>
    <row r="22" spans="1:27" ht="16.5" thickBot="1">
      <c r="A22" s="3">
        <v>116</v>
      </c>
      <c r="B22" s="129" t="str">
        <f>'1er'!E13</f>
        <v>1GL</v>
      </c>
      <c r="C22" s="128">
        <f>VLOOKUP(B22,Tableau7[],2,FALSE)</f>
        <v>1</v>
      </c>
      <c r="D22" s="4">
        <f>'1er'!E14</f>
        <v>0</v>
      </c>
      <c r="E22" s="2" t="str">
        <f>IFERROR(VLOOKUP('Chambres LPJ'!D22,Garçons[],2,FALSE)," ")</f>
        <v xml:space="preserve"> </v>
      </c>
      <c r="F22" s="2" t="str">
        <f>IFERROR(VLOOKUP('Chambres LPJ'!D22,Filles[],2,FALSE)," ")</f>
        <v xml:space="preserve"> </v>
      </c>
      <c r="G22" s="2" t="str">
        <f>IFERROR(VLOOKUP('Chambres LPJ'!D22,Ens[],2,FALSE)," ")</f>
        <v xml:space="preserve"> </v>
      </c>
      <c r="H22" s="2" t="str">
        <f>IFERROR(VLOOKUP('Chambres LPJ'!D22,Anim[],2,FALSE)," ")</f>
        <v xml:space="preserve"> </v>
      </c>
      <c r="I22" s="2" t="str">
        <f>IFERROR(VLOOKUP('Chambres LPJ'!D22,Accompagnateurs[],2,FALSE)," ")</f>
        <v xml:space="preserve"> </v>
      </c>
      <c r="J22" s="5"/>
      <c r="K22" s="95"/>
      <c r="L22" s="95"/>
      <c r="M22" s="5"/>
      <c r="N22" s="5" t="str">
        <f>IFERROR(VLOOKUP('Chambres LPJ'!M22,Garçons[],2,FALSE)," ")</f>
        <v xml:space="preserve"> </v>
      </c>
      <c r="O22" s="5" t="str">
        <f>IFERROR(VLOOKUP('Chambres LPJ'!M22,Filles[],2,FALSE)," ")</f>
        <v xml:space="preserve"> </v>
      </c>
      <c r="P22" s="5" t="str">
        <f>IFERROR(VLOOKUP('Chambres LPJ'!M22,Ens[],2,FALSE)," ")</f>
        <v xml:space="preserve"> </v>
      </c>
      <c r="Q22" s="5" t="str">
        <f>IFERROR(VLOOKUP('Chambres LPJ'!M22,Anim[],2,FALSE)," ")</f>
        <v xml:space="preserve"> </v>
      </c>
      <c r="R22" s="8" t="str">
        <f>IFERROR(VLOOKUP('Chambres LPJ'!M22,Accompagnateurs[],2,FALSE)," ")</f>
        <v xml:space="preserve"> </v>
      </c>
      <c r="S22" s="6"/>
      <c r="T22" s="137"/>
      <c r="U22" s="135"/>
      <c r="V22" s="12"/>
      <c r="W22" s="16" t="str">
        <f>IFERROR(VLOOKUP('Chambres LPJ'!V22,Garçons[],2,FALSE)," ")</f>
        <v xml:space="preserve"> </v>
      </c>
      <c r="X22" s="16" t="str">
        <f>IFERROR(VLOOKUP('Chambres LPJ'!V22,Filles[],2,FALSE)," ")</f>
        <v xml:space="preserve"> </v>
      </c>
      <c r="Y22" s="16" t="str">
        <f>IFERROR(VLOOKUP('Chambres LPJ'!V22,Ens[],2,FALSE)," ")</f>
        <v xml:space="preserve"> </v>
      </c>
      <c r="Z22" s="16" t="str">
        <f>IFERROR(VLOOKUP('Chambres LPJ'!V22,Anim[],2,FALSE)," ")</f>
        <v xml:space="preserve"> </v>
      </c>
      <c r="AA22" s="16" t="str">
        <f>IFERROR(VLOOKUP('Chambres LPJ'!V22,Accompagnateurs[],2,FALSE)," ")</f>
        <v xml:space="preserve"> </v>
      </c>
    </row>
    <row r="23" spans="1:27">
      <c r="A23" s="310" t="s">
        <v>43</v>
      </c>
      <c r="B23" s="310"/>
      <c r="C23" s="310"/>
      <c r="D23" s="310"/>
      <c r="E23" s="1">
        <f>SUM(E3:E22)</f>
        <v>0</v>
      </c>
      <c r="F23" s="1">
        <f t="shared" ref="F23:H23" si="0">SUM(F3:F22)</f>
        <v>0</v>
      </c>
      <c r="G23" s="1">
        <f t="shared" si="0"/>
        <v>0</v>
      </c>
      <c r="H23" s="1">
        <f t="shared" si="0"/>
        <v>0</v>
      </c>
      <c r="I23" s="1">
        <f>SUM(I3:I22)</f>
        <v>0</v>
      </c>
      <c r="J23" s="310" t="s">
        <v>43</v>
      </c>
      <c r="K23" s="310"/>
      <c r="L23" s="310"/>
      <c r="M23" s="310"/>
      <c r="N23" s="1">
        <f>SUM(N3:N22)</f>
        <v>0</v>
      </c>
      <c r="O23" s="1">
        <f t="shared" ref="O23:Q23" si="1">SUM(O3:O22)</f>
        <v>0</v>
      </c>
      <c r="P23" s="1">
        <f t="shared" si="1"/>
        <v>0</v>
      </c>
      <c r="Q23" s="1">
        <f t="shared" si="1"/>
        <v>0</v>
      </c>
      <c r="R23" s="1">
        <f>SUM(R3:R22)</f>
        <v>0</v>
      </c>
      <c r="S23" s="311" t="s">
        <v>43</v>
      </c>
      <c r="T23" s="311"/>
      <c r="U23" s="311"/>
      <c r="V23" s="311"/>
      <c r="W23" s="1">
        <f>SUM(W3:W22)</f>
        <v>0</v>
      </c>
      <c r="X23" s="1">
        <f t="shared" ref="X23:Z23" si="2">SUM(X3:X22)</f>
        <v>0</v>
      </c>
      <c r="Y23" s="1">
        <f t="shared" si="2"/>
        <v>0</v>
      </c>
      <c r="Z23" s="1">
        <f t="shared" si="2"/>
        <v>0</v>
      </c>
      <c r="AA23" s="1">
        <f>SUM(AA3:AA22)</f>
        <v>0</v>
      </c>
    </row>
  </sheetData>
  <mergeCells count="9">
    <mergeCell ref="S1:Z1"/>
    <mergeCell ref="A2:D2"/>
    <mergeCell ref="J2:M2"/>
    <mergeCell ref="S2:V2"/>
    <mergeCell ref="A23:D23"/>
    <mergeCell ref="J23:M23"/>
    <mergeCell ref="S23:V23"/>
    <mergeCell ref="A1:I1"/>
    <mergeCell ref="J1:R1"/>
  </mergeCells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U18"/>
  <sheetViews>
    <sheetView zoomScale="149" workbookViewId="0">
      <selection activeCell="G17" sqref="G17"/>
    </sheetView>
  </sheetViews>
  <sheetFormatPr baseColWidth="10" defaultRowHeight="15.75"/>
  <cols>
    <col min="1" max="1" width="3.625" customWidth="1"/>
    <col min="3" max="3" width="8.625" customWidth="1"/>
    <col min="4" max="4" width="3" customWidth="1"/>
    <col min="6" max="6" width="8.875" customWidth="1"/>
    <col min="7" max="7" width="1.625" customWidth="1"/>
    <col min="10" max="10" width="1.625" customWidth="1"/>
    <col min="13" max="13" width="1" customWidth="1"/>
    <col min="16" max="16" width="2" customWidth="1"/>
  </cols>
  <sheetData>
    <row r="5" spans="2:21">
      <c r="B5" t="s">
        <v>48</v>
      </c>
      <c r="C5" t="s">
        <v>49</v>
      </c>
      <c r="E5" t="s">
        <v>48</v>
      </c>
      <c r="F5" t="s">
        <v>49</v>
      </c>
      <c r="H5" t="s">
        <v>48</v>
      </c>
      <c r="I5" t="s">
        <v>49</v>
      </c>
      <c r="K5" t="s">
        <v>48</v>
      </c>
      <c r="L5" t="s">
        <v>49</v>
      </c>
      <c r="N5" t="s">
        <v>48</v>
      </c>
      <c r="O5" t="s">
        <v>49</v>
      </c>
      <c r="Q5" t="s">
        <v>48</v>
      </c>
      <c r="R5" t="s">
        <v>49</v>
      </c>
      <c r="T5" t="s">
        <v>48</v>
      </c>
      <c r="U5" t="s">
        <v>103</v>
      </c>
    </row>
    <row r="6" spans="2:21">
      <c r="B6" t="s">
        <v>73</v>
      </c>
      <c r="C6">
        <v>1</v>
      </c>
      <c r="E6" t="s">
        <v>74</v>
      </c>
      <c r="F6">
        <v>1</v>
      </c>
      <c r="H6" t="s">
        <v>16</v>
      </c>
      <c r="I6">
        <v>1</v>
      </c>
      <c r="K6" t="s">
        <v>50</v>
      </c>
      <c r="L6">
        <v>1</v>
      </c>
      <c r="N6" t="s">
        <v>78</v>
      </c>
      <c r="O6">
        <v>1</v>
      </c>
      <c r="Q6" t="s">
        <v>31</v>
      </c>
      <c r="R6">
        <v>1</v>
      </c>
      <c r="T6" t="s">
        <v>31</v>
      </c>
      <c r="U6">
        <v>1</v>
      </c>
    </row>
    <row r="7" spans="2:21">
      <c r="B7" t="s">
        <v>8</v>
      </c>
      <c r="C7">
        <v>2</v>
      </c>
      <c r="E7" t="s">
        <v>12</v>
      </c>
      <c r="F7">
        <v>2</v>
      </c>
      <c r="H7" t="s">
        <v>45</v>
      </c>
      <c r="I7">
        <v>2</v>
      </c>
      <c r="K7" t="s">
        <v>53</v>
      </c>
      <c r="L7">
        <v>2</v>
      </c>
      <c r="N7" t="s">
        <v>52</v>
      </c>
      <c r="O7">
        <v>2</v>
      </c>
      <c r="Q7" t="s">
        <v>90</v>
      </c>
      <c r="R7">
        <v>1</v>
      </c>
      <c r="T7" t="s">
        <v>90</v>
      </c>
      <c r="U7">
        <v>1</v>
      </c>
    </row>
    <row r="8" spans="2:21">
      <c r="B8" t="s">
        <v>9</v>
      </c>
      <c r="C8">
        <v>3</v>
      </c>
      <c r="E8" t="s">
        <v>13</v>
      </c>
      <c r="F8">
        <v>3</v>
      </c>
      <c r="H8" t="s">
        <v>106</v>
      </c>
      <c r="I8">
        <v>3</v>
      </c>
      <c r="K8" t="s">
        <v>54</v>
      </c>
      <c r="L8">
        <v>3</v>
      </c>
      <c r="N8" t="s">
        <v>51</v>
      </c>
      <c r="O8">
        <v>3</v>
      </c>
      <c r="Q8" t="s">
        <v>5</v>
      </c>
      <c r="R8">
        <v>2</v>
      </c>
      <c r="T8" t="s">
        <v>5</v>
      </c>
      <c r="U8">
        <v>2</v>
      </c>
    </row>
    <row r="9" spans="2:21">
      <c r="B9" t="s">
        <v>10</v>
      </c>
      <c r="C9">
        <v>4</v>
      </c>
      <c r="E9" t="s">
        <v>14</v>
      </c>
      <c r="F9">
        <v>4</v>
      </c>
      <c r="H9" t="s">
        <v>107</v>
      </c>
      <c r="I9">
        <v>4</v>
      </c>
      <c r="K9" t="s">
        <v>55</v>
      </c>
      <c r="L9">
        <v>4</v>
      </c>
      <c r="N9" t="s">
        <v>68</v>
      </c>
      <c r="O9">
        <v>4</v>
      </c>
      <c r="Q9" t="s">
        <v>3</v>
      </c>
      <c r="R9">
        <v>3</v>
      </c>
      <c r="T9" t="s">
        <v>3</v>
      </c>
      <c r="U9">
        <v>3</v>
      </c>
    </row>
    <row r="10" spans="2:21">
      <c r="B10" t="s">
        <v>11</v>
      </c>
      <c r="C10">
        <v>5</v>
      </c>
      <c r="E10" t="s">
        <v>15</v>
      </c>
      <c r="F10">
        <v>5</v>
      </c>
      <c r="H10" t="s">
        <v>108</v>
      </c>
      <c r="I10">
        <v>5</v>
      </c>
      <c r="K10" t="s">
        <v>56</v>
      </c>
      <c r="L10">
        <v>5</v>
      </c>
      <c r="N10" t="s">
        <v>67</v>
      </c>
      <c r="O10">
        <v>5</v>
      </c>
      <c r="Q10" t="s">
        <v>6</v>
      </c>
      <c r="R10">
        <v>2</v>
      </c>
      <c r="T10" t="s">
        <v>6</v>
      </c>
      <c r="U10">
        <v>2</v>
      </c>
    </row>
    <row r="11" spans="2:21">
      <c r="B11" t="s">
        <v>20</v>
      </c>
      <c r="C11">
        <v>6</v>
      </c>
      <c r="E11" t="s">
        <v>21</v>
      </c>
      <c r="F11">
        <v>6</v>
      </c>
      <c r="H11" t="s">
        <v>109</v>
      </c>
      <c r="I11">
        <v>6</v>
      </c>
      <c r="K11" t="s">
        <v>57</v>
      </c>
      <c r="L11">
        <v>6</v>
      </c>
      <c r="N11" t="s">
        <v>66</v>
      </c>
      <c r="O11">
        <v>6</v>
      </c>
      <c r="Q11" t="s">
        <v>75</v>
      </c>
      <c r="R11">
        <v>3</v>
      </c>
      <c r="T11" t="s">
        <v>75</v>
      </c>
      <c r="U11">
        <v>3</v>
      </c>
    </row>
    <row r="12" spans="2:21">
      <c r="B12" t="s">
        <v>22</v>
      </c>
      <c r="C12">
        <v>7</v>
      </c>
      <c r="E12" t="s">
        <v>26</v>
      </c>
      <c r="F12">
        <v>7</v>
      </c>
      <c r="H12" t="s">
        <v>110</v>
      </c>
      <c r="I12">
        <v>7</v>
      </c>
      <c r="K12" t="s">
        <v>58</v>
      </c>
      <c r="L12">
        <v>7</v>
      </c>
      <c r="N12" t="s">
        <v>65</v>
      </c>
      <c r="O12">
        <v>7</v>
      </c>
      <c r="Q12" t="s">
        <v>1</v>
      </c>
      <c r="R12">
        <v>4</v>
      </c>
      <c r="T12" t="s">
        <v>1</v>
      </c>
      <c r="U12">
        <v>4</v>
      </c>
    </row>
    <row r="13" spans="2:21">
      <c r="B13" t="s">
        <v>23</v>
      </c>
      <c r="C13">
        <v>8</v>
      </c>
      <c r="E13" t="s">
        <v>27</v>
      </c>
      <c r="F13">
        <v>8</v>
      </c>
      <c r="H13" t="s">
        <v>111</v>
      </c>
      <c r="I13">
        <v>8</v>
      </c>
      <c r="K13" t="s">
        <v>59</v>
      </c>
      <c r="L13">
        <v>8</v>
      </c>
      <c r="N13" t="s">
        <v>64</v>
      </c>
      <c r="O13">
        <v>8</v>
      </c>
      <c r="Q13" t="s">
        <v>30</v>
      </c>
      <c r="R13">
        <v>5</v>
      </c>
      <c r="T13" t="s">
        <v>30</v>
      </c>
      <c r="U13">
        <v>5</v>
      </c>
    </row>
    <row r="14" spans="2:21">
      <c r="B14" t="s">
        <v>24</v>
      </c>
      <c r="C14">
        <v>9</v>
      </c>
      <c r="E14" t="s">
        <v>28</v>
      </c>
      <c r="F14">
        <v>9</v>
      </c>
      <c r="H14" t="s">
        <v>112</v>
      </c>
      <c r="I14">
        <v>9</v>
      </c>
      <c r="K14" t="s">
        <v>60</v>
      </c>
      <c r="L14">
        <v>9</v>
      </c>
      <c r="N14" t="s">
        <v>63</v>
      </c>
      <c r="O14">
        <v>9</v>
      </c>
      <c r="Q14" t="s">
        <v>7</v>
      </c>
      <c r="R14">
        <v>6</v>
      </c>
      <c r="T14" t="s">
        <v>7</v>
      </c>
      <c r="U14">
        <v>6</v>
      </c>
    </row>
    <row r="15" spans="2:21">
      <c r="B15" t="s">
        <v>25</v>
      </c>
      <c r="C15">
        <v>10</v>
      </c>
      <c r="E15" t="s">
        <v>29</v>
      </c>
      <c r="F15">
        <v>10</v>
      </c>
      <c r="K15" t="s">
        <v>61</v>
      </c>
      <c r="L15">
        <v>10</v>
      </c>
      <c r="N15" t="s">
        <v>62</v>
      </c>
      <c r="O15">
        <v>10</v>
      </c>
      <c r="Q15" t="s">
        <v>2</v>
      </c>
      <c r="R15">
        <v>7</v>
      </c>
      <c r="T15" t="s">
        <v>2</v>
      </c>
      <c r="U15">
        <v>7</v>
      </c>
    </row>
    <row r="16" spans="2:21">
      <c r="N16" t="s">
        <v>80</v>
      </c>
      <c r="O16">
        <v>1</v>
      </c>
      <c r="Q16" t="s">
        <v>35</v>
      </c>
      <c r="R16">
        <v>8</v>
      </c>
      <c r="T16" t="s">
        <v>35</v>
      </c>
      <c r="U16">
        <v>8</v>
      </c>
    </row>
    <row r="17" spans="14:21">
      <c r="N17" t="s">
        <v>81</v>
      </c>
      <c r="O17">
        <v>1</v>
      </c>
      <c r="Q17" t="s">
        <v>76</v>
      </c>
      <c r="R17">
        <v>9</v>
      </c>
      <c r="T17" t="s">
        <v>76</v>
      </c>
      <c r="U17">
        <v>9</v>
      </c>
    </row>
    <row r="18" spans="14:21">
      <c r="N18" t="s">
        <v>82</v>
      </c>
      <c r="O18">
        <v>1</v>
      </c>
      <c r="Q18" t="s">
        <v>34</v>
      </c>
      <c r="R18">
        <v>10</v>
      </c>
      <c r="T18" t="s">
        <v>34</v>
      </c>
      <c r="U18">
        <v>10</v>
      </c>
    </row>
  </sheetData>
  <phoneticPr fontId="2" type="noConversion"/>
  <dataValidations count="1">
    <dataValidation type="custom" allowBlank="1" showInputMessage="1" showErrorMessage="1" sqref="E12:E15 E7:E10">
      <formula1>"Chambre 5 Lits"</formula1>
    </dataValidation>
  </dataValidations>
  <pageMargins left="0.7" right="0.7" top="0.75" bottom="0.75" header="0.3" footer="0.3"/>
  <pageSetup paperSize="9" orientation="portrait" horizontalDpi="0" verticalDpi="0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N29"/>
  <sheetViews>
    <sheetView zoomScale="140" workbookViewId="0">
      <selection activeCell="B3" sqref="B3:N3"/>
    </sheetView>
  </sheetViews>
  <sheetFormatPr baseColWidth="10" defaultRowHeight="15.75"/>
  <cols>
    <col min="1" max="1" width="1.625" customWidth="1"/>
    <col min="2" max="14" width="14.125" customWidth="1"/>
  </cols>
  <sheetData>
    <row r="3" spans="2:14">
      <c r="B3" t="s">
        <v>31</v>
      </c>
      <c r="C3" t="s">
        <v>90</v>
      </c>
      <c r="D3" t="s">
        <v>5</v>
      </c>
      <c r="E3" t="s">
        <v>3</v>
      </c>
      <c r="F3" t="s">
        <v>6</v>
      </c>
      <c r="G3" t="s">
        <v>75</v>
      </c>
      <c r="H3" t="s">
        <v>1</v>
      </c>
      <c r="I3" t="s">
        <v>30</v>
      </c>
      <c r="J3" t="s">
        <v>7</v>
      </c>
      <c r="K3" t="s">
        <v>2</v>
      </c>
      <c r="L3" t="s">
        <v>35</v>
      </c>
      <c r="M3" t="s">
        <v>76</v>
      </c>
      <c r="N3" t="s">
        <v>34</v>
      </c>
    </row>
    <row r="4" spans="2:14">
      <c r="B4" t="s">
        <v>16</v>
      </c>
      <c r="C4" t="s">
        <v>16</v>
      </c>
      <c r="D4" t="s">
        <v>16</v>
      </c>
      <c r="E4" t="s">
        <v>16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</row>
    <row r="5" spans="2:14">
      <c r="B5" t="s">
        <v>45</v>
      </c>
      <c r="C5" t="s">
        <v>17</v>
      </c>
      <c r="D5" t="s">
        <v>45</v>
      </c>
      <c r="E5" t="s">
        <v>45</v>
      </c>
      <c r="F5" t="s">
        <v>12</v>
      </c>
      <c r="G5" t="s">
        <v>9</v>
      </c>
      <c r="H5" t="s">
        <v>9</v>
      </c>
      <c r="I5" t="s">
        <v>9</v>
      </c>
      <c r="J5" t="s">
        <v>9</v>
      </c>
      <c r="K5" t="s">
        <v>9</v>
      </c>
      <c r="L5" t="s">
        <v>9</v>
      </c>
      <c r="M5" t="s">
        <v>9</v>
      </c>
      <c r="N5" t="s">
        <v>9</v>
      </c>
    </row>
    <row r="6" spans="2:14">
      <c r="B6" t="s">
        <v>17</v>
      </c>
      <c r="C6" t="s">
        <v>69</v>
      </c>
      <c r="D6" t="s">
        <v>17</v>
      </c>
      <c r="E6" t="s">
        <v>17</v>
      </c>
      <c r="F6" t="s">
        <v>16</v>
      </c>
      <c r="G6" t="s">
        <v>12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</row>
    <row r="7" spans="2:14">
      <c r="B7" t="s">
        <v>18</v>
      </c>
      <c r="D7" t="s">
        <v>18</v>
      </c>
      <c r="E7" t="s">
        <v>18</v>
      </c>
      <c r="F7" t="s">
        <v>45</v>
      </c>
      <c r="G7" t="s">
        <v>13</v>
      </c>
      <c r="H7" t="s">
        <v>12</v>
      </c>
      <c r="I7" t="s">
        <v>11</v>
      </c>
      <c r="J7" t="s">
        <v>11</v>
      </c>
      <c r="K7" t="s">
        <v>11</v>
      </c>
      <c r="L7" t="s">
        <v>11</v>
      </c>
      <c r="M7" t="s">
        <v>11</v>
      </c>
      <c r="N7" t="s">
        <v>11</v>
      </c>
    </row>
    <row r="8" spans="2:14">
      <c r="B8" t="s">
        <v>69</v>
      </c>
      <c r="D8" t="s">
        <v>69</v>
      </c>
      <c r="E8" t="s">
        <v>19</v>
      </c>
      <c r="F8" t="s">
        <v>17</v>
      </c>
      <c r="G8" t="s">
        <v>17</v>
      </c>
      <c r="H8" t="s">
        <v>13</v>
      </c>
      <c r="I8" t="s">
        <v>12</v>
      </c>
      <c r="J8" t="s">
        <v>20</v>
      </c>
      <c r="K8" t="s">
        <v>20</v>
      </c>
      <c r="L8" t="s">
        <v>20</v>
      </c>
      <c r="M8" t="s">
        <v>20</v>
      </c>
      <c r="N8" t="s">
        <v>20</v>
      </c>
    </row>
    <row r="9" spans="2:14">
      <c r="B9" t="s">
        <v>70</v>
      </c>
      <c r="D9" t="s">
        <v>70</v>
      </c>
      <c r="E9" t="s">
        <v>69</v>
      </c>
      <c r="F9" t="s">
        <v>18</v>
      </c>
      <c r="G9" t="s">
        <v>18</v>
      </c>
      <c r="H9" t="s">
        <v>14</v>
      </c>
      <c r="I9" t="s">
        <v>13</v>
      </c>
      <c r="J9" t="s">
        <v>12</v>
      </c>
      <c r="K9" t="s">
        <v>22</v>
      </c>
      <c r="L9" t="s">
        <v>22</v>
      </c>
      <c r="M9" t="s">
        <v>22</v>
      </c>
      <c r="N9" t="s">
        <v>22</v>
      </c>
    </row>
    <row r="10" spans="2:14">
      <c r="E10" t="s">
        <v>70</v>
      </c>
      <c r="F10" t="s">
        <v>69</v>
      </c>
      <c r="G10" t="s">
        <v>19</v>
      </c>
      <c r="H10" t="s">
        <v>17</v>
      </c>
      <c r="I10" t="s">
        <v>14</v>
      </c>
      <c r="J10" t="s">
        <v>13</v>
      </c>
      <c r="K10" t="s">
        <v>12</v>
      </c>
      <c r="L10" t="s">
        <v>23</v>
      </c>
      <c r="M10" t="s">
        <v>23</v>
      </c>
      <c r="N10" t="s">
        <v>23</v>
      </c>
    </row>
    <row r="11" spans="2:14">
      <c r="E11" t="s">
        <v>72</v>
      </c>
      <c r="F11" t="s">
        <v>70</v>
      </c>
      <c r="G11" t="s">
        <v>69</v>
      </c>
      <c r="H11" t="s">
        <v>18</v>
      </c>
      <c r="I11" t="s">
        <v>15</v>
      </c>
      <c r="J11" t="s">
        <v>14</v>
      </c>
      <c r="K11" t="s">
        <v>13</v>
      </c>
      <c r="L11" t="s">
        <v>12</v>
      </c>
      <c r="M11" t="s">
        <v>24</v>
      </c>
      <c r="N11" t="s">
        <v>24</v>
      </c>
    </row>
    <row r="12" spans="2:14">
      <c r="G12" t="s">
        <v>70</v>
      </c>
      <c r="H12" t="s">
        <v>19</v>
      </c>
      <c r="I12" t="s">
        <v>17</v>
      </c>
      <c r="J12" t="s">
        <v>15</v>
      </c>
      <c r="K12" t="s">
        <v>14</v>
      </c>
      <c r="L12" t="s">
        <v>13</v>
      </c>
      <c r="M12" t="s">
        <v>12</v>
      </c>
      <c r="N12" t="s">
        <v>25</v>
      </c>
    </row>
    <row r="13" spans="2:14">
      <c r="G13" t="s">
        <v>72</v>
      </c>
      <c r="H13" t="s">
        <v>71</v>
      </c>
      <c r="I13" t="s">
        <v>18</v>
      </c>
      <c r="J13" t="s">
        <v>21</v>
      </c>
      <c r="K13" t="s">
        <v>15</v>
      </c>
      <c r="L13" t="s">
        <v>14</v>
      </c>
      <c r="M13" t="s">
        <v>13</v>
      </c>
      <c r="N13" t="s">
        <v>12</v>
      </c>
    </row>
    <row r="14" spans="2:14">
      <c r="G14" t="s">
        <v>16</v>
      </c>
      <c r="H14" t="s">
        <v>69</v>
      </c>
      <c r="I14" t="s">
        <v>19</v>
      </c>
      <c r="J14" t="s">
        <v>17</v>
      </c>
      <c r="K14" t="s">
        <v>21</v>
      </c>
      <c r="L14" t="s">
        <v>15</v>
      </c>
      <c r="M14" t="s">
        <v>14</v>
      </c>
      <c r="N14" t="s">
        <v>13</v>
      </c>
    </row>
    <row r="15" spans="2:14">
      <c r="G15" t="s">
        <v>45</v>
      </c>
      <c r="H15" t="s">
        <v>70</v>
      </c>
      <c r="I15" t="s">
        <v>71</v>
      </c>
      <c r="J15" t="s">
        <v>18</v>
      </c>
      <c r="K15" t="s">
        <v>26</v>
      </c>
      <c r="L15" t="s">
        <v>21</v>
      </c>
      <c r="M15" t="s">
        <v>15</v>
      </c>
      <c r="N15" t="s">
        <v>14</v>
      </c>
    </row>
    <row r="16" spans="2:14">
      <c r="H16" t="s">
        <v>72</v>
      </c>
      <c r="I16" t="s">
        <v>69</v>
      </c>
      <c r="J16" t="s">
        <v>19</v>
      </c>
      <c r="K16" t="s">
        <v>17</v>
      </c>
      <c r="L16" t="s">
        <v>26</v>
      </c>
      <c r="M16" t="s">
        <v>21</v>
      </c>
      <c r="N16" t="s">
        <v>15</v>
      </c>
    </row>
    <row r="17" spans="8:14">
      <c r="H17" t="s">
        <v>77</v>
      </c>
      <c r="I17" t="s">
        <v>70</v>
      </c>
      <c r="J17" t="s">
        <v>71</v>
      </c>
      <c r="K17" t="s">
        <v>18</v>
      </c>
      <c r="L17" t="s">
        <v>27</v>
      </c>
      <c r="M17" t="s">
        <v>26</v>
      </c>
      <c r="N17" t="s">
        <v>21</v>
      </c>
    </row>
    <row r="18" spans="8:14">
      <c r="H18" t="s">
        <v>16</v>
      </c>
      <c r="I18" t="s">
        <v>72</v>
      </c>
      <c r="J18" t="s">
        <v>69</v>
      </c>
      <c r="K18" t="s">
        <v>19</v>
      </c>
      <c r="L18" t="s">
        <v>17</v>
      </c>
      <c r="M18" t="s">
        <v>27</v>
      </c>
      <c r="N18" t="s">
        <v>26</v>
      </c>
    </row>
    <row r="19" spans="8:14">
      <c r="H19" t="s">
        <v>45</v>
      </c>
      <c r="I19" t="s">
        <v>77</v>
      </c>
      <c r="J19" t="s">
        <v>70</v>
      </c>
      <c r="K19" t="s">
        <v>71</v>
      </c>
      <c r="L19" t="s">
        <v>18</v>
      </c>
      <c r="M19" t="s">
        <v>28</v>
      </c>
      <c r="N19" t="s">
        <v>27</v>
      </c>
    </row>
    <row r="20" spans="8:14">
      <c r="I20" t="s">
        <v>16</v>
      </c>
      <c r="J20" t="s">
        <v>72</v>
      </c>
      <c r="K20" t="s">
        <v>69</v>
      </c>
      <c r="L20" t="s">
        <v>19</v>
      </c>
      <c r="M20" t="s">
        <v>17</v>
      </c>
      <c r="N20" t="s">
        <v>28</v>
      </c>
    </row>
    <row r="21" spans="8:14">
      <c r="I21" t="s">
        <v>45</v>
      </c>
      <c r="J21" t="s">
        <v>77</v>
      </c>
      <c r="K21" t="s">
        <v>70</v>
      </c>
      <c r="L21" t="s">
        <v>71</v>
      </c>
      <c r="M21" t="s">
        <v>18</v>
      </c>
      <c r="N21" t="s">
        <v>29</v>
      </c>
    </row>
    <row r="22" spans="8:14">
      <c r="J22" t="s">
        <v>16</v>
      </c>
      <c r="K22" t="s">
        <v>72</v>
      </c>
      <c r="L22" t="s">
        <v>69</v>
      </c>
      <c r="M22" t="s">
        <v>19</v>
      </c>
      <c r="N22" t="s">
        <v>17</v>
      </c>
    </row>
    <row r="23" spans="8:14">
      <c r="J23" t="s">
        <v>45</v>
      </c>
      <c r="K23" t="s">
        <v>77</v>
      </c>
      <c r="L23" t="s">
        <v>70</v>
      </c>
      <c r="M23" t="s">
        <v>71</v>
      </c>
      <c r="N23" t="s">
        <v>18</v>
      </c>
    </row>
    <row r="24" spans="8:14">
      <c r="L24" t="s">
        <v>72</v>
      </c>
      <c r="M24" t="s">
        <v>69</v>
      </c>
      <c r="N24" t="s">
        <v>19</v>
      </c>
    </row>
    <row r="25" spans="8:14">
      <c r="L25" t="s">
        <v>77</v>
      </c>
      <c r="M25" t="s">
        <v>70</v>
      </c>
      <c r="N25" t="s">
        <v>71</v>
      </c>
    </row>
    <row r="26" spans="8:14">
      <c r="M26" t="s">
        <v>72</v>
      </c>
      <c r="N26" t="s">
        <v>69</v>
      </c>
    </row>
    <row r="27" spans="8:14">
      <c r="M27" t="s">
        <v>77</v>
      </c>
      <c r="N27" t="s">
        <v>70</v>
      </c>
    </row>
    <row r="28" spans="8:14">
      <c r="N28" t="s">
        <v>72</v>
      </c>
    </row>
    <row r="29" spans="8:14">
      <c r="N29" t="s">
        <v>77</v>
      </c>
    </row>
  </sheetData>
  <dataConsolidate/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1er</vt:lpstr>
      <vt:lpstr>2e</vt:lpstr>
      <vt:lpstr>3e</vt:lpstr>
      <vt:lpstr>Chambres LPJ</vt:lpstr>
      <vt:lpstr>Listes Compte</vt:lpstr>
      <vt:lpstr>Déroulant</vt:lpstr>
      <vt:lpstr>Chambres</vt:lpstr>
      <vt:lpstr>Choix2</vt:lpstr>
      <vt:lpstr>NB_lits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TESSIER</dc:creator>
  <cp:lastModifiedBy>NonoZ</cp:lastModifiedBy>
  <cp:lastPrinted>2020-09-19T10:15:48Z</cp:lastPrinted>
  <dcterms:created xsi:type="dcterms:W3CDTF">2019-09-25T10:00:41Z</dcterms:created>
  <dcterms:modified xsi:type="dcterms:W3CDTF">2020-09-19T10:17:45Z</dcterms:modified>
</cp:coreProperties>
</file>