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data" ContentType="application/vnd.openxmlformats-officedocument.model+data"/>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E:\Users\NonoZ\Documents\Mes Docs EXCEL\_Excel-Pratique\"/>
    </mc:Choice>
  </mc:AlternateContent>
  <bookViews>
    <workbookView xWindow="0" yWindow="0" windowWidth="34350" windowHeight="22260"/>
  </bookViews>
  <sheets>
    <sheet name="fiche" sheetId="1" r:id="rId1"/>
    <sheet name="Sheet2" sheetId="5" state="hidden" r:id="rId2"/>
    <sheet name="liste" sheetId="3" r:id="rId3"/>
    <sheet name="mill" sheetId="2" r:id="rId4"/>
    <sheet name="options" sheetId="4" r:id="rId5"/>
    <sheet name="Régions" sheetId="6" r:id="rId6"/>
  </sheets>
  <definedNames>
    <definedName name="annee">options!$F$2</definedName>
    <definedName name="Canada">#REF!</definedName>
    <definedName name="cepage">options!$E$2</definedName>
    <definedName name="liste">Tableau1[]</definedName>
    <definedName name="Liste_VIN">liste!$B$3:OFFSET(liste!$B$3,MATCH("",liste!$B:$B,-1)-2,0)</definedName>
    <definedName name="pays">options!$C$2:$C$23</definedName>
    <definedName name="region">options!$D$3:$D$23</definedName>
  </definedNames>
  <calcPr calcId="162913"/>
  <pivotCaches>
    <pivotCache cacheId="0" r:id="rId7"/>
  </pivotCaches>
  <extLst>
    <ext xmlns:x15="http://schemas.microsoft.com/office/spreadsheetml/2010/11/main" uri="{FCE2AD5D-F65C-4FA6-A056-5C36A1767C68}">
      <x15:dataModel>
        <x15:modelTables>
          <x15:modelTable id="liste" name="liste" connection="WorksheetConnection_vintages_raphgiroux.xlsx!liste"/>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12" i="1" l="1"/>
  <c r="B12" i="1"/>
  <c r="C12" i="1"/>
  <c r="B26" i="4"/>
  <c r="B13" i="1"/>
  <c r="B9" i="1"/>
  <c r="B8" i="1"/>
  <c r="B7" i="1"/>
  <c r="B6" i="1"/>
</calcChain>
</file>

<file path=xl/connections.xml><?xml version="1.0" encoding="utf-8"?>
<connections xmlns="http://schemas.openxmlformats.org/spreadsheetml/2006/main">
  <connection id="1" keepAlive="1" name="ThisWorkbookDataModel" description="Data Model"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name="WorksheetConnection_vintages_raphgiroux.xlsx!liste" type="102" refreshedVersion="6" minRefreshableVersion="5">
    <extLst>
      <ext xmlns:x15="http://schemas.microsoft.com/office/spreadsheetml/2010/11/main" uri="{DE250136-89BD-433C-8126-D09CA5730AF9}">
        <x15:connection id="liste" autoDelete="1">
          <x15:rangePr sourceName="liste"/>
        </x15:connection>
      </ext>
    </extLst>
  </connection>
</connections>
</file>

<file path=xl/sharedStrings.xml><?xml version="1.0" encoding="utf-8"?>
<sst xmlns="http://schemas.openxmlformats.org/spreadsheetml/2006/main" count="652" uniqueCount="306">
  <si>
    <t>Cloudline Pinot Noir Willamette Valley 2018</t>
  </si>
  <si>
    <t>Cloudline cellars</t>
  </si>
  <si>
    <t>Country :</t>
  </si>
  <si>
    <t>Region:</t>
  </si>
  <si>
    <t>(Willamette Valley)</t>
  </si>
  <si>
    <t>Year:</t>
  </si>
  <si>
    <t>Grape(s)</t>
  </si>
  <si>
    <t>Designation :</t>
  </si>
  <si>
    <t>VDT</t>
  </si>
  <si>
    <t>Alcohol content:</t>
  </si>
  <si>
    <t>Sugar content:</t>
  </si>
  <si>
    <t>g/L</t>
  </si>
  <si>
    <t>Color:</t>
  </si>
  <si>
    <t>Vintage :</t>
  </si>
  <si>
    <t>Hold:</t>
  </si>
  <si>
    <t>2019-2022</t>
  </si>
  <si>
    <t>DESCRIPTION</t>
  </si>
  <si>
    <t xml:space="preserve">Willamette Valley, en Oregon, est reconnu pour son terroir exceptionnel abritant certains des meilleurs vignobles de Pinot Noir du Nord-Ouest des États-Unis. Et c’est justement là que poussent les vignes de Pinot noir qui ont servi à la fabrication de ce vin gourmand élaboré sous la supervision de l’oenologue Véronique Drouhin-Boss. Produite depuis une décennie, la marque Cloudline a vite fait de se forger une réputation enviable grâce à la constance qualitative de ses vins, dont cet excellent Pinot noir offert sous la barre des 25 $. Depuis le millésime 2014, 25% des raisins proviennent du vignoble Roserock Vineyard qui appartient au Domaine Drouhin. Un Pinot de tous les jours, aromatique et élégant, qui déploie des arômes de cerises noires, de prunes, de griottes et de fleurs, complétés par de subtiles notes épicées et boisées. Grande souplesse des tanins et superbe fraîcheur en bouche. Excellent rapport qualité-prix.
Servir à 17 °C. Idéal pour accompagner la dinde rôtie, le carré de porc rôti, le canard à la pékinoise, le boeuf braisé au vin rouge, la fondue chinoise, ou le panini au poulet grillé.  </t>
  </si>
  <si>
    <t>MILLÉSIME</t>
  </si>
  <si>
    <t>L'année 2017 a commencé avec des chutes de neige et de pluie record. En conséquence, le débourrement n'a commencé que la troisième semaine d'avril et le printemps lui-même était frais et humide. Les températures estivales ont été largement chaudes, ce qui a entraîné un éclaircissement vigoureux des cultures. Fin août, un temps modéré a permis à la maturation des fruits de ralentir et les grappes restantes ont mûri à un rythme plus équilibré. Enfin, à la mi-septembre, les températures étaient parfaites. En près de trois semaines, nous avons pu récolter des parcelles individuelles à maturité optimale. Bien que quelque chose d'une montagne russe, à la fin de 2017, nous avons donné des fruits magnifiquement équilibrés avec des saveurs délicieuses, des tanins élégants et une belle longueur.</t>
  </si>
  <si>
    <t>CRITIQUES</t>
  </si>
  <si>
    <t>Très apprécié des consommateurs québécois et produit en grande quantité, ce vin n’est pas tombé dans un style plus commercial. Il a su conserver son aspect qualitatif au fil du temps. Typique de l’Oregon, on y retrouve complexité et matière. Le nez dévoile des arômes de thym, de fruits rouges et des notes terreuses. Des saveurs de framboise et de cerise charment en bouche. À la fois frais à l’attaque et chaleureux en finale, ce pinot noir ne manque pas de mouvement et de tonus. Très bon rapport qualité-prix qu’on appréciera avec un burger de porc ou des saucisses grillées.</t>
  </si>
  <si>
    <t>- Marie-Michèle Grenier, La voix de l'est</t>
  </si>
  <si>
    <t>ACCORDS</t>
  </si>
  <si>
    <t>ADRESSE DU PRODUCTEUR</t>
  </si>
  <si>
    <t>6750 NE Breyman Orchards Rd, Dayton, OR 97114, États-Unis</t>
  </si>
  <si>
    <t>Row Labels</t>
  </si>
  <si>
    <t>1000 Stories Zinfandel Californie 2017</t>
  </si>
  <si>
    <t>Alois Lageder Riff delle Venezie 2018</t>
  </si>
  <si>
    <t>Alphonse Mellot Sancerre la Moussière 2018</t>
  </si>
  <si>
    <t>Caruso &amp; Minini Frappato Terre di Giumara</t>
  </si>
  <si>
    <t>Château Bujan Côtes de Bourg 2017</t>
  </si>
  <si>
    <t>Château Cailleteau Bergeron Tradition Blaye Côtes de Bordeaux 2016</t>
  </si>
  <si>
    <t>Château de Sancerre Marnier-Lapostole</t>
  </si>
  <si>
    <t>Château Gaillard St-Émillion Grand Cru 2017</t>
  </si>
  <si>
    <t>Château Le Puy 2015</t>
  </si>
  <si>
    <t>Château Montus Madiran 2015</t>
  </si>
  <si>
    <t>Domaine Châtelain Les Chailloux Silex 2018</t>
  </si>
  <si>
    <t>Domaine Chatelain Pouilly-Fumé Harmonie 2018</t>
  </si>
  <si>
    <t>Domaine des Beaumard La Calèche 2017</t>
  </si>
  <si>
    <t>Domaine des Fines Caillottes Pouilly-Fumé</t>
  </si>
  <si>
    <t>Domaine Papagiannakos Savatiano Marco Poulo 2019</t>
  </si>
  <si>
    <t>Duckhorn Decoy Cabernet Sauvignon Sonoma County 2017</t>
  </si>
  <si>
    <t>Ecovitis Equilibrio Jumilia 2018</t>
  </si>
  <si>
    <t>Esterhazy Klimt Burgenland 2019</t>
  </si>
  <si>
    <t>Jean Loron Mâcon Villages La Crochette 2018</t>
  </si>
  <si>
    <t>La Chablisienne Chablis La Sereine</t>
  </si>
  <si>
    <t>La Maldita Rioja 2018</t>
  </si>
  <si>
    <t>Le Bonheur Chardonnay Simonsberg-Stellenbosch</t>
  </si>
  <si>
    <t>Lignum Vitis Terre Siciliane 2018</t>
  </si>
  <si>
    <t>Matua Sauvignon Blanc Marlborough</t>
  </si>
  <si>
    <t>Michael David The Seven Deadly Zins Lodi 2017</t>
  </si>
  <si>
    <t>Paco &amp; Lola Rias Baixas 2018</t>
  </si>
  <si>
    <t>Péraclos Montagne St-Émilion 2016</t>
  </si>
  <si>
    <t>Peter Lehmann Layers Adelaide</t>
  </si>
  <si>
    <t>Piedra Negra Pinot Gris François Lurton</t>
  </si>
  <si>
    <t>Pipoli Zero Aglianico del Vulture 2018</t>
  </si>
  <si>
    <t>Ravenswood Vintners Blend</t>
  </si>
  <si>
    <t>Tenuta Sant'Antonio Scaia Veneto 2017</t>
  </si>
  <si>
    <t>Thierry Lurton  Château de Camarsac 2016</t>
  </si>
  <si>
    <t>Villa Maria Sauvignon Blanc Private Bin Marlborough</t>
  </si>
  <si>
    <t>Vina Chocalan Gran Reserva Syrah Origen Valle del Maipo 2018</t>
  </si>
  <si>
    <t>William Fèvre Saint-Bris 2017</t>
  </si>
  <si>
    <t>Willm Réserve Pinot Gris Alsace</t>
  </si>
  <si>
    <t>Grand Total</t>
  </si>
  <si>
    <t>VIN</t>
  </si>
  <si>
    <t>COULEUR</t>
  </si>
  <si>
    <t>PAYS</t>
  </si>
  <si>
    <t>RÉGION</t>
  </si>
  <si>
    <t>ANNÉE</t>
  </si>
  <si>
    <t>CÉPAGE DOMINANT</t>
  </si>
  <si>
    <t>Rouge</t>
  </si>
  <si>
    <t>É-U</t>
  </si>
  <si>
    <t>Zinfandel</t>
  </si>
  <si>
    <t>Blanc</t>
  </si>
  <si>
    <t>Italie</t>
  </si>
  <si>
    <t>-</t>
  </si>
  <si>
    <t>France</t>
  </si>
  <si>
    <t>Sauvignon Blanc</t>
  </si>
  <si>
    <t xml:space="preserve">Baron de Ley Varietales Garnacha Blanca 2017
</t>
  </si>
  <si>
    <t>Espagne</t>
  </si>
  <si>
    <t>Grenache Blanc</t>
  </si>
  <si>
    <t>Bonnet Huteau Muscadet Sèvre et Maine Les Bonnets Blancs 2018</t>
  </si>
  <si>
    <t>Muscadet</t>
  </si>
  <si>
    <t>Borges Quinta de Simaens Vinho Verde 2019</t>
  </si>
  <si>
    <t>Portugal</t>
  </si>
  <si>
    <t>Frappato</t>
  </si>
  <si>
    <t>Merlot</t>
  </si>
  <si>
    <t>Cabernet Sauvignon</t>
  </si>
  <si>
    <t>Oregon</t>
  </si>
  <si>
    <t>Pinot Noir</t>
  </si>
  <si>
    <t>Domaine Fouassier Sancerre Les Grous 2018</t>
  </si>
  <si>
    <t>Domaine Marcel Deiss Alsace Complantation 2018</t>
  </si>
  <si>
    <t>Grèce</t>
  </si>
  <si>
    <t>Dominio de Eguren Codice 2017</t>
  </si>
  <si>
    <t>Tempranillo</t>
  </si>
  <si>
    <t>Autriche</t>
  </si>
  <si>
    <t>Grüner Veltliner</t>
  </si>
  <si>
    <t>Fio Wine Ratzelhaft Riesling 2015</t>
  </si>
  <si>
    <t>Allemagne</t>
  </si>
  <si>
    <t>Riesling</t>
  </si>
  <si>
    <t>Gérard Bertrand Côte des Roses</t>
  </si>
  <si>
    <t>Rosé</t>
  </si>
  <si>
    <t>Gérard Bertrand Pays d'Oc Gris Blanc 2019</t>
  </si>
  <si>
    <t>Invivo Pinot Gris</t>
  </si>
  <si>
    <t>N-Z</t>
  </si>
  <si>
    <t>Pinot Gris</t>
  </si>
  <si>
    <t>Chardonnay</t>
  </si>
  <si>
    <t>Grenache Noir</t>
  </si>
  <si>
    <t>Afrique du Sud</t>
  </si>
  <si>
    <t>le Pive Gris</t>
  </si>
  <si>
    <t>Léon Béyer Gewurztraminer 2017</t>
  </si>
  <si>
    <t>Gewurztraminer</t>
  </si>
  <si>
    <t>Sangiovese</t>
  </si>
  <si>
    <t>Listel-Gris</t>
  </si>
  <si>
    <t>Meinklang Gruner-Vetliner Osterreich 2019</t>
  </si>
  <si>
    <t>Monte Cascas Colheita Beira Interior 2018</t>
  </si>
  <si>
    <t>Napa Cellars Zinfandel Napa 2016</t>
  </si>
  <si>
    <t>Albarino</t>
  </si>
  <si>
    <t>Australie</t>
  </si>
  <si>
    <t>Argentine</t>
  </si>
  <si>
    <t xml:space="preserve">Quinta da Pellada Outeiro Dão 2016
</t>
  </si>
  <si>
    <t>Roseline</t>
  </si>
  <si>
    <t>Tavel Roc Épine Domaine Lafond 2018</t>
  </si>
  <si>
    <t>Corvina</t>
  </si>
  <si>
    <t>Tilenus Pagos de Posada Bierzo 2014</t>
  </si>
  <si>
    <t>Trapiche Medalla Mendoza 2017</t>
  </si>
  <si>
    <t>Vignerons de Buxy Montagny 2017</t>
  </si>
  <si>
    <t>Villacreces Pruno</t>
  </si>
  <si>
    <t>Syrah</t>
  </si>
  <si>
    <t>CÉPAGE</t>
  </si>
  <si>
    <t>Californie</t>
  </si>
  <si>
    <t>California</t>
  </si>
  <si>
    <t>Napa</t>
  </si>
  <si>
    <t>Russian River Valley</t>
  </si>
  <si>
    <t>Willamette Valley</t>
  </si>
  <si>
    <t>Blancs</t>
  </si>
  <si>
    <t>Southern Oregon</t>
  </si>
  <si>
    <t>Rouges</t>
  </si>
  <si>
    <t>CÉPAGES</t>
  </si>
  <si>
    <t>Val de Loire</t>
  </si>
  <si>
    <t>Cheverny</t>
  </si>
  <si>
    <t>Aglianico</t>
  </si>
  <si>
    <t>Chinon</t>
  </si>
  <si>
    <t>Menetou-Salon</t>
  </si>
  <si>
    <t>Aligoté</t>
  </si>
  <si>
    <t>Orange</t>
  </si>
  <si>
    <t>Arbanne</t>
  </si>
  <si>
    <t>Muscadet-coteaux-de-la-loire</t>
  </si>
  <si>
    <t>Auxerois</t>
  </si>
  <si>
    <t>Muscadet-sèvre-et-maine</t>
  </si>
  <si>
    <t>Cabernet Franc</t>
  </si>
  <si>
    <t>Pouilly-sur-Loire</t>
  </si>
  <si>
    <t>Pouilly-Fuissé</t>
  </si>
  <si>
    <t>Carménère</t>
  </si>
  <si>
    <t>Reuilly</t>
  </si>
  <si>
    <t>Saint-Pourçain</t>
  </si>
  <si>
    <t>Chasselas</t>
  </si>
  <si>
    <t>Sancerre</t>
  </si>
  <si>
    <t>Chenin Blanc</t>
  </si>
  <si>
    <t>Saumur</t>
  </si>
  <si>
    <t>Brésil</t>
  </si>
  <si>
    <t>Cinseault</t>
  </si>
  <si>
    <t>Saumur-Champigny</t>
  </si>
  <si>
    <t>Canada</t>
  </si>
  <si>
    <t>Colombard</t>
  </si>
  <si>
    <t>Savennières</t>
  </si>
  <si>
    <t>Chili</t>
  </si>
  <si>
    <t>Touraine</t>
  </si>
  <si>
    <t>Chine</t>
  </si>
  <si>
    <t>Ermitage</t>
  </si>
  <si>
    <t>Valençay</t>
  </si>
  <si>
    <t>Égypte</t>
  </si>
  <si>
    <t>Vouvray</t>
  </si>
  <si>
    <t>Gamay</t>
  </si>
  <si>
    <t>Inde</t>
  </si>
  <si>
    <t>Iran</t>
  </si>
  <si>
    <t>Turquie</t>
  </si>
  <si>
    <t>Gros Manseng</t>
  </si>
  <si>
    <t>Hypertexte #SAQ</t>
  </si>
  <si>
    <t>Joubertin</t>
  </si>
  <si>
    <t>Malbec</t>
  </si>
  <si>
    <t>Melon</t>
  </si>
  <si>
    <t>Merlot Blanc</t>
  </si>
  <si>
    <t>Meunier</t>
  </si>
  <si>
    <t>Moscato</t>
  </si>
  <si>
    <t>Mourvèdre</t>
  </si>
  <si>
    <t>Muscat</t>
  </si>
  <si>
    <t>Nebbiolo</t>
  </si>
  <si>
    <t>Nero d'Avola</t>
  </si>
  <si>
    <t>Palomino</t>
  </si>
  <si>
    <t>Petit Manseng</t>
  </si>
  <si>
    <t>Petit Verdot</t>
  </si>
  <si>
    <t>Petite Syrah</t>
  </si>
  <si>
    <t>Pinot Blanc</t>
  </si>
  <si>
    <t>Pinot Grigio</t>
  </si>
  <si>
    <t>Primitivo</t>
  </si>
  <si>
    <t>Roussane</t>
  </si>
  <si>
    <t>Sémillon</t>
  </si>
  <si>
    <t>Sylvaner</t>
  </si>
  <si>
    <t>Verdejo</t>
  </si>
  <si>
    <t>Vidal Blanc</t>
  </si>
  <si>
    <t>Viognier</t>
  </si>
  <si>
    <t>Pays</t>
  </si>
  <si>
    <t>Alsace</t>
  </si>
  <si>
    <t>Vénétie</t>
  </si>
  <si>
    <t>Dão</t>
  </si>
  <si>
    <t>Bierzo</t>
  </si>
  <si>
    <t>Bordeaux</t>
  </si>
  <si>
    <t>Toscane</t>
  </si>
  <si>
    <t>Washington</t>
  </si>
  <si>
    <t>Madeira</t>
  </si>
  <si>
    <t>Cava</t>
  </si>
  <si>
    <t>Beaujolais</t>
  </si>
  <si>
    <t>Sicile</t>
  </si>
  <si>
    <t>Porto et Douro</t>
  </si>
  <si>
    <t>Jumilla</t>
  </si>
  <si>
    <t>Bourgogne</t>
  </si>
  <si>
    <t>Vallée d'Aoste</t>
  </si>
  <si>
    <t>Alabama</t>
  </si>
  <si>
    <t>Vinho Verde</t>
  </si>
  <si>
    <t>Montsant</t>
  </si>
  <si>
    <t>Champagne</t>
  </si>
  <si>
    <t>Trenten-Haut-Adige</t>
  </si>
  <si>
    <t>Arizona</t>
  </si>
  <si>
    <t>Açores</t>
  </si>
  <si>
    <t>Rías Baixas</t>
  </si>
  <si>
    <t>Provence-Corse</t>
  </si>
  <si>
    <t>Sardaigne</t>
  </si>
  <si>
    <t>Caroline du Nord</t>
  </si>
  <si>
    <t>Alentejo</t>
  </si>
  <si>
    <t>Rioja</t>
  </si>
  <si>
    <t>Jura</t>
  </si>
  <si>
    <t>Pouilles</t>
  </si>
  <si>
    <t>Colorado</t>
  </si>
  <si>
    <t>Algarve</t>
  </si>
  <si>
    <t>Andalucía</t>
  </si>
  <si>
    <t>Languedoc-Roussillon</t>
  </si>
  <si>
    <t>Piédmont</t>
  </si>
  <si>
    <t>Floride</t>
  </si>
  <si>
    <t>Bairrada</t>
  </si>
  <si>
    <t>Bullas</t>
  </si>
  <si>
    <t>Lorraine</t>
  </si>
  <si>
    <t>Ombrie</t>
  </si>
  <si>
    <t>Géorgie</t>
  </si>
  <si>
    <t>Beira Interior</t>
  </si>
  <si>
    <t>Cariñena</t>
  </si>
  <si>
    <t>Loire</t>
  </si>
  <si>
    <t>Molise</t>
  </si>
  <si>
    <t>Idaho</t>
  </si>
  <si>
    <t>Lisboa</t>
  </si>
  <si>
    <t>Méntrida</t>
  </si>
  <si>
    <t>Rhône</t>
  </si>
  <si>
    <t>Marches</t>
  </si>
  <si>
    <t>Illinois</t>
  </si>
  <si>
    <t>Peninsula de Setubal</t>
  </si>
  <si>
    <t>Priorat</t>
  </si>
  <si>
    <t>Savoie-Buguey</t>
  </si>
  <si>
    <t>Lombardie</t>
  </si>
  <si>
    <t>Kentucky</t>
  </si>
  <si>
    <t>Tavora-Varosa</t>
  </si>
  <si>
    <t>Ribera del Duero</t>
  </si>
  <si>
    <t>Sud-Ouest</t>
  </si>
  <si>
    <t>Liguria</t>
  </si>
  <si>
    <t>Michigan</t>
  </si>
  <si>
    <t>Tejo</t>
  </si>
  <si>
    <t>Rueda</t>
  </si>
  <si>
    <t>Latium</t>
  </si>
  <si>
    <t>Missouri</t>
  </si>
  <si>
    <t>Tras-os-Montes</t>
  </si>
  <si>
    <t>The Islands</t>
  </si>
  <si>
    <t>Frioul-Vénétie-Julienne</t>
  </si>
  <si>
    <t>New Jersey</t>
  </si>
  <si>
    <t>Toro</t>
  </si>
  <si>
    <t>Emilie-Romagne</t>
  </si>
  <si>
    <t>New York</t>
  </si>
  <si>
    <t>Txakolina</t>
  </si>
  <si>
    <t>Campanie</t>
  </si>
  <si>
    <t>Ohio</t>
  </si>
  <si>
    <t>Uclés</t>
  </si>
  <si>
    <t>Calabre</t>
  </si>
  <si>
    <t>Pennsylvania</t>
  </si>
  <si>
    <t>Utiel-Requena</t>
  </si>
  <si>
    <t>Basilicate</t>
  </si>
  <si>
    <t>Tennessee</t>
  </si>
  <si>
    <t>Valdeorras</t>
  </si>
  <si>
    <t>Abbruze</t>
  </si>
  <si>
    <t>Texas</t>
  </si>
  <si>
    <t>Vinos de Madrid</t>
  </si>
  <si>
    <t>Virginie</t>
  </si>
  <si>
    <t>Yecla</t>
  </si>
  <si>
    <t>FRANCE</t>
  </si>
  <si>
    <t>ALSACE</t>
  </si>
  <si>
    <t>BORDEAUX</t>
  </si>
  <si>
    <t>BEAUJOLAIS</t>
  </si>
  <si>
    <t>BOURGOGNE</t>
  </si>
  <si>
    <t>CHAMPAGNE</t>
  </si>
  <si>
    <t>PROVENCE-CORSE</t>
  </si>
  <si>
    <t>JURA</t>
  </si>
  <si>
    <t>LANGUEDOC-ROUSSILLON</t>
  </si>
  <si>
    <t>LORRAINE</t>
  </si>
  <si>
    <t>LOIRE</t>
  </si>
  <si>
    <t>RHÔNE</t>
  </si>
  <si>
    <t>SAVOIE-BUGUEY</t>
  </si>
  <si>
    <t>SUD-OUEST</t>
  </si>
  <si>
    <t>Pouilly-Fumé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</si>
</sst>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 &quot;$&quot;_);[Red]\(#,##0.00\ &quot;$&quot;\)"/>
    <numFmt numFmtId="165" formatCode="&quot;http://www.saq.com/&quot;000"/>
    <numFmt numFmtId="166" formatCode=";;;"/>
  </numFmts>
  <fonts count="17">
    <font>
      <sz val="11"/>
      <color theme="1"/>
      <name val="Calibri"/>
      <family val="2"/>
      <scheme val="minor"/>
    </font>
    <font>
      <b/>
      <sz val="11"/>
      <color theme="1"/>
      <name val="Calibri"/>
      <family val="2"/>
      <scheme val="minor"/>
    </font>
    <font>
      <sz val="11"/>
      <color theme="0"/>
      <name val="Calibri"/>
      <family val="2"/>
      <scheme val="minor"/>
    </font>
    <font>
      <sz val="11"/>
      <color theme="0" tint="-0.499984740745262"/>
      <name val="Calibri"/>
      <family val="2"/>
      <scheme val="minor"/>
    </font>
    <font>
      <b/>
      <u/>
      <sz val="11"/>
      <color theme="1"/>
      <name val="Calibri"/>
      <family val="2"/>
      <scheme val="minor"/>
    </font>
    <font>
      <u/>
      <sz val="11"/>
      <color theme="10"/>
      <name val="Calibri"/>
      <family val="2"/>
      <scheme val="minor"/>
    </font>
    <font>
      <b/>
      <sz val="11"/>
      <color theme="3"/>
      <name val="Calibri"/>
      <family val="2"/>
      <scheme val="minor"/>
    </font>
    <font>
      <b/>
      <sz val="11"/>
      <color theme="0"/>
      <name val="Calibri"/>
      <family val="2"/>
      <scheme val="minor"/>
    </font>
    <font>
      <sz val="11"/>
      <name val="Calibri"/>
      <family val="2"/>
      <scheme val="minor"/>
    </font>
    <font>
      <i/>
      <sz val="11"/>
      <color theme="1"/>
      <name val="Calibri"/>
      <family val="2"/>
      <scheme val="minor"/>
    </font>
    <font>
      <b/>
      <sz val="11"/>
      <name val="Calibri"/>
      <family val="2"/>
      <scheme val="minor"/>
    </font>
    <font>
      <sz val="11"/>
      <name val="Calibri"/>
      <scheme val="minor"/>
    </font>
    <font>
      <b/>
      <sz val="14"/>
      <color theme="1"/>
      <name val="Calibri"/>
      <family val="2"/>
      <scheme val="minor"/>
    </font>
    <font>
      <sz val="10"/>
      <color theme="1"/>
      <name val="Calibri"/>
      <family val="2"/>
      <scheme val="minor"/>
    </font>
    <font>
      <b/>
      <sz val="8"/>
      <color theme="6" tint="0.59999389629810485"/>
      <name val="Calibri"/>
      <family val="2"/>
      <scheme val="minor"/>
    </font>
    <font>
      <b/>
      <sz val="12"/>
      <color theme="4"/>
      <name val="Calibri"/>
      <family val="2"/>
      <scheme val="minor"/>
    </font>
    <font>
      <sz val="11"/>
      <color rgb="FF9C5700"/>
      <name val="Calibri"/>
      <family val="2"/>
      <scheme val="minor"/>
    </font>
  </fonts>
  <fills count="13">
    <fill>
      <patternFill patternType="none"/>
    </fill>
    <fill>
      <patternFill patternType="gray125"/>
    </fill>
    <fill>
      <patternFill patternType="solid">
        <fgColor rgb="FF92D050"/>
        <bgColor indexed="64"/>
      </patternFill>
    </fill>
    <fill>
      <patternFill patternType="solid">
        <fgColor theme="0"/>
        <bgColor indexed="64"/>
      </patternFill>
    </fill>
    <fill>
      <patternFill patternType="solid">
        <fgColor rgb="FF00B0F0"/>
        <bgColor indexed="64"/>
      </patternFill>
    </fill>
    <fill>
      <patternFill patternType="solid">
        <fgColor rgb="FF002060"/>
        <bgColor indexed="64"/>
      </patternFill>
    </fill>
    <fill>
      <patternFill patternType="solid">
        <fgColor theme="0" tint="-0.499984740745262"/>
        <bgColor indexed="64"/>
      </patternFill>
    </fill>
    <fill>
      <patternFill patternType="solid">
        <fgColor rgb="FFC00000"/>
        <bgColor indexed="64"/>
      </patternFill>
    </fill>
    <fill>
      <patternFill patternType="solid">
        <fgColor rgb="FFE7D7D7"/>
        <bgColor indexed="64"/>
      </patternFill>
    </fill>
    <fill>
      <patternFill patternType="solid">
        <fgColor rgb="FFFE6EA8"/>
        <bgColor indexed="64"/>
      </patternFill>
    </fill>
    <fill>
      <patternFill patternType="solid">
        <fgColor rgb="FFFFC000"/>
        <bgColor indexed="64"/>
      </patternFill>
    </fill>
    <fill>
      <patternFill patternType="solid">
        <fgColor rgb="FFFFFFFF"/>
        <bgColor indexed="64"/>
      </patternFill>
    </fill>
    <fill>
      <patternFill patternType="solid">
        <fgColor rgb="FFFFEB9C"/>
      </patternFill>
    </fill>
  </fills>
  <borders count="17">
    <border>
      <left/>
      <right/>
      <top/>
      <bottom/>
      <diagonal/>
    </border>
    <border>
      <left style="thin">
        <color rgb="FF505050"/>
      </left>
      <right/>
      <top style="thin">
        <color rgb="FF505050"/>
      </top>
      <bottom style="thin">
        <color rgb="FF505050"/>
      </bottom>
      <diagonal/>
    </border>
    <border>
      <left/>
      <right style="thin">
        <color rgb="FF505050"/>
      </right>
      <top style="thin">
        <color rgb="FF505050"/>
      </top>
      <bottom style="thin">
        <color rgb="FF505050"/>
      </bottom>
      <diagonal/>
    </border>
    <border>
      <left style="thin">
        <color rgb="FF505050"/>
      </left>
      <right style="thin">
        <color rgb="FF505050"/>
      </right>
      <top style="thin">
        <color rgb="FF505050"/>
      </top>
      <bottom style="thin">
        <color rgb="FF505050"/>
      </bottom>
      <diagonal/>
    </border>
    <border>
      <left style="thin">
        <color rgb="FF505050"/>
      </left>
      <right style="thin">
        <color rgb="FF505050"/>
      </right>
      <top style="thin">
        <color rgb="FF505050"/>
      </top>
      <bottom/>
      <diagonal/>
    </border>
    <border>
      <left/>
      <right/>
      <top style="thin">
        <color rgb="FF505050"/>
      </top>
      <bottom/>
      <diagonal/>
    </border>
    <border>
      <left style="thin">
        <color rgb="FF505050"/>
      </left>
      <right/>
      <top style="thin">
        <color rgb="FF505050"/>
      </top>
      <bottom/>
      <diagonal/>
    </border>
    <border>
      <left/>
      <right style="thin">
        <color rgb="FF505050"/>
      </right>
      <top style="thin">
        <color rgb="FF505050"/>
      </top>
      <bottom/>
      <diagonal/>
    </border>
    <border>
      <left style="thin">
        <color rgb="FF505050"/>
      </left>
      <right style="thin">
        <color rgb="FF505050"/>
      </right>
      <top/>
      <bottom style="thin">
        <color rgb="FF505050"/>
      </bottom>
      <diagonal/>
    </border>
    <border>
      <left style="medium">
        <color rgb="FF505050"/>
      </left>
      <right/>
      <top/>
      <bottom/>
      <diagonal/>
    </border>
    <border>
      <left/>
      <right style="thick">
        <color theme="0"/>
      </right>
      <top/>
      <bottom/>
      <diagonal/>
    </border>
    <border>
      <left/>
      <right/>
      <top/>
      <bottom style="medium">
        <color theme="3" tint="0.39997558519241921"/>
      </bottom>
      <diagonal/>
    </border>
    <border>
      <left/>
      <right/>
      <top/>
      <bottom style="thin">
        <color theme="8" tint="-0.499984740745262"/>
      </bottom>
      <diagonal/>
    </border>
    <border>
      <left style="thin">
        <color rgb="FF505050"/>
      </left>
      <right style="thin">
        <color rgb="FF505050"/>
      </right>
      <top style="thin">
        <color rgb="FF505050"/>
      </top>
      <bottom style="thin">
        <color theme="8" tint="-0.499984740745262"/>
      </bottom>
      <diagonal/>
    </border>
    <border>
      <left style="thin">
        <color rgb="FF505050"/>
      </left>
      <right/>
      <top/>
      <bottom style="thin">
        <color rgb="FF505050"/>
      </bottom>
      <diagonal/>
    </border>
    <border>
      <left/>
      <right/>
      <top/>
      <bottom style="thin">
        <color rgb="FF505050"/>
      </bottom>
      <diagonal/>
    </border>
    <border>
      <left/>
      <right style="thin">
        <color rgb="FF505050"/>
      </right>
      <top/>
      <bottom style="thin">
        <color rgb="FF505050"/>
      </bottom>
      <diagonal/>
    </border>
  </borders>
  <cellStyleXfs count="4">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16" fillId="12" borderId="0" applyNumberFormat="0" applyBorder="0" applyAlignment="0" applyProtection="0"/>
  </cellStyleXfs>
  <cellXfs count="117">
    <xf numFmtId="0" fontId="0" fillId="0" borderId="0" xfId="0"/>
    <xf numFmtId="0" fontId="3" fillId="0" borderId="0" xfId="0" applyFont="1" applyAlignment="1">
      <alignment horizontal="left"/>
    </xf>
    <xf numFmtId="0" fontId="0" fillId="0" borderId="0" xfId="0" applyAlignment="1">
      <alignment horizontal="right"/>
    </xf>
    <xf numFmtId="0" fontId="0" fillId="0" borderId="0" xfId="0" applyAlignment="1">
      <alignment horizontal="left"/>
    </xf>
    <xf numFmtId="0" fontId="0" fillId="0" borderId="0" xfId="0" applyAlignment="1"/>
    <xf numFmtId="0" fontId="0" fillId="0" borderId="0" xfId="0" applyAlignment="1">
      <alignment horizontal="left" vertical="center"/>
    </xf>
    <xf numFmtId="0" fontId="4" fillId="0" borderId="0" xfId="0" applyFont="1" applyAlignment="1">
      <alignment horizontal="left" vertical="center"/>
    </xf>
    <xf numFmtId="0" fontId="0" fillId="0" borderId="0" xfId="0" applyAlignment="1">
      <alignment horizontal="left" vertical="center" wrapText="1"/>
    </xf>
    <xf numFmtId="0" fontId="0" fillId="0" borderId="0" xfId="0" applyAlignment="1">
      <alignment horizontal="center"/>
    </xf>
    <xf numFmtId="0" fontId="0" fillId="0" borderId="0" xfId="0" applyAlignment="1">
      <alignment horizontal="center" vertical="center"/>
    </xf>
    <xf numFmtId="0" fontId="0" fillId="0" borderId="0" xfId="0" applyFill="1"/>
    <xf numFmtId="0" fontId="4" fillId="0" borderId="0" xfId="0" applyFont="1" applyAlignment="1">
      <alignment horizontal="left" vertical="center" wrapText="1"/>
    </xf>
    <xf numFmtId="0" fontId="8" fillId="0" borderId="0" xfId="0" applyFont="1" applyAlignment="1">
      <alignment horizontal="left"/>
    </xf>
    <xf numFmtId="0" fontId="8" fillId="0" borderId="0" xfId="0" applyFont="1" applyAlignment="1">
      <alignment vertical="center" wrapText="1"/>
    </xf>
    <xf numFmtId="0" fontId="4" fillId="0" borderId="0" xfId="0" applyFont="1" applyAlignment="1">
      <alignment horizontal="left" vertical="top"/>
    </xf>
    <xf numFmtId="0" fontId="0" fillId="0" borderId="0" xfId="0" applyAlignment="1">
      <alignment horizontal="left" vertical="top"/>
    </xf>
    <xf numFmtId="0" fontId="9" fillId="0" borderId="0" xfId="0" applyFont="1" applyAlignment="1">
      <alignment horizontal="left"/>
    </xf>
    <xf numFmtId="0" fontId="8" fillId="0" borderId="0" xfId="0" quotePrefix="1" applyFont="1" applyAlignment="1">
      <alignment horizontal="left"/>
    </xf>
    <xf numFmtId="0" fontId="0" fillId="0" borderId="3" xfId="0" applyBorder="1" applyAlignment="1">
      <alignment horizontal="center" vertical="top" wrapText="1"/>
    </xf>
    <xf numFmtId="0" fontId="0" fillId="0" borderId="0" xfId="0" applyAlignment="1">
      <alignment horizontal="center" vertical="top" wrapText="1"/>
    </xf>
    <xf numFmtId="0" fontId="2" fillId="7" borderId="4" xfId="0" applyFont="1" applyFill="1" applyBorder="1" applyAlignment="1">
      <alignment horizontal="center" vertical="center"/>
    </xf>
    <xf numFmtId="0" fontId="2" fillId="7"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2" borderId="3" xfId="0" applyFont="1" applyFill="1" applyBorder="1" applyAlignment="1">
      <alignment horizontal="center" vertical="center"/>
    </xf>
    <xf numFmtId="0" fontId="2" fillId="5" borderId="3" xfId="0" applyFont="1" applyFill="1" applyBorder="1" applyAlignment="1">
      <alignment horizontal="center" vertical="center"/>
    </xf>
    <xf numFmtId="0" fontId="2" fillId="6" borderId="3" xfId="0" applyFont="1" applyFill="1" applyBorder="1" applyAlignment="1">
      <alignment horizontal="center" vertical="center"/>
    </xf>
    <xf numFmtId="0" fontId="2" fillId="4" borderId="2" xfId="0" applyFont="1" applyFill="1" applyBorder="1" applyAlignment="1">
      <alignment horizontal="center" vertical="center"/>
    </xf>
    <xf numFmtId="0" fontId="2" fillId="7" borderId="8" xfId="0" applyFont="1" applyFill="1" applyBorder="1" applyAlignment="1">
      <alignment horizontal="center" vertical="center"/>
    </xf>
    <xf numFmtId="0" fontId="8" fillId="3" borderId="0" xfId="0" applyFont="1" applyFill="1" applyAlignment="1">
      <alignment horizontal="center"/>
    </xf>
    <xf numFmtId="0" fontId="8" fillId="0" borderId="0" xfId="0" applyFont="1" applyAlignment="1">
      <alignment horizontal="center"/>
    </xf>
    <xf numFmtId="0" fontId="0" fillId="0" borderId="0" xfId="0" pivotButton="1"/>
    <xf numFmtId="165" fontId="5" fillId="0" borderId="0" xfId="1" applyNumberFormat="1" applyAlignment="1"/>
    <xf numFmtId="0" fontId="8" fillId="0" borderId="0" xfId="0" applyFont="1"/>
    <xf numFmtId="0" fontId="5" fillId="0" borderId="0" xfId="1" applyNumberFormat="1" applyAlignment="1">
      <alignment horizontal="left" vertical="center"/>
    </xf>
    <xf numFmtId="0" fontId="11" fillId="0" borderId="0" xfId="0" applyFont="1" applyFill="1" applyAlignment="1">
      <alignment horizontal="center"/>
    </xf>
    <xf numFmtId="0" fontId="0" fillId="0" borderId="3" xfId="0" applyFill="1" applyBorder="1" applyAlignment="1">
      <alignment vertical="center"/>
    </xf>
    <xf numFmtId="0" fontId="0" fillId="0" borderId="4" xfId="0" applyFill="1" applyBorder="1" applyAlignment="1">
      <alignment vertical="center"/>
    </xf>
    <xf numFmtId="0" fontId="1" fillId="0" borderId="5" xfId="0" applyFont="1" applyBorder="1" applyAlignment="1">
      <alignment vertical="center" wrapText="1"/>
    </xf>
    <xf numFmtId="0" fontId="0" fillId="0" borderId="3" xfId="0" applyBorder="1" applyAlignment="1">
      <alignment vertical="center"/>
    </xf>
    <xf numFmtId="0" fontId="0" fillId="0" borderId="1" xfId="0" applyBorder="1" applyAlignment="1">
      <alignment vertical="center"/>
    </xf>
    <xf numFmtId="0" fontId="0" fillId="0" borderId="0" xfId="0" applyAlignment="1">
      <alignment vertical="center"/>
    </xf>
    <xf numFmtId="0" fontId="1" fillId="0" borderId="0" xfId="0" applyFont="1" applyAlignment="1">
      <alignment vertical="center"/>
    </xf>
    <xf numFmtId="0" fontId="0" fillId="0" borderId="0" xfId="0" applyFont="1" applyAlignment="1">
      <alignment vertical="center"/>
    </xf>
    <xf numFmtId="1" fontId="2" fillId="7" borderId="3" xfId="0" applyNumberFormat="1" applyFont="1" applyFill="1" applyBorder="1" applyAlignment="1">
      <alignment horizontal="center" vertical="center"/>
    </xf>
    <xf numFmtId="1" fontId="2" fillId="4" borderId="3" xfId="0" applyNumberFormat="1" applyFont="1" applyFill="1" applyBorder="1" applyAlignment="1">
      <alignment horizontal="center" vertical="center"/>
    </xf>
    <xf numFmtId="1" fontId="2" fillId="2" borderId="3" xfId="0" applyNumberFormat="1" applyFont="1" applyFill="1" applyBorder="1" applyAlignment="1">
      <alignment horizontal="center" vertical="center"/>
    </xf>
    <xf numFmtId="1" fontId="2" fillId="5" borderId="3" xfId="0" applyNumberFormat="1" applyFont="1" applyFill="1" applyBorder="1" applyAlignment="1">
      <alignment horizontal="center" vertical="center"/>
    </xf>
    <xf numFmtId="1" fontId="2" fillId="6" borderId="3" xfId="0" applyNumberFormat="1" applyFont="1" applyFill="1" applyBorder="1" applyAlignment="1">
      <alignment horizontal="center" vertical="center"/>
    </xf>
    <xf numFmtId="1" fontId="2" fillId="7" borderId="4" xfId="0" applyNumberFormat="1" applyFont="1" applyFill="1" applyBorder="1" applyAlignment="1">
      <alignment horizontal="center" vertical="center"/>
    </xf>
    <xf numFmtId="1" fontId="2" fillId="4" borderId="4" xfId="0" applyNumberFormat="1" applyFont="1" applyFill="1" applyBorder="1" applyAlignment="1">
      <alignment horizontal="center" vertical="center"/>
    </xf>
    <xf numFmtId="1" fontId="2" fillId="2" borderId="4" xfId="0" applyNumberFormat="1" applyFont="1" applyFill="1" applyBorder="1" applyAlignment="1">
      <alignment horizontal="center" vertical="center"/>
    </xf>
    <xf numFmtId="1" fontId="2" fillId="5" borderId="4" xfId="0" applyNumberFormat="1" applyFont="1" applyFill="1" applyBorder="1" applyAlignment="1">
      <alignment horizontal="center" vertical="center"/>
    </xf>
    <xf numFmtId="1" fontId="2" fillId="6" borderId="4" xfId="0" applyNumberFormat="1" applyFont="1" applyFill="1" applyBorder="1" applyAlignment="1">
      <alignment horizontal="center" vertical="center"/>
    </xf>
    <xf numFmtId="0" fontId="1" fillId="0" borderId="6" xfId="0" applyFont="1" applyBorder="1" applyAlignment="1">
      <alignment vertical="center" wrapText="1"/>
    </xf>
    <xf numFmtId="0" fontId="12" fillId="0" borderId="0" xfId="0" applyFont="1" applyAlignment="1">
      <alignment horizontal="left"/>
    </xf>
    <xf numFmtId="0" fontId="5" fillId="0" borderId="0" xfId="1" applyNumberFormat="1" applyAlignment="1">
      <alignment horizontal="left"/>
    </xf>
    <xf numFmtId="164" fontId="13" fillId="0" borderId="0" xfId="0" applyNumberFormat="1" applyFont="1" applyAlignment="1">
      <alignment horizontal="right" vertical="top"/>
    </xf>
    <xf numFmtId="0" fontId="0" fillId="0" borderId="0" xfId="0" applyFont="1" applyFill="1" applyBorder="1" applyAlignment="1">
      <alignment horizontal="left" vertical="center"/>
    </xf>
    <xf numFmtId="0" fontId="0" fillId="0" borderId="0" xfId="0" applyFill="1" applyBorder="1" applyAlignment="1">
      <alignment horizontal="left" vertical="center"/>
    </xf>
    <xf numFmtId="0" fontId="0" fillId="0" borderId="0" xfId="0" applyFill="1" applyBorder="1"/>
    <xf numFmtId="0" fontId="0" fillId="0" borderId="0" xfId="0" applyFont="1"/>
    <xf numFmtId="165" fontId="5" fillId="0" borderId="0" xfId="1" applyNumberFormat="1" applyFont="1" applyAlignment="1"/>
    <xf numFmtId="0" fontId="0" fillId="0" borderId="0" xfId="0" applyFont="1" applyAlignment="1">
      <alignment horizontal="left" vertical="center" wrapText="1"/>
    </xf>
    <xf numFmtId="0" fontId="0" fillId="0" borderId="0" xfId="0" applyFont="1" applyAlignment="1"/>
    <xf numFmtId="166" fontId="14" fillId="8" borderId="10" xfId="0" applyNumberFormat="1" applyFont="1" applyFill="1" applyBorder="1" applyAlignment="1">
      <alignment vertical="center"/>
    </xf>
    <xf numFmtId="166" fontId="14" fillId="8" borderId="0" xfId="0" applyNumberFormat="1" applyFont="1" applyFill="1" applyBorder="1" applyAlignment="1">
      <alignment vertical="center"/>
    </xf>
    <xf numFmtId="0" fontId="6" fillId="0" borderId="11" xfId="0" applyFont="1" applyFill="1" applyBorder="1" applyAlignment="1">
      <alignment horizontal="left" vertical="center"/>
    </xf>
    <xf numFmtId="0" fontId="6" fillId="0" borderId="11" xfId="0" applyFont="1" applyFill="1" applyBorder="1"/>
    <xf numFmtId="0" fontId="1" fillId="0" borderId="11" xfId="0" applyFont="1" applyFill="1" applyBorder="1"/>
    <xf numFmtId="0" fontId="10" fillId="0" borderId="0" xfId="0" applyFont="1" applyFill="1" applyBorder="1" applyAlignment="1">
      <alignment horizontal="center" vertical="center"/>
    </xf>
    <xf numFmtId="0" fontId="8" fillId="0" borderId="0" xfId="0" applyFont="1" applyFill="1" applyBorder="1" applyAlignment="1">
      <alignment horizontal="left" vertical="center"/>
    </xf>
    <xf numFmtId="0" fontId="8" fillId="0" borderId="0" xfId="0" applyFont="1" applyFill="1" applyBorder="1" applyAlignment="1">
      <alignment horizontal="center" vertical="center"/>
    </xf>
    <xf numFmtId="0" fontId="8" fillId="0" borderId="0" xfId="0" applyFont="1" applyFill="1" applyBorder="1"/>
    <xf numFmtId="0" fontId="8" fillId="0" borderId="0" xfId="0" applyFont="1" applyFill="1" applyBorder="1" applyAlignment="1">
      <alignment horizontal="left"/>
    </xf>
    <xf numFmtId="0" fontId="8" fillId="0" borderId="11" xfId="0" applyFont="1" applyFill="1" applyBorder="1"/>
    <xf numFmtId="0" fontId="6" fillId="0" borderId="11" xfId="0" applyFont="1" applyFill="1" applyBorder="1" applyAlignment="1">
      <alignment horizontal="center" vertical="center"/>
    </xf>
    <xf numFmtId="0" fontId="6" fillId="0" borderId="11" xfId="0" applyFont="1" applyFill="1" applyBorder="1" applyAlignment="1">
      <alignment horizontal="left"/>
    </xf>
    <xf numFmtId="0" fontId="8" fillId="7" borderId="0" xfId="0" applyFont="1" applyFill="1" applyBorder="1" applyAlignment="1">
      <alignment horizontal="center" vertical="center"/>
    </xf>
    <xf numFmtId="0" fontId="8" fillId="9" borderId="0" xfId="0" applyFont="1" applyFill="1" applyBorder="1" applyAlignment="1">
      <alignment horizontal="center" vertical="center"/>
    </xf>
    <xf numFmtId="0" fontId="8" fillId="10" borderId="0" xfId="0" applyFont="1" applyFill="1" applyBorder="1" applyAlignment="1">
      <alignment horizontal="center" vertical="center"/>
    </xf>
    <xf numFmtId="0" fontId="8" fillId="11" borderId="0" xfId="0" applyFont="1" applyFill="1" applyBorder="1" applyAlignment="1">
      <alignment horizontal="center" vertical="center"/>
    </xf>
    <xf numFmtId="0" fontId="6" fillId="0" borderId="11" xfId="0" applyFont="1" applyFill="1" applyBorder="1" applyAlignment="1">
      <alignment horizontal="center"/>
    </xf>
    <xf numFmtId="0" fontId="10" fillId="0" borderId="11" xfId="0" applyFont="1" applyFill="1" applyBorder="1" applyAlignment="1">
      <alignment horizontal="center"/>
    </xf>
    <xf numFmtId="0" fontId="1" fillId="0" borderId="11" xfId="0" applyFont="1" applyFill="1" applyBorder="1" applyAlignment="1">
      <alignment horizontal="left" vertical="center"/>
    </xf>
    <xf numFmtId="0" fontId="15" fillId="0" borderId="11" xfId="0" applyFont="1" applyFill="1" applyBorder="1" applyAlignment="1">
      <alignment horizontal="left" vertical="center"/>
    </xf>
    <xf numFmtId="0" fontId="1" fillId="0" borderId="12" xfId="0" applyFont="1" applyFill="1" applyBorder="1" applyAlignment="1">
      <alignment horizontal="center" vertical="center"/>
    </xf>
    <xf numFmtId="0" fontId="0" fillId="0" borderId="12" xfId="0" applyFont="1" applyFill="1" applyBorder="1" applyAlignment="1">
      <alignment horizontal="center" vertical="center"/>
    </xf>
    <xf numFmtId="0" fontId="1" fillId="0" borderId="13" xfId="0" applyFont="1" applyFill="1" applyBorder="1" applyAlignment="1">
      <alignment horizontal="center" vertical="center" wrapText="1"/>
    </xf>
    <xf numFmtId="0" fontId="1" fillId="0" borderId="13" xfId="0" applyFont="1" applyFill="1" applyBorder="1" applyAlignment="1">
      <alignment horizontal="center" vertical="center"/>
    </xf>
    <xf numFmtId="0" fontId="1" fillId="0" borderId="14" xfId="0" applyFont="1" applyFill="1" applyBorder="1" applyAlignment="1">
      <alignment vertical="center" wrapText="1"/>
    </xf>
    <xf numFmtId="0" fontId="1" fillId="0" borderId="15" xfId="0" applyFont="1" applyFill="1" applyBorder="1" applyAlignment="1">
      <alignment vertical="center" wrapText="1"/>
    </xf>
    <xf numFmtId="0" fontId="6" fillId="3" borderId="12" xfId="2" applyFill="1" applyBorder="1" applyAlignment="1">
      <alignment horizontal="center" vertical="center"/>
    </xf>
    <xf numFmtId="0" fontId="10" fillId="3" borderId="12" xfId="2" applyFont="1" applyFill="1" applyBorder="1" applyAlignment="1">
      <alignment horizontal="center" vertical="center"/>
    </xf>
    <xf numFmtId="0" fontId="0" fillId="3" borderId="12" xfId="0" applyFill="1" applyBorder="1" applyAlignment="1">
      <alignment horizontal="center" vertical="center"/>
    </xf>
    <xf numFmtId="0" fontId="0" fillId="0" borderId="0" xfId="0" applyFill="1" applyAlignment="1">
      <alignment horizontal="center" vertical="center"/>
    </xf>
    <xf numFmtId="0" fontId="0" fillId="0" borderId="0" xfId="0" applyFill="1" applyAlignment="1">
      <alignment horizontal="left" vertical="center"/>
    </xf>
    <xf numFmtId="0" fontId="6" fillId="3" borderId="12" xfId="2" applyFill="1" applyBorder="1" applyAlignment="1">
      <alignment horizontal="left" vertical="center"/>
    </xf>
    <xf numFmtId="0" fontId="8" fillId="0" borderId="0" xfId="3" applyFont="1" applyFill="1"/>
    <xf numFmtId="0" fontId="8" fillId="0" borderId="0" xfId="0" applyFont="1" applyFill="1"/>
    <xf numFmtId="0" fontId="0" fillId="0" borderId="0" xfId="0" applyAlignment="1">
      <alignment wrapText="1"/>
    </xf>
    <xf numFmtId="0" fontId="8" fillId="0" borderId="0" xfId="0" applyFont="1" applyAlignment="1">
      <alignment horizontal="left" vertical="top" wrapText="1"/>
    </xf>
    <xf numFmtId="0" fontId="0" fillId="0" borderId="0" xfId="0" applyAlignment="1">
      <alignment horizontal="left" vertical="top" wrapText="1"/>
    </xf>
    <xf numFmtId="0" fontId="0" fillId="0" borderId="0" xfId="0" applyAlignment="1">
      <alignment horizontal="left"/>
    </xf>
    <xf numFmtId="0" fontId="8" fillId="0" borderId="0" xfId="0" applyFont="1" applyAlignment="1">
      <alignment horizontal="left" vertical="top" wrapText="1"/>
    </xf>
    <xf numFmtId="0" fontId="0" fillId="0" borderId="0" xfId="0" applyAlignment="1">
      <alignment horizontal="left" vertical="top" wrapText="1"/>
    </xf>
    <xf numFmtId="10" fontId="0" fillId="0" borderId="0" xfId="0" applyNumberFormat="1" applyAlignment="1">
      <alignment horizontal="left"/>
    </xf>
    <xf numFmtId="0" fontId="0" fillId="0" borderId="0" xfId="0" applyAlignment="1">
      <alignment horizontal="left"/>
    </xf>
    <xf numFmtId="0" fontId="0" fillId="0" borderId="4" xfId="0" applyBorder="1" applyAlignment="1">
      <alignment horizontal="center" vertical="top" wrapText="1"/>
    </xf>
    <xf numFmtId="0" fontId="0" fillId="0" borderId="8" xfId="0" applyBorder="1" applyAlignment="1">
      <alignment horizontal="center" vertical="top" wrapText="1"/>
    </xf>
    <xf numFmtId="0" fontId="0" fillId="0" borderId="3" xfId="0" applyFill="1" applyBorder="1" applyAlignment="1">
      <alignment horizontal="center" vertical="top" wrapText="1"/>
    </xf>
    <xf numFmtId="0" fontId="0" fillId="0" borderId="4" xfId="0" applyFill="1" applyBorder="1" applyAlignment="1">
      <alignment horizontal="center" vertical="top" wrapText="1"/>
    </xf>
    <xf numFmtId="0" fontId="1" fillId="3" borderId="15" xfId="0" applyFont="1" applyFill="1" applyBorder="1" applyAlignment="1">
      <alignment horizontal="center" vertical="center" wrapText="1"/>
    </xf>
    <xf numFmtId="0" fontId="1" fillId="3" borderId="16" xfId="0" applyFont="1" applyFill="1" applyBorder="1" applyAlignment="1">
      <alignment horizontal="center" vertical="center" wrapText="1"/>
    </xf>
    <xf numFmtId="0" fontId="0" fillId="0" borderId="5" xfId="0" applyBorder="1" applyAlignment="1">
      <alignment horizontal="center" vertical="center"/>
    </xf>
    <xf numFmtId="0" fontId="0" fillId="0" borderId="7" xfId="0" applyBorder="1" applyAlignment="1">
      <alignment horizontal="center" vertical="center"/>
    </xf>
    <xf numFmtId="0" fontId="7" fillId="0" borderId="9" xfId="0" applyFont="1" applyFill="1" applyBorder="1" applyAlignment="1">
      <alignment horizontal="center" vertical="center"/>
    </xf>
    <xf numFmtId="0" fontId="7" fillId="0" borderId="0" xfId="0" applyFont="1" applyFill="1" applyBorder="1" applyAlignment="1">
      <alignment horizontal="center" vertical="center"/>
    </xf>
  </cellXfs>
  <cellStyles count="4">
    <cellStyle name="Hyperlink" xfId="1"/>
    <cellStyle name="Neutre" xfId="3" builtinId="28"/>
    <cellStyle name="Normal" xfId="0" builtinId="0"/>
    <cellStyle name="Titre 4" xfId="2" builtinId="19"/>
  </cellStyles>
  <dxfs count="79">
    <dxf>
      <fill>
        <patternFill patternType="none">
          <fgColor indexed="64"/>
          <bgColor indexed="65"/>
        </patternFill>
      </fill>
    </dxf>
    <dxf>
      <fill>
        <patternFill patternType="none">
          <fgColor indexed="64"/>
          <bgColor indexed="65"/>
        </patternFill>
      </fill>
    </dxf>
    <dxf>
      <border outline="0">
        <bottom style="medium">
          <color theme="3" tint="0.39997558519241921"/>
        </bottom>
      </border>
    </dxf>
    <dxf>
      <font>
        <b/>
        <i val="0"/>
        <strike val="0"/>
        <condense val="0"/>
        <extend val="0"/>
        <outline val="0"/>
        <shadow val="0"/>
        <u val="none"/>
        <vertAlign val="baseline"/>
        <sz val="11"/>
        <color theme="1"/>
        <name val="Calibri"/>
        <scheme val="minor"/>
      </font>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dxf>
    <dxf>
      <fill>
        <patternFill patternType="none">
          <fgColor indexed="64"/>
          <bgColor indexed="65"/>
        </patternFill>
      </fill>
      <alignment horizontal="left"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border outline="0">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alignment horizontal="left" vertical="center" textRotation="0" wrapText="0" indent="0" justifyLastLine="0" shrinkToFit="0" readingOrder="0"/>
    </dxf>
    <dxf>
      <font>
        <color auto="1"/>
      </font>
      <fill>
        <patternFill patternType="none">
          <fgColor indexed="64"/>
          <bgColor indexed="65"/>
        </patternFill>
      </fill>
      <alignment horizontal="left" vertical="bottom" textRotation="0" wrapText="0" indent="0" justifyLastLine="0" shrinkToFit="0" readingOrder="0"/>
    </dxf>
    <dxf>
      <border outline="0">
        <top style="thin">
          <color indexed="64"/>
        </top>
      </border>
    </dxf>
    <dxf>
      <border outline="0">
        <left style="thin">
          <color indexed="64"/>
        </left>
        <right style="thin">
          <color indexed="64"/>
        </right>
        <top style="thin">
          <color indexed="64"/>
        </top>
        <bottom style="thin">
          <color indexed="64"/>
        </bottom>
      </border>
    </dxf>
    <dxf>
      <font>
        <color auto="1"/>
      </font>
      <fill>
        <patternFill patternType="none">
          <fgColor indexed="64"/>
          <bgColor indexed="65"/>
        </patternFill>
      </fill>
      <alignment horizontal="left" vertical="bottom" textRotation="0" wrapText="0" indent="0" justifyLastLine="0" shrinkToFit="0" readingOrder="0"/>
    </dxf>
    <dxf>
      <border>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alignment horizontal="left" vertical="bottom" textRotation="0" wrapText="0" indent="0" justifyLastLine="0" shrinkToFit="0" readingOrder="0"/>
    </dxf>
    <dxf>
      <font>
        <color auto="1"/>
      </font>
      <fill>
        <patternFill patternType="none">
          <fgColor indexed="64"/>
          <bgColor indexed="65"/>
        </patternFill>
      </fill>
    </dxf>
    <dxf>
      <font>
        <color auto="1"/>
      </font>
      <fill>
        <patternFill patternType="none">
          <fgColor indexed="64"/>
          <bgColor indexed="65"/>
        </patternFill>
      </fill>
    </dxf>
    <dxf>
      <border>
        <bottom style="medium">
          <color theme="3" tint="0.39997558519241921"/>
        </bottom>
      </border>
    </dxf>
    <dxf>
      <font>
        <b/>
        <color theme="3"/>
      </font>
      <fill>
        <patternFill patternType="none">
          <fgColor indexed="64"/>
          <bgColor indexed="65"/>
        </patternFill>
      </fill>
    </dxf>
    <dxf>
      <font>
        <color auto="1"/>
      </font>
      <fill>
        <patternFill patternType="none">
          <fgColor indexed="64"/>
          <bgColor indexed="65"/>
        </patternFill>
      </fill>
      <alignment horizontal="center" vertical="center" textRotation="0" wrapText="0" indent="0" justifyLastLine="0" shrinkToFit="0" readingOrder="0"/>
    </dxf>
    <dxf>
      <border outline="0">
        <top style="thin">
          <color indexed="64"/>
        </top>
      </border>
    </dxf>
    <dxf>
      <border outline="0">
        <right style="thin">
          <color indexed="64"/>
        </right>
        <top style="thin">
          <color indexed="64"/>
        </top>
        <bottom style="thin">
          <color indexed="64"/>
        </bottom>
      </border>
    </dxf>
    <dxf>
      <font>
        <color auto="1"/>
      </font>
      <fill>
        <patternFill patternType="none">
          <fgColor indexed="64"/>
          <bgColor indexed="65"/>
        </patternFill>
      </fill>
      <alignment horizontal="center" vertical="center" textRotation="0" wrapText="0" indent="0" justifyLastLine="0" shrinkToFit="0" readingOrder="0"/>
    </dxf>
    <dxf>
      <border>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alignment horizontal="center" vertical="center" textRotation="0" wrapText="0" indent="0" justifyLastLine="0" shrinkToFit="0" readingOrder="0"/>
    </dxf>
    <dxf>
      <font>
        <color auto="1"/>
      </font>
      <fill>
        <patternFill patternType="none">
          <fgColor indexed="64"/>
          <bgColor indexed="65"/>
        </patternFill>
      </fill>
    </dxf>
    <dxf>
      <border outline="0">
        <top style="thin">
          <color indexed="64"/>
        </top>
      </border>
    </dxf>
    <dxf>
      <border outline="0">
        <left style="thin">
          <color indexed="64"/>
        </left>
        <right style="thin">
          <color indexed="64"/>
        </right>
        <top style="thin">
          <color indexed="64"/>
        </top>
        <bottom style="thin">
          <color indexed="64"/>
        </bottom>
      </border>
    </dxf>
    <dxf>
      <font>
        <color auto="1"/>
      </font>
      <fill>
        <patternFill patternType="none">
          <fgColor indexed="64"/>
          <bgColor indexed="65"/>
        </patternFill>
      </fill>
    </dxf>
    <dxf>
      <border>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alignment horizontal="center" vertical="center" textRotation="0" wrapText="0" indent="0" justifyLastLine="0" shrinkToFit="0" readingOrder="0"/>
    </dxf>
    <dxf>
      <font>
        <color auto="1"/>
      </font>
      <fill>
        <patternFill patternType="none">
          <fgColor indexed="64"/>
          <bgColor indexed="65"/>
        </patternFill>
      </fill>
      <alignment horizontal="center" vertical="center" textRotation="0" wrapText="0" indent="0" justifyLastLine="0" shrinkToFit="0" readingOrder="0"/>
    </dxf>
    <dxf>
      <border outline="0">
        <top style="thin">
          <color indexed="64"/>
        </top>
      </border>
    </dxf>
    <dxf>
      <border outline="0">
        <right style="thin">
          <color indexed="64"/>
        </right>
        <top style="thin">
          <color indexed="64"/>
        </top>
        <bottom style="thin">
          <color indexed="64"/>
        </bottom>
      </border>
    </dxf>
    <dxf>
      <font>
        <color auto="1"/>
      </font>
      <fill>
        <patternFill patternType="none">
          <fgColor indexed="64"/>
          <bgColor indexed="65"/>
        </patternFill>
      </fill>
      <alignment horizontal="center" vertical="center" textRotation="0" wrapText="0" indent="0" justifyLastLine="0" shrinkToFit="0" readingOrder="0"/>
    </dxf>
    <dxf>
      <border>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alignment horizontal="center" vertical="center" textRotation="0" wrapText="0" indent="0" justifyLastLine="0" shrinkToFit="0" readingOrder="0"/>
    </dxf>
    <dxf>
      <font>
        <color auto="1"/>
      </font>
      <fill>
        <patternFill patternType="none">
          <fgColor indexed="64"/>
          <bgColor indexed="65"/>
        </patternFill>
      </fill>
    </dxf>
    <dxf>
      <border outline="0">
        <top style="thin">
          <color indexed="64"/>
        </top>
      </border>
    </dxf>
    <dxf>
      <border outline="0">
        <left style="thin">
          <color indexed="64"/>
        </left>
        <right style="thin">
          <color indexed="64"/>
        </right>
        <top style="thin">
          <color indexed="64"/>
        </top>
        <bottom style="thin">
          <color indexed="64"/>
        </bottom>
      </border>
    </dxf>
    <dxf>
      <font>
        <color auto="1"/>
      </font>
      <fill>
        <patternFill patternType="none">
          <fgColor indexed="64"/>
          <bgColor indexed="65"/>
        </patternFill>
      </fill>
    </dxf>
    <dxf>
      <border>
        <bottom style="medium">
          <color theme="3" tint="0.39997558519241921"/>
        </bottom>
      </border>
    </dxf>
    <dxf>
      <font>
        <b/>
        <i val="0"/>
        <strike val="0"/>
        <condense val="0"/>
        <extend val="0"/>
        <outline val="0"/>
        <shadow val="0"/>
        <u val="none"/>
        <vertAlign val="baseline"/>
        <sz val="11"/>
        <color theme="3"/>
        <name val="Calibri"/>
        <scheme val="minor"/>
      </font>
      <fill>
        <patternFill patternType="none">
          <fgColor indexed="64"/>
          <bgColor indexed="65"/>
        </patternFill>
      </fill>
      <alignment horizontal="center" vertical="center" textRotation="0" wrapText="0" indent="0" justifyLastLine="0" shrinkToFit="0" readingOrder="0"/>
    </dxf>
    <dxf>
      <alignment horizontal="left" vertical="center"/>
    </dxf>
    <dxf>
      <alignment horizontal="center" vertical="center"/>
    </dxf>
    <dxf>
      <alignment horizontal="left" vertical="center"/>
    </dxf>
    <dxf>
      <alignment horizontal="left" vertical="center"/>
    </dxf>
    <dxf>
      <font>
        <strike val="0"/>
        <outline val="0"/>
        <shadow val="0"/>
        <u val="none"/>
        <vertAlign val="baseline"/>
        <sz val="11"/>
        <color auto="1"/>
        <name val="Calibri"/>
        <scheme val="minor"/>
      </font>
      <fill>
        <patternFill patternType="none">
          <fgColor indexed="64"/>
          <bgColor indexed="65"/>
        </patternFill>
      </fill>
      <alignment horizontal="center"/>
    </dxf>
    <dxf>
      <border>
        <bottom style="thin">
          <color theme="8" tint="-0.499984740745262"/>
        </bottom>
      </border>
    </dxf>
    <dxf>
      <fill>
        <patternFill patternType="solid">
          <fgColor indexed="64"/>
          <bgColor theme="0"/>
        </patternFill>
      </fill>
      <alignment horizontal="center" vertical="center"/>
    </dxf>
    <dxf>
      <fill>
        <patternFill>
          <bgColor rgb="FFFF0000"/>
        </patternFill>
      </fill>
    </dxf>
    <dxf>
      <fill>
        <patternFill>
          <bgColor theme="7"/>
        </patternFill>
      </fill>
    </dxf>
    <dxf>
      <fill>
        <patternFill>
          <bgColor rgb="FFFF6699"/>
        </patternFill>
      </fill>
    </dxf>
    <dxf>
      <fill>
        <patternFill>
          <bgColor theme="0"/>
        </patternFill>
      </fill>
    </dxf>
    <dxf>
      <fill>
        <patternFill>
          <bgColor theme="0"/>
        </patternFill>
      </fill>
    </dxf>
    <dxf>
      <font>
        <color rgb="FFFF0000"/>
      </font>
    </dxf>
    <dxf>
      <fill>
        <patternFill patternType="none">
          <fgColor indexed="64"/>
          <bgColor auto="1"/>
        </patternFill>
      </fill>
    </dxf>
    <dxf>
      <fill>
        <patternFill>
          <bgColor theme="0"/>
        </patternFill>
      </fill>
    </dxf>
    <dxf>
      <font>
        <b/>
        <i val="0"/>
      </font>
      <fill>
        <patternFill>
          <bgColor theme="7"/>
        </patternFill>
      </fill>
    </dxf>
    <dxf>
      <fill>
        <patternFill patternType="none">
          <bgColor auto="1"/>
        </patternFill>
      </fill>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2" defaultPivotStyle="PivotStyleLight16">
    <tableStyle name="liste" pivot="0" count="4">
      <tableStyleElement type="wholeTable" dxfId="78"/>
      <tableStyleElement type="headerRow" dxfId="77"/>
      <tableStyleElement type="firstRowStripe" dxfId="76"/>
      <tableStyleElement type="secondRowStripe" dxfId="75"/>
    </tableStyle>
  </tableStyles>
  <colors>
    <mruColors>
      <color rgb="FFFF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alcChain" Target="calcChain.xml"/><Relationship Id="rId18" Type="http://schemas.openxmlformats.org/officeDocument/2006/relationships/customXml" Target="../customXml/item5.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powerPivotData" Target="model/item.data"/><Relationship Id="rId17" Type="http://schemas.openxmlformats.org/officeDocument/2006/relationships/customXml" Target="../customXml/item4.xml"/><Relationship Id="rId2" Type="http://schemas.openxmlformats.org/officeDocument/2006/relationships/worksheet" Target="worksheets/sheet2.xml"/><Relationship Id="rId16" Type="http://schemas.openxmlformats.org/officeDocument/2006/relationships/customXml" Target="../customXml/item3.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styles" Target="styles.xml"/><Relationship Id="rId19" Type="http://schemas.openxmlformats.org/officeDocument/2006/relationships/customXml" Target="../customXml/item6.xml"/><Relationship Id="rId4" Type="http://schemas.openxmlformats.org/officeDocument/2006/relationships/worksheet" Target="worksheets/sheet4.xml"/><Relationship Id="rId9" Type="http://schemas.openxmlformats.org/officeDocument/2006/relationships/connections" Target="connections.xml"/><Relationship Id="rId14" Type="http://schemas.openxmlformats.org/officeDocument/2006/relationships/customXml" Target="../customXml/item1.xml"/></Relationships>
</file>

<file path=xl/pivotCache/pivotCacheDefinition1.xml><?xml version="1.0" encoding="utf-8"?>
<pivotCacheDefinition xmlns="http://schemas.openxmlformats.org/spreadsheetml/2006/main" xmlns:r="http://schemas.openxmlformats.org/officeDocument/2006/relationships" saveData="0" refreshedBy="Raphaël Giroux" refreshedDate="43933.510724305554" backgroundQuery="1" createdVersion="6" refreshedVersion="6" minRefreshableVersion="3" recordCount="0" supportSubquery="1" supportAdvancedDrill="1">
  <cacheSource type="external" connectionId="1"/>
  <cacheFields count="1">
    <cacheField name="[liste].[VIN].[VIN]" caption="VIN" numFmtId="0" level="1">
      <sharedItems count="38">
        <s v="1000 Stories Zinfandel Californie 2017"/>
        <s v="Alois Lageder Riff delle Venezie 2018"/>
        <s v="Alphonse Mellot Sancerre la Moussière 2018"/>
        <s v="Caruso &amp; Minini Frappato Terre di Giumara"/>
        <s v="Château Bujan Côtes de Bourg 2017"/>
        <s v="Château Cailleteau Bergeron Tradition Blaye Côtes de Bordeaux 2016"/>
        <s v="Château de Sancerre Marnier-Lapostole"/>
        <s v="Château Gaillard St-Émillion Grand Cru 2017"/>
        <s v="Château Le Puy 2015"/>
        <s v="Château Montus Madiran 2015"/>
        <s v="Cloudline Pinot Noir Willamette Valley 2018"/>
        <s v="Domaine Châtelain Les Chailloux Silex 2018"/>
        <s v="Domaine Chatelain Pouilly-Fumé Harmonie 2018"/>
        <s v="Domaine des Beaumard La Calèche 2017"/>
        <s v="Domaine des Fines Caillottes Pouilly-Fumé"/>
        <s v="Domaine Papagiannakos Savatiano Marco Poulo 2019"/>
        <s v="Duckhorn Decoy Cabernet Sauvignon Sonoma County 2017"/>
        <s v="Ecovitis Equilibrio Jumilia 2018"/>
        <s v="Esterhazy Klimt Burgenland 2019"/>
        <s v="Jean Loron Mâcon Villages La Crochette 2018"/>
        <s v="La Chablisienne Chablis La Sereine"/>
        <s v="La Maldita Rioja 2018"/>
        <s v="Le Bonheur Chardonnay Simonsberg-Stellenbosch"/>
        <s v="Lignum Vitis Terre Siciliane 2018"/>
        <s v="Matua Sauvignon Blanc Marlborough"/>
        <s v="Michael David The Seven Deadly Zins Lodi 2017"/>
        <s v="Paco &amp; Lola Rias Baixas 2018"/>
        <s v="Péraclos Montagne St-Émilion 2016"/>
        <s v="Peter Lehmann Layers Adelaide"/>
        <s v="Piedra Negra Pinot Gris François Lurton"/>
        <s v="Pipoli Zero Aglianico del Vulture 2018"/>
        <s v="Ravenswood Vintners Blend"/>
        <s v="Tenuta Sant'Antonio Scaia Veneto 2017"/>
        <s v="Thierry Lurton  Château de Camarsac 2016"/>
        <s v="Villa Maria Sauvignon Blanc Private Bin Marlborough"/>
        <s v="Vina Chocalan Gran Reserva Syrah Origen Valle del Maipo 2018"/>
        <s v="William Fèvre Saint-Bris 2017"/>
        <s v="Willm Réserve Pinot Gris Alsace"/>
      </sharedItems>
    </cacheField>
  </cacheFields>
  <cacheHierarchies count="8">
    <cacheHierarchy uniqueName="[liste].[VIN]" caption="VIN" attribute="1" defaultMemberUniqueName="[liste].[VIN].[All]" allUniqueName="[liste].[VIN].[All]" dimensionUniqueName="[liste]" displayFolder="" count="2" memberValueDatatype="130" unbalanced="0">
      <fieldsUsage count="2">
        <fieldUsage x="-1"/>
        <fieldUsage x="0"/>
      </fieldsUsage>
    </cacheHierarchy>
    <cacheHierarchy uniqueName="[liste].[-]" caption="-" attribute="1" defaultMemberUniqueName="[liste].[-].[All]" allUniqueName="[liste].[-].[All]" dimensionUniqueName="[liste]" displayFolder="" count="2" memberValueDatatype="130" unbalanced="0"/>
    <cacheHierarchy uniqueName="[liste].[PAYS]" caption="PAYS" attribute="1" defaultMemberUniqueName="[liste].[PAYS].[All]" allUniqueName="[liste].[PAYS].[All]" dimensionUniqueName="[liste]" displayFolder="" count="2" memberValueDatatype="130" unbalanced="0"/>
    <cacheHierarchy uniqueName="[liste].[RÉGION]" caption="RÉGION" attribute="1" defaultMemberUniqueName="[liste].[RÉGION].[All]" allUniqueName="[liste].[RÉGION].[All]" dimensionUniqueName="[liste]" displayFolder="" count="2" memberValueDatatype="130" unbalanced="0"/>
    <cacheHierarchy uniqueName="[liste].[ANNÉE]" caption="ANNÉE" attribute="1" defaultMemberUniqueName="[liste].[ANNÉE].[All]" allUniqueName="[liste].[ANNÉE].[All]" dimensionUniqueName="[liste]" displayFolder="" count="2" memberValueDatatype="130" unbalanced="0"/>
    <cacheHierarchy uniqueName="[liste].[CEPAGE DOMINANT]" caption="CEPAGE DOMINANT" attribute="1" defaultMemberUniqueName="[liste].[CEPAGE DOMINANT].[All]" allUniqueName="[liste].[CEPAGE DOMINANT].[All]" dimensionUniqueName="[liste]" displayFolder="" count="2" memberValueDatatype="130" unbalanced="0"/>
    <cacheHierarchy uniqueName="[Measures].[__XL_Count liste]" caption="__XL_Count liste" measure="1" displayFolder="" measureGroup="liste" count="0" hidden="1"/>
    <cacheHierarchy uniqueName="[Measures].[__Aucune mesure définie]" caption="__Aucune mesure définie" measure="1" displayFolder="" count="0" hidden="1"/>
  </cacheHierarchies>
  <kpis count="0"/>
  <dimensions count="2">
    <dimension name="liste" uniqueName="[liste]" caption="liste"/>
    <dimension measure="1" name="Measures" uniqueName="[Measures]" caption="Measures"/>
  </dimensions>
  <measureGroups count="1">
    <measureGroup name="liste" caption="liste"/>
  </measureGroups>
  <maps count="1">
    <map measureGroup="0" dimension="0"/>
  </maps>
  <extLst>
    <ext xmlns:x14="http://schemas.microsoft.com/office/spreadsheetml/2009/9/main" uri="{725AE2AE-9491-48be-B2B4-4EB974FC3084}">
      <x14:pivotCacheDefinition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0" applyNumberFormats="0" applyBorderFormats="0" applyFontFormats="0" applyPatternFormats="0" applyAlignmentFormats="0" applyWidthHeightFormats="1" dataCaption="Values" tag="6efcf836-7ae6-4055-8a34-008d9bae4a52" updatedVersion="6" minRefreshableVersion="3" useAutoFormatting="1" itemPrintTitles="1" createdVersion="6" indent="0" outline="1" outlineData="1" multipleFieldFilters="0">
  <location ref="A3:A42" firstHeaderRow="1" firstDataRow="1" firstDataCol="1"/>
  <pivotFields count="1">
    <pivotField axis="axisRow" allDrilled="1" showAll="0" dataSourceSort="1" defaultAttributeDrillState="1">
      <items count="3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t="default"/>
      </items>
    </pivotField>
  </pivotFields>
  <rowFields count="1">
    <field x="0"/>
  </rowFields>
  <rowItems count="39">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t="grand">
      <x/>
    </i>
  </rowItems>
  <pivotHierarchies count="8">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ies>
  <pivotTableStyleInfo name="PivotStyleLight16" showRowHeaders="1" showColHeaders="1" showRowStripes="0" showColStripes="0" showLastColumn="1"/>
  <rowHierarchiesUsage count="1">
    <rowHierarchyUsage hierarchyUsage="0"/>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vintages_raphgiroux.xlsx!liste">
        <x15:activeTabTopLevelEntity name="[liste]"/>
      </x15:pivotTableUISettings>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Tableau1" displayName="Tableau1" ref="B2:G64" totalsRowShown="0" headerRowDxfId="68" headerRowBorderDxfId="67">
  <autoFilter ref="B2:G64"/>
  <sortState ref="B3:G64">
    <sortCondition ref="B2:B64"/>
  </sortState>
  <tableColumns count="6">
    <tableColumn id="1" name="VIN"/>
    <tableColumn id="6" name="COULEUR" dataDxfId="66"/>
    <tableColumn id="2" name="PAYS" dataDxfId="65"/>
    <tableColumn id="3" name="RÉGION" dataDxfId="64"/>
    <tableColumn id="4" name="ANNÉE" dataDxfId="63"/>
    <tableColumn id="5" name="CÉPAGE DOMINANT" dataDxfId="62"/>
  </tableColumns>
  <tableStyleInfo showFirstColumn="0" showLastColumn="0" showRowStripes="0" showColumnStripes="1"/>
</table>
</file>

<file path=xl/tables/table2.xml><?xml version="1.0" encoding="utf-8"?>
<table xmlns="http://schemas.openxmlformats.org/spreadsheetml/2006/main" id="3" name="Table3" displayName="Table3" ref="B2:B7" totalsRowShown="0" headerRowDxfId="61" dataDxfId="59" headerRowBorderDxfId="60" tableBorderDxfId="58" totalsRowBorderDxfId="57">
  <autoFilter ref="B2:B7"/>
  <tableColumns count="1">
    <tableColumn id="1" name="COULEUR" dataDxfId="56"/>
  </tableColumns>
  <tableStyleInfo showFirstColumn="0" showLastColumn="0" showRowStripes="1" showColumnStripes="0"/>
</table>
</file>

<file path=xl/tables/table3.xml><?xml version="1.0" encoding="utf-8"?>
<table xmlns="http://schemas.openxmlformats.org/spreadsheetml/2006/main" id="4" name="Table4" displayName="Table4" ref="C2:C23" totalsRowShown="0" headerRowDxfId="55" dataDxfId="53" headerRowBorderDxfId="54" tableBorderDxfId="52" totalsRowBorderDxfId="51">
  <autoFilter ref="C2:C23"/>
  <sortState ref="C3:C23">
    <sortCondition ref="C2:C23"/>
  </sortState>
  <tableColumns count="1">
    <tableColumn id="1" name="PAYS" dataDxfId="50"/>
  </tableColumns>
  <tableStyleInfo showFirstColumn="0" showLastColumn="0" showRowStripes="1" showColumnStripes="0"/>
</table>
</file>

<file path=xl/tables/table4.xml><?xml version="1.0" encoding="utf-8"?>
<table xmlns="http://schemas.openxmlformats.org/spreadsheetml/2006/main" id="5" name="Table5" displayName="Table5" ref="E2:E59" totalsRowShown="0" headerRowDxfId="49" dataDxfId="47" headerRowBorderDxfId="48" tableBorderDxfId="46" totalsRowBorderDxfId="45">
  <autoFilter ref="E2:E59"/>
  <sortState ref="E3:E59">
    <sortCondition ref="E2:E59"/>
  </sortState>
  <tableColumns count="1">
    <tableColumn id="1" name="CÉPAGES" dataDxfId="44"/>
  </tableColumns>
  <tableStyleInfo showFirstColumn="0" showLastColumn="0" showRowStripes="1" showColumnStripes="0"/>
</table>
</file>

<file path=xl/tables/table5.xml><?xml version="1.0" encoding="utf-8"?>
<table xmlns="http://schemas.openxmlformats.org/spreadsheetml/2006/main" id="6" name="Table6" displayName="Table6" ref="F2:F28" totalsRowShown="0" headerRowDxfId="43" dataDxfId="41" headerRowBorderDxfId="42" tableBorderDxfId="40" totalsRowBorderDxfId="39">
  <autoFilter ref="F2:F28"/>
  <tableColumns count="1">
    <tableColumn id="1" name="ANNÉE" dataDxfId="38"/>
  </tableColumns>
  <tableStyleInfo showFirstColumn="0" showLastColumn="0" showRowStripes="1" showColumnStripes="0"/>
</table>
</file>

<file path=xl/tables/table6.xml><?xml version="1.0" encoding="utf-8"?>
<table xmlns="http://schemas.openxmlformats.org/spreadsheetml/2006/main" id="8" name="Table8" displayName="Table8" ref="H2:H19" totalsRowShown="0" headerRowDxfId="37" dataDxfId="35" headerRowBorderDxfId="36">
  <autoFilter ref="H2:H19"/>
  <tableColumns count="1">
    <tableColumn id="1" name="Val de Loire" dataDxfId="34"/>
  </tableColumns>
  <tableStyleInfo showFirstColumn="0" showLastColumn="0" showRowStripes="1" showColumnStripes="0"/>
</table>
</file>

<file path=xl/tables/table7.xml><?xml version="1.0" encoding="utf-8"?>
<table xmlns="http://schemas.openxmlformats.org/spreadsheetml/2006/main" id="2" name="Table2" displayName="Table2" ref="D2:D23" totalsRowShown="0" headerRowDxfId="33" dataDxfId="31" headerRowBorderDxfId="32" tableBorderDxfId="30" totalsRowBorderDxfId="29">
  <autoFilter ref="D2:D23"/>
  <sortState ref="D3:D22">
    <sortCondition ref="D2:D22"/>
  </sortState>
  <tableColumns count="1">
    <tableColumn id="1" name="RÉGION" dataDxfId="28"/>
  </tableColumns>
  <tableStyleInfo showFirstColumn="0" showLastColumn="0" showRowStripes="1" showColumnStripes="0"/>
</table>
</file>

<file path=xl/tables/table8.xml><?xml version="1.0" encoding="utf-8"?>
<table xmlns="http://schemas.openxmlformats.org/spreadsheetml/2006/main" id="12" name="Tableau12" displayName="Tableau12" ref="B2:B22" totalsRowShown="0" headerRowDxfId="27" dataDxfId="25" headerRowBorderDxfId="26">
  <autoFilter ref="B2:B22"/>
  <tableColumns count="1">
    <tableColumn id="1" name="Pays" dataDxfId="24"/>
  </tableColumns>
  <tableStyleInfo showFirstColumn="0" showLastColumn="0" showRowStripes="1" showColumnStripes="0"/>
</table>
</file>

<file path=xl/tables/table9.xml><?xml version="1.0" encoding="utf-8"?>
<table xmlns="http://schemas.openxmlformats.org/spreadsheetml/2006/main" id="13" name="Tableau13" displayName="Tableau13" ref="C2:C15" totalsRowShown="0" headerRowDxfId="23" dataDxfId="21" headerRowBorderDxfId="22">
  <autoFilter ref="C2:C15"/>
  <tableColumns count="1">
    <tableColumn id="1" name="France" dataDxfId="20"/>
  </tableColumns>
  <tableStyleInfo showFirstColumn="0" showLastColumn="0" showRowStripes="1" showColumnStripes="0"/>
</table>
</file>

<file path=xl/tables/table10.xml><?xml version="1.0" encoding="utf-8"?>
<table xmlns="http://schemas.openxmlformats.org/spreadsheetml/2006/main" id="14" name="Tableau14" displayName="Tableau14" ref="D2:D22" totalsRowShown="0" headerRowDxfId="19" dataDxfId="17" headerRowBorderDxfId="18">
  <autoFilter ref="D2:D22"/>
  <sortState ref="D3:D22">
    <sortCondition descending="1" ref="D2:D22"/>
  </sortState>
  <tableColumns count="1">
    <tableColumn id="1" name="Italie" dataDxfId="16"/>
  </tableColumns>
  <tableStyleInfo showFirstColumn="0" showLastColumn="0" showRowStripes="1" showColumnStripes="0"/>
</table>
</file>

<file path=xl/tables/table11.xml><?xml version="1.0" encoding="utf-8"?>
<table xmlns="http://schemas.openxmlformats.org/spreadsheetml/2006/main" id="15" name="Tableau15" displayName="Tableau15" ref="E2:E23" totalsRowShown="0" headerRowDxfId="15" dataDxfId="13" headerRowBorderDxfId="14">
  <autoFilter ref="E2:E23"/>
  <tableColumns count="1">
    <tableColumn id="1" name="É-U" dataDxfId="12"/>
  </tableColumns>
  <tableStyleInfo showFirstColumn="0" showLastColumn="0" showRowStripes="1" showColumnStripes="0"/>
</table>
</file>

<file path=xl/tables/table12.xml><?xml version="1.0" encoding="utf-8"?>
<table xmlns="http://schemas.openxmlformats.org/spreadsheetml/2006/main" id="16" name="Tableau16" displayName="Tableau16" ref="F2:F17" totalsRowShown="0" headerRowDxfId="11" dataDxfId="9" headerRowBorderDxfId="10">
  <autoFilter ref="F2:F17"/>
  <sortState ref="F3:F17">
    <sortCondition ref="F2:F17"/>
  </sortState>
  <tableColumns count="1">
    <tableColumn id="1" name="Portugal" dataDxfId="8"/>
  </tableColumns>
  <tableStyleInfo showFirstColumn="0" showLastColumn="0" showRowStripes="1" showColumnStripes="0"/>
</table>
</file>

<file path=xl/tables/table13.xml><?xml version="1.0" encoding="utf-8"?>
<table xmlns="http://schemas.openxmlformats.org/spreadsheetml/2006/main" id="17" name="Tableau17" displayName="Tableau17" ref="G2:G23" totalsRowShown="0" headerRowDxfId="7" dataDxfId="5" headerRowBorderDxfId="6">
  <autoFilter ref="G2:G23"/>
  <sortState ref="G3:G23">
    <sortCondition ref="G2:G23"/>
  </sortState>
  <tableColumns count="1">
    <tableColumn id="1" name="Espagne" dataDxfId="4"/>
  </tableColumns>
  <tableStyleInfo showFirstColumn="0" showLastColumn="0" showRowStripes="1" showColumnStripes="0"/>
</table>
</file>

<file path=xl/tables/table14.xml><?xml version="1.0" encoding="utf-8"?>
<table xmlns="http://schemas.openxmlformats.org/spreadsheetml/2006/main" id="18" name="Tableau18" displayName="Tableau18" ref="L30:L48" totalsRowShown="0" headerRowDxfId="3" dataDxfId="1" headerRowBorderDxfId="2">
  <autoFilter ref="L30:L48"/>
  <tableColumns count="1">
    <tableColumn id="1" name="LOIRE" dataDxfId="0"/>
  </tableColumns>
  <tableStyleInfo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q.com/fr/11334161" TargetMode="Externa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3.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6.xml.rels><?xml version="1.0" encoding="UTF-8" standalone="yes"?>
<Relationships xmlns="http://schemas.openxmlformats.org/package/2006/relationships"><Relationship Id="rId3" Type="http://schemas.openxmlformats.org/officeDocument/2006/relationships/table" Target="../tables/table10.xml"/><Relationship Id="rId7" Type="http://schemas.openxmlformats.org/officeDocument/2006/relationships/table" Target="../tables/table14.xml"/><Relationship Id="rId2" Type="http://schemas.openxmlformats.org/officeDocument/2006/relationships/table" Target="../tables/table9.xml"/><Relationship Id="rId1" Type="http://schemas.openxmlformats.org/officeDocument/2006/relationships/table" Target="../tables/table8.xml"/><Relationship Id="rId6" Type="http://schemas.openxmlformats.org/officeDocument/2006/relationships/table" Target="../tables/table13.xml"/><Relationship Id="rId5" Type="http://schemas.openxmlformats.org/officeDocument/2006/relationships/table" Target="../tables/table12.xml"/><Relationship Id="rId4" Type="http://schemas.openxmlformats.org/officeDocument/2006/relationships/table" Target="../tables/table1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51"/>
  <sheetViews>
    <sheetView showGridLines="0" tabSelected="1" zoomScaleNormal="80" zoomScaleSheetLayoutView="100" workbookViewId="0"/>
  </sheetViews>
  <sheetFormatPr baseColWidth="10" defaultColWidth="9.140625" defaultRowHeight="15"/>
  <cols>
    <col min="1" max="1" width="18.140625" style="2" customWidth="1"/>
    <col min="2" max="2" width="2.7109375" style="3" customWidth="1"/>
    <col min="3" max="3" width="7.28515625" customWidth="1"/>
    <col min="4" max="4" width="10.28515625" customWidth="1"/>
    <col min="5" max="5" width="4" style="60" customWidth="1"/>
  </cols>
  <sheetData>
    <row r="1" spans="1:27" ht="18.75">
      <c r="A1" s="54" t="s">
        <v>37</v>
      </c>
      <c r="B1" s="102"/>
      <c r="I1" s="56">
        <v>24.95</v>
      </c>
      <c r="AA1" s="32"/>
    </row>
    <row r="2" spans="1:27">
      <c r="A2" s="16" t="s">
        <v>1</v>
      </c>
      <c r="B2" s="102"/>
    </row>
    <row r="3" spans="1:27" ht="15" customHeight="1">
      <c r="A3" s="55">
        <v>11334161</v>
      </c>
      <c r="B3" s="33"/>
      <c r="C3" s="31"/>
      <c r="D3" s="31"/>
      <c r="E3" s="61"/>
      <c r="F3" s="31"/>
      <c r="G3" s="31"/>
      <c r="H3" s="31"/>
      <c r="I3" s="31"/>
    </row>
    <row r="4" spans="1:27" ht="15" customHeight="1">
      <c r="A4" s="1"/>
      <c r="B4" s="102"/>
    </row>
    <row r="5" spans="1:27" ht="15" customHeight="1">
      <c r="B5" s="102"/>
    </row>
    <row r="6" spans="1:27" ht="15" customHeight="1">
      <c r="A6" s="5" t="s">
        <v>2</v>
      </c>
      <c r="B6" s="102" t="str">
        <f>VLOOKUP(A1,Tableau1[],3,0)</f>
        <v>France</v>
      </c>
    </row>
    <row r="7" spans="1:27" ht="15" customHeight="1">
      <c r="A7" s="5" t="s">
        <v>3</v>
      </c>
      <c r="B7" s="106">
        <f>VLOOKUP(A1,Tableau1[],4,0)</f>
        <v>0</v>
      </c>
      <c r="C7" s="106"/>
      <c r="D7" t="s">
        <v>4</v>
      </c>
      <c r="J7" s="9"/>
    </row>
    <row r="8" spans="1:27" ht="15" customHeight="1">
      <c r="A8" s="5" t="s">
        <v>5</v>
      </c>
      <c r="B8" s="106">
        <f>VLOOKUP(A1,Tableau1[],5,0)</f>
        <v>0</v>
      </c>
      <c r="C8" s="106"/>
    </row>
    <row r="9" spans="1:27" ht="15" customHeight="1">
      <c r="A9" s="5" t="s">
        <v>6</v>
      </c>
      <c r="B9" s="102" t="str">
        <f>VLOOKUP(A1,Tableau1[],6,0)</f>
        <v>-</v>
      </c>
    </row>
    <row r="10" spans="1:27" ht="15" customHeight="1">
      <c r="A10" s="5" t="s">
        <v>7</v>
      </c>
      <c r="B10" s="102" t="s">
        <v>8</v>
      </c>
    </row>
    <row r="11" spans="1:27" ht="15" customHeight="1">
      <c r="A11" s="5" t="s">
        <v>9</v>
      </c>
      <c r="B11" s="105">
        <v>0.13</v>
      </c>
      <c r="C11" s="105"/>
    </row>
    <row r="12" spans="1:27" ht="15" customHeight="1">
      <c r="A12" s="5" t="s">
        <v>10</v>
      </c>
      <c r="B12" s="64">
        <f>IF(E12&lt;5,E12,5)</f>
        <v>1.8</v>
      </c>
      <c r="C12" s="64">
        <f>IF(AND(E12&gt;=5,E12&lt;15),E12,IF(E12&lt;=5,0,15))</f>
        <v>0</v>
      </c>
      <c r="D12" s="65">
        <f>IF(AND(E12&gt;15,E12&lt;=30),E12,IF(E12&lt;15,0,30))</f>
        <v>0</v>
      </c>
      <c r="E12" s="60">
        <v>1.8</v>
      </c>
      <c r="F12" t="s">
        <v>11</v>
      </c>
    </row>
    <row r="13" spans="1:27" ht="15.75" customHeight="1">
      <c r="A13" s="5" t="s">
        <v>12</v>
      </c>
      <c r="B13" s="12" t="str">
        <f>IF(VLOOKUP(A1,Tableau1[],2,0)="R","Rouge","Blanc")</f>
        <v>Blanc</v>
      </c>
    </row>
    <row r="14" spans="1:27" ht="15.75" customHeight="1">
      <c r="A14" s="5" t="s">
        <v>13</v>
      </c>
      <c r="B14" s="115">
        <v>92</v>
      </c>
      <c r="C14" s="116"/>
    </row>
    <row r="15" spans="1:27" ht="15" customHeight="1">
      <c r="A15" s="5" t="s">
        <v>14</v>
      </c>
      <c r="B15" s="12" t="s">
        <v>15</v>
      </c>
    </row>
    <row r="16" spans="1:27" ht="15" customHeight="1">
      <c r="B16" s="102"/>
    </row>
    <row r="17" spans="1:12" ht="15" customHeight="1">
      <c r="A17" s="6" t="s">
        <v>16</v>
      </c>
      <c r="B17" s="102"/>
      <c r="G17" s="100"/>
      <c r="H17" s="100"/>
      <c r="I17" s="100"/>
    </row>
    <row r="18" spans="1:12" s="13" customFormat="1" ht="15" customHeight="1">
      <c r="A18" s="103" t="s">
        <v>17</v>
      </c>
      <c r="B18" s="103"/>
      <c r="C18" s="103"/>
      <c r="D18" s="103"/>
      <c r="E18" s="103"/>
      <c r="F18" s="103"/>
      <c r="G18" s="103"/>
      <c r="H18" s="103"/>
      <c r="I18" s="103"/>
      <c r="L18"/>
    </row>
    <row r="19" spans="1:12" s="13" customFormat="1" ht="15" customHeight="1">
      <c r="A19" s="103"/>
      <c r="B19" s="103"/>
      <c r="C19" s="103"/>
      <c r="D19" s="103"/>
      <c r="E19" s="103"/>
      <c r="F19" s="103"/>
      <c r="G19" s="103"/>
      <c r="H19" s="103"/>
      <c r="I19" s="103"/>
    </row>
    <row r="20" spans="1:12" s="13" customFormat="1">
      <c r="A20" s="103"/>
      <c r="B20" s="103"/>
      <c r="C20" s="103"/>
      <c r="D20" s="103"/>
      <c r="E20" s="103"/>
      <c r="F20" s="103"/>
      <c r="G20" s="103"/>
      <c r="H20" s="103"/>
      <c r="I20" s="103"/>
    </row>
    <row r="21" spans="1:12" s="13" customFormat="1">
      <c r="A21" s="103"/>
      <c r="B21" s="103"/>
      <c r="C21" s="103"/>
      <c r="D21" s="103"/>
      <c r="E21" s="103"/>
      <c r="F21" s="103"/>
      <c r="G21" s="103"/>
      <c r="H21" s="103"/>
      <c r="I21" s="103"/>
    </row>
    <row r="22" spans="1:12" s="13" customFormat="1">
      <c r="A22" s="103"/>
      <c r="B22" s="103"/>
      <c r="C22" s="103"/>
      <c r="D22" s="103"/>
      <c r="E22" s="103"/>
      <c r="F22" s="103"/>
      <c r="G22" s="103"/>
      <c r="H22" s="103"/>
      <c r="I22" s="103"/>
    </row>
    <row r="23" spans="1:12" s="13" customFormat="1">
      <c r="A23" s="103"/>
      <c r="B23" s="103"/>
      <c r="C23" s="103"/>
      <c r="D23" s="103"/>
      <c r="E23" s="103"/>
      <c r="F23" s="103"/>
      <c r="G23" s="103"/>
      <c r="H23" s="103"/>
      <c r="I23" s="103"/>
    </row>
    <row r="24" spans="1:12" s="13" customFormat="1">
      <c r="A24" s="103"/>
      <c r="B24" s="103"/>
      <c r="C24" s="103"/>
      <c r="D24" s="103"/>
      <c r="E24" s="103"/>
      <c r="F24" s="103"/>
      <c r="G24" s="103"/>
      <c r="H24" s="103"/>
      <c r="I24" s="103"/>
    </row>
    <row r="25" spans="1:12" s="13" customFormat="1">
      <c r="A25" s="103"/>
      <c r="B25" s="103"/>
      <c r="C25" s="103"/>
      <c r="D25" s="103"/>
      <c r="E25" s="103"/>
      <c r="F25" s="103"/>
      <c r="G25" s="103"/>
      <c r="H25" s="103"/>
      <c r="I25" s="103"/>
    </row>
    <row r="26" spans="1:12" s="13" customFormat="1">
      <c r="A26" s="103"/>
      <c r="B26" s="103"/>
      <c r="C26" s="103"/>
      <c r="D26" s="103"/>
      <c r="E26" s="103"/>
      <c r="F26" s="103"/>
      <c r="G26" s="103"/>
      <c r="H26" s="103"/>
      <c r="I26" s="103"/>
    </row>
    <row r="27" spans="1:12">
      <c r="A27" s="103"/>
      <c r="B27" s="103"/>
      <c r="C27" s="103"/>
      <c r="D27" s="103"/>
      <c r="E27" s="103"/>
      <c r="F27" s="103"/>
      <c r="G27" s="103"/>
      <c r="H27" s="103"/>
      <c r="I27" s="103"/>
    </row>
    <row r="28" spans="1:12">
      <c r="A28" s="11" t="s">
        <v>18</v>
      </c>
      <c r="B28" s="7"/>
      <c r="C28" s="7"/>
      <c r="D28" s="7"/>
      <c r="E28" s="62"/>
      <c r="F28" s="7"/>
      <c r="G28" s="101"/>
      <c r="H28" s="101"/>
      <c r="I28" s="101"/>
    </row>
    <row r="29" spans="1:12" ht="15" customHeight="1">
      <c r="A29" s="104" t="s">
        <v>19</v>
      </c>
      <c r="B29" s="104"/>
      <c r="C29" s="104"/>
      <c r="D29" s="104"/>
      <c r="E29" s="104"/>
      <c r="F29" s="104"/>
      <c r="G29" s="104"/>
      <c r="H29" s="104"/>
      <c r="I29" s="104"/>
    </row>
    <row r="30" spans="1:12">
      <c r="A30" s="104"/>
      <c r="B30" s="104"/>
      <c r="C30" s="104"/>
      <c r="D30" s="104"/>
      <c r="E30" s="104"/>
      <c r="F30" s="104"/>
      <c r="G30" s="104"/>
      <c r="H30" s="104"/>
      <c r="I30" s="104"/>
    </row>
    <row r="31" spans="1:12">
      <c r="A31" s="104"/>
      <c r="B31" s="104"/>
      <c r="C31" s="104"/>
      <c r="D31" s="104"/>
      <c r="E31" s="104"/>
      <c r="F31" s="104"/>
      <c r="G31" s="104"/>
      <c r="H31" s="104"/>
      <c r="I31" s="104"/>
    </row>
    <row r="32" spans="1:12">
      <c r="A32" s="104"/>
      <c r="B32" s="104"/>
      <c r="C32" s="104"/>
      <c r="D32" s="104"/>
      <c r="E32" s="104"/>
      <c r="F32" s="104"/>
      <c r="G32" s="104"/>
      <c r="H32" s="104"/>
      <c r="I32" s="104"/>
    </row>
    <row r="33" spans="1:9">
      <c r="A33" s="104"/>
      <c r="B33" s="104"/>
      <c r="C33" s="104"/>
      <c r="D33" s="104"/>
      <c r="E33" s="104"/>
      <c r="F33" s="104"/>
      <c r="G33" s="104"/>
      <c r="H33" s="104"/>
      <c r="I33" s="104"/>
    </row>
    <row r="34" spans="1:9">
      <c r="A34" s="104"/>
      <c r="B34" s="104"/>
      <c r="C34" s="104"/>
      <c r="D34" s="104"/>
      <c r="E34" s="104"/>
      <c r="F34" s="104"/>
      <c r="G34" s="104"/>
      <c r="H34" s="104"/>
      <c r="I34" s="104"/>
    </row>
    <row r="35" spans="1:9">
      <c r="A35" s="104"/>
      <c r="B35" s="104"/>
      <c r="C35" s="104"/>
      <c r="D35" s="104"/>
      <c r="E35" s="104"/>
      <c r="F35" s="104"/>
      <c r="G35" s="104"/>
      <c r="H35" s="104"/>
      <c r="I35" s="104"/>
    </row>
    <row r="36" spans="1:9">
      <c r="A36" s="104"/>
      <c r="B36" s="104"/>
      <c r="C36" s="104"/>
      <c r="D36" s="104"/>
      <c r="E36" s="104"/>
      <c r="F36" s="104"/>
      <c r="G36" s="104"/>
      <c r="H36" s="104"/>
      <c r="I36" s="104"/>
    </row>
    <row r="37" spans="1:9">
      <c r="A37" s="104"/>
      <c r="B37" s="104"/>
      <c r="C37" s="104"/>
      <c r="D37" s="104"/>
      <c r="E37" s="104"/>
      <c r="F37" s="104"/>
      <c r="G37" s="104"/>
      <c r="H37" s="104"/>
      <c r="I37" s="104"/>
    </row>
    <row r="38" spans="1:9">
      <c r="A38" s="104"/>
      <c r="B38" s="104"/>
      <c r="C38" s="104"/>
      <c r="D38" s="104"/>
      <c r="E38" s="104"/>
      <c r="F38" s="104"/>
      <c r="G38" s="104"/>
      <c r="H38" s="104"/>
      <c r="I38" s="104"/>
    </row>
    <row r="39" spans="1:9">
      <c r="A39" s="6" t="s">
        <v>20</v>
      </c>
      <c r="B39" s="4"/>
      <c r="C39" s="4"/>
      <c r="D39" s="4"/>
      <c r="E39" s="63"/>
      <c r="F39" s="4"/>
      <c r="G39" s="101"/>
      <c r="H39" s="101"/>
      <c r="I39" s="101"/>
    </row>
    <row r="40" spans="1:9" ht="15" customHeight="1">
      <c r="A40" s="104" t="s">
        <v>21</v>
      </c>
      <c r="B40" s="104"/>
      <c r="C40" s="104"/>
      <c r="D40" s="104"/>
      <c r="E40" s="104"/>
      <c r="F40" s="104"/>
      <c r="G40" s="104"/>
      <c r="H40" s="104"/>
      <c r="I40" s="104"/>
    </row>
    <row r="41" spans="1:9">
      <c r="A41" s="104"/>
      <c r="B41" s="104"/>
      <c r="C41" s="104"/>
      <c r="D41" s="104"/>
      <c r="E41" s="104"/>
      <c r="F41" s="104"/>
      <c r="G41" s="104"/>
      <c r="H41" s="104"/>
      <c r="I41" s="104"/>
    </row>
    <row r="42" spans="1:9">
      <c r="A42" s="104"/>
      <c r="B42" s="104"/>
      <c r="C42" s="104"/>
      <c r="D42" s="104"/>
      <c r="E42" s="104"/>
      <c r="F42" s="104"/>
      <c r="G42" s="104"/>
      <c r="H42" s="104"/>
      <c r="I42" s="104"/>
    </row>
    <row r="43" spans="1:9">
      <c r="A43" s="104"/>
      <c r="B43" s="104"/>
      <c r="C43" s="104"/>
      <c r="D43" s="104"/>
      <c r="E43" s="104"/>
      <c r="F43" s="104"/>
      <c r="G43" s="104"/>
      <c r="H43" s="104"/>
      <c r="I43" s="104"/>
    </row>
    <row r="44" spans="1:9" ht="12.75" customHeight="1">
      <c r="A44" s="104"/>
      <c r="B44" s="104"/>
      <c r="C44" s="104"/>
      <c r="D44" s="104"/>
      <c r="E44" s="104"/>
      <c r="F44" s="104"/>
      <c r="G44" s="104"/>
      <c r="H44" s="104"/>
      <c r="I44" s="104"/>
    </row>
    <row r="45" spans="1:9" ht="24" customHeight="1">
      <c r="A45" s="104"/>
      <c r="B45" s="104"/>
      <c r="C45" s="104"/>
      <c r="D45" s="104"/>
      <c r="E45" s="104"/>
      <c r="F45" s="104"/>
      <c r="G45" s="104"/>
      <c r="H45" s="104"/>
      <c r="I45" s="104"/>
    </row>
    <row r="46" spans="1:9">
      <c r="A46" s="17" t="s">
        <v>22</v>
      </c>
      <c r="B46" s="102"/>
    </row>
    <row r="48" spans="1:9">
      <c r="A48" s="6" t="s">
        <v>23</v>
      </c>
      <c r="B48" s="102"/>
    </row>
    <row r="50" spans="1:1">
      <c r="A50" s="14" t="s">
        <v>24</v>
      </c>
    </row>
    <row r="51" spans="1:1">
      <c r="A51" s="15" t="s">
        <v>25</v>
      </c>
    </row>
  </sheetData>
  <mergeCells count="7">
    <mergeCell ref="A18:I27"/>
    <mergeCell ref="A29:I38"/>
    <mergeCell ref="A40:I45"/>
    <mergeCell ref="B11:C11"/>
    <mergeCell ref="B7:C7"/>
    <mergeCell ref="B8:C8"/>
    <mergeCell ref="B14:C14"/>
  </mergeCells>
  <conditionalFormatting sqref="B13">
    <cfRule type="cellIs" dxfId="74" priority="5" operator="equal">
      <formula>"Rouge"</formula>
    </cfRule>
  </conditionalFormatting>
  <conditionalFormatting sqref="B12">
    <cfRule type="dataBar" priority="3">
      <dataBar>
        <cfvo type="num" val="1.2"/>
        <cfvo type="num" val="5"/>
        <color rgb="FFC00000"/>
      </dataBar>
      <extLst>
        <ext xmlns:x14="http://schemas.microsoft.com/office/spreadsheetml/2009/9/main" uri="{B025F937-C7B1-47D3-B67F-A62EFF666E3E}">
          <x14:id>{A1545F89-AE7E-4882-B20D-C6AC318C7521}</x14:id>
        </ext>
      </extLst>
    </cfRule>
  </conditionalFormatting>
  <conditionalFormatting sqref="C12">
    <cfRule type="dataBar" priority="2">
      <dataBar>
        <cfvo type="num" val="5"/>
        <cfvo type="num" val="15"/>
        <color rgb="FFC00000"/>
      </dataBar>
      <extLst>
        <ext xmlns:x14="http://schemas.microsoft.com/office/spreadsheetml/2009/9/main" uri="{B025F937-C7B1-47D3-B67F-A62EFF666E3E}">
          <x14:id>{431264CB-D765-4FDE-9022-9E47743C43C9}</x14:id>
        </ext>
      </extLst>
    </cfRule>
  </conditionalFormatting>
  <conditionalFormatting sqref="D12">
    <cfRule type="dataBar" priority="1">
      <dataBar>
        <cfvo type="num" val="15"/>
        <cfvo type="percent" val="60"/>
        <color rgb="FFC00000"/>
      </dataBar>
      <extLst>
        <ext xmlns:x14="http://schemas.microsoft.com/office/spreadsheetml/2009/9/main" uri="{B025F937-C7B1-47D3-B67F-A62EFF666E3E}">
          <x14:id>{E009B6FB-0786-4E97-AAB9-6FFC696A2CC2}</x14:id>
        </ext>
      </extLst>
    </cfRule>
  </conditionalFormatting>
  <dataValidations count="1">
    <dataValidation type="list" allowBlank="1" showInputMessage="1" showErrorMessage="1" sqref="A1">
      <formula1>Liste_VIN</formula1>
    </dataValidation>
  </dataValidations>
  <hyperlinks>
    <hyperlink ref="A3" r:id="rId1" display="11334161"/>
  </hyperlinks>
  <pageMargins left="0.7" right="0.7" top="0.75" bottom="0.75" header="0.3" footer="0.3"/>
  <pageSetup firstPageNumber="0" fitToWidth="0" fitToHeight="0" orientation="portrait" r:id="rId2"/>
  <extLst>
    <ext xmlns:x14="http://schemas.microsoft.com/office/spreadsheetml/2009/9/main" uri="{78C0D931-6437-407d-A8EE-F0AAD7539E65}">
      <x14:conditionalFormattings>
        <x14:conditionalFormatting xmlns:xm="http://schemas.microsoft.com/office/excel/2006/main">
          <x14:cfRule type="dataBar" id="{A1545F89-AE7E-4882-B20D-C6AC318C7521}">
            <x14:dataBar minLength="0" maxLength="100" gradient="0" direction="leftToRight">
              <x14:cfvo type="num">
                <xm:f>1.2</xm:f>
              </x14:cfvo>
              <x14:cfvo type="num">
                <xm:f>5</xm:f>
              </x14:cfvo>
              <x14:negativeFillColor rgb="FFFF0000"/>
              <x14:axisColor rgb="FF000000"/>
            </x14:dataBar>
          </x14:cfRule>
          <xm:sqref>B12</xm:sqref>
        </x14:conditionalFormatting>
        <x14:conditionalFormatting xmlns:xm="http://schemas.microsoft.com/office/excel/2006/main">
          <x14:cfRule type="dataBar" id="{431264CB-D765-4FDE-9022-9E47743C43C9}">
            <x14:dataBar minLength="0" maxLength="100" gradient="0" direction="leftToRight">
              <x14:cfvo type="num">
                <xm:f>5</xm:f>
              </x14:cfvo>
              <x14:cfvo type="num">
                <xm:f>15</xm:f>
              </x14:cfvo>
              <x14:negativeFillColor rgb="FFFF0000"/>
              <x14:axisColor rgb="FF000000"/>
            </x14:dataBar>
          </x14:cfRule>
          <xm:sqref>C12</xm:sqref>
        </x14:conditionalFormatting>
        <x14:conditionalFormatting xmlns:xm="http://schemas.microsoft.com/office/excel/2006/main">
          <x14:cfRule type="dataBar" id="{E009B6FB-0786-4E97-AAB9-6FFC696A2CC2}">
            <x14:dataBar minLength="0" maxLength="100" gradient="0">
              <x14:cfvo type="num">
                <xm:f>15</xm:f>
              </x14:cfvo>
              <x14:cfvo type="percent">
                <xm:f>60</xm:f>
              </x14:cfvo>
              <x14:negativeFillColor rgb="FFFF0000"/>
              <x14:axisColor rgb="FF000000"/>
            </x14:dataBar>
          </x14:cfRule>
          <xm:sqref>D12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liste!$B:$B</xm:f>
          </x14:formula1>
          <xm:sqref>F1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A42"/>
  <sheetViews>
    <sheetView workbookViewId="0">
      <selection activeCell="A4" sqref="A4"/>
    </sheetView>
  </sheetViews>
  <sheetFormatPr baseColWidth="10" defaultColWidth="9.140625" defaultRowHeight="15"/>
  <cols>
    <col min="1" max="1" width="63.28515625" customWidth="1"/>
  </cols>
  <sheetData>
    <row r="3" spans="1:1">
      <c r="A3" s="30" t="s">
        <v>26</v>
      </c>
    </row>
    <row r="4" spans="1:1">
      <c r="A4" s="102" t="s">
        <v>27</v>
      </c>
    </row>
    <row r="5" spans="1:1">
      <c r="A5" s="102" t="s">
        <v>28</v>
      </c>
    </row>
    <row r="6" spans="1:1">
      <c r="A6" s="102" t="s">
        <v>29</v>
      </c>
    </row>
    <row r="7" spans="1:1">
      <c r="A7" s="102" t="s">
        <v>30</v>
      </c>
    </row>
    <row r="8" spans="1:1">
      <c r="A8" s="102" t="s">
        <v>31</v>
      </c>
    </row>
    <row r="9" spans="1:1">
      <c r="A9" s="102" t="s">
        <v>32</v>
      </c>
    </row>
    <row r="10" spans="1:1">
      <c r="A10" s="102" t="s">
        <v>33</v>
      </c>
    </row>
    <row r="11" spans="1:1">
      <c r="A11" s="102" t="s">
        <v>34</v>
      </c>
    </row>
    <row r="12" spans="1:1">
      <c r="A12" s="102" t="s">
        <v>35</v>
      </c>
    </row>
    <row r="13" spans="1:1">
      <c r="A13" s="102" t="s">
        <v>36</v>
      </c>
    </row>
    <row r="14" spans="1:1">
      <c r="A14" s="102" t="s">
        <v>0</v>
      </c>
    </row>
    <row r="15" spans="1:1">
      <c r="A15" s="102" t="s">
        <v>37</v>
      </c>
    </row>
    <row r="16" spans="1:1">
      <c r="A16" s="102" t="s">
        <v>38</v>
      </c>
    </row>
    <row r="17" spans="1:1">
      <c r="A17" s="102" t="s">
        <v>39</v>
      </c>
    </row>
    <row r="18" spans="1:1">
      <c r="A18" s="102" t="s">
        <v>40</v>
      </c>
    </row>
    <row r="19" spans="1:1">
      <c r="A19" s="102" t="s">
        <v>41</v>
      </c>
    </row>
    <row r="20" spans="1:1">
      <c r="A20" s="102" t="s">
        <v>42</v>
      </c>
    </row>
    <row r="21" spans="1:1">
      <c r="A21" s="102" t="s">
        <v>43</v>
      </c>
    </row>
    <row r="22" spans="1:1">
      <c r="A22" s="102" t="s">
        <v>44</v>
      </c>
    </row>
    <row r="23" spans="1:1">
      <c r="A23" s="102" t="s">
        <v>45</v>
      </c>
    </row>
    <row r="24" spans="1:1">
      <c r="A24" s="102" t="s">
        <v>46</v>
      </c>
    </row>
    <row r="25" spans="1:1">
      <c r="A25" s="102" t="s">
        <v>47</v>
      </c>
    </row>
    <row r="26" spans="1:1">
      <c r="A26" s="102" t="s">
        <v>48</v>
      </c>
    </row>
    <row r="27" spans="1:1">
      <c r="A27" s="102" t="s">
        <v>49</v>
      </c>
    </row>
    <row r="28" spans="1:1">
      <c r="A28" s="102" t="s">
        <v>50</v>
      </c>
    </row>
    <row r="29" spans="1:1">
      <c r="A29" s="102" t="s">
        <v>51</v>
      </c>
    </row>
    <row r="30" spans="1:1">
      <c r="A30" s="102" t="s">
        <v>52</v>
      </c>
    </row>
    <row r="31" spans="1:1">
      <c r="A31" s="102" t="s">
        <v>53</v>
      </c>
    </row>
    <row r="32" spans="1:1">
      <c r="A32" s="102" t="s">
        <v>54</v>
      </c>
    </row>
    <row r="33" spans="1:1">
      <c r="A33" s="102" t="s">
        <v>55</v>
      </c>
    </row>
    <row r="34" spans="1:1">
      <c r="A34" s="102" t="s">
        <v>56</v>
      </c>
    </row>
    <row r="35" spans="1:1">
      <c r="A35" s="102" t="s">
        <v>57</v>
      </c>
    </row>
    <row r="36" spans="1:1">
      <c r="A36" s="102" t="s">
        <v>58</v>
      </c>
    </row>
    <row r="37" spans="1:1">
      <c r="A37" s="102" t="s">
        <v>59</v>
      </c>
    </row>
    <row r="38" spans="1:1">
      <c r="A38" s="102" t="s">
        <v>60</v>
      </c>
    </row>
    <row r="39" spans="1:1">
      <c r="A39" s="102" t="s">
        <v>61</v>
      </c>
    </row>
    <row r="40" spans="1:1">
      <c r="A40" s="102" t="s">
        <v>62</v>
      </c>
    </row>
    <row r="41" spans="1:1">
      <c r="A41" s="102" t="s">
        <v>63</v>
      </c>
    </row>
    <row r="42" spans="1:1">
      <c r="A42" s="102"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I64"/>
  <sheetViews>
    <sheetView showGridLines="0" showRowColHeaders="0" zoomScaleNormal="60" zoomScaleSheetLayoutView="100" workbookViewId="0">
      <pane ySplit="2" topLeftCell="A3" activePane="bottomLeft" state="frozen"/>
      <selection activeCell="B1" sqref="B1:B1048576"/>
      <selection pane="bottomLeft" activeCell="G64" sqref="G64"/>
    </sheetView>
  </sheetViews>
  <sheetFormatPr baseColWidth="10" defaultColWidth="9.140625" defaultRowHeight="15" customHeight="1"/>
  <cols>
    <col min="1" max="1" width="5" customWidth="1"/>
    <col min="2" max="2" width="37.28515625" customWidth="1"/>
    <col min="3" max="3" width="11.28515625" style="29" bestFit="1" customWidth="1"/>
    <col min="4" max="4" width="14.28515625" style="8" bestFit="1" customWidth="1"/>
    <col min="5" max="5" width="10" style="8" bestFit="1" customWidth="1"/>
    <col min="6" max="6" width="9.5703125" style="8" bestFit="1" customWidth="1"/>
    <col min="7" max="7" width="23.5703125" bestFit="1" customWidth="1"/>
    <col min="9" max="9" width="10.5703125" style="9" bestFit="1" customWidth="1"/>
    <col min="10" max="11" width="28" bestFit="1" customWidth="1"/>
  </cols>
  <sheetData>
    <row r="1" spans="2:7" ht="15" customHeight="1">
      <c r="E1" s="5"/>
    </row>
    <row r="2" spans="2:7" s="93" customFormat="1" ht="15" customHeight="1">
      <c r="B2" s="91" t="s">
        <v>65</v>
      </c>
      <c r="C2" s="92" t="s">
        <v>66</v>
      </c>
      <c r="D2" s="91" t="s">
        <v>67</v>
      </c>
      <c r="E2" s="96" t="s">
        <v>68</v>
      </c>
      <c r="F2" s="91" t="s">
        <v>69</v>
      </c>
      <c r="G2" s="91" t="s">
        <v>70</v>
      </c>
    </row>
    <row r="3" spans="2:7" ht="15" customHeight="1">
      <c r="B3" s="98" t="s">
        <v>27</v>
      </c>
      <c r="C3" s="28" t="s">
        <v>71</v>
      </c>
      <c r="D3" s="95" t="s">
        <v>72</v>
      </c>
      <c r="E3" s="95"/>
      <c r="F3" s="94"/>
      <c r="G3" s="95" t="s">
        <v>73</v>
      </c>
    </row>
    <row r="4" spans="2:7" ht="15" customHeight="1">
      <c r="B4" s="98" t="s">
        <v>28</v>
      </c>
      <c r="C4" s="28" t="s">
        <v>74</v>
      </c>
      <c r="D4" s="95" t="s">
        <v>75</v>
      </c>
      <c r="E4" s="95"/>
      <c r="F4" s="94"/>
      <c r="G4" s="95" t="s">
        <v>76</v>
      </c>
    </row>
    <row r="5" spans="2:7" ht="15" customHeight="1">
      <c r="B5" s="98" t="s">
        <v>29</v>
      </c>
      <c r="C5" s="28" t="s">
        <v>74</v>
      </c>
      <c r="D5" s="95" t="s">
        <v>77</v>
      </c>
      <c r="E5" s="95"/>
      <c r="F5" s="94"/>
      <c r="G5" s="95" t="s">
        <v>78</v>
      </c>
    </row>
    <row r="6" spans="2:7" ht="15" customHeight="1">
      <c r="B6" s="99" t="s">
        <v>79</v>
      </c>
      <c r="C6" s="34" t="s">
        <v>74</v>
      </c>
      <c r="D6" s="5" t="s">
        <v>80</v>
      </c>
      <c r="E6" s="5"/>
      <c r="F6" s="9">
        <v>2017</v>
      </c>
      <c r="G6" s="5" t="s">
        <v>81</v>
      </c>
    </row>
    <row r="7" spans="2:7" ht="15" customHeight="1">
      <c r="B7" s="98" t="s">
        <v>82</v>
      </c>
      <c r="C7" s="34" t="s">
        <v>74</v>
      </c>
      <c r="D7" s="95" t="s">
        <v>77</v>
      </c>
      <c r="E7" s="95"/>
      <c r="F7" s="94"/>
      <c r="G7" s="95" t="s">
        <v>83</v>
      </c>
    </row>
    <row r="8" spans="2:7" ht="15" customHeight="1">
      <c r="B8" t="s">
        <v>84</v>
      </c>
      <c r="C8" s="34" t="s">
        <v>74</v>
      </c>
      <c r="D8" s="5" t="s">
        <v>85</v>
      </c>
      <c r="E8" s="5"/>
      <c r="F8" s="9">
        <v>2019</v>
      </c>
      <c r="G8" s="5"/>
    </row>
    <row r="9" spans="2:7" ht="15" customHeight="1">
      <c r="B9" s="97" t="s">
        <v>30</v>
      </c>
      <c r="C9" s="28" t="s">
        <v>71</v>
      </c>
      <c r="D9" s="95" t="s">
        <v>75</v>
      </c>
      <c r="E9" s="95"/>
      <c r="F9" s="94"/>
      <c r="G9" s="95" t="s">
        <v>86</v>
      </c>
    </row>
    <row r="10" spans="2:7" ht="15" customHeight="1">
      <c r="B10" s="97" t="s">
        <v>31</v>
      </c>
      <c r="C10" s="28" t="s">
        <v>71</v>
      </c>
      <c r="D10" s="95" t="s">
        <v>77</v>
      </c>
      <c r="E10" s="95"/>
      <c r="F10" s="94"/>
      <c r="G10" s="95" t="s">
        <v>87</v>
      </c>
    </row>
    <row r="11" spans="2:7" ht="15" customHeight="1">
      <c r="B11" s="98" t="s">
        <v>32</v>
      </c>
      <c r="C11" s="28" t="s">
        <v>74</v>
      </c>
      <c r="D11" s="95" t="s">
        <v>77</v>
      </c>
      <c r="E11" s="95"/>
      <c r="F11" s="94"/>
      <c r="G11" s="95" t="s">
        <v>76</v>
      </c>
    </row>
    <row r="12" spans="2:7" ht="15" customHeight="1">
      <c r="B12" s="98" t="s">
        <v>33</v>
      </c>
      <c r="C12" s="28" t="s">
        <v>74</v>
      </c>
      <c r="D12" s="95" t="s">
        <v>77</v>
      </c>
      <c r="E12" s="95"/>
      <c r="F12" s="94"/>
      <c r="G12" s="95" t="s">
        <v>78</v>
      </c>
    </row>
    <row r="13" spans="2:7" ht="15" customHeight="1">
      <c r="B13" s="98" t="s">
        <v>34</v>
      </c>
      <c r="C13" s="28" t="s">
        <v>71</v>
      </c>
      <c r="D13" s="95" t="s">
        <v>77</v>
      </c>
      <c r="E13" s="95"/>
      <c r="F13" s="94"/>
      <c r="G13" s="95" t="s">
        <v>76</v>
      </c>
    </row>
    <row r="14" spans="2:7" ht="15" customHeight="1">
      <c r="B14" s="97" t="s">
        <v>35</v>
      </c>
      <c r="C14" s="28" t="s">
        <v>71</v>
      </c>
      <c r="D14" s="95" t="s">
        <v>77</v>
      </c>
      <c r="E14" s="95"/>
      <c r="F14" s="94"/>
      <c r="G14" s="95" t="s">
        <v>87</v>
      </c>
    </row>
    <row r="15" spans="2:7" ht="15" customHeight="1">
      <c r="B15" s="98" t="s">
        <v>36</v>
      </c>
      <c r="C15" s="28" t="s">
        <v>71</v>
      </c>
      <c r="D15" s="95" t="s">
        <v>77</v>
      </c>
      <c r="E15" s="95"/>
      <c r="F15" s="94"/>
      <c r="G15" s="95" t="s">
        <v>88</v>
      </c>
    </row>
    <row r="16" spans="2:7" ht="15" customHeight="1">
      <c r="B16" s="98" t="s">
        <v>0</v>
      </c>
      <c r="C16" s="28" t="s">
        <v>71</v>
      </c>
      <c r="D16" s="95" t="s">
        <v>72</v>
      </c>
      <c r="E16" s="95" t="s">
        <v>89</v>
      </c>
      <c r="F16" s="94">
        <v>2018</v>
      </c>
      <c r="G16" s="95" t="s">
        <v>90</v>
      </c>
    </row>
    <row r="17" spans="2:7" ht="15" customHeight="1">
      <c r="B17" s="98" t="s">
        <v>37</v>
      </c>
      <c r="C17" s="28" t="s">
        <v>74</v>
      </c>
      <c r="D17" s="95" t="s">
        <v>77</v>
      </c>
      <c r="E17" s="95"/>
      <c r="F17" s="94"/>
      <c r="G17" s="95" t="s">
        <v>76</v>
      </c>
    </row>
    <row r="18" spans="2:7" ht="15" customHeight="1">
      <c r="B18" s="98" t="s">
        <v>38</v>
      </c>
      <c r="C18" s="28" t="s">
        <v>74</v>
      </c>
      <c r="D18" s="95" t="s">
        <v>77</v>
      </c>
      <c r="E18" s="95"/>
      <c r="F18" s="94"/>
      <c r="G18" s="95" t="s">
        <v>78</v>
      </c>
    </row>
    <row r="19" spans="2:7" ht="15" customHeight="1">
      <c r="B19" s="98" t="s">
        <v>39</v>
      </c>
      <c r="C19" s="28" t="s">
        <v>74</v>
      </c>
      <c r="D19" s="95" t="s">
        <v>77</v>
      </c>
      <c r="E19" s="95"/>
      <c r="F19" s="94"/>
      <c r="G19" s="95" t="s">
        <v>76</v>
      </c>
    </row>
    <row r="20" spans="2:7" ht="15" customHeight="1">
      <c r="B20" s="98" t="s">
        <v>40</v>
      </c>
      <c r="C20" s="28" t="s">
        <v>74</v>
      </c>
      <c r="D20" s="95" t="s">
        <v>77</v>
      </c>
      <c r="E20" s="95"/>
      <c r="F20" s="94"/>
      <c r="G20" s="95" t="s">
        <v>78</v>
      </c>
    </row>
    <row r="21" spans="2:7" ht="15" customHeight="1">
      <c r="B21" s="98" t="s">
        <v>91</v>
      </c>
      <c r="C21" s="34" t="s">
        <v>74</v>
      </c>
      <c r="D21" s="5" t="s">
        <v>77</v>
      </c>
      <c r="E21" s="5"/>
      <c r="F21" s="9">
        <v>2018</v>
      </c>
      <c r="G21" s="5" t="s">
        <v>78</v>
      </c>
    </row>
    <row r="22" spans="2:7" ht="15" customHeight="1">
      <c r="B22" s="97" t="s">
        <v>92</v>
      </c>
      <c r="C22" s="34" t="s">
        <v>74</v>
      </c>
      <c r="D22" s="5" t="s">
        <v>77</v>
      </c>
      <c r="E22" s="5"/>
      <c r="F22" s="9">
        <v>2018</v>
      </c>
      <c r="G22" s="5" t="s">
        <v>76</v>
      </c>
    </row>
    <row r="23" spans="2:7" ht="15" customHeight="1">
      <c r="B23" s="97" t="s">
        <v>41</v>
      </c>
      <c r="C23" s="28" t="s">
        <v>74</v>
      </c>
      <c r="D23" s="95" t="s">
        <v>93</v>
      </c>
      <c r="E23" s="95"/>
      <c r="F23" s="94"/>
      <c r="G23" s="95" t="s">
        <v>76</v>
      </c>
    </row>
    <row r="24" spans="2:7" ht="15" customHeight="1">
      <c r="B24" s="97" t="s">
        <v>94</v>
      </c>
      <c r="C24" s="34" t="s">
        <v>71</v>
      </c>
      <c r="D24" s="5" t="s">
        <v>80</v>
      </c>
      <c r="E24" s="5"/>
      <c r="F24" s="9">
        <v>2017</v>
      </c>
      <c r="G24" s="5" t="s">
        <v>95</v>
      </c>
    </row>
    <row r="25" spans="2:7" ht="15" customHeight="1">
      <c r="B25" s="98" t="s">
        <v>42</v>
      </c>
      <c r="C25" s="28" t="s">
        <v>71</v>
      </c>
      <c r="D25" s="95" t="s">
        <v>72</v>
      </c>
      <c r="E25" s="95"/>
      <c r="F25" s="94"/>
      <c r="G25" s="95" t="s">
        <v>88</v>
      </c>
    </row>
    <row r="26" spans="2:7" ht="15" customHeight="1">
      <c r="B26" s="97" t="s">
        <v>43</v>
      </c>
      <c r="C26" s="28" t="s">
        <v>74</v>
      </c>
      <c r="D26" s="95" t="s">
        <v>80</v>
      </c>
      <c r="E26" s="95"/>
      <c r="F26" s="94"/>
      <c r="G26" s="95" t="s">
        <v>78</v>
      </c>
    </row>
    <row r="27" spans="2:7" ht="15" customHeight="1">
      <c r="B27" s="97" t="s">
        <v>44</v>
      </c>
      <c r="C27" s="28" t="s">
        <v>74</v>
      </c>
      <c r="D27" s="95" t="s">
        <v>96</v>
      </c>
      <c r="E27" s="95"/>
      <c r="F27" s="94"/>
      <c r="G27" s="95" t="s">
        <v>97</v>
      </c>
    </row>
    <row r="28" spans="2:7" ht="15" customHeight="1">
      <c r="B28" t="s">
        <v>98</v>
      </c>
      <c r="C28" s="34" t="s">
        <v>74</v>
      </c>
      <c r="D28" s="5" t="s">
        <v>99</v>
      </c>
      <c r="E28" s="5"/>
      <c r="F28" s="9">
        <v>2015</v>
      </c>
      <c r="G28" s="5" t="s">
        <v>100</v>
      </c>
    </row>
    <row r="29" spans="2:7" ht="15" customHeight="1">
      <c r="B29" s="97" t="s">
        <v>101</v>
      </c>
      <c r="C29" s="34" t="s">
        <v>102</v>
      </c>
      <c r="D29" s="5" t="s">
        <v>77</v>
      </c>
      <c r="E29" s="5"/>
      <c r="F29" s="9">
        <v>2018</v>
      </c>
      <c r="G29" s="5"/>
    </row>
    <row r="30" spans="2:7" ht="15" customHeight="1">
      <c r="B30" s="98" t="s">
        <v>101</v>
      </c>
      <c r="C30" s="34" t="s">
        <v>102</v>
      </c>
      <c r="D30" s="5" t="s">
        <v>77</v>
      </c>
      <c r="E30" s="5"/>
      <c r="F30" s="9"/>
      <c r="G30" s="95" t="s">
        <v>76</v>
      </c>
    </row>
    <row r="31" spans="2:7" ht="15" customHeight="1">
      <c r="B31" s="99" t="s">
        <v>103</v>
      </c>
      <c r="C31" s="34" t="s">
        <v>102</v>
      </c>
      <c r="D31" s="5" t="s">
        <v>77</v>
      </c>
      <c r="E31" s="5"/>
      <c r="F31" s="9">
        <v>2019</v>
      </c>
      <c r="G31" s="5" t="s">
        <v>81</v>
      </c>
    </row>
    <row r="32" spans="2:7" ht="15" customHeight="1">
      <c r="B32" s="97" t="s">
        <v>104</v>
      </c>
      <c r="C32" s="34" t="s">
        <v>74</v>
      </c>
      <c r="D32" s="5" t="s">
        <v>105</v>
      </c>
      <c r="E32" s="5"/>
      <c r="F32" s="9">
        <v>2019</v>
      </c>
      <c r="G32" s="5" t="s">
        <v>106</v>
      </c>
    </row>
    <row r="33" spans="2:7" ht="15" customHeight="1">
      <c r="B33" s="98" t="s">
        <v>45</v>
      </c>
      <c r="C33" s="28" t="s">
        <v>74</v>
      </c>
      <c r="D33" s="95" t="s">
        <v>77</v>
      </c>
      <c r="E33" s="95"/>
      <c r="F33" s="94"/>
      <c r="G33" s="95" t="s">
        <v>76</v>
      </c>
    </row>
    <row r="34" spans="2:7" ht="15" customHeight="1">
      <c r="B34" s="98" t="s">
        <v>46</v>
      </c>
      <c r="C34" s="28" t="s">
        <v>74</v>
      </c>
      <c r="D34" s="95" t="s">
        <v>77</v>
      </c>
      <c r="E34" s="95"/>
      <c r="F34" s="94"/>
      <c r="G34" s="95" t="s">
        <v>107</v>
      </c>
    </row>
    <row r="35" spans="2:7" ht="15" customHeight="1">
      <c r="B35" s="97" t="s">
        <v>47</v>
      </c>
      <c r="C35" s="28" t="s">
        <v>71</v>
      </c>
      <c r="D35" s="95" t="s">
        <v>80</v>
      </c>
      <c r="E35" s="95"/>
      <c r="F35" s="94"/>
      <c r="G35" s="95" t="s">
        <v>108</v>
      </c>
    </row>
    <row r="36" spans="2:7" ht="15" customHeight="1">
      <c r="B36" s="10" t="s">
        <v>48</v>
      </c>
      <c r="C36" s="28" t="s">
        <v>74</v>
      </c>
      <c r="D36" s="95" t="s">
        <v>109</v>
      </c>
      <c r="E36" s="95"/>
      <c r="F36" s="94"/>
      <c r="G36" s="95" t="s">
        <v>107</v>
      </c>
    </row>
    <row r="37" spans="2:7" ht="15" customHeight="1">
      <c r="B37" s="98" t="s">
        <v>110</v>
      </c>
      <c r="C37" s="34" t="s">
        <v>102</v>
      </c>
      <c r="D37" s="5" t="s">
        <v>77</v>
      </c>
      <c r="E37" s="5"/>
      <c r="F37" s="9">
        <v>2018</v>
      </c>
      <c r="G37" s="5"/>
    </row>
    <row r="38" spans="2:7" ht="15" customHeight="1">
      <c r="B38" s="98" t="s">
        <v>111</v>
      </c>
      <c r="C38" s="34" t="s">
        <v>74</v>
      </c>
      <c r="D38" s="5" t="s">
        <v>77</v>
      </c>
      <c r="E38" s="5"/>
      <c r="F38" s="9">
        <v>2017</v>
      </c>
      <c r="G38" s="5" t="s">
        <v>112</v>
      </c>
    </row>
    <row r="39" spans="2:7" ht="15" customHeight="1">
      <c r="B39" s="98" t="s">
        <v>49</v>
      </c>
      <c r="C39" s="28" t="s">
        <v>71</v>
      </c>
      <c r="D39" s="95" t="s">
        <v>75</v>
      </c>
      <c r="E39" s="95"/>
      <c r="F39" s="94"/>
      <c r="G39" s="95" t="s">
        <v>113</v>
      </c>
    </row>
    <row r="40" spans="2:7" ht="15" customHeight="1">
      <c r="B40" s="98" t="s">
        <v>114</v>
      </c>
      <c r="C40" s="34" t="s">
        <v>102</v>
      </c>
      <c r="D40" s="5" t="s">
        <v>77</v>
      </c>
      <c r="E40" s="5"/>
      <c r="F40" s="9">
        <v>2019</v>
      </c>
      <c r="G40" s="5"/>
    </row>
    <row r="41" spans="2:7" ht="15" customHeight="1">
      <c r="B41" s="10" t="s">
        <v>50</v>
      </c>
      <c r="C41" s="28" t="s">
        <v>74</v>
      </c>
      <c r="D41" s="95" t="s">
        <v>105</v>
      </c>
      <c r="E41" s="95"/>
      <c r="F41" s="94"/>
      <c r="G41" s="95" t="s">
        <v>78</v>
      </c>
    </row>
    <row r="42" spans="2:7" ht="15" customHeight="1">
      <c r="B42" s="98" t="s">
        <v>115</v>
      </c>
      <c r="C42" s="34" t="s">
        <v>74</v>
      </c>
      <c r="D42" s="5" t="s">
        <v>96</v>
      </c>
      <c r="E42" s="5"/>
      <c r="F42" s="9"/>
      <c r="G42" s="95" t="s">
        <v>97</v>
      </c>
    </row>
    <row r="43" spans="2:7" ht="15" customHeight="1">
      <c r="B43" s="98" t="s">
        <v>51</v>
      </c>
      <c r="C43" s="28" t="s">
        <v>71</v>
      </c>
      <c r="D43" s="95" t="s">
        <v>72</v>
      </c>
      <c r="E43" s="95"/>
      <c r="F43" s="94"/>
      <c r="G43" s="95" t="s">
        <v>73</v>
      </c>
    </row>
    <row r="44" spans="2:7" ht="15" customHeight="1">
      <c r="B44" s="98" t="s">
        <v>116</v>
      </c>
      <c r="C44" s="34" t="s">
        <v>71</v>
      </c>
      <c r="D44" s="5" t="s">
        <v>80</v>
      </c>
      <c r="E44" s="5"/>
      <c r="F44" s="9"/>
      <c r="G44" s="95" t="s">
        <v>76</v>
      </c>
    </row>
    <row r="45" spans="2:7" ht="15" customHeight="1">
      <c r="B45" s="98" t="s">
        <v>117</v>
      </c>
      <c r="C45" s="34" t="s">
        <v>71</v>
      </c>
      <c r="D45" s="5" t="s">
        <v>72</v>
      </c>
      <c r="E45" s="5"/>
      <c r="F45" s="9">
        <v>2016</v>
      </c>
      <c r="G45" s="95" t="s">
        <v>73</v>
      </c>
    </row>
    <row r="46" spans="2:7" ht="15" customHeight="1">
      <c r="B46" s="98" t="s">
        <v>52</v>
      </c>
      <c r="C46" s="28" t="s">
        <v>74</v>
      </c>
      <c r="D46" s="95" t="s">
        <v>80</v>
      </c>
      <c r="E46" s="95"/>
      <c r="F46" s="94"/>
      <c r="G46" s="95" t="s">
        <v>118</v>
      </c>
    </row>
    <row r="47" spans="2:7" ht="15" customHeight="1">
      <c r="B47" s="98" t="s">
        <v>53</v>
      </c>
      <c r="C47" s="28" t="s">
        <v>71</v>
      </c>
      <c r="D47" s="95" t="s">
        <v>77</v>
      </c>
      <c r="E47" s="95"/>
      <c r="F47" s="94"/>
      <c r="G47" s="95" t="s">
        <v>76</v>
      </c>
    </row>
    <row r="48" spans="2:7" ht="15" customHeight="1">
      <c r="B48" s="98" t="s">
        <v>54</v>
      </c>
      <c r="C48" s="28" t="s">
        <v>74</v>
      </c>
      <c r="D48" s="95" t="s">
        <v>119</v>
      </c>
      <c r="E48" s="95"/>
      <c r="F48" s="94"/>
      <c r="G48" s="95" t="s">
        <v>76</v>
      </c>
    </row>
    <row r="49" spans="2:7" ht="15" customHeight="1">
      <c r="B49" s="97" t="s">
        <v>55</v>
      </c>
      <c r="C49" s="28" t="s">
        <v>74</v>
      </c>
      <c r="D49" s="95" t="s">
        <v>120</v>
      </c>
      <c r="E49" s="95"/>
      <c r="F49" s="94"/>
      <c r="G49" s="95" t="s">
        <v>106</v>
      </c>
    </row>
    <row r="50" spans="2:7" ht="15" customHeight="1">
      <c r="B50" s="98" t="s">
        <v>56</v>
      </c>
      <c r="C50" s="28" t="s">
        <v>71</v>
      </c>
      <c r="D50" s="95" t="s">
        <v>75</v>
      </c>
      <c r="E50" s="95"/>
      <c r="F50" s="94"/>
      <c r="G50" s="95" t="s">
        <v>76</v>
      </c>
    </row>
    <row r="51" spans="2:7" ht="15" customHeight="1">
      <c r="B51" s="99" t="s">
        <v>121</v>
      </c>
      <c r="C51" s="34" t="s">
        <v>71</v>
      </c>
      <c r="D51" s="5" t="s">
        <v>85</v>
      </c>
      <c r="E51" s="5"/>
      <c r="F51" s="9">
        <v>2016</v>
      </c>
      <c r="G51" s="5"/>
    </row>
    <row r="52" spans="2:7" ht="15" customHeight="1">
      <c r="B52" s="98" t="s">
        <v>57</v>
      </c>
      <c r="C52" s="28" t="s">
        <v>71</v>
      </c>
      <c r="D52" s="95" t="s">
        <v>72</v>
      </c>
      <c r="E52" s="95"/>
      <c r="F52" s="94"/>
      <c r="G52" s="95" t="s">
        <v>73</v>
      </c>
    </row>
    <row r="53" spans="2:7" ht="15" customHeight="1">
      <c r="B53" s="98" t="s">
        <v>122</v>
      </c>
      <c r="C53" s="34" t="s">
        <v>102</v>
      </c>
      <c r="D53" s="5" t="s">
        <v>77</v>
      </c>
      <c r="E53" s="5"/>
      <c r="F53" s="9">
        <v>2018</v>
      </c>
      <c r="G53" s="5"/>
    </row>
    <row r="54" spans="2:7" ht="15" customHeight="1">
      <c r="B54" s="99" t="s">
        <v>123</v>
      </c>
      <c r="C54" s="34" t="s">
        <v>102</v>
      </c>
      <c r="D54" s="5" t="s">
        <v>77</v>
      </c>
      <c r="E54" s="5"/>
      <c r="F54" s="9">
        <v>2018</v>
      </c>
      <c r="G54" s="5" t="s">
        <v>81</v>
      </c>
    </row>
    <row r="55" spans="2:7" ht="15" customHeight="1">
      <c r="B55" s="98" t="s">
        <v>58</v>
      </c>
      <c r="C55" s="28" t="s">
        <v>71</v>
      </c>
      <c r="D55" s="95" t="s">
        <v>75</v>
      </c>
      <c r="E55" s="95"/>
      <c r="F55" s="94"/>
      <c r="G55" s="95" t="s">
        <v>124</v>
      </c>
    </row>
    <row r="56" spans="2:7" ht="15" customHeight="1">
      <c r="B56" s="98" t="s">
        <v>59</v>
      </c>
      <c r="C56" s="28" t="s">
        <v>71</v>
      </c>
      <c r="D56" s="95" t="s">
        <v>77</v>
      </c>
      <c r="E56" s="95"/>
      <c r="F56" s="94"/>
      <c r="G56" s="95" t="s">
        <v>87</v>
      </c>
    </row>
    <row r="57" spans="2:7" ht="15" customHeight="1">
      <c r="B57" t="s">
        <v>125</v>
      </c>
      <c r="C57" s="34" t="s">
        <v>71</v>
      </c>
      <c r="D57" s="5" t="s">
        <v>85</v>
      </c>
      <c r="E57" s="5"/>
      <c r="F57" s="9">
        <v>2014</v>
      </c>
      <c r="G57" s="5"/>
    </row>
    <row r="58" spans="2:7" ht="15" customHeight="1">
      <c r="B58" t="s">
        <v>126</v>
      </c>
      <c r="C58" s="34" t="s">
        <v>71</v>
      </c>
      <c r="D58" s="5" t="s">
        <v>120</v>
      </c>
      <c r="E58" s="5"/>
      <c r="F58" s="9">
        <v>2017</v>
      </c>
      <c r="G58" s="5" t="s">
        <v>88</v>
      </c>
    </row>
    <row r="59" spans="2:7" ht="15" customHeight="1">
      <c r="B59" s="98" t="s">
        <v>127</v>
      </c>
      <c r="C59" s="34" t="s">
        <v>74</v>
      </c>
      <c r="D59" s="5" t="s">
        <v>77</v>
      </c>
      <c r="E59" s="5"/>
      <c r="F59" s="9"/>
      <c r="G59" s="95" t="s">
        <v>107</v>
      </c>
    </row>
    <row r="60" spans="2:7" ht="15" customHeight="1">
      <c r="B60" s="10" t="s">
        <v>60</v>
      </c>
      <c r="C60" s="28" t="s">
        <v>74</v>
      </c>
      <c r="D60" s="95" t="s">
        <v>105</v>
      </c>
      <c r="E60" s="95"/>
      <c r="F60" s="94"/>
      <c r="G60" s="95" t="s">
        <v>78</v>
      </c>
    </row>
    <row r="61" spans="2:7" ht="15" customHeight="1">
      <c r="B61" t="s">
        <v>128</v>
      </c>
      <c r="C61" s="34" t="s">
        <v>71</v>
      </c>
      <c r="D61" s="5" t="s">
        <v>80</v>
      </c>
      <c r="E61" s="5"/>
      <c r="F61" s="9">
        <v>2017</v>
      </c>
      <c r="G61" s="5" t="s">
        <v>95</v>
      </c>
    </row>
    <row r="62" spans="2:7" ht="15" customHeight="1">
      <c r="B62" s="98" t="s">
        <v>61</v>
      </c>
      <c r="C62" s="28" t="s">
        <v>71</v>
      </c>
      <c r="D62" s="95" t="s">
        <v>80</v>
      </c>
      <c r="E62" s="95"/>
      <c r="F62" s="94"/>
      <c r="G62" s="95" t="s">
        <v>129</v>
      </c>
    </row>
    <row r="63" spans="2:7" ht="15" customHeight="1">
      <c r="B63" s="98" t="s">
        <v>62</v>
      </c>
      <c r="C63" s="28" t="s">
        <v>74</v>
      </c>
      <c r="D63" s="95" t="s">
        <v>77</v>
      </c>
      <c r="E63" s="95"/>
      <c r="F63" s="94"/>
      <c r="G63" s="95" t="s">
        <v>76</v>
      </c>
    </row>
    <row r="64" spans="2:7" ht="15" customHeight="1">
      <c r="B64" s="98" t="s">
        <v>63</v>
      </c>
      <c r="C64" s="28" t="s">
        <v>74</v>
      </c>
      <c r="D64" s="95" t="s">
        <v>77</v>
      </c>
      <c r="E64" s="95"/>
      <c r="F64" s="94"/>
      <c r="G64" s="95" t="s">
        <v>106</v>
      </c>
    </row>
  </sheetData>
  <conditionalFormatting sqref="N10">
    <cfRule type="expression" dxfId="73" priority="6">
      <formula>"Blanc"</formula>
    </cfRule>
  </conditionalFormatting>
  <conditionalFormatting sqref="C3:C64">
    <cfRule type="expression" dxfId="72" priority="1">
      <formula>C3="Blanc"</formula>
    </cfRule>
  </conditionalFormatting>
  <conditionalFormatting sqref="C3:C64">
    <cfRule type="expression" dxfId="71" priority="4">
      <formula>C3="Rosé"</formula>
    </cfRule>
    <cfRule type="expression" dxfId="70" priority="5">
      <formula>C3="Orange"</formula>
    </cfRule>
  </conditionalFormatting>
  <conditionalFormatting sqref="C3:C64">
    <cfRule type="expression" dxfId="69" priority="2">
      <formula>C3="Rouge"</formula>
    </cfRule>
  </conditionalFormatting>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5">
        <x14:dataValidation type="list" showInputMessage="1" showErrorMessage="1">
          <x14:formula1>
            <xm:f>options!$B$3:$B$7</xm:f>
          </x14:formula1>
          <xm:sqref>C3:C64</xm:sqref>
        </x14:dataValidation>
        <x14:dataValidation type="list" showInputMessage="1" showErrorMessage="1">
          <x14:formula1>
            <xm:f>options!$F$3:$F$28</xm:f>
          </x14:formula1>
          <xm:sqref>F3:F64</xm:sqref>
        </x14:dataValidation>
        <x14:dataValidation type="list" allowBlank="1" showInputMessage="1" showErrorMessage="1">
          <x14:formula1>
            <xm:f>options!$D$5:$D$16</xm:f>
          </x14:formula1>
          <xm:sqref>E3:E64</xm:sqref>
        </x14:dataValidation>
        <x14:dataValidation type="list" showInputMessage="1" showErrorMessage="1">
          <x14:formula1>
            <xm:f>options!$E$3:$E$59</xm:f>
          </x14:formula1>
          <xm:sqref>G3:G64</xm:sqref>
        </x14:dataValidation>
        <x14:dataValidation type="list" allowBlank="1" showInputMessage="1" showErrorMessage="1">
          <x14:formula1>
            <xm:f>options!$C$3:$C$23</xm:f>
          </x14:formula1>
          <xm:sqref>D3:D64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D11"/>
  <sheetViews>
    <sheetView zoomScaleNormal="80" zoomScaleSheetLayoutView="100" workbookViewId="0">
      <pane xSplit="6" ySplit="1" topLeftCell="G2" activePane="bottomRight" state="frozen"/>
      <selection pane="topRight" activeCell="C1" sqref="C1"/>
      <selection pane="bottomLeft" activeCell="A2" sqref="A2"/>
      <selection pane="bottomRight" activeCell="F53" sqref="F53"/>
    </sheetView>
  </sheetViews>
  <sheetFormatPr baseColWidth="10" defaultColWidth="9.140625" defaultRowHeight="15"/>
  <cols>
    <col min="1" max="1" width="9.140625" style="40" customWidth="1"/>
    <col min="2" max="2" width="9.140625" style="42" customWidth="1"/>
    <col min="3" max="3" width="17.42578125" style="42" customWidth="1"/>
    <col min="4" max="4" width="17.7109375" style="40" customWidth="1"/>
    <col min="5" max="5" width="17.28515625" style="19" bestFit="1" customWidth="1"/>
    <col min="6" max="6" width="17.28515625" style="40" bestFit="1" customWidth="1"/>
    <col min="7" max="30" width="5.42578125" style="40" customWidth="1"/>
    <col min="31" max="16384" width="9.140625" style="40"/>
  </cols>
  <sheetData>
    <row r="1" spans="1:30" s="85" customFormat="1">
      <c r="B1" s="86"/>
      <c r="C1" s="86"/>
      <c r="E1" s="87" t="s">
        <v>68</v>
      </c>
      <c r="F1" s="88" t="s">
        <v>130</v>
      </c>
      <c r="G1" s="88">
        <v>2018</v>
      </c>
      <c r="H1" s="88">
        <v>2017</v>
      </c>
      <c r="I1" s="88">
        <v>2016</v>
      </c>
      <c r="J1" s="88">
        <v>2015</v>
      </c>
      <c r="K1" s="88">
        <v>2014</v>
      </c>
      <c r="L1" s="88">
        <v>2013</v>
      </c>
      <c r="M1" s="88">
        <v>2012</v>
      </c>
      <c r="N1" s="88">
        <v>2011</v>
      </c>
      <c r="O1" s="88">
        <v>2010</v>
      </c>
      <c r="P1" s="88">
        <v>2009</v>
      </c>
      <c r="Q1" s="88">
        <v>2008</v>
      </c>
      <c r="R1" s="88">
        <v>2007</v>
      </c>
      <c r="S1" s="88">
        <v>2006</v>
      </c>
      <c r="T1" s="88">
        <v>2005</v>
      </c>
      <c r="U1" s="88">
        <v>2004</v>
      </c>
      <c r="V1" s="88">
        <v>2003</v>
      </c>
      <c r="W1" s="88">
        <v>2002</v>
      </c>
      <c r="X1" s="88">
        <v>2001</v>
      </c>
      <c r="Y1" s="88">
        <v>2000</v>
      </c>
      <c r="Z1" s="88">
        <v>1999</v>
      </c>
      <c r="AA1" s="88">
        <v>1998</v>
      </c>
      <c r="AB1" s="88">
        <v>1997</v>
      </c>
      <c r="AC1" s="88">
        <v>1996</v>
      </c>
      <c r="AD1" s="88">
        <v>1995</v>
      </c>
    </row>
    <row r="2" spans="1:30" s="41" customFormat="1">
      <c r="B2" s="42"/>
      <c r="C2" s="42"/>
      <c r="E2" s="89" t="s">
        <v>131</v>
      </c>
      <c r="F2" s="90"/>
      <c r="G2" s="111"/>
      <c r="H2" s="111"/>
      <c r="I2" s="111"/>
      <c r="J2" s="111"/>
      <c r="K2" s="111"/>
      <c r="L2" s="111"/>
      <c r="M2" s="111"/>
      <c r="N2" s="111"/>
      <c r="O2" s="111"/>
      <c r="P2" s="111"/>
      <c r="Q2" s="111"/>
      <c r="R2" s="111"/>
      <c r="S2" s="111"/>
      <c r="T2" s="111"/>
      <c r="U2" s="111"/>
      <c r="V2" s="111"/>
      <c r="W2" s="111"/>
      <c r="X2" s="111"/>
      <c r="Y2" s="111"/>
      <c r="Z2" s="111"/>
      <c r="AA2" s="111"/>
      <c r="AB2" s="111"/>
      <c r="AC2" s="111"/>
      <c r="AD2" s="112"/>
    </row>
    <row r="3" spans="1:30" ht="20.25" customHeight="1">
      <c r="A3" s="40" t="s">
        <v>132</v>
      </c>
      <c r="B3" s="42" t="s">
        <v>131</v>
      </c>
      <c r="C3" s="42" t="s">
        <v>133</v>
      </c>
      <c r="D3" s="40" t="s">
        <v>107</v>
      </c>
      <c r="E3" s="109" t="s">
        <v>133</v>
      </c>
      <c r="F3" s="35" t="s">
        <v>107</v>
      </c>
      <c r="G3" s="43">
        <v>93</v>
      </c>
      <c r="H3" s="43">
        <v>90</v>
      </c>
      <c r="I3" s="43">
        <v>94</v>
      </c>
      <c r="J3" s="44">
        <v>90</v>
      </c>
      <c r="K3" s="45">
        <v>92</v>
      </c>
      <c r="L3" s="45">
        <v>91</v>
      </c>
      <c r="M3" s="45">
        <v>91</v>
      </c>
      <c r="N3" s="46">
        <v>87</v>
      </c>
      <c r="O3" s="46">
        <v>87</v>
      </c>
      <c r="P3" s="46">
        <v>88</v>
      </c>
      <c r="Q3" s="46">
        <v>87</v>
      </c>
      <c r="R3" s="46">
        <v>90</v>
      </c>
      <c r="S3" s="47">
        <v>86</v>
      </c>
      <c r="T3" s="47">
        <v>86</v>
      </c>
      <c r="U3" s="47">
        <v>85</v>
      </c>
      <c r="V3" s="47">
        <v>85</v>
      </c>
      <c r="W3" s="47">
        <v>90</v>
      </c>
      <c r="X3" s="47">
        <v>90</v>
      </c>
      <c r="Y3" s="47">
        <v>88</v>
      </c>
      <c r="Z3" s="47">
        <v>88</v>
      </c>
      <c r="AA3" s="47">
        <v>87</v>
      </c>
      <c r="AB3" s="47">
        <v>94</v>
      </c>
      <c r="AC3" s="47">
        <v>90</v>
      </c>
      <c r="AD3" s="47">
        <v>92</v>
      </c>
    </row>
    <row r="4" spans="1:30" ht="20.25" customHeight="1">
      <c r="A4" s="40" t="s">
        <v>132</v>
      </c>
      <c r="B4" s="42" t="s">
        <v>131</v>
      </c>
      <c r="C4" s="42" t="s">
        <v>133</v>
      </c>
      <c r="D4" s="40" t="s">
        <v>88</v>
      </c>
      <c r="E4" s="109"/>
      <c r="F4" s="35" t="s">
        <v>88</v>
      </c>
      <c r="G4" s="43">
        <v>94</v>
      </c>
      <c r="H4" s="43">
        <v>90</v>
      </c>
      <c r="I4" s="43">
        <v>95</v>
      </c>
      <c r="J4" s="44">
        <v>95</v>
      </c>
      <c r="K4" s="45">
        <v>94</v>
      </c>
      <c r="L4" s="44">
        <v>95</v>
      </c>
      <c r="M4" s="45">
        <v>95</v>
      </c>
      <c r="N4" s="45">
        <v>89</v>
      </c>
      <c r="O4" s="45">
        <v>89</v>
      </c>
      <c r="P4" s="46">
        <v>89</v>
      </c>
      <c r="Q4" s="46">
        <v>92</v>
      </c>
      <c r="R4" s="46">
        <v>95</v>
      </c>
      <c r="S4" s="46">
        <v>90</v>
      </c>
      <c r="T4" s="46">
        <v>95</v>
      </c>
      <c r="U4" s="46">
        <v>90</v>
      </c>
      <c r="V4" s="46">
        <v>90</v>
      </c>
      <c r="W4" s="46">
        <v>93</v>
      </c>
      <c r="X4" s="46">
        <v>98</v>
      </c>
      <c r="Y4" s="47">
        <v>85</v>
      </c>
      <c r="Z4" s="46">
        <v>93</v>
      </c>
      <c r="AA4" s="47">
        <v>85</v>
      </c>
      <c r="AB4" s="46">
        <v>96</v>
      </c>
      <c r="AC4" s="46">
        <v>93</v>
      </c>
      <c r="AD4" s="46">
        <v>95</v>
      </c>
    </row>
    <row r="5" spans="1:30" ht="20.25" customHeight="1">
      <c r="A5" s="40" t="s">
        <v>132</v>
      </c>
      <c r="B5" s="42" t="s">
        <v>131</v>
      </c>
      <c r="C5" s="42" t="s">
        <v>133</v>
      </c>
      <c r="D5" s="40" t="s">
        <v>73</v>
      </c>
      <c r="E5" s="109"/>
      <c r="F5" s="35" t="s">
        <v>73</v>
      </c>
      <c r="G5" s="43">
        <v>90</v>
      </c>
      <c r="H5" s="43">
        <v>89</v>
      </c>
      <c r="I5" s="43">
        <v>93</v>
      </c>
      <c r="J5" s="44">
        <v>93</v>
      </c>
      <c r="K5" s="45">
        <v>93</v>
      </c>
      <c r="L5" s="45">
        <v>93</v>
      </c>
      <c r="M5" s="45">
        <v>92</v>
      </c>
      <c r="N5" s="46">
        <v>89</v>
      </c>
      <c r="O5" s="46">
        <v>89</v>
      </c>
      <c r="P5" s="46">
        <v>89</v>
      </c>
      <c r="Q5" s="46">
        <v>89</v>
      </c>
      <c r="R5" s="46">
        <v>94</v>
      </c>
      <c r="S5" s="47">
        <v>87</v>
      </c>
      <c r="T5" s="47">
        <v>87</v>
      </c>
      <c r="U5" s="47">
        <v>90</v>
      </c>
      <c r="V5" s="47">
        <v>88</v>
      </c>
      <c r="W5" s="47">
        <v>86</v>
      </c>
      <c r="X5" s="47">
        <v>91</v>
      </c>
      <c r="Y5" s="47">
        <v>85</v>
      </c>
      <c r="Z5" s="47">
        <v>90</v>
      </c>
      <c r="AA5" s="47">
        <v>85</v>
      </c>
      <c r="AB5" s="47">
        <v>89</v>
      </c>
      <c r="AC5" s="47">
        <v>88</v>
      </c>
      <c r="AD5" s="47">
        <v>90</v>
      </c>
    </row>
    <row r="6" spans="1:30" ht="20.25" customHeight="1">
      <c r="A6" s="40" t="s">
        <v>132</v>
      </c>
      <c r="B6" s="42" t="s">
        <v>131</v>
      </c>
      <c r="C6" s="42" t="s">
        <v>134</v>
      </c>
      <c r="D6" s="40" t="s">
        <v>107</v>
      </c>
      <c r="E6" s="109" t="s">
        <v>134</v>
      </c>
      <c r="F6" s="35" t="s">
        <v>107</v>
      </c>
      <c r="G6" s="43">
        <v>94</v>
      </c>
      <c r="H6" s="43">
        <v>92</v>
      </c>
      <c r="I6" s="43">
        <v>94</v>
      </c>
      <c r="J6" s="44">
        <v>92</v>
      </c>
      <c r="K6" s="45">
        <v>94</v>
      </c>
      <c r="L6" s="45">
        <v>94</v>
      </c>
      <c r="M6" s="45">
        <v>93</v>
      </c>
      <c r="N6" s="46">
        <v>89</v>
      </c>
      <c r="O6" s="46">
        <v>89</v>
      </c>
      <c r="P6" s="46">
        <v>87</v>
      </c>
      <c r="Q6" s="46">
        <v>90</v>
      </c>
      <c r="R6" s="46">
        <v>92</v>
      </c>
      <c r="S6" s="47">
        <v>86</v>
      </c>
      <c r="T6" s="46">
        <v>91</v>
      </c>
      <c r="U6" s="47">
        <v>93</v>
      </c>
      <c r="V6" s="47">
        <v>91</v>
      </c>
      <c r="W6" s="47">
        <v>97</v>
      </c>
      <c r="X6" s="47">
        <v>93</v>
      </c>
      <c r="Y6" s="47">
        <v>90</v>
      </c>
      <c r="Z6" s="47">
        <v>92</v>
      </c>
      <c r="AA6" s="47">
        <v>88</v>
      </c>
      <c r="AB6" s="47">
        <v>95</v>
      </c>
      <c r="AC6" s="47">
        <v>92</v>
      </c>
      <c r="AD6" s="47">
        <v>94</v>
      </c>
    </row>
    <row r="7" spans="1:30" ht="20.25" customHeight="1">
      <c r="A7" s="40" t="s">
        <v>132</v>
      </c>
      <c r="B7" s="42" t="s">
        <v>131</v>
      </c>
      <c r="C7" s="42" t="s">
        <v>134</v>
      </c>
      <c r="D7" s="40" t="s">
        <v>90</v>
      </c>
      <c r="E7" s="110"/>
      <c r="F7" s="36" t="s">
        <v>90</v>
      </c>
      <c r="G7" s="48">
        <v>94</v>
      </c>
      <c r="H7" s="48">
        <v>90</v>
      </c>
      <c r="I7" s="48">
        <v>94</v>
      </c>
      <c r="J7" s="49">
        <v>93</v>
      </c>
      <c r="K7" s="50">
        <v>93</v>
      </c>
      <c r="L7" s="49">
        <v>94</v>
      </c>
      <c r="M7" s="50">
        <v>93</v>
      </c>
      <c r="N7" s="51">
        <v>88</v>
      </c>
      <c r="O7" s="51">
        <v>87</v>
      </c>
      <c r="P7" s="51">
        <v>90</v>
      </c>
      <c r="Q7" s="51">
        <v>92</v>
      </c>
      <c r="R7" s="51">
        <v>96</v>
      </c>
      <c r="S7" s="51">
        <v>87</v>
      </c>
      <c r="T7" s="51">
        <v>95</v>
      </c>
      <c r="U7" s="51">
        <v>93</v>
      </c>
      <c r="V7" s="51">
        <v>90</v>
      </c>
      <c r="W7" s="51">
        <v>89</v>
      </c>
      <c r="X7" s="51">
        <v>90</v>
      </c>
      <c r="Y7" s="52">
        <v>89</v>
      </c>
      <c r="Z7" s="52">
        <v>91</v>
      </c>
      <c r="AA7" s="52">
        <v>85</v>
      </c>
      <c r="AB7" s="52">
        <v>91</v>
      </c>
      <c r="AC7" s="52">
        <v>90</v>
      </c>
      <c r="AD7" s="52">
        <v>91</v>
      </c>
    </row>
    <row r="8" spans="1:30">
      <c r="E8" s="53" t="s">
        <v>89</v>
      </c>
      <c r="F8" s="37"/>
      <c r="G8" s="113"/>
      <c r="H8" s="113"/>
      <c r="I8" s="113"/>
      <c r="J8" s="113"/>
      <c r="K8" s="113"/>
      <c r="L8" s="113"/>
      <c r="M8" s="113"/>
      <c r="N8" s="113"/>
      <c r="O8" s="113"/>
      <c r="P8" s="113"/>
      <c r="Q8" s="113"/>
      <c r="R8" s="113"/>
      <c r="S8" s="113"/>
      <c r="T8" s="113"/>
      <c r="U8" s="113"/>
      <c r="V8" s="113"/>
      <c r="W8" s="113"/>
      <c r="X8" s="113"/>
      <c r="Y8" s="113"/>
      <c r="Z8" s="113"/>
      <c r="AA8" s="113"/>
      <c r="AB8" s="113"/>
      <c r="AC8" s="113"/>
      <c r="AD8" s="114"/>
    </row>
    <row r="9" spans="1:30" ht="21" customHeight="1">
      <c r="A9" s="40" t="s">
        <v>89</v>
      </c>
      <c r="B9" s="42" t="s">
        <v>89</v>
      </c>
      <c r="C9" s="42" t="s">
        <v>135</v>
      </c>
      <c r="D9" s="40" t="s">
        <v>90</v>
      </c>
      <c r="E9" s="107" t="s">
        <v>135</v>
      </c>
      <c r="F9" s="38" t="s">
        <v>90</v>
      </c>
      <c r="G9" s="20">
        <v>92</v>
      </c>
      <c r="H9" s="20">
        <v>90</v>
      </c>
      <c r="I9" s="21">
        <v>92</v>
      </c>
      <c r="J9" s="21">
        <v>94</v>
      </c>
      <c r="K9" s="21">
        <v>93</v>
      </c>
      <c r="L9" s="22">
        <v>92</v>
      </c>
      <c r="M9" s="22">
        <v>93</v>
      </c>
      <c r="N9" s="23">
        <v>91</v>
      </c>
      <c r="O9" s="23">
        <v>87</v>
      </c>
      <c r="P9" s="23">
        <v>91</v>
      </c>
      <c r="Q9" s="23">
        <v>92</v>
      </c>
      <c r="R9" s="24">
        <v>86</v>
      </c>
      <c r="S9" s="23">
        <v>94</v>
      </c>
      <c r="T9" s="24">
        <v>89</v>
      </c>
      <c r="U9" s="24">
        <v>92</v>
      </c>
      <c r="V9" s="25">
        <v>86</v>
      </c>
      <c r="W9" s="25">
        <v>88</v>
      </c>
      <c r="X9" s="25">
        <v>89</v>
      </c>
      <c r="Y9" s="25">
        <v>91</v>
      </c>
      <c r="Z9" s="25">
        <v>94</v>
      </c>
      <c r="AA9" s="25">
        <v>92</v>
      </c>
      <c r="AB9" s="25">
        <v>84</v>
      </c>
      <c r="AC9" s="25">
        <v>87</v>
      </c>
      <c r="AD9" s="25">
        <v>86</v>
      </c>
    </row>
    <row r="10" spans="1:30" ht="18" customHeight="1">
      <c r="A10" s="40" t="s">
        <v>89</v>
      </c>
      <c r="B10" s="42" t="s">
        <v>89</v>
      </c>
      <c r="C10" s="42" t="s">
        <v>135</v>
      </c>
      <c r="D10" s="40" t="s">
        <v>136</v>
      </c>
      <c r="E10" s="108"/>
      <c r="F10" s="39" t="s">
        <v>136</v>
      </c>
      <c r="G10" s="21">
        <v>91</v>
      </c>
      <c r="H10" s="21">
        <v>90</v>
      </c>
      <c r="I10" s="26">
        <v>92</v>
      </c>
      <c r="J10" s="21">
        <v>93</v>
      </c>
      <c r="K10" s="22">
        <v>93</v>
      </c>
      <c r="L10" s="23">
        <v>93</v>
      </c>
      <c r="M10" s="23">
        <v>92</v>
      </c>
      <c r="N10" s="23">
        <v>89</v>
      </c>
      <c r="O10" s="24">
        <v>88</v>
      </c>
      <c r="P10" s="24">
        <v>92</v>
      </c>
      <c r="Q10" s="24">
        <v>94</v>
      </c>
      <c r="R10" s="25">
        <v>86</v>
      </c>
      <c r="S10" s="25">
        <v>91</v>
      </c>
      <c r="T10" s="25">
        <v>90</v>
      </c>
      <c r="U10" s="25">
        <v>93</v>
      </c>
      <c r="V10" s="25">
        <v>86</v>
      </c>
      <c r="W10" s="25">
        <v>88</v>
      </c>
      <c r="X10" s="25">
        <v>89</v>
      </c>
      <c r="Y10" s="25">
        <v>90</v>
      </c>
      <c r="Z10" s="25">
        <v>83</v>
      </c>
      <c r="AA10" s="25">
        <v>90</v>
      </c>
      <c r="AB10" s="25">
        <v>85</v>
      </c>
      <c r="AC10" s="25">
        <v>87</v>
      </c>
      <c r="AD10" s="25">
        <v>85</v>
      </c>
    </row>
    <row r="11" spans="1:30" ht="19.5" customHeight="1">
      <c r="A11" s="40" t="s">
        <v>89</v>
      </c>
      <c r="B11" s="42" t="s">
        <v>89</v>
      </c>
      <c r="C11" s="42" t="s">
        <v>137</v>
      </c>
      <c r="D11" s="40" t="s">
        <v>138</v>
      </c>
      <c r="E11" s="18" t="s">
        <v>137</v>
      </c>
      <c r="F11" s="38" t="s">
        <v>71</v>
      </c>
      <c r="G11" s="27">
        <v>91</v>
      </c>
      <c r="H11" s="27">
        <v>90</v>
      </c>
      <c r="I11" s="21">
        <v>90</v>
      </c>
      <c r="J11" s="22">
        <v>88</v>
      </c>
      <c r="K11" s="22">
        <v>90</v>
      </c>
      <c r="L11" s="22">
        <v>89</v>
      </c>
      <c r="M11" s="22">
        <v>90</v>
      </c>
      <c r="N11" s="23">
        <v>90</v>
      </c>
      <c r="O11" s="23">
        <v>89</v>
      </c>
      <c r="P11" s="23">
        <v>88</v>
      </c>
      <c r="Q11" s="24">
        <v>90</v>
      </c>
      <c r="R11" s="24">
        <v>89</v>
      </c>
      <c r="S11" s="24">
        <v>87</v>
      </c>
      <c r="T11" s="25">
        <v>87</v>
      </c>
      <c r="U11" s="25">
        <v>90</v>
      </c>
      <c r="V11" s="25">
        <v>85</v>
      </c>
      <c r="W11" s="25">
        <v>87</v>
      </c>
      <c r="X11" s="25">
        <v>88</v>
      </c>
      <c r="Y11" s="25">
        <v>89</v>
      </c>
      <c r="Z11" s="25">
        <v>90</v>
      </c>
      <c r="AA11" s="25">
        <v>89</v>
      </c>
      <c r="AB11" s="25">
        <v>84</v>
      </c>
      <c r="AC11" s="25">
        <v>85</v>
      </c>
      <c r="AD11" s="25">
        <v>84</v>
      </c>
    </row>
  </sheetData>
  <mergeCells count="5">
    <mergeCell ref="E9:E10"/>
    <mergeCell ref="E6:E7"/>
    <mergeCell ref="E3:E5"/>
    <mergeCell ref="G2:AD2"/>
    <mergeCell ref="G8:AD8"/>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H59"/>
  <sheetViews>
    <sheetView topLeftCell="F7" workbookViewId="0">
      <selection activeCell="H3" sqref="H3:H19"/>
    </sheetView>
  </sheetViews>
  <sheetFormatPr baseColWidth="10" defaultColWidth="8.5703125" defaultRowHeight="15"/>
  <cols>
    <col min="1" max="1" width="8.5703125" style="72"/>
    <col min="2" max="2" width="24.42578125" style="72" customWidth="1"/>
    <col min="3" max="3" width="14.28515625" style="72" bestFit="1" customWidth="1"/>
    <col min="4" max="4" width="28" style="73" bestFit="1" customWidth="1"/>
    <col min="5" max="5" width="15.5703125" style="72" bestFit="1" customWidth="1"/>
    <col min="6" max="6" width="9.28515625" style="72" customWidth="1"/>
    <col min="7" max="7" width="8.5703125" style="72"/>
    <col min="8" max="8" width="28" style="72" bestFit="1" customWidth="1"/>
    <col min="9" max="16384" width="8.5703125" style="72"/>
  </cols>
  <sheetData>
    <row r="2" spans="2:8" s="67" customFormat="1" ht="15.75" thickBot="1">
      <c r="B2" s="75" t="s">
        <v>66</v>
      </c>
      <c r="C2" s="75" t="s">
        <v>67</v>
      </c>
      <c r="D2" s="76" t="s">
        <v>68</v>
      </c>
      <c r="E2" s="75" t="s">
        <v>139</v>
      </c>
      <c r="F2" s="75" t="s">
        <v>69</v>
      </c>
      <c r="H2" s="67" t="s">
        <v>140</v>
      </c>
    </row>
    <row r="3" spans="2:8">
      <c r="B3" s="71"/>
      <c r="C3" s="71" t="s">
        <v>76</v>
      </c>
      <c r="D3" s="69" t="s">
        <v>76</v>
      </c>
      <c r="E3" s="69" t="s">
        <v>76</v>
      </c>
      <c r="F3" s="71" t="s">
        <v>76</v>
      </c>
      <c r="H3" s="72" t="s">
        <v>141</v>
      </c>
    </row>
    <row r="4" spans="2:8">
      <c r="B4" s="80" t="s">
        <v>74</v>
      </c>
      <c r="C4" s="71" t="s">
        <v>77</v>
      </c>
      <c r="D4" s="73" t="s">
        <v>77</v>
      </c>
      <c r="E4" s="72" t="s">
        <v>142</v>
      </c>
      <c r="F4" s="71">
        <v>2019</v>
      </c>
      <c r="H4" s="72" t="s">
        <v>143</v>
      </c>
    </row>
    <row r="5" spans="2:8">
      <c r="B5" s="77" t="s">
        <v>71</v>
      </c>
      <c r="C5" s="71" t="s">
        <v>75</v>
      </c>
      <c r="D5" s="73" t="s">
        <v>75</v>
      </c>
      <c r="E5" s="72" t="s">
        <v>118</v>
      </c>
      <c r="F5" s="71">
        <v>2018</v>
      </c>
      <c r="H5" s="72" t="s">
        <v>144</v>
      </c>
    </row>
    <row r="6" spans="2:8">
      <c r="B6" s="78" t="s">
        <v>102</v>
      </c>
      <c r="C6" s="71" t="s">
        <v>72</v>
      </c>
      <c r="D6" s="73" t="s">
        <v>72</v>
      </c>
      <c r="E6" s="72" t="s">
        <v>145</v>
      </c>
      <c r="F6" s="71">
        <v>2017</v>
      </c>
      <c r="H6" s="72" t="s">
        <v>83</v>
      </c>
    </row>
    <row r="7" spans="2:8">
      <c r="B7" s="79" t="s">
        <v>146</v>
      </c>
      <c r="C7" s="71" t="s">
        <v>85</v>
      </c>
      <c r="D7" s="73" t="s">
        <v>85</v>
      </c>
      <c r="E7" s="72" t="s">
        <v>147</v>
      </c>
      <c r="F7" s="71">
        <v>2016</v>
      </c>
      <c r="H7" s="72" t="s">
        <v>148</v>
      </c>
    </row>
    <row r="8" spans="2:8">
      <c r="B8" s="71"/>
      <c r="C8" s="71" t="s">
        <v>80</v>
      </c>
      <c r="D8" s="73" t="s">
        <v>80</v>
      </c>
      <c r="E8" s="72" t="s">
        <v>149</v>
      </c>
      <c r="F8" s="71">
        <v>2015</v>
      </c>
      <c r="H8" s="72" t="s">
        <v>150</v>
      </c>
    </row>
    <row r="9" spans="2:8">
      <c r="B9" s="71"/>
      <c r="C9" s="71" t="s">
        <v>105</v>
      </c>
      <c r="D9" s="73" t="s">
        <v>105</v>
      </c>
      <c r="E9" s="70" t="s">
        <v>151</v>
      </c>
      <c r="F9" s="71">
        <v>2014</v>
      </c>
      <c r="H9" s="72" t="s">
        <v>152</v>
      </c>
    </row>
    <row r="10" spans="2:8">
      <c r="B10" s="71"/>
      <c r="C10" s="71" t="s">
        <v>109</v>
      </c>
      <c r="D10" s="73" t="s">
        <v>109</v>
      </c>
      <c r="E10" s="72" t="s">
        <v>88</v>
      </c>
      <c r="F10" s="71">
        <v>2013</v>
      </c>
      <c r="H10" s="72" t="s">
        <v>153</v>
      </c>
    </row>
    <row r="11" spans="2:8">
      <c r="B11" s="71"/>
      <c r="C11" s="71" t="s">
        <v>99</v>
      </c>
      <c r="D11" s="73" t="s">
        <v>99</v>
      </c>
      <c r="E11" s="72" t="s">
        <v>154</v>
      </c>
      <c r="F11" s="71">
        <v>2012</v>
      </c>
      <c r="H11" s="72" t="s">
        <v>155</v>
      </c>
    </row>
    <row r="12" spans="2:8">
      <c r="B12" s="71"/>
      <c r="C12" s="71" t="s">
        <v>120</v>
      </c>
      <c r="D12" s="73" t="s">
        <v>120</v>
      </c>
      <c r="E12" s="72" t="s">
        <v>107</v>
      </c>
      <c r="F12" s="71">
        <v>2011</v>
      </c>
      <c r="H12" s="72" t="s">
        <v>156</v>
      </c>
    </row>
    <row r="13" spans="2:8">
      <c r="B13" s="71"/>
      <c r="C13" s="71" t="s">
        <v>119</v>
      </c>
      <c r="D13" s="73" t="s">
        <v>119</v>
      </c>
      <c r="E13" s="72" t="s">
        <v>157</v>
      </c>
      <c r="F13" s="71">
        <v>2010</v>
      </c>
      <c r="H13" s="72" t="s">
        <v>158</v>
      </c>
    </row>
    <row r="14" spans="2:8">
      <c r="B14" s="71"/>
      <c r="C14" s="71" t="s">
        <v>96</v>
      </c>
      <c r="D14" s="73" t="s">
        <v>96</v>
      </c>
      <c r="E14" s="72" t="s">
        <v>159</v>
      </c>
      <c r="F14" s="71">
        <v>2009</v>
      </c>
      <c r="H14" s="72" t="s">
        <v>160</v>
      </c>
    </row>
    <row r="15" spans="2:8">
      <c r="B15" s="71"/>
      <c r="C15" s="71" t="s">
        <v>161</v>
      </c>
      <c r="D15" s="73" t="s">
        <v>161</v>
      </c>
      <c r="E15" s="72" t="s">
        <v>162</v>
      </c>
      <c r="F15" s="71">
        <v>2008</v>
      </c>
      <c r="H15" s="72" t="s">
        <v>163</v>
      </c>
    </row>
    <row r="16" spans="2:8">
      <c r="C16" s="71" t="s">
        <v>164</v>
      </c>
      <c r="D16" s="73" t="s">
        <v>164</v>
      </c>
      <c r="E16" s="72" t="s">
        <v>165</v>
      </c>
      <c r="F16" s="71">
        <v>2007</v>
      </c>
      <c r="H16" s="72" t="s">
        <v>166</v>
      </c>
    </row>
    <row r="17" spans="1:8">
      <c r="C17" s="71" t="s">
        <v>167</v>
      </c>
      <c r="D17" s="73" t="s">
        <v>167</v>
      </c>
      <c r="E17" s="72" t="s">
        <v>124</v>
      </c>
      <c r="F17" s="71">
        <v>2006</v>
      </c>
      <c r="H17" s="72" t="s">
        <v>168</v>
      </c>
    </row>
    <row r="18" spans="1:8">
      <c r="C18" s="71" t="s">
        <v>169</v>
      </c>
      <c r="D18" s="73" t="s">
        <v>169</v>
      </c>
      <c r="E18" s="72" t="s">
        <v>170</v>
      </c>
      <c r="F18" s="71">
        <v>2005</v>
      </c>
      <c r="H18" s="72" t="s">
        <v>171</v>
      </c>
    </row>
    <row r="19" spans="1:8">
      <c r="C19" s="71" t="s">
        <v>172</v>
      </c>
      <c r="D19" s="73" t="s">
        <v>172</v>
      </c>
      <c r="E19" s="72" t="s">
        <v>86</v>
      </c>
      <c r="F19" s="71">
        <v>2004</v>
      </c>
      <c r="H19" s="72" t="s">
        <v>173</v>
      </c>
    </row>
    <row r="20" spans="1:8">
      <c r="C20" s="71" t="s">
        <v>93</v>
      </c>
      <c r="D20" s="73" t="s">
        <v>93</v>
      </c>
      <c r="E20" s="72" t="s">
        <v>174</v>
      </c>
      <c r="F20" s="71">
        <v>2003</v>
      </c>
    </row>
    <row r="21" spans="1:8">
      <c r="C21" s="71" t="s">
        <v>175</v>
      </c>
      <c r="D21" s="73" t="s">
        <v>175</v>
      </c>
      <c r="E21" s="72" t="s">
        <v>112</v>
      </c>
      <c r="F21" s="71">
        <v>2002</v>
      </c>
    </row>
    <row r="22" spans="1:8">
      <c r="C22" s="71" t="s">
        <v>176</v>
      </c>
      <c r="D22" s="73" t="s">
        <v>176</v>
      </c>
      <c r="E22" s="72" t="s">
        <v>81</v>
      </c>
      <c r="F22" s="71">
        <v>2001</v>
      </c>
    </row>
    <row r="23" spans="1:8">
      <c r="C23" s="71" t="s">
        <v>177</v>
      </c>
      <c r="D23" s="73" t="s">
        <v>177</v>
      </c>
      <c r="E23" s="72" t="s">
        <v>108</v>
      </c>
      <c r="F23" s="71">
        <v>2000</v>
      </c>
    </row>
    <row r="24" spans="1:8">
      <c r="E24" s="72" t="s">
        <v>178</v>
      </c>
      <c r="F24" s="71">
        <v>1999</v>
      </c>
    </row>
    <row r="25" spans="1:8" ht="15.75" thickBot="1">
      <c r="A25" s="74"/>
      <c r="B25" s="81" t="s">
        <v>179</v>
      </c>
      <c r="C25" s="82"/>
      <c r="E25" s="72" t="s">
        <v>97</v>
      </c>
      <c r="F25" s="71">
        <v>1998</v>
      </c>
    </row>
    <row r="26" spans="1:8">
      <c r="B26" s="70" t="str">
        <f>CONCATENATE("http://www.saq.com/fr/",fiche!A3)</f>
        <v>http://www.saq.com/fr/11334161</v>
      </c>
      <c r="C26" s="70"/>
      <c r="E26" s="72" t="s">
        <v>180</v>
      </c>
      <c r="F26" s="71">
        <v>1997</v>
      </c>
    </row>
    <row r="27" spans="1:8">
      <c r="E27" s="72" t="s">
        <v>181</v>
      </c>
      <c r="F27" s="71">
        <v>1996</v>
      </c>
    </row>
    <row r="28" spans="1:8">
      <c r="E28" s="72" t="s">
        <v>182</v>
      </c>
      <c r="F28" s="71">
        <v>1995</v>
      </c>
    </row>
    <row r="29" spans="1:8">
      <c r="E29" s="72" t="s">
        <v>87</v>
      </c>
    </row>
    <row r="30" spans="1:8">
      <c r="E30" s="72" t="s">
        <v>183</v>
      </c>
    </row>
    <row r="31" spans="1:8">
      <c r="E31" s="72" t="s">
        <v>184</v>
      </c>
    </row>
    <row r="32" spans="1:8">
      <c r="E32" s="72" t="s">
        <v>185</v>
      </c>
    </row>
    <row r="33" spans="5:5">
      <c r="E33" s="72" t="s">
        <v>186</v>
      </c>
    </row>
    <row r="34" spans="5:5">
      <c r="E34" s="72" t="s">
        <v>83</v>
      </c>
    </row>
    <row r="35" spans="5:5">
      <c r="E35" s="72" t="s">
        <v>187</v>
      </c>
    </row>
    <row r="36" spans="5:5">
      <c r="E36" s="72" t="s">
        <v>187</v>
      </c>
    </row>
    <row r="37" spans="5:5">
      <c r="E37" s="72" t="s">
        <v>188</v>
      </c>
    </row>
    <row r="38" spans="5:5">
      <c r="E38" s="72" t="s">
        <v>189</v>
      </c>
    </row>
    <row r="39" spans="5:5">
      <c r="E39" s="72" t="s">
        <v>190</v>
      </c>
    </row>
    <row r="40" spans="5:5">
      <c r="E40" s="72" t="s">
        <v>191</v>
      </c>
    </row>
    <row r="41" spans="5:5">
      <c r="E41" s="72" t="s">
        <v>192</v>
      </c>
    </row>
    <row r="42" spans="5:5">
      <c r="E42" s="72" t="s">
        <v>193</v>
      </c>
    </row>
    <row r="43" spans="5:5">
      <c r="E43" s="72" t="s">
        <v>194</v>
      </c>
    </row>
    <row r="44" spans="5:5">
      <c r="E44" s="72" t="s">
        <v>195</v>
      </c>
    </row>
    <row r="45" spans="5:5">
      <c r="E45" s="72" t="s">
        <v>106</v>
      </c>
    </row>
    <row r="46" spans="5:5">
      <c r="E46" s="72" t="s">
        <v>90</v>
      </c>
    </row>
    <row r="47" spans="5:5">
      <c r="E47" s="72" t="s">
        <v>196</v>
      </c>
    </row>
    <row r="48" spans="5:5">
      <c r="E48" s="72" t="s">
        <v>100</v>
      </c>
    </row>
    <row r="49" spans="5:5">
      <c r="E49" s="72" t="s">
        <v>197</v>
      </c>
    </row>
    <row r="50" spans="5:5">
      <c r="E50" s="72" t="s">
        <v>113</v>
      </c>
    </row>
    <row r="51" spans="5:5">
      <c r="E51" s="72" t="s">
        <v>78</v>
      </c>
    </row>
    <row r="52" spans="5:5">
      <c r="E52" s="72" t="s">
        <v>198</v>
      </c>
    </row>
    <row r="53" spans="5:5">
      <c r="E53" s="72" t="s">
        <v>199</v>
      </c>
    </row>
    <row r="54" spans="5:5">
      <c r="E54" s="72" t="s">
        <v>129</v>
      </c>
    </row>
    <row r="55" spans="5:5">
      <c r="E55" s="72" t="s">
        <v>95</v>
      </c>
    </row>
    <row r="56" spans="5:5">
      <c r="E56" s="72" t="s">
        <v>200</v>
      </c>
    </row>
    <row r="57" spans="5:5">
      <c r="E57" s="72" t="s">
        <v>201</v>
      </c>
    </row>
    <row r="58" spans="5:5">
      <c r="E58" s="72" t="s">
        <v>202</v>
      </c>
    </row>
    <row r="59" spans="5:5">
      <c r="E59" s="72" t="s">
        <v>73</v>
      </c>
    </row>
  </sheetData>
  <pageMargins left="0.7" right="0.7" top="0.75" bottom="0.75" header="0.3" footer="0.3"/>
  <pageSetup paperSize="9" orientation="portrait" r:id="rId1"/>
  <tableParts count="6">
    <tablePart r:id="rId2"/>
    <tablePart r:id="rId3"/>
    <tablePart r:id="rId4"/>
    <tablePart r:id="rId5"/>
    <tablePart r:id="rId6"/>
    <tablePart r:id="rId7"/>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V48"/>
  <sheetViews>
    <sheetView showGridLines="0" topLeftCell="B1" zoomScaleNormal="80" zoomScaleSheetLayoutView="100" workbookViewId="0">
      <selection activeCell="A25" sqref="A25"/>
    </sheetView>
  </sheetViews>
  <sheetFormatPr baseColWidth="10" defaultColWidth="8.5703125" defaultRowHeight="15"/>
  <cols>
    <col min="1" max="1" width="8.5703125" style="59"/>
    <col min="2" max="2" width="12.85546875" style="58" bestFit="1" customWidth="1"/>
    <col min="3" max="3" width="19.28515625" style="59" bestFit="1" customWidth="1"/>
    <col min="4" max="4" width="20.28515625" style="59" bestFit="1" customWidth="1"/>
    <col min="5" max="5" width="15.28515625" style="59" bestFit="1" customWidth="1"/>
    <col min="6" max="6" width="18.5703125" style="59" bestFit="1" customWidth="1"/>
    <col min="7" max="7" width="15" style="59" bestFit="1" customWidth="1"/>
    <col min="8" max="8" width="8.5703125" style="59"/>
    <col min="9" max="9" width="13.140625" style="59" bestFit="1" customWidth="1"/>
    <col min="10" max="10" width="23.7109375" style="59" bestFit="1" customWidth="1"/>
    <col min="11" max="11" width="9.42578125" style="59" bestFit="1" customWidth="1"/>
    <col min="12" max="12" width="26" style="59" bestFit="1" customWidth="1"/>
    <col min="13" max="13" width="9.7109375" style="59" bestFit="1" customWidth="1"/>
    <col min="14" max="14" width="15.28515625" style="59" bestFit="1" customWidth="1"/>
    <col min="15" max="15" width="8.5703125" style="59"/>
    <col min="16" max="16" width="15.28515625" style="59" bestFit="1" customWidth="1"/>
    <col min="17" max="17" width="11" style="59" bestFit="1" customWidth="1"/>
    <col min="18" max="16384" width="8.5703125" style="59"/>
  </cols>
  <sheetData>
    <row r="2" spans="2:22" s="68" customFormat="1" ht="15.75" thickBot="1">
      <c r="B2" s="66" t="s">
        <v>203</v>
      </c>
      <c r="C2" s="67" t="s">
        <v>77</v>
      </c>
      <c r="D2" s="67" t="s">
        <v>75</v>
      </c>
      <c r="E2" s="67" t="s">
        <v>72</v>
      </c>
      <c r="F2" s="67" t="s">
        <v>85</v>
      </c>
      <c r="G2" s="67" t="s">
        <v>80</v>
      </c>
      <c r="H2" s="67" t="s">
        <v>105</v>
      </c>
      <c r="I2" s="67" t="s">
        <v>109</v>
      </c>
      <c r="J2" s="66" t="s">
        <v>99</v>
      </c>
      <c r="K2" s="67" t="s">
        <v>120</v>
      </c>
      <c r="L2" s="67" t="s">
        <v>119</v>
      </c>
      <c r="M2" s="67" t="s">
        <v>96</v>
      </c>
      <c r="N2" s="67" t="s">
        <v>161</v>
      </c>
      <c r="O2" s="66" t="s">
        <v>164</v>
      </c>
      <c r="P2" s="67" t="s">
        <v>167</v>
      </c>
      <c r="Q2" s="67" t="s">
        <v>169</v>
      </c>
      <c r="R2" s="67" t="s">
        <v>172</v>
      </c>
      <c r="S2" s="67" t="s">
        <v>93</v>
      </c>
      <c r="T2" s="67" t="s">
        <v>175</v>
      </c>
      <c r="U2" s="67" t="s">
        <v>176</v>
      </c>
      <c r="V2" s="67" t="s">
        <v>177</v>
      </c>
    </row>
    <row r="3" spans="2:22">
      <c r="B3" s="57" t="s">
        <v>77</v>
      </c>
      <c r="C3" s="59" t="s">
        <v>204</v>
      </c>
      <c r="D3" s="59" t="s">
        <v>205</v>
      </c>
      <c r="E3" s="59" t="s">
        <v>131</v>
      </c>
      <c r="F3" s="59" t="s">
        <v>206</v>
      </c>
      <c r="G3" s="59" t="s">
        <v>207</v>
      </c>
      <c r="J3" s="58"/>
      <c r="O3" s="58"/>
    </row>
    <row r="4" spans="2:22">
      <c r="B4" s="57" t="s">
        <v>75</v>
      </c>
      <c r="C4" s="59" t="s">
        <v>208</v>
      </c>
      <c r="D4" s="59" t="s">
        <v>209</v>
      </c>
      <c r="E4" s="59" t="s">
        <v>210</v>
      </c>
      <c r="F4" s="59" t="s">
        <v>211</v>
      </c>
      <c r="G4" s="59" t="s">
        <v>212</v>
      </c>
      <c r="J4" s="58"/>
      <c r="O4" s="58"/>
    </row>
    <row r="5" spans="2:22">
      <c r="B5" s="57" t="s">
        <v>72</v>
      </c>
      <c r="C5" s="59" t="s">
        <v>213</v>
      </c>
      <c r="D5" s="59" t="s">
        <v>214</v>
      </c>
      <c r="E5" s="59" t="s">
        <v>89</v>
      </c>
      <c r="F5" s="59" t="s">
        <v>215</v>
      </c>
      <c r="G5" s="59" t="s">
        <v>216</v>
      </c>
      <c r="J5" s="58"/>
      <c r="O5" s="58"/>
    </row>
    <row r="6" spans="2:22">
      <c r="B6" s="57" t="s">
        <v>85</v>
      </c>
      <c r="C6" s="59" t="s">
        <v>217</v>
      </c>
      <c r="D6" s="59" t="s">
        <v>218</v>
      </c>
      <c r="E6" s="59" t="s">
        <v>219</v>
      </c>
      <c r="F6" s="59" t="s">
        <v>220</v>
      </c>
      <c r="G6" s="59" t="s">
        <v>221</v>
      </c>
      <c r="J6" s="58"/>
      <c r="O6" s="58"/>
    </row>
    <row r="7" spans="2:22">
      <c r="B7" s="57" t="s">
        <v>80</v>
      </c>
      <c r="C7" s="59" t="s">
        <v>222</v>
      </c>
      <c r="D7" s="59" t="s">
        <v>223</v>
      </c>
      <c r="E7" s="59" t="s">
        <v>224</v>
      </c>
      <c r="F7" s="59" t="s">
        <v>225</v>
      </c>
      <c r="G7" s="59" t="s">
        <v>226</v>
      </c>
      <c r="J7" s="58"/>
      <c r="O7" s="58"/>
    </row>
    <row r="8" spans="2:22">
      <c r="B8" s="57" t="s">
        <v>105</v>
      </c>
      <c r="C8" s="59" t="s">
        <v>227</v>
      </c>
      <c r="D8" s="59" t="s">
        <v>228</v>
      </c>
      <c r="E8" s="59" t="s">
        <v>229</v>
      </c>
      <c r="F8" s="59" t="s">
        <v>230</v>
      </c>
      <c r="G8" s="59" t="s">
        <v>231</v>
      </c>
      <c r="J8" s="58"/>
      <c r="O8" s="58"/>
    </row>
    <row r="9" spans="2:22">
      <c r="B9" s="57" t="s">
        <v>109</v>
      </c>
      <c r="C9" s="59" t="s">
        <v>232</v>
      </c>
      <c r="D9" s="59" t="s">
        <v>233</v>
      </c>
      <c r="E9" s="59" t="s">
        <v>234</v>
      </c>
      <c r="F9" s="59" t="s">
        <v>235</v>
      </c>
      <c r="G9" s="59" t="s">
        <v>236</v>
      </c>
      <c r="J9" s="58"/>
      <c r="O9" s="58"/>
    </row>
    <row r="10" spans="2:22">
      <c r="B10" s="58" t="s">
        <v>99</v>
      </c>
      <c r="C10" s="59" t="s">
        <v>237</v>
      </c>
      <c r="D10" s="59" t="s">
        <v>238</v>
      </c>
      <c r="E10" s="59" t="s">
        <v>239</v>
      </c>
      <c r="F10" s="59" t="s">
        <v>240</v>
      </c>
      <c r="G10" s="59" t="s">
        <v>241</v>
      </c>
      <c r="J10" s="58"/>
    </row>
    <row r="11" spans="2:22">
      <c r="B11" s="58" t="s">
        <v>120</v>
      </c>
      <c r="C11" s="59" t="s">
        <v>242</v>
      </c>
      <c r="D11" s="59" t="s">
        <v>243</v>
      </c>
      <c r="E11" s="59" t="s">
        <v>244</v>
      </c>
      <c r="F11" s="59" t="s">
        <v>245</v>
      </c>
      <c r="G11" s="59" t="s">
        <v>246</v>
      </c>
      <c r="J11" s="58"/>
    </row>
    <row r="12" spans="2:22">
      <c r="B12" s="58" t="s">
        <v>119</v>
      </c>
      <c r="C12" s="59" t="s">
        <v>247</v>
      </c>
      <c r="D12" s="59" t="s">
        <v>248</v>
      </c>
      <c r="E12" s="59" t="s">
        <v>249</v>
      </c>
      <c r="F12" s="59" t="s">
        <v>250</v>
      </c>
      <c r="G12" s="59" t="s">
        <v>251</v>
      </c>
      <c r="J12" s="58"/>
    </row>
    <row r="13" spans="2:22">
      <c r="B13" s="58" t="s">
        <v>96</v>
      </c>
      <c r="C13" s="59" t="s">
        <v>252</v>
      </c>
      <c r="D13" s="59" t="s">
        <v>253</v>
      </c>
      <c r="E13" s="59" t="s">
        <v>254</v>
      </c>
      <c r="F13" s="59" t="s">
        <v>255</v>
      </c>
      <c r="G13" s="59" t="s">
        <v>256</v>
      </c>
      <c r="J13" s="58"/>
    </row>
    <row r="14" spans="2:22">
      <c r="B14" s="58" t="s">
        <v>161</v>
      </c>
      <c r="C14" s="59" t="s">
        <v>257</v>
      </c>
      <c r="D14" s="59" t="s">
        <v>258</v>
      </c>
      <c r="E14" s="59" t="s">
        <v>259</v>
      </c>
      <c r="F14" s="59" t="s">
        <v>260</v>
      </c>
      <c r="G14" s="59" t="s">
        <v>261</v>
      </c>
      <c r="J14" s="58"/>
    </row>
    <row r="15" spans="2:22">
      <c r="B15" s="58" t="s">
        <v>164</v>
      </c>
      <c r="C15" s="59" t="s">
        <v>262</v>
      </c>
      <c r="D15" s="59" t="s">
        <v>263</v>
      </c>
      <c r="E15" s="59" t="s">
        <v>264</v>
      </c>
      <c r="F15" s="59" t="s">
        <v>265</v>
      </c>
      <c r="G15" s="59" t="s">
        <v>266</v>
      </c>
    </row>
    <row r="16" spans="2:22">
      <c r="B16" s="58" t="s">
        <v>167</v>
      </c>
      <c r="D16" s="59" t="s">
        <v>267</v>
      </c>
      <c r="E16" s="59" t="s">
        <v>268</v>
      </c>
      <c r="F16" s="59" t="s">
        <v>269</v>
      </c>
      <c r="G16" s="59" t="s">
        <v>270</v>
      </c>
    </row>
    <row r="17" spans="1:15">
      <c r="B17" s="58" t="s">
        <v>169</v>
      </c>
      <c r="D17" s="59" t="s">
        <v>271</v>
      </c>
      <c r="E17" s="59" t="s">
        <v>272</v>
      </c>
      <c r="G17" s="59" t="s">
        <v>273</v>
      </c>
    </row>
    <row r="18" spans="1:15">
      <c r="B18" s="58" t="s">
        <v>172</v>
      </c>
      <c r="D18" s="59" t="s">
        <v>274</v>
      </c>
      <c r="E18" s="59" t="s">
        <v>275</v>
      </c>
      <c r="G18" s="59" t="s">
        <v>276</v>
      </c>
    </row>
    <row r="19" spans="1:15">
      <c r="B19" s="58" t="s">
        <v>93</v>
      </c>
      <c r="D19" s="59" t="s">
        <v>277</v>
      </c>
      <c r="E19" s="59" t="s">
        <v>278</v>
      </c>
      <c r="G19" s="59" t="s">
        <v>279</v>
      </c>
    </row>
    <row r="20" spans="1:15">
      <c r="B20" s="58" t="s">
        <v>175</v>
      </c>
      <c r="D20" s="59" t="s">
        <v>280</v>
      </c>
      <c r="E20" s="59" t="s">
        <v>281</v>
      </c>
      <c r="G20" s="59" t="s">
        <v>282</v>
      </c>
    </row>
    <row r="21" spans="1:15">
      <c r="B21" s="58" t="s">
        <v>176</v>
      </c>
      <c r="D21" s="59" t="s">
        <v>283</v>
      </c>
      <c r="E21" s="59" t="s">
        <v>284</v>
      </c>
      <c r="G21" s="59" t="s">
        <v>285</v>
      </c>
    </row>
    <row r="22" spans="1:15">
      <c r="B22" s="58" t="s">
        <v>177</v>
      </c>
      <c r="D22" s="59" t="s">
        <v>286</v>
      </c>
      <c r="E22" s="59" t="s">
        <v>287</v>
      </c>
      <c r="G22" s="59" t="s">
        <v>288</v>
      </c>
    </row>
    <row r="23" spans="1:15">
      <c r="E23" s="59" t="s">
        <v>289</v>
      </c>
      <c r="G23" s="59" t="s">
        <v>290</v>
      </c>
    </row>
    <row r="30" spans="1:15" s="68" customFormat="1" ht="16.5" thickBot="1">
      <c r="A30" s="84" t="s">
        <v>291</v>
      </c>
      <c r="B30" s="83" t="s">
        <v>292</v>
      </c>
      <c r="C30" s="68" t="s">
        <v>293</v>
      </c>
      <c r="D30" s="68" t="s">
        <v>294</v>
      </c>
      <c r="E30" s="68" t="s">
        <v>295</v>
      </c>
      <c r="F30" s="68" t="s">
        <v>296</v>
      </c>
      <c r="G30" s="68" t="s">
        <v>297</v>
      </c>
      <c r="I30" s="68" t="s">
        <v>298</v>
      </c>
      <c r="J30" s="68" t="s">
        <v>299</v>
      </c>
      <c r="K30" s="68" t="s">
        <v>300</v>
      </c>
      <c r="L30" s="68" t="s">
        <v>301</v>
      </c>
      <c r="M30" s="68" t="s">
        <v>302</v>
      </c>
      <c r="N30" s="68" t="s">
        <v>303</v>
      </c>
      <c r="O30" s="68" t="s">
        <v>304</v>
      </c>
    </row>
    <row r="31" spans="1:15">
      <c r="L31" s="59" t="s">
        <v>141</v>
      </c>
    </row>
    <row r="32" spans="1:15">
      <c r="L32" s="59" t="s">
        <v>143</v>
      </c>
    </row>
    <row r="33" spans="12:12">
      <c r="L33" s="59" t="s">
        <v>144</v>
      </c>
    </row>
    <row r="34" spans="12:12">
      <c r="L34" s="59" t="s">
        <v>83</v>
      </c>
    </row>
    <row r="35" spans="12:12">
      <c r="L35" s="59" t="s">
        <v>148</v>
      </c>
    </row>
    <row r="36" spans="12:12">
      <c r="L36" s="59" t="s">
        <v>150</v>
      </c>
    </row>
    <row r="37" spans="12:12">
      <c r="L37" s="59" t="s">
        <v>152</v>
      </c>
    </row>
    <row r="38" spans="12:12">
      <c r="L38" s="59" t="s">
        <v>153</v>
      </c>
    </row>
    <row r="39" spans="12:12">
      <c r="L39" s="59" t="s">
        <v>305</v>
      </c>
    </row>
    <row r="40" spans="12:12">
      <c r="L40" s="59" t="s">
        <v>155</v>
      </c>
    </row>
    <row r="41" spans="12:12">
      <c r="L41" s="59" t="s">
        <v>156</v>
      </c>
    </row>
    <row r="42" spans="12:12">
      <c r="L42" s="59" t="s">
        <v>158</v>
      </c>
    </row>
    <row r="43" spans="12:12">
      <c r="L43" s="59" t="s">
        <v>160</v>
      </c>
    </row>
    <row r="44" spans="12:12">
      <c r="L44" s="59" t="s">
        <v>163</v>
      </c>
    </row>
    <row r="45" spans="12:12">
      <c r="L45" s="59" t="s">
        <v>166</v>
      </c>
    </row>
    <row r="46" spans="12:12">
      <c r="L46" s="59" t="s">
        <v>168</v>
      </c>
    </row>
    <row r="47" spans="12:12">
      <c r="L47" s="59" t="s">
        <v>171</v>
      </c>
    </row>
    <row r="48" spans="12:12">
      <c r="L48" s="59" t="s">
        <v>173</v>
      </c>
    </row>
  </sheetData>
  <pageMargins left="0.7" right="0.7" top="0.75" bottom="0.75" header="0.3" footer="0.3"/>
  <tableParts count="7">
    <tablePart r:id="rId1"/>
    <tablePart r:id="rId2"/>
    <tablePart r:id="rId3"/>
    <tablePart r:id="rId4"/>
    <tablePart r:id="rId5"/>
    <tablePart r:id="rId6"/>
    <tablePart r:id="rId7"/>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item1.xml>�� 
</file>

<file path=customXml/item2.xml>�� 
</file>

<file path=customXml/item3.xml>�� 
</file>

<file path=customXml/item4.xml>�� 
</file>

<file path=customXml/item5.xml>�� 
</file>

<file path=customXml/item6.xml>�� 
</file>

<file path=customXml/itemProps1.xml><?xml version="1.0" encoding="utf-8"?>
<ds:datastoreItem xmlns:ds="http://schemas.openxmlformats.org/officeDocument/2006/customXml" ds:itemID="{01297215-28DA-40B6-9674-2183F3005310}">
  <ds:schemaRefs>
    <ds:schemaRef ds:uri="http://gemini/pivotcustomization/RelationshipAutoDetectionEnabled"/>
  </ds:schemaRefs>
</ds:datastoreItem>
</file>

<file path=customXml/itemProps2.xml><?xml version="1.0" encoding="utf-8"?>
<ds:datastoreItem xmlns:ds="http://schemas.openxmlformats.org/officeDocument/2006/customXml" ds:itemID="{5C474865-9B68-4394-B353-3EC0A7739B26}">
  <ds:schemaRefs>
    <ds:schemaRef ds:uri="http://gemini/pivotcustomization/SandboxNonEmpty"/>
  </ds:schemaRefs>
</ds:datastoreItem>
</file>

<file path=customXml/itemProps3.xml><?xml version="1.0" encoding="utf-8"?>
<ds:datastoreItem xmlns:ds="http://schemas.openxmlformats.org/officeDocument/2006/customXml" ds:itemID="{987F53E6-7F7A-4FDC-AD90-6206B2107AE8}">
  <ds:schemaRefs>
    <ds:schemaRef ds:uri="http://gemini/pivotcustomization/PowerPivotVersion"/>
  </ds:schemaRefs>
</ds:datastoreItem>
</file>

<file path=customXml/itemProps4.xml><?xml version="1.0" encoding="utf-8"?>
<ds:datastoreItem xmlns:ds="http://schemas.openxmlformats.org/officeDocument/2006/customXml" ds:itemID="{6F92E9DF-8DCE-4871-A9EC-0578A4E59E0D}">
  <ds:schemaRefs>
    <ds:schemaRef ds:uri="http://gemini/pivotcustomization/ErrorCache"/>
  </ds:schemaRefs>
</ds:datastoreItem>
</file>

<file path=customXml/itemProps5.xml><?xml version="1.0" encoding="utf-8"?>
<ds:datastoreItem xmlns:ds="http://schemas.openxmlformats.org/officeDocument/2006/customXml" ds:itemID="{C57BE126-D078-46DE-9216-AC8BF7EDD3E8}">
  <ds:schemaRefs>
    <ds:schemaRef ds:uri="http://gemini/pivotcustomization/TableOrder"/>
  </ds:schemaRefs>
</ds:datastoreItem>
</file>

<file path=customXml/itemProps6.xml><?xml version="1.0" encoding="utf-8"?>
<ds:datastoreItem xmlns:ds="http://schemas.openxmlformats.org/officeDocument/2006/customXml" ds:itemID="{34E3BDB1-59B2-460D-991F-2CC1C009FBBA}">
  <ds:schemaRefs>
    <ds:schemaRef ds:uri="http://gemini/pivotcustomization/IsSandboxEmbedde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fiche</vt:lpstr>
      <vt:lpstr>Sheet2</vt:lpstr>
      <vt:lpstr>liste</vt:lpstr>
      <vt:lpstr>mill</vt:lpstr>
      <vt:lpstr>options</vt:lpstr>
      <vt:lpstr>Régions</vt:lpstr>
      <vt:lpstr>annee</vt:lpstr>
      <vt:lpstr>cepage</vt:lpstr>
      <vt:lpstr>liste</vt:lpstr>
      <vt:lpstr>pays</vt:lpstr>
      <vt:lpstr>region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Raphaël Giroux</dc:creator>
  <cp:keywords/>
  <dc:description/>
  <cp:lastModifiedBy>NonoZ</cp:lastModifiedBy>
  <cp:revision/>
  <dcterms:created xsi:type="dcterms:W3CDTF">2020-04-01T14:34:51Z</dcterms:created>
  <dcterms:modified xsi:type="dcterms:W3CDTF">2020-05-06T16:57:00Z</dcterms:modified>
  <cp:category/>
  <cp:contentStatus/>
</cp:coreProperties>
</file>