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A3366340-1C8F-47FB-913A-E21248ED410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acture 2020" sheetId="2" r:id="rId1"/>
    <sheet name="Bilan_Détaillé" sheetId="1" r:id="rId2"/>
    <sheet name="Config" sheetId="3" r:id="rId3"/>
  </sheets>
  <externalReferences>
    <externalReference r:id="rId4"/>
  </externalReferences>
  <definedNames>
    <definedName name="adresse">Tableau_base[adresse]</definedName>
    <definedName name="code_postal">Tableau_base[code postal]</definedName>
    <definedName name="DATES">Tableau_base[dates]</definedName>
    <definedName name="N°_FACTURE">Tableau_base[N° FACTURE]</definedName>
    <definedName name="noms_et_prénom">Tableau_base[noms et prénom]</definedName>
    <definedName name="PRESTATIONS">Config!$A$3:$A$12</definedName>
    <definedName name="tarifs">Config!$B$1:$B$12</definedName>
    <definedName name="ville">Tableau_base[[ville ]]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0" i="2" l="1"/>
  <c r="J23" i="2"/>
  <c r="J24" i="2"/>
  <c r="J21" i="2"/>
  <c r="J22" i="2"/>
  <c r="J25" i="2"/>
  <c r="J4" i="2"/>
  <c r="I4" i="2"/>
  <c r="J11" i="2"/>
  <c r="I11" i="2"/>
  <c r="H11" i="2"/>
  <c r="G11" i="2"/>
  <c r="F11" i="2"/>
  <c r="E11" i="2"/>
  <c r="G13" i="2"/>
  <c r="B13" i="2"/>
</calcChain>
</file>

<file path=xl/sharedStrings.xml><?xml version="1.0" encoding="utf-8"?>
<sst xmlns="http://schemas.openxmlformats.org/spreadsheetml/2006/main" count="54" uniqueCount="45">
  <si>
    <t>adresse</t>
  </si>
  <si>
    <t>code postal</t>
  </si>
  <si>
    <t xml:space="preserve">ville </t>
  </si>
  <si>
    <t>la pierre</t>
  </si>
  <si>
    <t>tuffé</t>
  </si>
  <si>
    <t>le roc</t>
  </si>
  <si>
    <t>lyon</t>
  </si>
  <si>
    <t>2020-1</t>
  </si>
  <si>
    <t>2020-2</t>
  </si>
  <si>
    <t>2020-3</t>
  </si>
  <si>
    <t>Martin jean</t>
  </si>
  <si>
    <t>Dupont didier</t>
  </si>
  <si>
    <t>Petit pierre</t>
  </si>
  <si>
    <t>le pré</t>
  </si>
  <si>
    <t>ker</t>
  </si>
  <si>
    <t>Facture  N°</t>
  </si>
  <si>
    <t>Émise le</t>
  </si>
  <si>
    <t>Nid de guêpes</t>
  </si>
  <si>
    <t>COORDONNÉES CLIENT</t>
  </si>
  <si>
    <t>Nom - Prénom</t>
  </si>
  <si>
    <t>Adresse :</t>
  </si>
  <si>
    <t>Code postal et ville :</t>
  </si>
  <si>
    <t>Mail :</t>
  </si>
  <si>
    <t>Tél :</t>
  </si>
  <si>
    <t>PRESTATION CLIENT</t>
  </si>
  <si>
    <t>N° FACTURE</t>
  </si>
  <si>
    <t>noms et prénom</t>
  </si>
  <si>
    <t>dates</t>
  </si>
  <si>
    <t>PRESTATION NIDS</t>
  </si>
  <si>
    <t>TARIFS NIDS</t>
  </si>
  <si>
    <t>Déplacement pour conseil</t>
  </si>
  <si>
    <t>Déplacement et Intervention à hauteur d'homme</t>
  </si>
  <si>
    <t>Intervention en hauteur -6m (arbre , cloison, toiture)</t>
  </si>
  <si>
    <t>Intervention en hauteur -12m (cheminée )</t>
  </si>
  <si>
    <t>intervention en hauteur ( - 19m)</t>
  </si>
  <si>
    <t>Traitement nid par pistolet à billes</t>
  </si>
  <si>
    <t>Demande urgente ( jours fériés )+ 25%</t>
  </si>
  <si>
    <t>Sur les nids supplémentaire à traité le même jour -50%</t>
  </si>
  <si>
    <t>Autres critères non dénommé ci-dessus (sur devis)</t>
  </si>
  <si>
    <t>retrait de nid (Frea)</t>
  </si>
  <si>
    <t>Description</t>
  </si>
  <si>
    <t>prix unitaires</t>
  </si>
  <si>
    <t>Quantité</t>
  </si>
  <si>
    <t>Montant Ht</t>
  </si>
  <si>
    <t>résultat à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</si>
</sst>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&quot;2020 - &quot;00"/>
    <numFmt numFmtId="165" formatCode="[$-40C]d\ mmmm\ yyyy;@"/>
    <numFmt numFmtId="166" formatCode="0#&quot; &quot;##&quot; &quot;##&quot; &quot;##&quot; &quot;##"/>
    <numFmt numFmtId="167" formatCode="#,##0.00\ &quot;€&quot;"/>
    <numFmt numFmtId="168" formatCode="#,##0\ &quot;€&quot;"/>
    <numFmt numFmtId="169" formatCode="_-* #,##0\ &quot;€&quot;_-;\-* #,##0\ &quot;€&quot;_-;_-* &quot;-&quot;??\ &quot;€&quot;_-;_-@_-"/>
    <numFmt numFmtId="170" formatCode="#,##0\ &quot;€&quot;;\-#,##0\ &quot;€&quot;;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1"/>
      <color theme="1"/>
      <name val="Arial"/>
      <family val="2"/>
    </font>
    <font>
      <sz val="12"/>
      <color theme="1"/>
      <name val="Calibri"/>
      <family val="2"/>
      <scheme val="minor"/>
    </font>
    <font>
      <i/>
      <sz val="11"/>
      <color theme="0" tint="-0.24994659260841701"/>
      <name val="Segoe Script"/>
      <family val="4"/>
    </font>
    <font>
      <sz val="12"/>
      <name val="Segoe Script"/>
      <family val="4"/>
    </font>
    <font>
      <sz val="12"/>
      <color theme="1"/>
      <name val="Segoe Script"/>
      <family val="4"/>
    </font>
    <font>
      <sz val="13"/>
      <name val="Segoe Script"/>
      <family val="4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3" tint="-0.499984740745262"/>
      <name val="Calibri"/>
      <family val="2"/>
      <scheme val="minor"/>
    </font>
    <font>
      <i/>
      <sz val="11"/>
      <color theme="1"/>
      <name val="Times New Roman"/>
      <family val="1"/>
    </font>
    <font>
      <i/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theme="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/>
      <right/>
      <top style="dashDot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44" fontId="15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164" fontId="3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/>
    <xf numFmtId="14" fontId="0" fillId="2" borderId="9" xfId="0" quotePrefix="1" applyNumberFormat="1" applyFont="1" applyFill="1" applyBorder="1" applyAlignment="1">
      <alignment horizontal="center" vertical="center"/>
    </xf>
    <xf numFmtId="0" fontId="0" fillId="2" borderId="9" xfId="0" quotePrefix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14" fontId="0" fillId="3" borderId="11" xfId="0" quotePrefix="1" applyNumberFormat="1" applyFont="1" applyFill="1" applyBorder="1" applyAlignment="1">
      <alignment horizontal="center" vertical="center"/>
    </xf>
    <xf numFmtId="0" fontId="0" fillId="3" borderId="11" xfId="0" quotePrefix="1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14" fontId="0" fillId="2" borderId="13" xfId="0" quotePrefix="1" applyNumberFormat="1" applyFont="1" applyFill="1" applyBorder="1" applyAlignment="1">
      <alignment horizontal="center" vertical="center"/>
    </xf>
    <xf numFmtId="0" fontId="0" fillId="2" borderId="13" xfId="0" quotePrefix="1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4" xfId="0" quotePrefix="1" applyFont="1" applyFill="1" applyBorder="1" applyAlignment="1">
      <alignment horizontal="center" vertical="center"/>
    </xf>
    <xf numFmtId="0" fontId="0" fillId="5" borderId="0" xfId="0" applyFill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0" xfId="0" applyFill="1" applyBorder="1"/>
    <xf numFmtId="0" fontId="0" fillId="5" borderId="2" xfId="0" applyFill="1" applyBorder="1" applyAlignment="1">
      <alignment horizontal="center"/>
    </xf>
    <xf numFmtId="0" fontId="6" fillId="5" borderId="5" xfId="0" quotePrefix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2" fillId="5" borderId="3" xfId="1" applyFont="1" applyFill="1" applyBorder="1" applyAlignment="1">
      <alignment horizontal="left" vertical="center"/>
    </xf>
    <xf numFmtId="0" fontId="13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5" borderId="0" xfId="0" quotePrefix="1" applyFill="1" applyBorder="1" applyAlignment="1">
      <alignment horizontal="center" vertical="center"/>
    </xf>
    <xf numFmtId="0" fontId="0" fillId="5" borderId="6" xfId="0" applyFill="1" applyBorder="1"/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/>
    </xf>
    <xf numFmtId="0" fontId="1" fillId="4" borderId="15" xfId="0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167" fontId="0" fillId="7" borderId="24" xfId="0" applyNumberFormat="1" applyFont="1" applyFill="1" applyBorder="1" applyAlignment="1">
      <alignment horizontal="center" vertical="center"/>
    </xf>
    <xf numFmtId="167" fontId="0" fillId="8" borderId="24" xfId="2" applyNumberFormat="1" applyFont="1" applyFill="1" applyBorder="1" applyAlignment="1">
      <alignment horizontal="center" vertical="center"/>
    </xf>
    <xf numFmtId="0" fontId="17" fillId="0" borderId="23" xfId="0" quotePrefix="1" applyFont="1" applyBorder="1" applyAlignment="1">
      <alignment horizontal="center" vertical="center"/>
    </xf>
    <xf numFmtId="0" fontId="17" fillId="9" borderId="23" xfId="0" applyFont="1" applyFill="1" applyBorder="1" applyAlignment="1">
      <alignment horizontal="center" vertical="center"/>
    </xf>
    <xf numFmtId="0" fontId="17" fillId="10" borderId="23" xfId="0" applyFont="1" applyFill="1" applyBorder="1" applyAlignment="1">
      <alignment horizontal="center" vertical="center"/>
    </xf>
    <xf numFmtId="0" fontId="17" fillId="11" borderId="23" xfId="0" applyFont="1" applyFill="1" applyBorder="1" applyAlignment="1">
      <alignment horizontal="center" vertical="center"/>
    </xf>
    <xf numFmtId="0" fontId="17" fillId="12" borderId="23" xfId="0" applyFont="1" applyFill="1" applyBorder="1" applyAlignment="1">
      <alignment horizontal="center" vertical="center"/>
    </xf>
    <xf numFmtId="167" fontId="0" fillId="3" borderId="24" xfId="2" applyNumberFormat="1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167" fontId="0" fillId="0" borderId="24" xfId="2" applyNumberFormat="1" applyFont="1" applyBorder="1" applyAlignment="1">
      <alignment horizontal="center" vertical="center"/>
    </xf>
    <xf numFmtId="0" fontId="17" fillId="3" borderId="23" xfId="0" applyFont="1" applyFill="1" applyBorder="1" applyAlignment="1">
      <alignment horizontal="center" vertical="center"/>
    </xf>
    <xf numFmtId="0" fontId="16" fillId="13" borderId="22" xfId="0" quotePrefix="1" applyFont="1" applyFill="1" applyBorder="1" applyAlignment="1">
      <alignment horizontal="center"/>
    </xf>
    <xf numFmtId="167" fontId="16" fillId="13" borderId="22" xfId="2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8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16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168" fontId="6" fillId="0" borderId="1" xfId="0" applyNumberFormat="1" applyFont="1" applyBorder="1" applyAlignment="1">
      <alignment horizontal="center"/>
    </xf>
    <xf numFmtId="0" fontId="6" fillId="0" borderId="0" xfId="0" applyFont="1" applyAlignment="1"/>
    <xf numFmtId="0" fontId="8" fillId="5" borderId="16" xfId="0" applyFont="1" applyFill="1" applyBorder="1" applyAlignment="1">
      <alignment horizontal="center" vertical="center"/>
    </xf>
    <xf numFmtId="169" fontId="0" fillId="0" borderId="0" xfId="2" applyNumberFormat="1" applyFont="1"/>
    <xf numFmtId="170" fontId="6" fillId="0" borderId="0" xfId="0" applyNumberFormat="1" applyFont="1" applyBorder="1" applyAlignment="1">
      <alignment horizontal="center"/>
    </xf>
    <xf numFmtId="170" fontId="6" fillId="0" borderId="1" xfId="0" applyNumberFormat="1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166" fontId="6" fillId="5" borderId="0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164" fontId="3" fillId="5" borderId="0" xfId="0" quotePrefix="1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165" fontId="3" fillId="5" borderId="17" xfId="0" applyNumberFormat="1" applyFont="1" applyFill="1" applyBorder="1" applyAlignment="1">
      <alignment horizontal="center"/>
    </xf>
    <xf numFmtId="165" fontId="3" fillId="5" borderId="18" xfId="0" applyNumberFormat="1" applyFont="1" applyFill="1" applyBorder="1" applyAlignment="1">
      <alignment horizontal="center"/>
    </xf>
    <xf numFmtId="165" fontId="3" fillId="5" borderId="19" xfId="0" applyNumberFormat="1" applyFont="1" applyFill="1" applyBorder="1" applyAlignment="1">
      <alignment horizontal="center"/>
    </xf>
    <xf numFmtId="0" fontId="14" fillId="5" borderId="17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19" fillId="14" borderId="0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9" fillId="7" borderId="0" xfId="0" applyFont="1" applyFill="1" applyBorder="1" applyAlignment="1">
      <alignment horizontal="left"/>
    </xf>
  </cellXfs>
  <cellStyles count="3">
    <cellStyle name="Lien hypertexte" xfId="1" builtinId="8"/>
    <cellStyle name="Monétaire" xfId="2" builtinId="4"/>
    <cellStyle name="Normal" xfId="0" builtinId="0"/>
  </cellStyles>
  <dxfs count="2"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28574</xdr:rowOff>
    </xdr:from>
    <xdr:to>
      <xdr:col>3</xdr:col>
      <xdr:colOff>152401</xdr:colOff>
      <xdr:row>6</xdr:row>
      <xdr:rowOff>152399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b="8054"/>
        <a:stretch>
          <a:fillRect/>
        </a:stretch>
      </xdr:blipFill>
      <xdr:spPr bwMode="auto">
        <a:xfrm>
          <a:off x="1" y="28574"/>
          <a:ext cx="2628900" cy="13620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 fPrintsWithSheet="0"/>
  </xdr:twoCellAnchor>
  <xdr:twoCellAnchor>
    <xdr:from>
      <xdr:col>14</xdr:col>
      <xdr:colOff>76200</xdr:colOff>
      <xdr:row>10</xdr:row>
      <xdr:rowOff>57150</xdr:rowOff>
    </xdr:from>
    <xdr:to>
      <xdr:col>18</xdr:col>
      <xdr:colOff>352425</xdr:colOff>
      <xdr:row>19</xdr:row>
      <xdr:rowOff>161925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325100" y="2228850"/>
          <a:ext cx="3324225" cy="1943100"/>
        </a:xfrm>
        <a:prstGeom prst="wedgeRoundRectCallout">
          <a:avLst>
            <a:gd name="adj1" fmla="val -99917"/>
            <a:gd name="adj2" fmla="val 70834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Je désirerais une formule vba qui me permettrai  de calculer le tarif du nids supplémentaire - 50% ,</a:t>
          </a:r>
        </a:p>
        <a:p>
          <a:pPr algn="ctr"/>
          <a:r>
            <a:rPr lang="fr-FR" sz="1100"/>
            <a:t>comme la ligne jaune est une liste déroulante  il faudrait  la formule soit lier à la phrase ,</a:t>
          </a:r>
        </a:p>
        <a:p>
          <a:pPr algn="ctr"/>
          <a:r>
            <a:rPr lang="fr-FR" sz="1100"/>
            <a:t>et  idem pour jours fériés + 25%</a:t>
          </a:r>
        </a:p>
        <a:p>
          <a:pPr algn="ctr"/>
          <a:r>
            <a:rPr lang="fr-FR" sz="1100"/>
            <a:t>merci de votre aide</a:t>
          </a:r>
        </a:p>
        <a:p>
          <a:pPr algn="ctr"/>
          <a:r>
            <a:rPr lang="fr-FR" sz="1100"/>
            <a:t>DANIEL 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" name="Image 1" hidden="1">
          <a:extLst>
            <a:ext uri="{FF2B5EF4-FFF2-40B4-BE49-F238E27FC236}">
              <a16:creationId xmlns:a16="http://schemas.microsoft.com/office/drawing/2014/main" id="{00000000-0008-0000-0200-00003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3" name="Image 2" hidden="1">
          <a:extLst>
            <a:ext uri="{FF2B5EF4-FFF2-40B4-BE49-F238E27FC236}">
              <a16:creationId xmlns:a16="http://schemas.microsoft.com/office/drawing/2014/main" id="{00000000-0008-0000-0200-00003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" name="Image 3" hidden="1">
          <a:extLst>
            <a:ext uri="{FF2B5EF4-FFF2-40B4-BE49-F238E27FC236}">
              <a16:creationId xmlns:a16="http://schemas.microsoft.com/office/drawing/2014/main" id="{00000000-0008-0000-0200-00003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5" name="Image 4" hidden="1">
          <a:extLst>
            <a:ext uri="{FF2B5EF4-FFF2-40B4-BE49-F238E27FC236}">
              <a16:creationId xmlns:a16="http://schemas.microsoft.com/office/drawing/2014/main" id="{00000000-0008-0000-0200-00003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6" name="Image 5" hidden="1">
          <a:extLst>
            <a:ext uri="{FF2B5EF4-FFF2-40B4-BE49-F238E27FC236}">
              <a16:creationId xmlns:a16="http://schemas.microsoft.com/office/drawing/2014/main" id="{00000000-0008-0000-0200-00003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7" name="Image 6" hidden="1">
          <a:extLst>
            <a:ext uri="{FF2B5EF4-FFF2-40B4-BE49-F238E27FC236}">
              <a16:creationId xmlns:a16="http://schemas.microsoft.com/office/drawing/2014/main" id="{00000000-0008-0000-0200-00003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8" name="Image 7" hidden="1">
          <a:extLst>
            <a:ext uri="{FF2B5EF4-FFF2-40B4-BE49-F238E27FC236}">
              <a16:creationId xmlns:a16="http://schemas.microsoft.com/office/drawing/2014/main" id="{00000000-0008-0000-0200-00003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9" name="Image 8" hidden="1">
          <a:extLst>
            <a:ext uri="{FF2B5EF4-FFF2-40B4-BE49-F238E27FC236}">
              <a16:creationId xmlns:a16="http://schemas.microsoft.com/office/drawing/2014/main" id="{00000000-0008-0000-0200-00003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10" name="Image 9" hidden="1">
          <a:extLst>
            <a:ext uri="{FF2B5EF4-FFF2-40B4-BE49-F238E27FC236}">
              <a16:creationId xmlns:a16="http://schemas.microsoft.com/office/drawing/2014/main" id="{00000000-0008-0000-0200-00003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11" name="Image 10" hidden="1">
          <a:extLst>
            <a:ext uri="{FF2B5EF4-FFF2-40B4-BE49-F238E27FC236}">
              <a16:creationId xmlns:a16="http://schemas.microsoft.com/office/drawing/2014/main" id="{00000000-0008-0000-0200-00003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2" name="Image 11" hidden="1">
          <a:extLst>
            <a:ext uri="{FF2B5EF4-FFF2-40B4-BE49-F238E27FC236}">
              <a16:creationId xmlns:a16="http://schemas.microsoft.com/office/drawing/2014/main" id="{00000000-0008-0000-0200-00003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3" name="Image 12" hidden="1">
          <a:extLst>
            <a:ext uri="{FF2B5EF4-FFF2-40B4-BE49-F238E27FC236}">
              <a16:creationId xmlns:a16="http://schemas.microsoft.com/office/drawing/2014/main" id="{00000000-0008-0000-0200-00004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4" name="Image 13" hidden="1">
          <a:extLst>
            <a:ext uri="{FF2B5EF4-FFF2-40B4-BE49-F238E27FC236}">
              <a16:creationId xmlns:a16="http://schemas.microsoft.com/office/drawing/2014/main" id="{00000000-0008-0000-0200-00004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5" name="Image 14" hidden="1">
          <a:extLst>
            <a:ext uri="{FF2B5EF4-FFF2-40B4-BE49-F238E27FC236}">
              <a16:creationId xmlns:a16="http://schemas.microsoft.com/office/drawing/2014/main" id="{00000000-0008-0000-0200-00004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6" name="Image 15" hidden="1">
          <a:extLst>
            <a:ext uri="{FF2B5EF4-FFF2-40B4-BE49-F238E27FC236}">
              <a16:creationId xmlns:a16="http://schemas.microsoft.com/office/drawing/2014/main" id="{00000000-0008-0000-0200-00004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7" name="Image 16" hidden="1">
          <a:extLst>
            <a:ext uri="{FF2B5EF4-FFF2-40B4-BE49-F238E27FC236}">
              <a16:creationId xmlns:a16="http://schemas.microsoft.com/office/drawing/2014/main" id="{00000000-0008-0000-0200-00004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00000000-0008-0000-0200-00004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19" name="Image 18" hidden="1">
          <a:extLst>
            <a:ext uri="{FF2B5EF4-FFF2-40B4-BE49-F238E27FC236}">
              <a16:creationId xmlns:a16="http://schemas.microsoft.com/office/drawing/2014/main" id="{00000000-0008-0000-0200-00004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00000000-0008-0000-0200-00004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1" name="Image 20" hidden="1">
          <a:extLst>
            <a:ext uri="{FF2B5EF4-FFF2-40B4-BE49-F238E27FC236}">
              <a16:creationId xmlns:a16="http://schemas.microsoft.com/office/drawing/2014/main" id="{00000000-0008-0000-0200-00004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2" name="Image 21" hidden="1">
          <a:extLst>
            <a:ext uri="{FF2B5EF4-FFF2-40B4-BE49-F238E27FC236}">
              <a16:creationId xmlns:a16="http://schemas.microsoft.com/office/drawing/2014/main" id="{00000000-0008-0000-0200-00004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3" name="Image 22" hidden="1">
          <a:extLst>
            <a:ext uri="{FF2B5EF4-FFF2-40B4-BE49-F238E27FC236}">
              <a16:creationId xmlns:a16="http://schemas.microsoft.com/office/drawing/2014/main" id="{00000000-0008-0000-0200-00004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4" name="Image 23" hidden="1">
          <a:extLst>
            <a:ext uri="{FF2B5EF4-FFF2-40B4-BE49-F238E27FC236}">
              <a16:creationId xmlns:a16="http://schemas.microsoft.com/office/drawing/2014/main" id="{00000000-0008-0000-0200-00004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5" name="Image 24" hidden="1">
          <a:extLst>
            <a:ext uri="{FF2B5EF4-FFF2-40B4-BE49-F238E27FC236}">
              <a16:creationId xmlns:a16="http://schemas.microsoft.com/office/drawing/2014/main" id="{00000000-0008-0000-0200-00004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6" name="Image 25" hidden="1">
          <a:extLst>
            <a:ext uri="{FF2B5EF4-FFF2-40B4-BE49-F238E27FC236}">
              <a16:creationId xmlns:a16="http://schemas.microsoft.com/office/drawing/2014/main" id="{00000000-0008-0000-0200-00004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7" name="Image 26" hidden="1">
          <a:extLst>
            <a:ext uri="{FF2B5EF4-FFF2-40B4-BE49-F238E27FC236}">
              <a16:creationId xmlns:a16="http://schemas.microsoft.com/office/drawing/2014/main" id="{00000000-0008-0000-0200-00004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8" name="Image 27" hidden="1">
          <a:extLst>
            <a:ext uri="{FF2B5EF4-FFF2-40B4-BE49-F238E27FC236}">
              <a16:creationId xmlns:a16="http://schemas.microsoft.com/office/drawing/2014/main" id="{00000000-0008-0000-0200-00004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29" name="Image 28" hidden="1">
          <a:extLst>
            <a:ext uri="{FF2B5EF4-FFF2-40B4-BE49-F238E27FC236}">
              <a16:creationId xmlns:a16="http://schemas.microsoft.com/office/drawing/2014/main" id="{00000000-0008-0000-0200-00005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30" name="Image 29" hidden="1">
          <a:extLst>
            <a:ext uri="{FF2B5EF4-FFF2-40B4-BE49-F238E27FC236}">
              <a16:creationId xmlns:a16="http://schemas.microsoft.com/office/drawing/2014/main" id="{00000000-0008-0000-0200-00005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31" name="Image 30" hidden="1">
          <a:extLst>
            <a:ext uri="{FF2B5EF4-FFF2-40B4-BE49-F238E27FC236}">
              <a16:creationId xmlns:a16="http://schemas.microsoft.com/office/drawing/2014/main" id="{00000000-0008-0000-0200-00005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32" name="Image 31" hidden="1">
          <a:extLst>
            <a:ext uri="{FF2B5EF4-FFF2-40B4-BE49-F238E27FC236}">
              <a16:creationId xmlns:a16="http://schemas.microsoft.com/office/drawing/2014/main" id="{00000000-0008-0000-0200-00005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33" name="Image 32" hidden="1">
          <a:extLst>
            <a:ext uri="{FF2B5EF4-FFF2-40B4-BE49-F238E27FC236}">
              <a16:creationId xmlns:a16="http://schemas.microsoft.com/office/drawing/2014/main" id="{00000000-0008-0000-0200-00005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34" name="Image 33" hidden="1">
          <a:extLst>
            <a:ext uri="{FF2B5EF4-FFF2-40B4-BE49-F238E27FC236}">
              <a16:creationId xmlns:a16="http://schemas.microsoft.com/office/drawing/2014/main" id="{00000000-0008-0000-0200-00005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35" name="Image 34" hidden="1">
          <a:extLst>
            <a:ext uri="{FF2B5EF4-FFF2-40B4-BE49-F238E27FC236}">
              <a16:creationId xmlns:a16="http://schemas.microsoft.com/office/drawing/2014/main" id="{00000000-0008-0000-0200-00005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85725</xdr:rowOff>
    </xdr:to>
    <xdr:pic>
      <xdr:nvPicPr>
        <xdr:cNvPr id="36" name="Image 35" hidden="1">
          <a:extLst>
            <a:ext uri="{FF2B5EF4-FFF2-40B4-BE49-F238E27FC236}">
              <a16:creationId xmlns:a16="http://schemas.microsoft.com/office/drawing/2014/main" id="{00000000-0008-0000-0200-00005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7620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37" name="Image 36" hidden="1">
          <a:extLst>
            <a:ext uri="{FF2B5EF4-FFF2-40B4-BE49-F238E27FC236}">
              <a16:creationId xmlns:a16="http://schemas.microsoft.com/office/drawing/2014/main" id="{00000000-0008-0000-0200-00005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38" name="Image 37" hidden="1">
          <a:extLst>
            <a:ext uri="{FF2B5EF4-FFF2-40B4-BE49-F238E27FC236}">
              <a16:creationId xmlns:a16="http://schemas.microsoft.com/office/drawing/2014/main" id="{00000000-0008-0000-0200-00005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39" name="Image 38" hidden="1">
          <a:extLst>
            <a:ext uri="{FF2B5EF4-FFF2-40B4-BE49-F238E27FC236}">
              <a16:creationId xmlns:a16="http://schemas.microsoft.com/office/drawing/2014/main" id="{00000000-0008-0000-0200-00005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0" name="Image 39" hidden="1">
          <a:extLst>
            <a:ext uri="{FF2B5EF4-FFF2-40B4-BE49-F238E27FC236}">
              <a16:creationId xmlns:a16="http://schemas.microsoft.com/office/drawing/2014/main" id="{00000000-0008-0000-0200-00005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1" name="Image 40" hidden="1">
          <a:extLst>
            <a:ext uri="{FF2B5EF4-FFF2-40B4-BE49-F238E27FC236}">
              <a16:creationId xmlns:a16="http://schemas.microsoft.com/office/drawing/2014/main" id="{00000000-0008-0000-0200-00005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2" name="Image 41" hidden="1">
          <a:extLst>
            <a:ext uri="{FF2B5EF4-FFF2-40B4-BE49-F238E27FC236}">
              <a16:creationId xmlns:a16="http://schemas.microsoft.com/office/drawing/2014/main" id="{00000000-0008-0000-0200-00005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3" name="Image 42" hidden="1">
          <a:extLst>
            <a:ext uri="{FF2B5EF4-FFF2-40B4-BE49-F238E27FC236}">
              <a16:creationId xmlns:a16="http://schemas.microsoft.com/office/drawing/2014/main" id="{00000000-0008-0000-0200-00005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4" name="Image 43" hidden="1">
          <a:extLst>
            <a:ext uri="{FF2B5EF4-FFF2-40B4-BE49-F238E27FC236}">
              <a16:creationId xmlns:a16="http://schemas.microsoft.com/office/drawing/2014/main" id="{00000000-0008-0000-0200-00005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5" name="Image 44" hidden="1">
          <a:extLst>
            <a:ext uri="{FF2B5EF4-FFF2-40B4-BE49-F238E27FC236}">
              <a16:creationId xmlns:a16="http://schemas.microsoft.com/office/drawing/2014/main" id="{00000000-0008-0000-0200-00006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6" name="Image 45" hidden="1">
          <a:extLst>
            <a:ext uri="{FF2B5EF4-FFF2-40B4-BE49-F238E27FC236}">
              <a16:creationId xmlns:a16="http://schemas.microsoft.com/office/drawing/2014/main" id="{00000000-0008-0000-0200-00006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7" name="Image 46" hidden="1">
          <a:extLst>
            <a:ext uri="{FF2B5EF4-FFF2-40B4-BE49-F238E27FC236}">
              <a16:creationId xmlns:a16="http://schemas.microsoft.com/office/drawing/2014/main" id="{00000000-0008-0000-0200-00006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8" name="Image 47" hidden="1">
          <a:extLst>
            <a:ext uri="{FF2B5EF4-FFF2-40B4-BE49-F238E27FC236}">
              <a16:creationId xmlns:a16="http://schemas.microsoft.com/office/drawing/2014/main" id="{00000000-0008-0000-0200-00006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49" name="Image 48" hidden="1">
          <a:extLst>
            <a:ext uri="{FF2B5EF4-FFF2-40B4-BE49-F238E27FC236}">
              <a16:creationId xmlns:a16="http://schemas.microsoft.com/office/drawing/2014/main" id="{00000000-0008-0000-0200-00006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50" name="Image 49" hidden="1">
          <a:extLst>
            <a:ext uri="{FF2B5EF4-FFF2-40B4-BE49-F238E27FC236}">
              <a16:creationId xmlns:a16="http://schemas.microsoft.com/office/drawing/2014/main" id="{00000000-0008-0000-0200-00006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257175</xdr:colOff>
      <xdr:row>12</xdr:row>
      <xdr:rowOff>85725</xdr:rowOff>
    </xdr:to>
    <xdr:pic>
      <xdr:nvPicPr>
        <xdr:cNvPr id="51" name="Image 50" hidden="1">
          <a:extLst>
            <a:ext uri="{FF2B5EF4-FFF2-40B4-BE49-F238E27FC236}">
              <a16:creationId xmlns:a16="http://schemas.microsoft.com/office/drawing/2014/main" id="{00000000-0008-0000-0200-00006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2686050"/>
          <a:ext cx="257175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ownloads/Gestion%20ALLOGUEPES%20mai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ilan_Détaillé"/>
      <sheetName val="facture 2020"/>
      <sheetName val="FACTURES"/>
      <sheetName val="Config"/>
      <sheetName val="Gestion_Liste_Communes"/>
      <sheetName val="Carte"/>
      <sheetName val="LIVRE DES RECETTES"/>
      <sheetName val="Compta par mois"/>
      <sheetName val="Bilan_Chiffrés"/>
      <sheetName val="FACTURES CHENILLE"/>
      <sheetName val="DEVIS"/>
      <sheetName val="devis_chenilles"/>
      <sheetName val="Data_Liste_Communes"/>
      <sheetName val="bases"/>
      <sheetName val="SecteurCIS"/>
      <sheetName val="Bilan_Chiffré"/>
      <sheetName val="base"/>
      <sheetName val="FACTURE"/>
      <sheetName val="Histo"/>
      <sheetName val="Compta"/>
      <sheetName val="formulaire"/>
      <sheetName val="logo"/>
      <sheetName val="Feuil1"/>
      <sheetName val="formule regrouper"/>
      <sheetName val="Feuil2"/>
      <sheetName val="Feuil3"/>
      <sheetName val="Gestion ALLOGUEPES mai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_base" displayName="Tableau_base" ref="A1:F4" totalsRowShown="0" headerRowDxfId="1" headerRowBorderDxfId="0">
  <autoFilter ref="A1:F4" xr:uid="{00000000-0009-0000-0100-000003000000}"/>
  <tableColumns count="6">
    <tableColumn id="1" xr3:uid="{00000000-0010-0000-0000-000001000000}" name="dates"/>
    <tableColumn id="2" xr3:uid="{00000000-0010-0000-0000-000002000000}" name="noms et prénom"/>
    <tableColumn id="3" xr3:uid="{00000000-0010-0000-0000-000003000000}" name="adresse"/>
    <tableColumn id="4" xr3:uid="{00000000-0010-0000-0000-000004000000}" name="code postal"/>
    <tableColumn id="5" xr3:uid="{00000000-0010-0000-0000-000005000000}" name="ville "/>
    <tableColumn id="6" xr3:uid="{00000000-0010-0000-0000-000006000000}" name="N° FACTU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5"/>
  <sheetViews>
    <sheetView tabSelected="1" workbookViewId="0">
      <selection activeCell="H20" sqref="H20"/>
    </sheetView>
  </sheetViews>
  <sheetFormatPr baseColWidth="10" defaultRowHeight="15" x14ac:dyDescent="0.25"/>
  <cols>
    <col min="1" max="1" width="14.85546875" customWidth="1"/>
    <col min="2" max="2" width="5.85546875" customWidth="1"/>
    <col min="3" max="3" width="16.42578125" customWidth="1"/>
    <col min="4" max="4" width="17.28515625" customWidth="1"/>
    <col min="5" max="5" width="5.28515625" customWidth="1"/>
    <col min="6" max="6" width="8" customWidth="1"/>
    <col min="7" max="7" width="6" customWidth="1"/>
  </cols>
  <sheetData>
    <row r="1" spans="1:11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2"/>
    </row>
    <row r="2" spans="1:11" ht="18.75" x14ac:dyDescent="0.3">
      <c r="A2" s="21"/>
      <c r="B2" s="21"/>
      <c r="C2" s="21"/>
      <c r="D2" s="43"/>
      <c r="E2" s="89" t="s">
        <v>15</v>
      </c>
      <c r="F2" s="89"/>
      <c r="G2" s="89"/>
      <c r="H2" s="90" t="s">
        <v>9</v>
      </c>
      <c r="I2" s="91"/>
      <c r="J2" s="91"/>
      <c r="K2" s="3"/>
    </row>
    <row r="3" spans="1:11" ht="15.75" thickBot="1" x14ac:dyDescent="0.3">
      <c r="A3" s="21"/>
      <c r="B3" s="21"/>
      <c r="C3" s="21"/>
      <c r="D3" s="43"/>
      <c r="E3" s="77"/>
      <c r="F3" s="77"/>
      <c r="G3" s="77"/>
      <c r="H3" s="22"/>
      <c r="I3" s="22"/>
      <c r="J3" s="23"/>
      <c r="K3" s="4"/>
    </row>
    <row r="4" spans="1:11" ht="18" thickBot="1" x14ac:dyDescent="0.35">
      <c r="A4" s="21"/>
      <c r="B4" s="21"/>
      <c r="C4" s="21"/>
      <c r="D4" s="43"/>
      <c r="E4" s="92" t="s">
        <v>16</v>
      </c>
      <c r="F4" s="92"/>
      <c r="G4" s="92"/>
      <c r="H4" s="93">
        <v>43862</v>
      </c>
      <c r="I4" s="94" t="str">
        <f>IFERROR(INDEX(Tableau_base[],MATCH($H$2,Tableau_base[N° FACTURE],0),2),"")</f>
        <v>Petit pierre</v>
      </c>
      <c r="J4" s="95" t="str">
        <f>IFERROR(INDEX(Tableau_base[],MATCH($H$2,Tableau_base[N° FACTURE],0),2),"")</f>
        <v>Petit pierre</v>
      </c>
      <c r="K4" s="4"/>
    </row>
    <row r="5" spans="1:11" x14ac:dyDescent="0.25">
      <c r="A5" s="21"/>
      <c r="B5" s="21"/>
      <c r="C5" s="21"/>
      <c r="D5" s="43"/>
      <c r="E5" s="24"/>
      <c r="F5" s="25"/>
      <c r="G5" s="25"/>
      <c r="H5" s="25"/>
      <c r="I5" s="25"/>
      <c r="J5" s="25"/>
      <c r="K5" s="4"/>
    </row>
    <row r="6" spans="1:11" x14ac:dyDescent="0.25">
      <c r="A6" s="21"/>
      <c r="B6" s="21"/>
      <c r="C6" s="21"/>
      <c r="D6" s="43"/>
      <c r="E6" s="43"/>
      <c r="F6" s="24"/>
      <c r="G6" s="43"/>
      <c r="H6" s="24"/>
      <c r="I6" s="43"/>
      <c r="J6" s="21"/>
      <c r="K6" s="4"/>
    </row>
    <row r="7" spans="1:11" x14ac:dyDescent="0.25">
      <c r="A7" s="26"/>
      <c r="B7" s="26"/>
      <c r="C7" s="26"/>
      <c r="D7" s="24"/>
      <c r="E7" s="27"/>
      <c r="F7" s="78" t="s">
        <v>17</v>
      </c>
      <c r="G7" s="78"/>
      <c r="H7" s="78"/>
      <c r="I7" s="78"/>
      <c r="J7" s="78"/>
      <c r="K7" s="6"/>
    </row>
    <row r="8" spans="1:11" ht="15.75" thickBot="1" x14ac:dyDescent="0.3">
      <c r="A8" s="74" t="s">
        <v>18</v>
      </c>
      <c r="B8" s="79"/>
      <c r="C8" s="79"/>
      <c r="D8" s="79"/>
      <c r="E8" s="79"/>
      <c r="F8" s="79"/>
      <c r="G8" s="79"/>
      <c r="H8" s="75"/>
      <c r="I8" s="75"/>
      <c r="J8" s="76"/>
      <c r="K8" s="6"/>
    </row>
    <row r="9" spans="1:11" ht="21.75" thickBot="1" x14ac:dyDescent="0.3">
      <c r="A9" s="28" t="s">
        <v>19</v>
      </c>
      <c r="B9" s="96" t="s">
        <v>12</v>
      </c>
      <c r="C9" s="97"/>
      <c r="D9" s="97"/>
      <c r="E9" s="97"/>
      <c r="F9" s="97"/>
      <c r="G9" s="98"/>
      <c r="H9" s="80"/>
      <c r="I9" s="80"/>
      <c r="J9" s="81"/>
      <c r="K9" s="6"/>
    </row>
    <row r="10" spans="1:11" ht="21" thickBot="1" x14ac:dyDescent="0.3">
      <c r="A10" s="29" t="s">
        <v>20</v>
      </c>
      <c r="B10" s="82" t="s">
        <v>3</v>
      </c>
      <c r="C10" s="83"/>
      <c r="D10" s="84"/>
      <c r="E10" s="84"/>
      <c r="F10" s="84"/>
      <c r="G10" s="85"/>
      <c r="H10" s="30"/>
      <c r="I10" s="30"/>
      <c r="J10" s="30"/>
      <c r="K10" s="4"/>
    </row>
    <row r="11" spans="1:11" ht="23.25" thickBot="1" x14ac:dyDescent="0.3">
      <c r="A11" s="29" t="s">
        <v>21</v>
      </c>
      <c r="B11" s="30"/>
      <c r="C11" s="68">
        <v>72160</v>
      </c>
      <c r="D11" s="86" t="s">
        <v>4</v>
      </c>
      <c r="E11" s="87" t="str">
        <f>IFERROR(INDEX(Tableau_base[],MATCH($H$2,Tableau_base[N° FACTURE],0),2),"")</f>
        <v>Petit pierre</v>
      </c>
      <c r="F11" s="87" t="str">
        <f>IFERROR(INDEX(Tableau_base[],MATCH($H$2,Tableau_base[N° FACTURE],0),2),"")</f>
        <v>Petit pierre</v>
      </c>
      <c r="G11" s="87" t="str">
        <f>IFERROR(INDEX(Tableau_base[],MATCH($H$2,Tableau_base[N° FACTURE],0),2),"")</f>
        <v>Petit pierre</v>
      </c>
      <c r="H11" s="87" t="str">
        <f>IFERROR(INDEX(Tableau_base[],MATCH($H$2,Tableau_base[N° FACTURE],0),2),"")</f>
        <v>Petit pierre</v>
      </c>
      <c r="I11" s="87" t="str">
        <f>IFERROR(INDEX(Tableau_base[],MATCH($H$2,Tableau_base[N° FACTURE],0),2),"")</f>
        <v>Petit pierre</v>
      </c>
      <c r="J11" s="88" t="str">
        <f>IFERROR(INDEX(Tableau_base[],MATCH($H$2,Tableau_base[N° FACTURE],0),2),"")</f>
        <v>Petit pierre</v>
      </c>
      <c r="K11" s="4"/>
    </row>
    <row r="12" spans="1:11" ht="15.75" x14ac:dyDescent="0.25">
      <c r="A12" s="31"/>
      <c r="B12" s="32"/>
      <c r="C12" s="33"/>
      <c r="D12" s="33"/>
      <c r="E12" s="33"/>
      <c r="F12" s="33"/>
      <c r="G12" s="33"/>
      <c r="H12" s="33"/>
      <c r="I12" s="33"/>
      <c r="J12" s="33"/>
      <c r="K12" s="4"/>
    </row>
    <row r="13" spans="1:11" ht="15.75" x14ac:dyDescent="0.25">
      <c r="A13" s="34" t="s">
        <v>22</v>
      </c>
      <c r="B13" s="35" t="str">
        <f>IFERROR(INDEX([1]!TabDetailInterventions[#Data],MATCH($H$2,listeN°_FACTURE,0),7),"")</f>
        <v/>
      </c>
      <c r="C13" s="36"/>
      <c r="D13" s="36"/>
      <c r="E13" s="37"/>
      <c r="F13" s="38" t="s">
        <v>23</v>
      </c>
      <c r="G13" s="73" t="str">
        <f>IFERROR(INDEX([1]!TabDetailInterventions[#Data],MATCH($H$2,listeN°_FACTURE,0),6),"")</f>
        <v/>
      </c>
      <c r="H13" s="73"/>
      <c r="I13" s="73"/>
      <c r="J13" s="73"/>
      <c r="K13" s="4"/>
    </row>
    <row r="14" spans="1:11" x14ac:dyDescent="0.25">
      <c r="A14" s="39"/>
      <c r="B14" s="40"/>
      <c r="C14" s="40"/>
      <c r="D14" s="41"/>
      <c r="E14" s="24"/>
      <c r="F14" s="24"/>
      <c r="G14" s="24"/>
      <c r="H14" s="24"/>
      <c r="I14" s="24"/>
      <c r="J14" s="24"/>
      <c r="K14" s="5"/>
    </row>
    <row r="15" spans="1:11" x14ac:dyDescent="0.25">
      <c r="A15" s="74" t="s">
        <v>24</v>
      </c>
      <c r="B15" s="75"/>
      <c r="C15" s="75"/>
      <c r="D15" s="75"/>
      <c r="E15" s="75"/>
      <c r="F15" s="75"/>
      <c r="G15" s="75"/>
      <c r="H15" s="75"/>
      <c r="I15" s="75"/>
      <c r="J15" s="76"/>
      <c r="K15" s="4"/>
    </row>
    <row r="17" spans="1:11" x14ac:dyDescent="0.25">
      <c r="A17" s="100" t="s">
        <v>24</v>
      </c>
      <c r="B17" s="101"/>
      <c r="C17" s="101"/>
      <c r="D17" s="101"/>
      <c r="E17" s="101"/>
      <c r="F17" s="101"/>
      <c r="G17" s="101"/>
      <c r="H17" s="101"/>
      <c r="I17" s="101"/>
      <c r="J17" s="102"/>
    </row>
    <row r="18" spans="1:11" x14ac:dyDescent="0.25">
      <c r="A18" s="4"/>
      <c r="B18" s="4"/>
      <c r="C18" s="4"/>
      <c r="D18" s="5"/>
      <c r="E18" s="5"/>
      <c r="F18" s="5"/>
      <c r="G18" s="59"/>
      <c r="H18" s="5"/>
      <c r="I18" s="59"/>
    </row>
    <row r="19" spans="1:11" x14ac:dyDescent="0.25">
      <c r="A19" s="103" t="s">
        <v>40</v>
      </c>
      <c r="B19" s="103"/>
      <c r="C19" s="103"/>
      <c r="D19" s="103"/>
      <c r="E19" s="5"/>
      <c r="F19" s="59" t="s">
        <v>41</v>
      </c>
      <c r="G19" s="59"/>
      <c r="H19" s="59" t="s">
        <v>42</v>
      </c>
      <c r="I19" s="59"/>
      <c r="J19" s="59" t="s">
        <v>43</v>
      </c>
    </row>
    <row r="20" spans="1:11" ht="15.75" x14ac:dyDescent="0.25">
      <c r="A20" s="72" t="s">
        <v>32</v>
      </c>
      <c r="B20" s="72"/>
      <c r="C20" s="72"/>
      <c r="D20" s="72"/>
      <c r="E20" s="5"/>
      <c r="F20" s="61">
        <v>62</v>
      </c>
      <c r="G20" s="62"/>
      <c r="H20" s="63">
        <v>1</v>
      </c>
      <c r="I20" s="62"/>
      <c r="J20" s="70">
        <f>IF(ISERROR(SEARCH("-50%",A20)),IF(ISERROR(SEARCH("+ 25%",A20)),F20*H20,F20*H20*1.25),F20*H20*50%)</f>
        <v>62</v>
      </c>
    </row>
    <row r="21" spans="1:11" ht="15.75" x14ac:dyDescent="0.25">
      <c r="A21" s="72" t="s">
        <v>39</v>
      </c>
      <c r="B21" s="72"/>
      <c r="C21" s="72"/>
      <c r="D21" s="72"/>
      <c r="E21" s="5"/>
      <c r="F21" s="64"/>
      <c r="G21" s="62"/>
      <c r="H21" s="65"/>
      <c r="I21" s="62"/>
      <c r="J21" s="71">
        <f t="shared" ref="J20:J22" si="0">IF(ISERROR(SEARCH("-50%",A21)),IF(ISERROR(SEARCH("+ 25%",A21)),F21*H21,F21*H21*1.25),F21*H21*50%)</f>
        <v>0</v>
      </c>
      <c r="K21" t="s">
        <v>44</v>
      </c>
    </row>
    <row r="22" spans="1:11" ht="15.75" x14ac:dyDescent="0.25">
      <c r="A22" s="104" t="s">
        <v>37</v>
      </c>
      <c r="B22" s="104"/>
      <c r="C22" s="104"/>
      <c r="D22" s="104"/>
      <c r="E22" s="5"/>
      <c r="F22" s="64">
        <v>62</v>
      </c>
      <c r="G22" s="62"/>
      <c r="H22" s="65">
        <v>1</v>
      </c>
      <c r="I22" s="62"/>
      <c r="J22" s="71">
        <f t="shared" si="0"/>
        <v>31</v>
      </c>
      <c r="K22" s="69">
        <v>31</v>
      </c>
    </row>
    <row r="23" spans="1:11" ht="15.75" x14ac:dyDescent="0.25">
      <c r="A23" s="99" t="s">
        <v>36</v>
      </c>
      <c r="B23" s="99"/>
      <c r="C23" s="99"/>
      <c r="D23" s="99"/>
      <c r="E23" s="5"/>
      <c r="F23" s="64">
        <v>64</v>
      </c>
      <c r="G23" s="63"/>
      <c r="H23" s="65">
        <v>1</v>
      </c>
      <c r="I23" s="63"/>
      <c r="J23" s="71">
        <f t="shared" ref="J23:J24" si="1">IF(ISERROR(SEARCH("-50%",A23)),IF(ISERROR(SEARCH("+ 25%",A23)),F23*H23,F23*H23*1.25),F23*H23*50%)</f>
        <v>80</v>
      </c>
      <c r="K23" s="69">
        <v>80</v>
      </c>
    </row>
    <row r="24" spans="1:11" ht="15.75" x14ac:dyDescent="0.25">
      <c r="A24" s="72"/>
      <c r="B24" s="72"/>
      <c r="C24" s="72"/>
      <c r="D24" s="72"/>
      <c r="E24" s="5"/>
      <c r="F24" s="64"/>
      <c r="G24" s="67"/>
      <c r="H24" s="65"/>
      <c r="I24" s="62"/>
      <c r="J24" s="71">
        <f t="shared" si="1"/>
        <v>0</v>
      </c>
    </row>
    <row r="25" spans="1:11" ht="15.75" x14ac:dyDescent="0.25">
      <c r="A25" s="72"/>
      <c r="B25" s="72"/>
      <c r="C25" s="72"/>
      <c r="D25" s="72"/>
      <c r="E25" s="60"/>
      <c r="F25" s="64"/>
      <c r="G25" s="67"/>
      <c r="H25" s="65"/>
      <c r="I25" s="62"/>
      <c r="J25" s="66" t="str">
        <f>IFERROR(SUMPRODUCT(F25,H25),"")</f>
        <v/>
      </c>
    </row>
  </sheetData>
  <mergeCells count="22">
    <mergeCell ref="A24:D24"/>
    <mergeCell ref="A17:J17"/>
    <mergeCell ref="A19:D19"/>
    <mergeCell ref="A20:D20"/>
    <mergeCell ref="A21:D21"/>
    <mergeCell ref="A22:D22"/>
    <mergeCell ref="A25:D25"/>
    <mergeCell ref="G13:J13"/>
    <mergeCell ref="A15:J15"/>
    <mergeCell ref="A1:J1"/>
    <mergeCell ref="F7:J7"/>
    <mergeCell ref="A8:J8"/>
    <mergeCell ref="H9:J9"/>
    <mergeCell ref="B10:G10"/>
    <mergeCell ref="D11:J11"/>
    <mergeCell ref="E2:G2"/>
    <mergeCell ref="H2:J2"/>
    <mergeCell ref="E3:G3"/>
    <mergeCell ref="E4:G4"/>
    <mergeCell ref="H4:J4"/>
    <mergeCell ref="B9:G9"/>
    <mergeCell ref="A23:D23"/>
  </mergeCells>
  <dataValidations count="4">
    <dataValidation type="list" allowBlank="1" showInputMessage="1" showErrorMessage="1" sqref="K2" xr:uid="{00000000-0002-0000-0000-000000000000}">
      <formula1>listeN°_FACTURE</formula1>
    </dataValidation>
    <dataValidation type="list" allowBlank="1" showInputMessage="1" showErrorMessage="1" sqref="E2" xr:uid="{00000000-0002-0000-0000-000001000000}">
      <formula1>facturation</formula1>
    </dataValidation>
    <dataValidation type="list" allowBlank="1" showInputMessage="1" showErrorMessage="1" sqref="F7:J7" xr:uid="{00000000-0002-0000-0000-000002000000}">
      <formula1>Nature_de_l_intervention</formula1>
    </dataValidation>
    <dataValidation type="list" allowBlank="1" showInputMessage="1" showErrorMessage="1" sqref="H2:J2" xr:uid="{00000000-0002-0000-0000-000003000000}">
      <formula1>factures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4000000}">
          <x14:formula1>
            <xm:f>Config!$B$3:$B$8</xm:f>
          </x14:formula1>
          <xm:sqref>F20:F25</xm:sqref>
        </x14:dataValidation>
        <x14:dataValidation type="list" allowBlank="1" showInputMessage="1" showErrorMessage="1" xr:uid="{00000000-0002-0000-0000-000005000000}">
          <x14:formula1>
            <xm:f>Config!$A$3:$A$12</xm:f>
          </x14:formula1>
          <xm:sqref>A20:D25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4"/>
  <sheetViews>
    <sheetView workbookViewId="0">
      <selection activeCell="B12" sqref="B12"/>
    </sheetView>
  </sheetViews>
  <sheetFormatPr baseColWidth="10" defaultRowHeight="15" x14ac:dyDescent="0.25"/>
  <cols>
    <col min="1" max="6" width="22.140625" style="1" customWidth="1"/>
    <col min="7" max="7" width="11.42578125" style="42"/>
    <col min="8" max="8" width="3.7109375" customWidth="1"/>
    <col min="9" max="9" width="44.140625" customWidth="1"/>
  </cols>
  <sheetData>
    <row r="1" spans="1:6" ht="15.75" thickBot="1" x14ac:dyDescent="0.3">
      <c r="A1" s="20" t="s">
        <v>27</v>
      </c>
      <c r="B1" s="20" t="s">
        <v>26</v>
      </c>
      <c r="C1" s="19" t="s">
        <v>0</v>
      </c>
      <c r="D1" s="20" t="s">
        <v>1</v>
      </c>
      <c r="E1" s="19" t="s">
        <v>2</v>
      </c>
      <c r="F1" s="44" t="s">
        <v>25</v>
      </c>
    </row>
    <row r="2" spans="1:6" ht="15.75" thickTop="1" x14ac:dyDescent="0.25">
      <c r="A2" s="7">
        <v>43862</v>
      </c>
      <c r="B2" s="8" t="s">
        <v>10</v>
      </c>
      <c r="C2" s="9" t="s">
        <v>3</v>
      </c>
      <c r="D2" s="9">
        <v>72160</v>
      </c>
      <c r="E2" s="9" t="s">
        <v>4</v>
      </c>
      <c r="F2" s="10" t="s">
        <v>7</v>
      </c>
    </row>
    <row r="3" spans="1:6" x14ac:dyDescent="0.25">
      <c r="A3" s="11">
        <v>43924</v>
      </c>
      <c r="B3" s="12" t="s">
        <v>11</v>
      </c>
      <c r="C3" s="13" t="s">
        <v>5</v>
      </c>
      <c r="D3" s="13">
        <v>17253</v>
      </c>
      <c r="E3" s="13" t="s">
        <v>6</v>
      </c>
      <c r="F3" s="14" t="s">
        <v>8</v>
      </c>
    </row>
    <row r="4" spans="1:6" x14ac:dyDescent="0.25">
      <c r="A4" s="15">
        <v>43965</v>
      </c>
      <c r="B4" s="16" t="s">
        <v>12</v>
      </c>
      <c r="C4" s="17" t="s">
        <v>13</v>
      </c>
      <c r="D4" s="17">
        <v>56300</v>
      </c>
      <c r="E4" s="17" t="s">
        <v>14</v>
      </c>
      <c r="F4" s="18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2"/>
  <sheetViews>
    <sheetView workbookViewId="0">
      <selection activeCell="B10" sqref="B10"/>
    </sheetView>
  </sheetViews>
  <sheetFormatPr baseColWidth="10" defaultRowHeight="15" x14ac:dyDescent="0.25"/>
  <cols>
    <col min="1" max="1" width="56.28515625" customWidth="1"/>
    <col min="2" max="2" width="23.7109375" customWidth="1"/>
  </cols>
  <sheetData>
    <row r="1" spans="1:2" x14ac:dyDescent="0.25">
      <c r="A1" s="57" t="s">
        <v>28</v>
      </c>
      <c r="B1" s="58" t="s">
        <v>29</v>
      </c>
    </row>
    <row r="2" spans="1:2" x14ac:dyDescent="0.25">
      <c r="A2" s="45"/>
      <c r="B2" s="46"/>
    </row>
    <row r="3" spans="1:2" x14ac:dyDescent="0.25">
      <c r="A3" s="48" t="s">
        <v>30</v>
      </c>
      <c r="B3" s="47">
        <v>62</v>
      </c>
    </row>
    <row r="4" spans="1:2" x14ac:dyDescent="0.25">
      <c r="A4" s="49" t="s">
        <v>31</v>
      </c>
      <c r="B4" s="47">
        <v>63</v>
      </c>
    </row>
    <row r="5" spans="1:2" x14ac:dyDescent="0.25">
      <c r="A5" s="50" t="s">
        <v>32</v>
      </c>
      <c r="B5" s="47">
        <v>64</v>
      </c>
    </row>
    <row r="6" spans="1:2" x14ac:dyDescent="0.25">
      <c r="A6" s="50" t="s">
        <v>33</v>
      </c>
      <c r="B6" s="47">
        <v>65</v>
      </c>
    </row>
    <row r="7" spans="1:2" x14ac:dyDescent="0.25">
      <c r="A7" s="50" t="s">
        <v>34</v>
      </c>
      <c r="B7" s="47">
        <v>66</v>
      </c>
    </row>
    <row r="8" spans="1:2" x14ac:dyDescent="0.25">
      <c r="A8" s="51" t="s">
        <v>35</v>
      </c>
      <c r="B8" s="47">
        <v>68</v>
      </c>
    </row>
    <row r="9" spans="1:2" x14ac:dyDescent="0.25">
      <c r="A9" s="52" t="s">
        <v>36</v>
      </c>
      <c r="B9" s="53"/>
    </row>
    <row r="10" spans="1:2" x14ac:dyDescent="0.25">
      <c r="A10" s="54" t="s">
        <v>37</v>
      </c>
      <c r="B10" s="55"/>
    </row>
    <row r="11" spans="1:2" x14ac:dyDescent="0.25">
      <c r="A11" s="56" t="s">
        <v>38</v>
      </c>
      <c r="B11" s="53"/>
    </row>
    <row r="12" spans="1:2" x14ac:dyDescent="0.25">
      <c r="A12" s="48" t="s">
        <v>39</v>
      </c>
      <c r="B12" s="5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facture 2020</vt:lpstr>
      <vt:lpstr>Bilan_Détaillé</vt:lpstr>
      <vt:lpstr>Config</vt:lpstr>
      <vt:lpstr>adresse</vt:lpstr>
      <vt:lpstr>code_postal</vt:lpstr>
      <vt:lpstr>DATES</vt:lpstr>
      <vt:lpstr>N°_FACTURE</vt:lpstr>
      <vt:lpstr>noms_et_prénom</vt:lpstr>
      <vt:lpstr>PRESTATIONS</vt:lpstr>
      <vt:lpstr>tarifs</vt:lpstr>
      <vt:lpstr>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Bruno MAZEPA</cp:lastModifiedBy>
  <dcterms:created xsi:type="dcterms:W3CDTF">2020-05-13T10:13:51Z</dcterms:created>
  <dcterms:modified xsi:type="dcterms:W3CDTF">2020-05-19T12:02:51Z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