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Estimation" sheetId="1" r:id="rId1"/>
    <sheet name="Posture pénible des tâches" sheetId="6" r:id="rId2"/>
    <sheet name="Rappel des seuils de facteurs" sheetId="8" r:id="rId3"/>
    <sheet name="Questionnaire" sheetId="9" r:id="rId4"/>
  </sheets>
  <definedNames>
    <definedName name="Liste">'Posture pénible des tâches'!$A$3:$A$29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H13" i="1"/>
  <c r="H12" i="1"/>
  <c r="I12" i="1"/>
  <c r="I13" i="1"/>
  <c r="I14" i="1"/>
  <c r="H11" i="1"/>
  <c r="H10" i="1"/>
  <c r="I10" i="1"/>
  <c r="I11" i="1"/>
  <c r="H1" i="9" l="1"/>
  <c r="D9" i="1" l="1"/>
  <c r="H9" i="1"/>
  <c r="I9" i="1"/>
  <c r="J9" i="1" s="1"/>
  <c r="K9" i="1" l="1"/>
</calcChain>
</file>

<file path=xl/comments1.xml><?xml version="1.0" encoding="utf-8"?>
<comments xmlns="http://schemas.openxmlformats.org/spreadsheetml/2006/main">
  <authors>
    <author>MARCEL Sandra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 xml:space="preserve">Etabli par le chef de secteur
</t>
        </r>
      </text>
    </comment>
    <comment ref="H7" authorId="0">
      <text>
        <r>
          <rPr>
            <b/>
            <sz val="9"/>
            <color indexed="81"/>
            <rFont val="Tahoma"/>
            <family val="2"/>
          </rPr>
          <t>Automatique en fct de la tâche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Heures par mois considéerées comme pénibles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Pourcentage tmps activité * pourcentage pénibilité * heures/mois</t>
        </r>
      </text>
    </comment>
  </commentList>
</comments>
</file>

<file path=xl/sharedStrings.xml><?xml version="1.0" encoding="utf-8"?>
<sst xmlns="http://schemas.openxmlformats.org/spreadsheetml/2006/main" count="133" uniqueCount="87">
  <si>
    <t xml:space="preserve">Nom </t>
  </si>
  <si>
    <t>Tâches</t>
  </si>
  <si>
    <t>Manutention</t>
  </si>
  <si>
    <t>Vibration</t>
  </si>
  <si>
    <t>T° extrèmes</t>
  </si>
  <si>
    <t>Bruit</t>
  </si>
  <si>
    <t>Seuil</t>
  </si>
  <si>
    <t>Sortie</t>
  </si>
  <si>
    <t xml:space="preserve">Entrée </t>
  </si>
  <si>
    <t>DUPONT</t>
  </si>
  <si>
    <t>Nbr semaines</t>
  </si>
  <si>
    <t>% temps passé</t>
  </si>
  <si>
    <t xml:space="preserve">Nettoyage méca des sols </t>
  </si>
  <si>
    <t>Aspiration/balayge des sols</t>
  </si>
  <si>
    <t xml:space="preserve">Balayage humide des sols </t>
  </si>
  <si>
    <t>Entretien sanitaires</t>
  </si>
  <si>
    <t>Entretien d'espace verts</t>
  </si>
  <si>
    <t>Nettoyage cuisines</t>
  </si>
  <si>
    <t>Désinfection</t>
  </si>
  <si>
    <t>Deratisation/Désinsectisation</t>
  </si>
  <si>
    <t>Nettoyage eau HP</t>
  </si>
  <si>
    <t>Salage des abords extèrieurs</t>
  </si>
  <si>
    <t>Conduite d'engin</t>
  </si>
  <si>
    <t xml:space="preserve">Vidage des poubelles </t>
  </si>
  <si>
    <t>Capture d'animaux errants</t>
  </si>
  <si>
    <t>Essuyage humide bureaux</t>
  </si>
  <si>
    <t>Nettoyage ligne de production</t>
  </si>
  <si>
    <t>Conditionnement de pdts chimiques</t>
  </si>
  <si>
    <t xml:space="preserve">Nettoyage manuel des sols </t>
  </si>
  <si>
    <t>Démontage/remontage équipement client</t>
  </si>
  <si>
    <t>Entretien laboratoire</t>
  </si>
  <si>
    <t xml:space="preserve">Nettoyage salle de restauration </t>
  </si>
  <si>
    <t>Liste exhaustives des tâches</t>
  </si>
  <si>
    <t>Manipulation de produits chimiques</t>
  </si>
  <si>
    <t>Pénibilité correspondante</t>
  </si>
  <si>
    <t xml:space="preserve">% pénibilité </t>
  </si>
  <si>
    <t>Entretien douche</t>
  </si>
  <si>
    <t>Postures pénibles</t>
  </si>
  <si>
    <t>Ø</t>
  </si>
  <si>
    <t>Risque chimique</t>
  </si>
  <si>
    <t>Nettoyage des vitres intèrieures</t>
  </si>
  <si>
    <t>Nettoyage des vitres exterieures</t>
  </si>
  <si>
    <t>Nettoyage parties hautes</t>
  </si>
  <si>
    <t>Nettoyage parties basses</t>
  </si>
  <si>
    <t>Lever ou porter</t>
  </si>
  <si>
    <t>Pousser ou tirer</t>
  </si>
  <si>
    <t>Déplacement avec charge</t>
  </si>
  <si>
    <t>Bras en l'air</t>
  </si>
  <si>
    <t>Accroupi</t>
  </si>
  <si>
    <t>A genoux</t>
  </si>
  <si>
    <t>Torsion torse</t>
  </si>
  <si>
    <t>Flexion torse</t>
  </si>
  <si>
    <t>Vibration main/bras</t>
  </si>
  <si>
    <t>Vibration générale</t>
  </si>
  <si>
    <t>Travail 00-05h</t>
  </si>
  <si>
    <t xml:space="preserve">Travail en équipe </t>
  </si>
  <si>
    <t>Gestes répétitifs</t>
  </si>
  <si>
    <t>Répétitivité</t>
  </si>
  <si>
    <t>Agent chimique dangereux</t>
  </si>
  <si>
    <t>Mileu hyperbare</t>
  </si>
  <si>
    <t>Milieu hyperbare</t>
  </si>
  <si>
    <t>H/semaine</t>
  </si>
  <si>
    <t>Hp/sem</t>
  </si>
  <si>
    <t>Hp/an</t>
  </si>
  <si>
    <t>Pénibilité</t>
  </si>
  <si>
    <t>Action pénible</t>
  </si>
  <si>
    <t>j</t>
  </si>
  <si>
    <t>h</t>
  </si>
  <si>
    <t>Unités</t>
  </si>
  <si>
    <t>travaux</t>
  </si>
  <si>
    <t>80dB (A)</t>
  </si>
  <si>
    <t xml:space="preserve">135dB ( C ) </t>
  </si>
  <si>
    <t>nuits</t>
  </si>
  <si>
    <t>Nuit/équipe</t>
  </si>
  <si>
    <t>?</t>
  </si>
  <si>
    <t>Cumul de manutention 7,5T</t>
  </si>
  <si>
    <t>Cumul</t>
  </si>
  <si>
    <t>Bruit A</t>
  </si>
  <si>
    <t>Bruit C</t>
  </si>
  <si>
    <t>Posture pénible ?</t>
  </si>
  <si>
    <t>Oui</t>
  </si>
  <si>
    <t>/!\ poids de charges</t>
  </si>
  <si>
    <t>% pénibilité activité</t>
  </si>
  <si>
    <t>/!\ risque chimique</t>
  </si>
  <si>
    <t>Travail nuit</t>
  </si>
  <si>
    <t>Travail équipe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</si>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</sst>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sz val="12"/>
      <color rgb="FF545454"/>
      <name val="Arial"/>
      <family val="2"/>
    </font>
    <font>
      <sz val="36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1" fillId="0" borderId="0" xfId="0" applyFont="1" applyAlignment="1">
      <alignment horizontal="center" textRotation="60"/>
    </xf>
    <xf numFmtId="164" fontId="1" fillId="0" borderId="0" xfId="0" applyNumberFormat="1" applyFont="1" applyAlignment="1">
      <alignment horizontal="center" textRotation="60"/>
    </xf>
    <xf numFmtId="1" fontId="1" fillId="0" borderId="0" xfId="0" applyNumberFormat="1" applyFont="1" applyAlignment="1">
      <alignment horizontal="center" textRotation="60"/>
    </xf>
    <xf numFmtId="9" fontId="1" fillId="0" borderId="0" xfId="0" applyNumberFormat="1" applyFont="1" applyAlignment="1">
      <alignment horizontal="center" textRotation="60"/>
    </xf>
    <xf numFmtId="0" fontId="4" fillId="0" borderId="0" xfId="0" applyFont="1" applyAlignment="1">
      <alignment horizontal="center"/>
    </xf>
    <xf numFmtId="165" fontId="1" fillId="0" borderId="0" xfId="0" applyNumberFormat="1" applyFont="1" applyAlignment="1">
      <alignment horizontal="center" textRotation="60"/>
    </xf>
    <xf numFmtId="0" fontId="6" fillId="0" borderId="0" xfId="0" applyFont="1" applyAlignment="1">
      <alignment horizontal="center" vertical="center"/>
    </xf>
    <xf numFmtId="0" fontId="0" fillId="0" borderId="0" xfId="0"/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9" fontId="0" fillId="0" borderId="0" xfId="0" applyNumberFormat="1"/>
    <xf numFmtId="9" fontId="4" fillId="0" borderId="0" xfId="0" applyNumberFormat="1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6" fillId="0" borderId="0" xfId="0" applyFont="1" applyAlignment="1">
      <alignment vertical="center"/>
    </xf>
    <xf numFmtId="165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64" fontId="0" fillId="7" borderId="0" xfId="0" applyNumberFormat="1" applyFill="1" applyAlignment="1">
      <alignment horizontal="center"/>
    </xf>
    <xf numFmtId="0" fontId="2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7" borderId="0" xfId="0" applyFill="1"/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499984740745262"/>
      </font>
      <fill>
        <patternFill>
          <bgColor rgb="FFF29E6A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29E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526676</xdr:colOff>
      <xdr:row>1</xdr:row>
      <xdr:rowOff>31377</xdr:rowOff>
    </xdr:from>
    <xdr:to>
      <xdr:col>3</xdr:col>
      <xdr:colOff>572301</xdr:colOff>
      <xdr:row>4</xdr:row>
      <xdr:rowOff>452983</xdr:rowOff>
    </xdr:to>
    <xdr:pic>
      <xdr:nvPicPr>
        <xdr:cNvPr id="2" name="Image 1" descr="ISOR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26676" y="221877"/>
          <a:ext cx="2152331" cy="99310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323850</xdr:colOff>
          <xdr:row>1</xdr:row>
          <xdr:rowOff>19050</xdr:rowOff>
        </xdr:from>
        <xdr:to>
          <xdr:col>13</xdr:col>
          <xdr:colOff>352425</xdr:colOff>
          <xdr:row>4</xdr:row>
          <xdr:rowOff>9525</xdr:rowOff>
        </xdr:to>
        <xdr:sp macro="" textlink="">
          <xdr:nvSpPr>
            <xdr:cNvPr id="2080" name="CommandButton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9</xdr:row>
          <xdr:rowOff>0</xdr:rowOff>
        </xdr:from>
        <xdr:to>
          <xdr:col>6</xdr:col>
          <xdr:colOff>0</xdr:colOff>
          <xdr:row>10</xdr:row>
          <xdr:rowOff>38100</xdr:rowOff>
        </xdr:to>
        <xdr:sp macro="" textlink="">
          <xdr:nvSpPr>
            <xdr:cNvPr id="2082" name="ComboBox1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  <pageSetUpPr fitToPage="1"/>
  </sheetPr>
  <dimension ref="A1:S45"/>
  <sheetViews>
    <sheetView tabSelected="1" zoomScale="85" zoomScaleNormal="85" workbookViewId="0">
      <selection activeCell="F10" sqref="F10"/>
    </sheetView>
  </sheetViews>
  <sheetFormatPr baseColWidth="10" defaultRowHeight="15" x14ac:dyDescent="0.25"/>
  <cols>
    <col min="1" max="1" width="14" style="2" customWidth="1"/>
    <col min="2" max="2" width="8.85546875" style="3" bestFit="1" customWidth="1"/>
    <col min="3" max="3" width="8.7109375" style="3" bestFit="1" customWidth="1"/>
    <col min="4" max="4" width="13.5703125" style="4" bestFit="1" customWidth="1"/>
    <col min="5" max="5" width="11.85546875" style="4" bestFit="1" customWidth="1"/>
    <col min="6" max="6" width="35.5703125" style="1" bestFit="1" customWidth="1"/>
    <col min="7" max="7" width="14.28515625" style="5" bestFit="1" customWidth="1"/>
    <col min="8" max="8" width="19.140625" style="1" bestFit="1" customWidth="1"/>
    <col min="9" max="9" width="17.42578125" style="1" customWidth="1"/>
    <col min="10" max="10" width="10" style="29" hidden="1" customWidth="1"/>
    <col min="11" max="11" width="9" style="29" customWidth="1"/>
    <col min="12" max="12" width="13.42578125" style="1" bestFit="1" customWidth="1"/>
    <col min="13" max="13" width="9" style="1" bestFit="1" customWidth="1"/>
    <col min="14" max="14" width="10.85546875" style="13" bestFit="1" customWidth="1"/>
    <col min="15" max="15" width="9.28515625" style="13" bestFit="1" customWidth="1"/>
    <col min="16" max="16" width="8" bestFit="1" customWidth="1"/>
    <col min="17" max="17" width="12.42578125" bestFit="1" customWidth="1"/>
    <col min="18" max="18" width="12.140625" style="1" bestFit="1" customWidth="1"/>
    <col min="19" max="19" width="13.85546875" bestFit="1" customWidth="1"/>
  </cols>
  <sheetData>
    <row r="1" spans="1:19" x14ac:dyDescent="0.25">
      <c r="A1" s="32"/>
      <c r="B1" s="32"/>
      <c r="C1" s="32"/>
      <c r="D1" s="32"/>
    </row>
    <row r="2" spans="1:19" x14ac:dyDescent="0.25">
      <c r="A2" s="32"/>
      <c r="B2" s="32"/>
      <c r="C2" s="32"/>
      <c r="D2" s="32"/>
      <c r="K2" s="33"/>
      <c r="L2" s="33"/>
      <c r="M2" s="33"/>
      <c r="N2" s="33"/>
    </row>
    <row r="3" spans="1:19" ht="15" customHeight="1" x14ac:dyDescent="0.25">
      <c r="A3" s="32"/>
      <c r="B3" s="32"/>
      <c r="C3" s="32"/>
      <c r="D3" s="32"/>
      <c r="E3" s="28"/>
      <c r="F3" s="28"/>
      <c r="G3" s="28"/>
      <c r="H3" s="28"/>
      <c r="I3" s="12"/>
      <c r="K3" s="33"/>
      <c r="L3" s="33"/>
      <c r="M3" s="33"/>
      <c r="N3" s="33"/>
      <c r="R3" s="28"/>
    </row>
    <row r="4" spans="1:19" ht="15" customHeight="1" x14ac:dyDescent="0.25">
      <c r="A4" s="32"/>
      <c r="B4" s="32"/>
      <c r="C4" s="32"/>
      <c r="D4" s="32"/>
      <c r="E4" s="28"/>
      <c r="F4" s="28"/>
      <c r="G4" s="28"/>
      <c r="H4" s="28"/>
      <c r="I4" s="12"/>
      <c r="K4" s="33"/>
      <c r="L4" s="33"/>
      <c r="M4" s="33"/>
      <c r="N4" s="33"/>
      <c r="R4" s="28"/>
    </row>
    <row r="5" spans="1:19" ht="44.25" x14ac:dyDescent="0.25">
      <c r="A5" s="32"/>
      <c r="B5" s="32"/>
      <c r="C5" s="32"/>
      <c r="D5" s="32"/>
      <c r="E5" s="28"/>
      <c r="F5" s="28"/>
      <c r="G5" s="28"/>
      <c r="H5" s="28"/>
      <c r="I5" s="12"/>
      <c r="P5" s="1"/>
      <c r="R5" s="28"/>
    </row>
    <row r="6" spans="1:19" x14ac:dyDescent="0.25">
      <c r="A6" s="32"/>
      <c r="B6" s="32"/>
      <c r="C6" s="32"/>
      <c r="D6" s="32"/>
      <c r="P6" s="1"/>
    </row>
    <row r="7" spans="1:19" ht="123" customHeight="1" x14ac:dyDescent="0.25">
      <c r="A7" s="6" t="s">
        <v>0</v>
      </c>
      <c r="B7" s="7" t="s">
        <v>8</v>
      </c>
      <c r="C7" s="7" t="s">
        <v>7</v>
      </c>
      <c r="D7" s="8" t="s">
        <v>10</v>
      </c>
      <c r="E7" s="8" t="s">
        <v>61</v>
      </c>
      <c r="F7" s="6" t="s">
        <v>1</v>
      </c>
      <c r="G7" s="9" t="s">
        <v>11</v>
      </c>
      <c r="H7" s="6" t="s">
        <v>79</v>
      </c>
      <c r="I7" s="6" t="s">
        <v>82</v>
      </c>
      <c r="J7" s="11" t="s">
        <v>62</v>
      </c>
      <c r="K7" s="11" t="s">
        <v>63</v>
      </c>
      <c r="L7" s="6" t="s">
        <v>2</v>
      </c>
      <c r="M7" s="6" t="s">
        <v>76</v>
      </c>
      <c r="N7" s="6" t="s">
        <v>3</v>
      </c>
      <c r="O7" s="6" t="s">
        <v>77</v>
      </c>
      <c r="P7" s="6" t="s">
        <v>78</v>
      </c>
      <c r="Q7" s="6" t="s">
        <v>4</v>
      </c>
      <c r="R7" s="6" t="s">
        <v>84</v>
      </c>
      <c r="S7" s="6" t="s">
        <v>85</v>
      </c>
    </row>
    <row r="8" spans="1:19" x14ac:dyDescent="0.25">
      <c r="F8" s="38" t="s">
        <v>28</v>
      </c>
      <c r="P8" s="1"/>
    </row>
    <row r="9" spans="1:19" x14ac:dyDescent="0.25">
      <c r="A9" s="2" t="s">
        <v>9</v>
      </c>
      <c r="B9" s="3">
        <v>41275</v>
      </c>
      <c r="C9" s="3">
        <v>41639</v>
      </c>
      <c r="D9" s="4">
        <f>DATEDIF(B9,C9,"d")/7</f>
        <v>52</v>
      </c>
      <c r="E9" s="4">
        <v>15</v>
      </c>
      <c r="F9" s="38" t="s">
        <v>27</v>
      </c>
      <c r="H9" s="1" t="str">
        <f>VLOOKUP(F9,'Posture pénible des tâches'!A3:C29,3)</f>
        <v>Ø</v>
      </c>
      <c r="I9" s="5">
        <f>VLOOKUP(F9,'Posture pénible des tâches'!A3:B29,2)</f>
        <v>0</v>
      </c>
      <c r="J9" s="29">
        <f>E9*G9*I9</f>
        <v>0</v>
      </c>
      <c r="K9" s="29">
        <f>J9*(D9-5)</f>
        <v>0</v>
      </c>
      <c r="L9" s="1">
        <v>0.3</v>
      </c>
    </row>
    <row r="10" spans="1:19" x14ac:dyDescent="0.25">
      <c r="F10" s="38" t="s">
        <v>86</v>
      </c>
      <c r="H10" s="1" t="e">
        <f>VLOOKUP(F10,'Posture pénible des tâches'!A3:C29,3)</f>
        <v>#N/A</v>
      </c>
      <c r="I10" s="5" t="e">
        <f>VLOOKUP(F10,'Posture pénible des tâches'!A4:B30,2)</f>
        <v>#N/A</v>
      </c>
    </row>
    <row r="11" spans="1:19" x14ac:dyDescent="0.25">
      <c r="F11" s="38"/>
      <c r="H11" s="1" t="e">
        <f>VLOOKUP(F11,'Posture pénible des tâches'!A3:C29,3)</f>
        <v>#N/A</v>
      </c>
      <c r="I11" s="5" t="e">
        <f>VLOOKUP(F11,'Posture pénible des tâches'!A5:B31,2)</f>
        <v>#N/A</v>
      </c>
    </row>
    <row r="12" spans="1:19" x14ac:dyDescent="0.25">
      <c r="F12" s="38"/>
      <c r="H12" s="1" t="e">
        <f>VLOOKUP(F12,'Posture pénible des tâches'!A3:C29,3)</f>
        <v>#N/A</v>
      </c>
      <c r="I12" s="5" t="e">
        <f>VLOOKUP(F12,'Posture pénible des tâches'!A6:B32,2)</f>
        <v>#N/A</v>
      </c>
    </row>
    <row r="13" spans="1:19" x14ac:dyDescent="0.25">
      <c r="F13" s="38"/>
      <c r="H13" s="1" t="e">
        <f>VLOOKUP(F13,'Posture pénible des tâches'!A3:C29,3)</f>
        <v>#N/A</v>
      </c>
      <c r="I13" s="5" t="e">
        <f>VLOOKUP(F13,'Posture pénible des tâches'!A7:B33,2)</f>
        <v>#N/A</v>
      </c>
    </row>
    <row r="14" spans="1:19" x14ac:dyDescent="0.25">
      <c r="F14" s="38"/>
      <c r="H14" s="1" t="e">
        <f>VLOOKUP(F14,'Posture pénible des tâches'!A3:C29,3)</f>
        <v>#N/A</v>
      </c>
      <c r="I14" s="5" t="e">
        <f>VLOOKUP(F14,'Posture pénible des tâches'!A8:B34,2)</f>
        <v>#N/A</v>
      </c>
    </row>
    <row r="15" spans="1:19" x14ac:dyDescent="0.25">
      <c r="F15" s="38"/>
      <c r="I15" s="5"/>
    </row>
    <row r="16" spans="1:19" x14ac:dyDescent="0.25">
      <c r="D16" s="3"/>
      <c r="E16" s="3"/>
      <c r="F16" s="38"/>
      <c r="I16" s="5"/>
      <c r="R16" s="3"/>
    </row>
    <row r="17" spans="1:18" x14ac:dyDescent="0.25">
      <c r="D17" s="3"/>
      <c r="E17" s="3"/>
      <c r="F17" s="38"/>
      <c r="I17" s="5"/>
      <c r="R17" s="3"/>
    </row>
    <row r="18" spans="1:18" x14ac:dyDescent="0.25">
      <c r="A18" s="14"/>
      <c r="D18" s="3"/>
      <c r="E18" s="3"/>
      <c r="F18" s="38"/>
      <c r="I18" s="5"/>
      <c r="R18" s="3"/>
    </row>
    <row r="19" spans="1:18" x14ac:dyDescent="0.25">
      <c r="D19" s="3"/>
      <c r="E19" s="3"/>
      <c r="F19" s="38"/>
      <c r="I19" s="5"/>
      <c r="R19" s="3"/>
    </row>
    <row r="20" spans="1:18" x14ac:dyDescent="0.25">
      <c r="D20" s="3"/>
      <c r="E20" s="3"/>
      <c r="F20" s="31"/>
      <c r="I20" s="5"/>
      <c r="R20" s="3"/>
    </row>
    <row r="21" spans="1:18" x14ac:dyDescent="0.25">
      <c r="D21" s="3"/>
      <c r="E21" s="3"/>
      <c r="F21" s="3"/>
      <c r="I21" s="5"/>
      <c r="R21" s="3"/>
    </row>
    <row r="22" spans="1:18" x14ac:dyDescent="0.25">
      <c r="D22" s="3"/>
      <c r="E22" s="3"/>
      <c r="F22" s="3"/>
      <c r="I22" s="5"/>
      <c r="R22" s="3"/>
    </row>
    <row r="23" spans="1:18" x14ac:dyDescent="0.25">
      <c r="D23" s="3"/>
      <c r="E23" s="3"/>
      <c r="F23" s="3"/>
      <c r="I23" s="5"/>
      <c r="R23" s="3"/>
    </row>
    <row r="24" spans="1:18" x14ac:dyDescent="0.25">
      <c r="D24" s="3"/>
      <c r="E24" s="3"/>
      <c r="F24" s="3"/>
      <c r="I24" s="5"/>
      <c r="R24" s="3"/>
    </row>
    <row r="25" spans="1:18" x14ac:dyDescent="0.25">
      <c r="D25" s="3"/>
      <c r="E25" s="3"/>
      <c r="F25" s="3"/>
      <c r="I25" s="5"/>
      <c r="R25" s="3"/>
    </row>
    <row r="26" spans="1:18" x14ac:dyDescent="0.25">
      <c r="D26" s="3"/>
      <c r="E26" s="3"/>
      <c r="F26" s="3"/>
      <c r="I26" s="5"/>
      <c r="R26" s="3"/>
    </row>
    <row r="27" spans="1:18" x14ac:dyDescent="0.25">
      <c r="D27" s="3"/>
      <c r="E27" s="3"/>
      <c r="F27" s="3"/>
      <c r="R27" s="3"/>
    </row>
    <row r="28" spans="1:18" x14ac:dyDescent="0.25">
      <c r="D28" s="3"/>
      <c r="E28" s="3"/>
      <c r="F28" s="3"/>
      <c r="R28" s="3"/>
    </row>
    <row r="29" spans="1:18" x14ac:dyDescent="0.25">
      <c r="D29" s="3"/>
      <c r="E29" s="3"/>
      <c r="F29" s="3"/>
      <c r="R29" s="3"/>
    </row>
    <row r="30" spans="1:18" x14ac:dyDescent="0.25">
      <c r="D30" s="3"/>
      <c r="E30" s="3"/>
      <c r="F30" s="3"/>
      <c r="R30" s="3"/>
    </row>
    <row r="31" spans="1:18" x14ac:dyDescent="0.25">
      <c r="D31" s="3"/>
      <c r="E31" s="3"/>
      <c r="F31" s="3"/>
      <c r="R31" s="3"/>
    </row>
    <row r="32" spans="1:18" x14ac:dyDescent="0.25">
      <c r="D32" s="3"/>
      <c r="E32" s="3"/>
      <c r="F32" s="3"/>
      <c r="R32" s="3"/>
    </row>
    <row r="33" spans="4:18" x14ac:dyDescent="0.25">
      <c r="D33" s="3"/>
      <c r="E33" s="3"/>
      <c r="F33" s="3"/>
      <c r="R33" s="3"/>
    </row>
    <row r="34" spans="4:18" x14ac:dyDescent="0.25">
      <c r="D34" s="3"/>
      <c r="E34" s="3"/>
      <c r="F34" s="3"/>
      <c r="R34" s="3"/>
    </row>
    <row r="35" spans="4:18" x14ac:dyDescent="0.25">
      <c r="D35" s="3"/>
      <c r="E35" s="3"/>
      <c r="F35" s="3"/>
      <c r="R35" s="3"/>
    </row>
    <row r="36" spans="4:18" x14ac:dyDescent="0.25">
      <c r="D36" s="3"/>
      <c r="E36" s="3"/>
      <c r="F36" s="3"/>
      <c r="R36" s="3"/>
    </row>
    <row r="37" spans="4:18" x14ac:dyDescent="0.25">
      <c r="D37" s="3"/>
      <c r="E37" s="3"/>
      <c r="F37" s="3"/>
      <c r="R37" s="3"/>
    </row>
    <row r="38" spans="4:18" x14ac:dyDescent="0.25">
      <c r="D38" s="3"/>
      <c r="E38" s="3"/>
      <c r="F38" s="3"/>
      <c r="R38" s="3"/>
    </row>
    <row r="39" spans="4:18" x14ac:dyDescent="0.25">
      <c r="D39" s="3"/>
      <c r="E39" s="3"/>
      <c r="F39" s="3"/>
      <c r="R39" s="3"/>
    </row>
    <row r="40" spans="4:18" x14ac:dyDescent="0.25">
      <c r="D40" s="3"/>
      <c r="E40" s="3"/>
      <c r="F40" s="3"/>
      <c r="R40" s="3"/>
    </row>
    <row r="41" spans="4:18" x14ac:dyDescent="0.25">
      <c r="D41" s="3"/>
      <c r="E41" s="3"/>
      <c r="F41" s="3"/>
      <c r="R41" s="3"/>
    </row>
    <row r="42" spans="4:18" x14ac:dyDescent="0.25">
      <c r="D42" s="3"/>
      <c r="E42" s="3"/>
      <c r="F42" s="3"/>
      <c r="R42" s="3"/>
    </row>
    <row r="43" spans="4:18" x14ac:dyDescent="0.25">
      <c r="D43" s="3"/>
      <c r="E43" s="3"/>
      <c r="F43" s="3"/>
      <c r="R43" s="3"/>
    </row>
    <row r="44" spans="4:18" x14ac:dyDescent="0.25">
      <c r="D44" s="3"/>
      <c r="E44" s="3"/>
      <c r="F44" s="3"/>
      <c r="R44" s="3"/>
    </row>
    <row r="45" spans="4:18" x14ac:dyDescent="0.25">
      <c r="D45" s="3"/>
      <c r="E45" s="3"/>
      <c r="F45" s="3"/>
      <c r="R45" s="3"/>
    </row>
  </sheetData>
  <mergeCells count="2">
    <mergeCell ref="A1:D6"/>
    <mergeCell ref="K2:N4"/>
  </mergeCells>
  <conditionalFormatting sqref="N7:O1048576">
    <cfRule type="containsText" dxfId="6" priority="7" operator="containsText" text="OUI">
      <formula>NOT(ISERROR(SEARCH("OUI",N7)))</formula>
    </cfRule>
  </conditionalFormatting>
  <conditionalFormatting sqref="P7">
    <cfRule type="containsText" dxfId="5" priority="6" operator="containsText" text="OUI">
      <formula>NOT(ISERROR(SEARCH("OUI",P7)))</formula>
    </cfRule>
  </conditionalFormatting>
  <conditionalFormatting sqref="Q7">
    <cfRule type="containsText" dxfId="4" priority="5" operator="containsText" text="OUI">
      <formula>NOT(ISERROR(SEARCH("OUI",Q7)))</formula>
    </cfRule>
  </conditionalFormatting>
  <conditionalFormatting sqref="H1:H1048576">
    <cfRule type="cellIs" dxfId="3" priority="3" operator="equal">
      <formula>"/!\ poids de charges"</formula>
    </cfRule>
    <cfRule type="cellIs" dxfId="2" priority="4" operator="equal">
      <formula>"/!\ risque chimique"</formula>
    </cfRule>
  </conditionalFormatting>
  <conditionalFormatting sqref="R7">
    <cfRule type="containsText" dxfId="1" priority="2" operator="containsText" text="OUI">
      <formula>NOT(ISERROR(SEARCH("OUI",R7)))</formula>
    </cfRule>
  </conditionalFormatting>
  <conditionalFormatting sqref="R7:S7">
    <cfRule type="containsText" dxfId="0" priority="1" operator="containsText" text="OUI">
      <formula>NOT(ISERROR(SEARCH("OUI",R7)))</formula>
    </cfRule>
  </conditionalFormatting>
  <dataValidations count="1">
    <dataValidation type="list" allowBlank="1" sqref="F1:F7 F20:F1048576">
      <formula1>IF(H9&lt;&gt;"",OFFSET(d_liste,MATCH(H9&amp;"*",f_liste,0)-1,,SUMPRODUCT((MID(f_liste,1,LEN(H9))=TEXT(H9,"0"))*1)),f_liste)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controls>
    <mc:AlternateContent xmlns:mc="http://schemas.openxmlformats.org/markup-compatibility/2006">
      <mc:Choice Requires="x14">
        <control shapeId="2082" r:id="rId4" name="ComboBox1">
          <controlPr defaultSize="0" autoLine="0" r:id="rId5">
            <anchor moveWithCells="1">
              <from>
                <xdr:col>5</xdr:col>
                <xdr:colOff>0</xdr:colOff>
                <xdr:row>9</xdr:row>
                <xdr:rowOff>0</xdr:rowOff>
              </from>
              <to>
                <xdr:col>6</xdr:col>
                <xdr:colOff>0</xdr:colOff>
                <xdr:row>10</xdr:row>
                <xdr:rowOff>38100</xdr:rowOff>
              </to>
            </anchor>
          </controlPr>
        </control>
      </mc:Choice>
      <mc:Fallback>
        <control shapeId="2082" r:id="rId4" name="ComboBox1"/>
      </mc:Fallback>
    </mc:AlternateContent>
    <mc:AlternateContent xmlns:mc="http://schemas.openxmlformats.org/markup-compatibility/2006">
      <mc:Choice Requires="x14">
        <control shapeId="2080" r:id="rId6" name="CommandButton2">
          <controlPr defaultSize="0" autoLine="0" r:id="rId7">
            <anchor moveWithCells="1">
              <from>
                <xdr:col>10</xdr:col>
                <xdr:colOff>323850</xdr:colOff>
                <xdr:row>1</xdr:row>
                <xdr:rowOff>19050</xdr:rowOff>
              </from>
              <to>
                <xdr:col>13</xdr:col>
                <xdr:colOff>352425</xdr:colOff>
                <xdr:row>4</xdr:row>
                <xdr:rowOff>9525</xdr:rowOff>
              </to>
            </anchor>
          </controlPr>
        </control>
      </mc:Choice>
      <mc:Fallback>
        <control shapeId="2080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0.39997558519241921"/>
  </sheetPr>
  <dimension ref="A1:E29"/>
  <sheetViews>
    <sheetView workbookViewId="0">
      <selection activeCell="A3" sqref="A3:A29"/>
    </sheetView>
  </sheetViews>
  <sheetFormatPr baseColWidth="10" defaultRowHeight="15" x14ac:dyDescent="0.25"/>
  <cols>
    <col min="1" max="1" width="43.140625" bestFit="1" customWidth="1"/>
    <col min="2" max="2" width="15.42578125" bestFit="1" customWidth="1"/>
    <col min="3" max="3" width="31.28515625" bestFit="1" customWidth="1"/>
    <col min="4" max="4" width="16.140625" customWidth="1"/>
    <col min="5" max="5" width="23" customWidth="1"/>
  </cols>
  <sheetData>
    <row r="1" spans="1:5" ht="18.75" x14ac:dyDescent="0.3">
      <c r="A1" s="15" t="s">
        <v>32</v>
      </c>
      <c r="B1" s="18" t="s">
        <v>35</v>
      </c>
      <c r="C1" s="15" t="s">
        <v>34</v>
      </c>
      <c r="D1" s="15" t="s">
        <v>6</v>
      </c>
      <c r="E1" s="10"/>
    </row>
    <row r="2" spans="1:5" x14ac:dyDescent="0.25">
      <c r="A2" s="30"/>
      <c r="B2" s="13"/>
      <c r="C2" s="13"/>
      <c r="D2" s="13"/>
    </row>
    <row r="3" spans="1:5" ht="15.75" x14ac:dyDescent="0.25">
      <c r="A3" s="16" t="s">
        <v>13</v>
      </c>
      <c r="B3" s="17">
        <v>0</v>
      </c>
      <c r="C3" s="16" t="s">
        <v>38</v>
      </c>
      <c r="D3" s="13"/>
    </row>
    <row r="4" spans="1:5" ht="15.75" x14ac:dyDescent="0.25">
      <c r="A4" s="16" t="s">
        <v>14</v>
      </c>
      <c r="B4" s="17">
        <v>0</v>
      </c>
      <c r="C4" s="16" t="s">
        <v>38</v>
      </c>
      <c r="D4" s="13"/>
    </row>
    <row r="5" spans="1:5" ht="15.75" x14ac:dyDescent="0.25">
      <c r="A5" s="16" t="s">
        <v>24</v>
      </c>
      <c r="B5" s="17">
        <v>0</v>
      </c>
      <c r="C5" s="16" t="s">
        <v>38</v>
      </c>
      <c r="D5" s="13"/>
    </row>
    <row r="6" spans="1:5" ht="15.75" x14ac:dyDescent="0.25">
      <c r="A6" s="16" t="s">
        <v>27</v>
      </c>
      <c r="B6" s="17">
        <v>0</v>
      </c>
      <c r="C6" s="16" t="s">
        <v>38</v>
      </c>
      <c r="D6" s="13"/>
    </row>
    <row r="7" spans="1:5" ht="15.75" x14ac:dyDescent="0.25">
      <c r="A7" s="16" t="s">
        <v>22</v>
      </c>
      <c r="B7" s="17">
        <v>0</v>
      </c>
      <c r="C7" s="16" t="s">
        <v>38</v>
      </c>
      <c r="D7" s="13"/>
    </row>
    <row r="8" spans="1:5" ht="15.75" x14ac:dyDescent="0.25">
      <c r="A8" s="16" t="s">
        <v>29</v>
      </c>
      <c r="B8" s="17">
        <v>0</v>
      </c>
      <c r="C8" s="16" t="s">
        <v>38</v>
      </c>
      <c r="D8" s="13"/>
    </row>
    <row r="9" spans="1:5" ht="15.75" x14ac:dyDescent="0.25">
      <c r="A9" s="16" t="s">
        <v>19</v>
      </c>
      <c r="B9" s="17">
        <v>0</v>
      </c>
      <c r="C9" s="16" t="s">
        <v>38</v>
      </c>
      <c r="D9" s="13"/>
    </row>
    <row r="10" spans="1:5" ht="15.75" x14ac:dyDescent="0.25">
      <c r="A10" s="16" t="s">
        <v>18</v>
      </c>
      <c r="B10" s="17">
        <v>0</v>
      </c>
      <c r="C10" s="16" t="s">
        <v>38</v>
      </c>
      <c r="D10" s="13"/>
    </row>
    <row r="11" spans="1:5" ht="15.75" x14ac:dyDescent="0.25">
      <c r="A11" s="16" t="s">
        <v>16</v>
      </c>
      <c r="B11" s="17">
        <v>0</v>
      </c>
      <c r="C11" s="16" t="s">
        <v>38</v>
      </c>
      <c r="D11" s="13"/>
    </row>
    <row r="12" spans="1:5" ht="15.75" x14ac:dyDescent="0.25">
      <c r="A12" s="16" t="s">
        <v>36</v>
      </c>
      <c r="B12" s="17">
        <v>0.2</v>
      </c>
      <c r="C12" s="16" t="s">
        <v>80</v>
      </c>
      <c r="D12" s="13"/>
    </row>
    <row r="13" spans="1:5" ht="15.75" x14ac:dyDescent="0.25">
      <c r="A13" s="16" t="s">
        <v>30</v>
      </c>
      <c r="B13" s="17">
        <v>0</v>
      </c>
      <c r="C13" s="16" t="s">
        <v>38</v>
      </c>
      <c r="D13" s="13"/>
    </row>
    <row r="14" spans="1:5" ht="15.75" x14ac:dyDescent="0.25">
      <c r="A14" s="16" t="s">
        <v>15</v>
      </c>
      <c r="B14" s="17">
        <v>0.3</v>
      </c>
      <c r="C14" s="16" t="s">
        <v>80</v>
      </c>
      <c r="D14" s="13"/>
    </row>
    <row r="15" spans="1:5" ht="15.75" x14ac:dyDescent="0.25">
      <c r="A15" s="16" t="s">
        <v>25</v>
      </c>
      <c r="B15" s="17">
        <v>0</v>
      </c>
      <c r="C15" s="16" t="s">
        <v>38</v>
      </c>
      <c r="D15" s="13"/>
    </row>
    <row r="16" spans="1:5" ht="15.75" x14ac:dyDescent="0.25">
      <c r="A16" s="16" t="s">
        <v>33</v>
      </c>
      <c r="B16" s="17">
        <v>0.6</v>
      </c>
      <c r="C16" s="16" t="s">
        <v>83</v>
      </c>
      <c r="D16" s="13"/>
    </row>
    <row r="17" spans="1:4" ht="15.75" x14ac:dyDescent="0.25">
      <c r="A17" s="16" t="s">
        <v>2</v>
      </c>
      <c r="B17" s="17">
        <v>0.7</v>
      </c>
      <c r="C17" s="16" t="s">
        <v>81</v>
      </c>
      <c r="D17" s="13"/>
    </row>
    <row r="18" spans="1:4" ht="15.75" x14ac:dyDescent="0.25">
      <c r="A18" s="16" t="s">
        <v>17</v>
      </c>
      <c r="B18" s="17">
        <v>0</v>
      </c>
      <c r="C18" s="16" t="s">
        <v>38</v>
      </c>
      <c r="D18" s="13"/>
    </row>
    <row r="19" spans="1:4" ht="15.75" x14ac:dyDescent="0.25">
      <c r="A19" s="16" t="s">
        <v>41</v>
      </c>
      <c r="B19" s="17">
        <v>0.4</v>
      </c>
      <c r="C19" s="16" t="s">
        <v>80</v>
      </c>
      <c r="D19" s="13"/>
    </row>
    <row r="20" spans="1:4" ht="15.75" x14ac:dyDescent="0.25">
      <c r="A20" s="16" t="s">
        <v>40</v>
      </c>
      <c r="B20" s="17">
        <v>0.2</v>
      </c>
      <c r="C20" s="16" t="s">
        <v>80</v>
      </c>
      <c r="D20" s="13"/>
    </row>
    <row r="21" spans="1:4" ht="15.75" x14ac:dyDescent="0.25">
      <c r="A21" s="16" t="s">
        <v>20</v>
      </c>
      <c r="B21" s="17">
        <v>0</v>
      </c>
      <c r="C21" s="16" t="s">
        <v>38</v>
      </c>
      <c r="D21" s="13"/>
    </row>
    <row r="22" spans="1:4" ht="15.75" x14ac:dyDescent="0.25">
      <c r="A22" s="16" t="s">
        <v>26</v>
      </c>
      <c r="B22" s="17">
        <v>0</v>
      </c>
      <c r="C22" s="16" t="s">
        <v>38</v>
      </c>
      <c r="D22" s="13"/>
    </row>
    <row r="23" spans="1:4" ht="15.75" x14ac:dyDescent="0.25">
      <c r="A23" s="16" t="s">
        <v>28</v>
      </c>
      <c r="B23" s="17">
        <v>0</v>
      </c>
      <c r="C23" s="16" t="s">
        <v>38</v>
      </c>
      <c r="D23" s="13"/>
    </row>
    <row r="24" spans="1:4" ht="15.75" x14ac:dyDescent="0.25">
      <c r="A24" s="16" t="s">
        <v>12</v>
      </c>
      <c r="B24" s="17">
        <v>0</v>
      </c>
      <c r="C24" s="16" t="s">
        <v>38</v>
      </c>
      <c r="D24" s="13"/>
    </row>
    <row r="25" spans="1:4" ht="15.75" x14ac:dyDescent="0.25">
      <c r="A25" s="16" t="s">
        <v>43</v>
      </c>
      <c r="B25" s="17">
        <v>0.8</v>
      </c>
      <c r="C25" s="16" t="s">
        <v>80</v>
      </c>
      <c r="D25" s="13"/>
    </row>
    <row r="26" spans="1:4" ht="15.75" x14ac:dyDescent="0.25">
      <c r="A26" s="16" t="s">
        <v>42</v>
      </c>
      <c r="B26" s="17">
        <v>0.4</v>
      </c>
      <c r="C26" s="16" t="s">
        <v>80</v>
      </c>
      <c r="D26" s="13"/>
    </row>
    <row r="27" spans="1:4" ht="15.75" x14ac:dyDescent="0.25">
      <c r="A27" s="16" t="s">
        <v>31</v>
      </c>
      <c r="B27" s="17">
        <v>0</v>
      </c>
      <c r="C27" s="16" t="s">
        <v>38</v>
      </c>
      <c r="D27" s="13"/>
    </row>
    <row r="28" spans="1:4" ht="15.75" x14ac:dyDescent="0.25">
      <c r="A28" s="16" t="s">
        <v>21</v>
      </c>
      <c r="B28" s="17">
        <v>0</v>
      </c>
      <c r="C28" s="16" t="s">
        <v>38</v>
      </c>
      <c r="D28" s="13"/>
    </row>
    <row r="29" spans="1:4" ht="15.75" x14ac:dyDescent="0.25">
      <c r="A29" s="16" t="s">
        <v>23</v>
      </c>
      <c r="B29" s="17">
        <v>0</v>
      </c>
      <c r="C29" s="16" t="s">
        <v>38</v>
      </c>
      <c r="D29" s="13"/>
    </row>
  </sheetData>
  <sortState ref="A3:A29">
    <sortCondition ref="A3"/>
  </sortState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9"/>
  <sheetViews>
    <sheetView workbookViewId="0">
      <selection activeCell="F30" sqref="F30"/>
    </sheetView>
  </sheetViews>
  <sheetFormatPr baseColWidth="10" defaultRowHeight="15" x14ac:dyDescent="0.25"/>
  <cols>
    <col min="1" max="1" width="17" bestFit="1" customWidth="1"/>
    <col min="2" max="2" width="25.140625" bestFit="1" customWidth="1"/>
  </cols>
  <sheetData>
    <row r="1" spans="1:4" ht="18.75" x14ac:dyDescent="0.3">
      <c r="A1" s="15" t="s">
        <v>64</v>
      </c>
      <c r="B1" s="15" t="s">
        <v>65</v>
      </c>
      <c r="C1" s="15" t="s">
        <v>6</v>
      </c>
      <c r="D1" s="15" t="s">
        <v>68</v>
      </c>
    </row>
    <row r="3" spans="1:4" x14ac:dyDescent="0.25">
      <c r="A3" s="34" t="s">
        <v>2</v>
      </c>
      <c r="B3" s="19" t="s">
        <v>44</v>
      </c>
      <c r="C3" s="19">
        <v>600</v>
      </c>
      <c r="D3" s="19" t="s">
        <v>67</v>
      </c>
    </row>
    <row r="4" spans="1:4" x14ac:dyDescent="0.25">
      <c r="A4" s="34"/>
      <c r="B4" s="19" t="s">
        <v>45</v>
      </c>
      <c r="C4" s="19">
        <v>600</v>
      </c>
      <c r="D4" s="19" t="s">
        <v>67</v>
      </c>
    </row>
    <row r="5" spans="1:4" x14ac:dyDescent="0.25">
      <c r="A5" s="34"/>
      <c r="B5" s="19" t="s">
        <v>46</v>
      </c>
      <c r="C5" s="19">
        <v>600</v>
      </c>
      <c r="D5" s="19" t="s">
        <v>67</v>
      </c>
    </row>
    <row r="6" spans="1:4" x14ac:dyDescent="0.25">
      <c r="A6" s="34"/>
      <c r="B6" s="19" t="s">
        <v>75</v>
      </c>
      <c r="C6" s="19">
        <v>120</v>
      </c>
      <c r="D6" s="19" t="s">
        <v>66</v>
      </c>
    </row>
    <row r="8" spans="1:4" x14ac:dyDescent="0.25">
      <c r="A8" s="35" t="s">
        <v>37</v>
      </c>
      <c r="B8" s="21" t="s">
        <v>47</v>
      </c>
      <c r="C8" s="21">
        <v>900</v>
      </c>
      <c r="D8" s="21" t="s">
        <v>67</v>
      </c>
    </row>
    <row r="9" spans="1:4" x14ac:dyDescent="0.25">
      <c r="A9" s="35"/>
      <c r="B9" s="21" t="s">
        <v>48</v>
      </c>
      <c r="C9" s="21">
        <v>900</v>
      </c>
      <c r="D9" s="21" t="s">
        <v>67</v>
      </c>
    </row>
    <row r="10" spans="1:4" x14ac:dyDescent="0.25">
      <c r="A10" s="35"/>
      <c r="B10" s="21" t="s">
        <v>49</v>
      </c>
      <c r="C10" s="21">
        <v>900</v>
      </c>
      <c r="D10" s="21" t="s">
        <v>67</v>
      </c>
    </row>
    <row r="11" spans="1:4" x14ac:dyDescent="0.25">
      <c r="A11" s="35"/>
      <c r="B11" s="21" t="s">
        <v>50</v>
      </c>
      <c r="C11" s="21">
        <v>900</v>
      </c>
      <c r="D11" s="21" t="s">
        <v>67</v>
      </c>
    </row>
    <row r="12" spans="1:4" x14ac:dyDescent="0.25">
      <c r="A12" s="35"/>
      <c r="B12" s="21" t="s">
        <v>51</v>
      </c>
      <c r="C12" s="21">
        <v>900</v>
      </c>
      <c r="D12" s="21" t="s">
        <v>67</v>
      </c>
    </row>
    <row r="14" spans="1:4" x14ac:dyDescent="0.25">
      <c r="A14" s="36" t="s">
        <v>3</v>
      </c>
      <c r="B14" s="22" t="s">
        <v>52</v>
      </c>
      <c r="C14" s="22">
        <v>450</v>
      </c>
      <c r="D14" s="22" t="s">
        <v>67</v>
      </c>
    </row>
    <row r="15" spans="1:4" x14ac:dyDescent="0.25">
      <c r="A15" s="36"/>
      <c r="B15" s="22" t="s">
        <v>53</v>
      </c>
      <c r="C15" s="22">
        <v>450</v>
      </c>
      <c r="D15" s="22" t="s">
        <v>67</v>
      </c>
    </row>
    <row r="17" spans="1:4" x14ac:dyDescent="0.25">
      <c r="A17" s="37" t="s">
        <v>73</v>
      </c>
      <c r="B17" s="20" t="s">
        <v>54</v>
      </c>
      <c r="C17" s="20">
        <v>120</v>
      </c>
      <c r="D17" s="20" t="s">
        <v>72</v>
      </c>
    </row>
    <row r="18" spans="1:4" x14ac:dyDescent="0.25">
      <c r="A18" s="37"/>
      <c r="B18" s="20" t="s">
        <v>55</v>
      </c>
      <c r="C18" s="20">
        <v>50</v>
      </c>
      <c r="D18" s="20" t="s">
        <v>72</v>
      </c>
    </row>
    <row r="20" spans="1:4" x14ac:dyDescent="0.25">
      <c r="A20" s="24" t="s">
        <v>57</v>
      </c>
      <c r="B20" s="25" t="s">
        <v>56</v>
      </c>
      <c r="C20" s="25">
        <v>900</v>
      </c>
      <c r="D20" s="25" t="s">
        <v>67</v>
      </c>
    </row>
    <row r="22" spans="1:4" x14ac:dyDescent="0.25">
      <c r="A22" s="23" t="s">
        <v>39</v>
      </c>
      <c r="B22" s="19" t="s">
        <v>58</v>
      </c>
      <c r="C22" s="19" t="s">
        <v>74</v>
      </c>
      <c r="D22" s="19" t="s">
        <v>74</v>
      </c>
    </row>
    <row r="24" spans="1:4" x14ac:dyDescent="0.25">
      <c r="A24" s="26" t="s">
        <v>60</v>
      </c>
      <c r="B24" s="21" t="s">
        <v>59</v>
      </c>
      <c r="C24" s="21">
        <v>60</v>
      </c>
      <c r="D24" s="21" t="s">
        <v>69</v>
      </c>
    </row>
    <row r="26" spans="1:4" x14ac:dyDescent="0.25">
      <c r="A26" s="27" t="s">
        <v>4</v>
      </c>
      <c r="B26" s="22" t="s">
        <v>4</v>
      </c>
      <c r="C26" s="22">
        <v>900</v>
      </c>
      <c r="D26" s="22" t="s">
        <v>67</v>
      </c>
    </row>
    <row r="28" spans="1:4" x14ac:dyDescent="0.25">
      <c r="A28" s="37" t="s">
        <v>5</v>
      </c>
      <c r="B28" s="20" t="s">
        <v>70</v>
      </c>
      <c r="C28" s="20">
        <v>600</v>
      </c>
      <c r="D28" s="20" t="s">
        <v>67</v>
      </c>
    </row>
    <row r="29" spans="1:4" x14ac:dyDescent="0.25">
      <c r="A29" s="37"/>
      <c r="B29" s="20" t="s">
        <v>71</v>
      </c>
      <c r="C29" s="20">
        <v>120</v>
      </c>
      <c r="D29" s="20" t="s">
        <v>69</v>
      </c>
    </row>
  </sheetData>
  <mergeCells count="5">
    <mergeCell ref="A3:A6"/>
    <mergeCell ref="A8:A12"/>
    <mergeCell ref="A14:A15"/>
    <mergeCell ref="A28:A29"/>
    <mergeCell ref="A17:A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499984740745262"/>
  </sheetPr>
  <dimension ref="H1"/>
  <sheetViews>
    <sheetView workbookViewId="0">
      <selection activeCell="H13" sqref="H13"/>
    </sheetView>
  </sheetViews>
  <sheetFormatPr baseColWidth="10" defaultRowHeight="15" x14ac:dyDescent="0.25"/>
  <sheetData>
    <row r="1" spans="8:8" x14ac:dyDescent="0.25">
      <c r="H1" t="e">
        <f ca="1">Questionnaire!F17=IF(H9&lt;&gt;"",OFFSET(Estimation!A1,MATCH(H9&amp;"*",Estimation!A1:C29,0)-1,,SUMPRODUCT((MID(Estimation!A1:C29,1,LEN(H9))=TEXT(H9,"0"))*1)),Estimation!A1:C29)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Estimation</vt:lpstr>
      <vt:lpstr>Posture pénible des tâches</vt:lpstr>
      <vt:lpstr>Rappel des seuils de facteurs</vt:lpstr>
      <vt:lpstr>Questionnaire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Sandra</dc:creator>
  <cp:lastModifiedBy>Boisgontier</cp:lastModifiedBy>
  <cp:lastPrinted>2015-05-05T08:36:38Z</cp:lastPrinted>
  <dcterms:created xsi:type="dcterms:W3CDTF">2015-04-17T10:07:02Z</dcterms:created>
  <dcterms:modified xsi:type="dcterms:W3CDTF">2015-06-15T19:04:34Z</dcterms:modified>
</cp:coreProperties>
</file>