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0730" windowHeight="10830" tabRatio="920" activeTab="1"/>
  </bookViews>
  <sheets>
    <sheet name="CALENDRIER" sheetId="3" r:id="rId1"/>
    <sheet name="S1" sheetId="5" r:id="rId2"/>
    <sheet name="RECAP" sheetId="143" r:id="rId3"/>
    <sheet name="CLIENT" sheetId="59" r:id="rId4"/>
    <sheet name="LISTE" sheetId="6" r:id="rId5"/>
    <sheet name="Feuil1" sheetId="144" r:id="rId6"/>
  </sheets>
  <definedNames>
    <definedName name="Absence">LISTE!$D$40:$D$50</definedName>
    <definedName name="ALM">LISTE!$D$25:$D$35</definedName>
    <definedName name="AN">LISTE!$P$2:$P$15</definedName>
    <definedName name="Atelier">LISTE!$D$2:$D$10</definedName>
    <definedName name="AUTRESFRAIS">LISTE!$O$2:$O$7</definedName>
    <definedName name="Chantier">LISTE!$D$11:$D$19</definedName>
    <definedName name="CLIENTS">CLIENT!$A$2:$C$1090</definedName>
    <definedName name="DUREE">LISTE!$M$2:$M$98</definedName>
    <definedName name="Etude">LISTE!$D$20:$D$24</definedName>
    <definedName name="FAMILLE0">LISTE!$B$2:$B$8</definedName>
    <definedName name="Fériés">LISTE!$H$2:$I$14</definedName>
    <definedName name="Formation">LISTE!$D$36:$D$39</definedName>
    <definedName name="HEURES">LISTE!$A$2:$A$97</definedName>
    <definedName name="_xlnm.Print_Titles" localSheetId="2">RECAP!$1:$2</definedName>
    <definedName name="Panier">LISTE!$F$2:$F$3</definedName>
    <definedName name="REPAS">LISTE!$G$2:$G$6</definedName>
    <definedName name="REPCHANTIER0">LISTE!$E$2:$E$7</definedName>
    <definedName name="RESULTAT">LISTE!$R$2:$R$14</definedName>
    <definedName name="SALARIES">LISTE!$L$2:$L$18</definedName>
    <definedName name="ST">LISTE!$K$2:$K$8</definedName>
  </definedNames>
  <calcPr calcId="145621"/>
</workbook>
</file>

<file path=xl/calcChain.xml><?xml version="1.0" encoding="utf-8"?>
<calcChain xmlns="http://schemas.openxmlformats.org/spreadsheetml/2006/main">
  <c r="B18" i="5" l="1"/>
  <c r="C33" i="5"/>
  <c r="O5" i="143" s="1"/>
  <c r="U11" i="143"/>
  <c r="N10" i="143"/>
  <c r="M10" i="143"/>
  <c r="L10" i="143"/>
  <c r="K10" i="143"/>
  <c r="I10" i="143"/>
  <c r="H10" i="143"/>
  <c r="G10" i="143"/>
  <c r="F10" i="143"/>
  <c r="E10" i="143"/>
  <c r="D10" i="143"/>
  <c r="N9" i="143"/>
  <c r="M9" i="143"/>
  <c r="L9" i="143"/>
  <c r="K9" i="143"/>
  <c r="I9" i="143"/>
  <c r="H9" i="143"/>
  <c r="G9" i="143"/>
  <c r="F9" i="143"/>
  <c r="E9" i="143"/>
  <c r="D9" i="143"/>
  <c r="N8" i="143"/>
  <c r="M8" i="143"/>
  <c r="L8" i="143"/>
  <c r="K8" i="143"/>
  <c r="I8" i="143"/>
  <c r="H8" i="143"/>
  <c r="G8" i="143"/>
  <c r="F8" i="143"/>
  <c r="E8" i="143"/>
  <c r="D8" i="143"/>
  <c r="N7" i="143"/>
  <c r="M7" i="143"/>
  <c r="L7" i="143"/>
  <c r="K7" i="143"/>
  <c r="I7" i="143"/>
  <c r="H7" i="143"/>
  <c r="G7" i="143"/>
  <c r="F7" i="143"/>
  <c r="E7" i="143"/>
  <c r="D7" i="143"/>
  <c r="N6" i="143"/>
  <c r="M6" i="143"/>
  <c r="L6" i="143"/>
  <c r="K6" i="143"/>
  <c r="I6" i="143"/>
  <c r="H6" i="143"/>
  <c r="G6" i="143"/>
  <c r="F6" i="143"/>
  <c r="E6" i="143"/>
  <c r="D6" i="143"/>
  <c r="N5" i="143"/>
  <c r="M5" i="143"/>
  <c r="L5" i="143"/>
  <c r="K5" i="143"/>
  <c r="I5" i="143"/>
  <c r="H5" i="143"/>
  <c r="G5" i="143"/>
  <c r="F5" i="143"/>
  <c r="E5" i="143"/>
  <c r="D5" i="143"/>
  <c r="N4" i="143"/>
  <c r="M4" i="143"/>
  <c r="L4" i="143"/>
  <c r="K4" i="143"/>
  <c r="I4" i="143"/>
  <c r="H4" i="143"/>
  <c r="G4" i="143"/>
  <c r="F4" i="143"/>
  <c r="E4" i="143"/>
  <c r="D4" i="143"/>
  <c r="L1" i="143"/>
  <c r="D1" i="143"/>
  <c r="O10" i="143"/>
  <c r="O9" i="143"/>
  <c r="O8" i="143"/>
  <c r="O7" i="143"/>
  <c r="O6" i="143"/>
  <c r="S10" i="143"/>
  <c r="Q10" i="143"/>
  <c r="J10" i="143"/>
  <c r="V10" i="143" s="1"/>
  <c r="S9" i="143"/>
  <c r="Q9" i="143"/>
  <c r="J9" i="143"/>
  <c r="V9" i="143" s="1"/>
  <c r="S8" i="143"/>
  <c r="Q8" i="143"/>
  <c r="J8" i="143"/>
  <c r="V8" i="143" s="1"/>
  <c r="S7" i="143"/>
  <c r="Q7" i="143"/>
  <c r="J7" i="143"/>
  <c r="V7" i="143" s="1"/>
  <c r="S6" i="143"/>
  <c r="Q6" i="143"/>
  <c r="J6" i="143"/>
  <c r="V6" i="143" s="1"/>
  <c r="O34" i="5"/>
  <c r="S5" i="143" s="1"/>
  <c r="N34" i="5"/>
  <c r="L34" i="5"/>
  <c r="Q5" i="143" s="1"/>
  <c r="K34" i="5"/>
  <c r="I34" i="5"/>
  <c r="B34" i="5"/>
  <c r="J5" i="143" s="1"/>
  <c r="V5" i="143" s="1"/>
  <c r="C17" i="5"/>
  <c r="O4" i="143" s="1"/>
  <c r="P5" i="143" l="1"/>
  <c r="R5" i="143"/>
  <c r="P7" i="143"/>
  <c r="R7" i="143"/>
  <c r="P9" i="143"/>
  <c r="R9" i="143"/>
  <c r="R6" i="143"/>
  <c r="P8" i="143"/>
  <c r="R10" i="143"/>
  <c r="J4" i="143"/>
  <c r="P6" i="143"/>
  <c r="R8" i="143"/>
  <c r="P10" i="143"/>
  <c r="O11" i="143"/>
  <c r="V4" i="143" l="1"/>
  <c r="V11" i="143" s="1"/>
  <c r="J11" i="143"/>
  <c r="A4" i="3" l="1"/>
  <c r="O2" i="5" l="1"/>
  <c r="B2" i="5" l="1"/>
  <c r="A4" i="5" l="1"/>
  <c r="C4" i="143" l="1"/>
  <c r="O18" i="5"/>
  <c r="S4" i="143" s="1"/>
  <c r="S11" i="143" s="1"/>
  <c r="N18" i="5"/>
  <c r="R4" i="143" s="1"/>
  <c r="R11" i="143" s="1"/>
  <c r="L18" i="5"/>
  <c r="Q4" i="143" s="1"/>
  <c r="Q11" i="143" s="1"/>
  <c r="K18" i="5"/>
  <c r="P4" i="143" s="1"/>
  <c r="P11" i="143" s="1"/>
  <c r="I18" i="5" l="1"/>
  <c r="B3" i="3"/>
  <c r="H12" i="6"/>
  <c r="H11" i="6"/>
  <c r="H10" i="6"/>
  <c r="H9" i="6"/>
  <c r="H8" i="6"/>
  <c r="H5" i="6"/>
  <c r="H4" i="6"/>
  <c r="J3" i="6"/>
  <c r="H3" i="6" s="1"/>
  <c r="H2" i="6"/>
  <c r="B11" i="3" l="1"/>
  <c r="B19" i="3" s="1"/>
  <c r="A5" i="3"/>
  <c r="A6" i="3" s="1"/>
  <c r="A7" i="3" s="1"/>
  <c r="A8" i="3" s="1"/>
  <c r="A9" i="3" s="1"/>
  <c r="A10" i="3" s="1"/>
  <c r="A12" i="3" s="1"/>
  <c r="A13" i="3" s="1"/>
  <c r="A14" i="3" s="1"/>
  <c r="A15" i="3" s="1"/>
  <c r="A16" i="3" s="1"/>
  <c r="H6" i="6"/>
  <c r="J8" i="6"/>
  <c r="H7" i="6"/>
  <c r="C6" i="3"/>
  <c r="A20" i="5" l="1"/>
  <c r="C13" i="3"/>
  <c r="B27" i="3"/>
  <c r="C10" i="3"/>
  <c r="C7" i="3"/>
  <c r="C12" i="3"/>
  <c r="C8" i="3"/>
  <c r="C5" i="3"/>
  <c r="C9" i="3"/>
  <c r="A17" i="3"/>
  <c r="A18" i="3" s="1"/>
  <c r="A20" i="3" s="1"/>
  <c r="A21" i="3" s="1"/>
  <c r="A22" i="3" s="1"/>
  <c r="A23" i="3" s="1"/>
  <c r="A24" i="3" s="1"/>
  <c r="A25" i="3" s="1"/>
  <c r="A26" i="3" s="1"/>
  <c r="A28" i="3" s="1"/>
  <c r="A29" i="3" s="1"/>
  <c r="A30" i="3" s="1"/>
  <c r="A31" i="3" s="1"/>
  <c r="A32" i="3" s="1"/>
  <c r="A33" i="3" s="1"/>
  <c r="A34" i="3" s="1"/>
  <c r="A36" i="3" s="1"/>
  <c r="A37" i="3" s="1"/>
  <c r="A38" i="3" s="1"/>
  <c r="A39" i="3" s="1"/>
  <c r="A40" i="3" s="1"/>
  <c r="A41" i="3" s="1"/>
  <c r="A42" i="3" s="1"/>
  <c r="A44" i="3" s="1"/>
  <c r="A45" i="3" s="1"/>
  <c r="A46" i="3" s="1"/>
  <c r="A47" i="3" s="1"/>
  <c r="A48" i="3" s="1"/>
  <c r="A49" i="3" s="1"/>
  <c r="A50" i="3" s="1"/>
  <c r="A52" i="3" s="1"/>
  <c r="A53" i="3" s="1"/>
  <c r="A54" i="3" s="1"/>
  <c r="A55" i="3" s="1"/>
  <c r="A56" i="3" s="1"/>
  <c r="A57" i="3" s="1"/>
  <c r="A58" i="3" s="1"/>
  <c r="A60" i="3" s="1"/>
  <c r="A61" i="3" s="1"/>
  <c r="A62" i="3" s="1"/>
  <c r="A63" i="3" s="1"/>
  <c r="A64" i="3" s="1"/>
  <c r="A65" i="3" s="1"/>
  <c r="A66" i="3" s="1"/>
  <c r="A68" i="3" s="1"/>
  <c r="A69" i="3" s="1"/>
  <c r="A70" i="3" s="1"/>
  <c r="A71" i="3" s="1"/>
  <c r="A72" i="3" s="1"/>
  <c r="A73" i="3" s="1"/>
  <c r="A74" i="3" s="1"/>
  <c r="A76" i="3" s="1"/>
  <c r="A77" i="3" s="1"/>
  <c r="A78" i="3" s="1"/>
  <c r="A79" i="3" s="1"/>
  <c r="A80" i="3" s="1"/>
  <c r="A81" i="3" s="1"/>
  <c r="A82" i="3" s="1"/>
  <c r="A84" i="3" s="1"/>
  <c r="A85" i="3" s="1"/>
  <c r="A86" i="3" s="1"/>
  <c r="A87" i="3" s="1"/>
  <c r="A88" i="3" s="1"/>
  <c r="A89" i="3" s="1"/>
  <c r="A90" i="3" s="1"/>
  <c r="A92" i="3" s="1"/>
  <c r="A93" i="3" s="1"/>
  <c r="A94" i="3" s="1"/>
  <c r="A95" i="3" s="1"/>
  <c r="A96" i="3" s="1"/>
  <c r="A97" i="3" s="1"/>
  <c r="A98" i="3" s="1"/>
  <c r="A100" i="3" s="1"/>
  <c r="A101" i="3" s="1"/>
  <c r="A102" i="3" s="1"/>
  <c r="A103" i="3" s="1"/>
  <c r="A104" i="3" s="1"/>
  <c r="A105" i="3" s="1"/>
  <c r="A106" i="3" s="1"/>
  <c r="A108" i="3" s="1"/>
  <c r="A109" i="3" s="1"/>
  <c r="A110" i="3" s="1"/>
  <c r="A111" i="3" s="1"/>
  <c r="A112" i="3" s="1"/>
  <c r="A113" i="3" s="1"/>
  <c r="A114" i="3" s="1"/>
  <c r="A116" i="3" s="1"/>
  <c r="A117" i="3" s="1"/>
  <c r="A118" i="3" s="1"/>
  <c r="A119" i="3" s="1"/>
  <c r="A120" i="3" s="1"/>
  <c r="A121" i="3" s="1"/>
  <c r="A122" i="3" s="1"/>
  <c r="A124" i="3" s="1"/>
  <c r="A125" i="3" s="1"/>
  <c r="A126" i="3" s="1"/>
  <c r="A127" i="3" s="1"/>
  <c r="A128" i="3" s="1"/>
  <c r="A129" i="3" s="1"/>
  <c r="A130" i="3" s="1"/>
  <c r="A132" i="3" s="1"/>
  <c r="A133" i="3" s="1"/>
  <c r="A134" i="3" s="1"/>
  <c r="A135" i="3" s="1"/>
  <c r="A136" i="3" s="1"/>
  <c r="A137" i="3" s="1"/>
  <c r="A138" i="3" s="1"/>
  <c r="A140" i="3" s="1"/>
  <c r="A141" i="3" s="1"/>
  <c r="A142" i="3" s="1"/>
  <c r="A143" i="3" s="1"/>
  <c r="A144" i="3" s="1"/>
  <c r="A145" i="3" s="1"/>
  <c r="A146" i="3" s="1"/>
  <c r="A148" i="3" s="1"/>
  <c r="A149" i="3" s="1"/>
  <c r="A150" i="3" s="1"/>
  <c r="A151" i="3" s="1"/>
  <c r="A152" i="3" s="1"/>
  <c r="A153" i="3" s="1"/>
  <c r="A154" i="3" s="1"/>
  <c r="A156" i="3" s="1"/>
  <c r="A157" i="3" s="1"/>
  <c r="A158" i="3" s="1"/>
  <c r="A159" i="3" s="1"/>
  <c r="A160" i="3" s="1"/>
  <c r="A161" i="3" s="1"/>
  <c r="A162" i="3" s="1"/>
  <c r="A164" i="3" s="1"/>
  <c r="A165" i="3" s="1"/>
  <c r="A166" i="3" s="1"/>
  <c r="A167" i="3" s="1"/>
  <c r="A168" i="3" s="1"/>
  <c r="A169" i="3" s="1"/>
  <c r="A170" i="3" s="1"/>
  <c r="A172" i="3" s="1"/>
  <c r="A173" i="3" s="1"/>
  <c r="A174" i="3" s="1"/>
  <c r="A175" i="3" s="1"/>
  <c r="A176" i="3" s="1"/>
  <c r="A177" i="3" s="1"/>
  <c r="A178" i="3" s="1"/>
  <c r="A180" i="3" s="1"/>
  <c r="A181" i="3" s="1"/>
  <c r="A182" i="3" s="1"/>
  <c r="A183" i="3" s="1"/>
  <c r="A184" i="3" s="1"/>
  <c r="A185" i="3" s="1"/>
  <c r="A186" i="3" s="1"/>
  <c r="A188" i="3" s="1"/>
  <c r="A189" i="3" s="1"/>
  <c r="A190" i="3" s="1"/>
  <c r="A191" i="3" s="1"/>
  <c r="A192" i="3" s="1"/>
  <c r="A193" i="3" s="1"/>
  <c r="A194" i="3" s="1"/>
  <c r="A196" i="3" s="1"/>
  <c r="A197" i="3" s="1"/>
  <c r="A198" i="3" s="1"/>
  <c r="A199" i="3" s="1"/>
  <c r="A200" i="3" s="1"/>
  <c r="A201" i="3" s="1"/>
  <c r="A202" i="3" s="1"/>
  <c r="A204" i="3" s="1"/>
  <c r="A205" i="3" s="1"/>
  <c r="A206" i="3" s="1"/>
  <c r="A207" i="3" s="1"/>
  <c r="A208" i="3" s="1"/>
  <c r="A209" i="3" s="1"/>
  <c r="A210" i="3" s="1"/>
  <c r="A212" i="3" s="1"/>
  <c r="A213" i="3" s="1"/>
  <c r="A214" i="3" s="1"/>
  <c r="A215" i="3" s="1"/>
  <c r="A216" i="3" s="1"/>
  <c r="A217" i="3" s="1"/>
  <c r="A218" i="3" s="1"/>
  <c r="A220" i="3" s="1"/>
  <c r="A221" i="3" s="1"/>
  <c r="A222" i="3" s="1"/>
  <c r="A223" i="3" s="1"/>
  <c r="A224" i="3" s="1"/>
  <c r="A225" i="3" s="1"/>
  <c r="A226" i="3" s="1"/>
  <c r="A228" i="3" s="1"/>
  <c r="A229" i="3" s="1"/>
  <c r="A230" i="3" s="1"/>
  <c r="A231" i="3" s="1"/>
  <c r="A232" i="3" s="1"/>
  <c r="A233" i="3" s="1"/>
  <c r="A234" i="3" s="1"/>
  <c r="A236" i="3" s="1"/>
  <c r="A237" i="3" s="1"/>
  <c r="A238" i="3" s="1"/>
  <c r="A239" i="3" s="1"/>
  <c r="A240" i="3" s="1"/>
  <c r="A241" i="3" s="1"/>
  <c r="A242" i="3" s="1"/>
  <c r="A244" i="3" s="1"/>
  <c r="A245" i="3" s="1"/>
  <c r="A246" i="3" s="1"/>
  <c r="A247" i="3" s="1"/>
  <c r="A248" i="3" s="1"/>
  <c r="A249" i="3" s="1"/>
  <c r="A250" i="3" s="1"/>
  <c r="A252" i="3" s="1"/>
  <c r="A253" i="3" s="1"/>
  <c r="A254" i="3" s="1"/>
  <c r="A255" i="3" s="1"/>
  <c r="A256" i="3" s="1"/>
  <c r="A257" i="3" s="1"/>
  <c r="A258" i="3" s="1"/>
  <c r="A260" i="3" s="1"/>
  <c r="A261" i="3" s="1"/>
  <c r="A262" i="3" s="1"/>
  <c r="C262" i="3" s="1"/>
  <c r="C14" i="3"/>
  <c r="C5" i="143" l="1"/>
  <c r="B35" i="3"/>
  <c r="A263" i="3"/>
  <c r="A264" i="3" s="1"/>
  <c r="C260" i="3"/>
  <c r="C261" i="3"/>
  <c r="C15" i="3"/>
  <c r="C6" i="143" l="1"/>
  <c r="C263" i="3"/>
  <c r="B43" i="3"/>
  <c r="A265" i="3"/>
  <c r="C264" i="3"/>
  <c r="C16" i="3"/>
  <c r="C7" i="143" l="1"/>
  <c r="B51" i="3"/>
  <c r="B59" i="3" s="1"/>
  <c r="B67" i="3" s="1"/>
  <c r="B75" i="3" s="1"/>
  <c r="B83" i="3" s="1"/>
  <c r="B91" i="3" s="1"/>
  <c r="B99" i="3" s="1"/>
  <c r="B107" i="3" s="1"/>
  <c r="B115" i="3" s="1"/>
  <c r="B123" i="3" s="1"/>
  <c r="B131" i="3" s="1"/>
  <c r="B139" i="3" s="1"/>
  <c r="B147" i="3" s="1"/>
  <c r="B155" i="3" s="1"/>
  <c r="B163" i="3" s="1"/>
  <c r="B171" i="3" s="1"/>
  <c r="B179" i="3" s="1"/>
  <c r="B187" i="3" s="1"/>
  <c r="B195" i="3" s="1"/>
  <c r="B203" i="3" s="1"/>
  <c r="B211" i="3" s="1"/>
  <c r="B219" i="3" s="1"/>
  <c r="B227" i="3" s="1"/>
  <c r="B235" i="3" s="1"/>
  <c r="B243" i="3" s="1"/>
  <c r="B251" i="3" s="1"/>
  <c r="B259" i="3" s="1"/>
  <c r="B267" i="3" s="1"/>
  <c r="B275" i="3" s="1"/>
  <c r="B283" i="3" s="1"/>
  <c r="B291" i="3" s="1"/>
  <c r="B299" i="3" s="1"/>
  <c r="B307" i="3" s="1"/>
  <c r="B315" i="3" s="1"/>
  <c r="B323" i="3" s="1"/>
  <c r="B331" i="3" s="1"/>
  <c r="B339" i="3" s="1"/>
  <c r="B347" i="3" s="1"/>
  <c r="B355" i="3" s="1"/>
  <c r="B363" i="3" s="1"/>
  <c r="B371" i="3" s="1"/>
  <c r="B379" i="3" s="1"/>
  <c r="B387" i="3" s="1"/>
  <c r="B395" i="3" s="1"/>
  <c r="B403" i="3" s="1"/>
  <c r="B411" i="3" s="1"/>
  <c r="B419" i="3" s="1"/>
  <c r="A266" i="3"/>
  <c r="C265" i="3"/>
  <c r="C17" i="3"/>
  <c r="C266" i="3" l="1"/>
  <c r="A268" i="3"/>
  <c r="C18" i="3"/>
  <c r="C8" i="143" l="1"/>
  <c r="A269" i="3"/>
  <c r="C268" i="3"/>
  <c r="C20" i="3"/>
  <c r="C9" i="143" l="1"/>
  <c r="A270" i="3"/>
  <c r="C269" i="3"/>
  <c r="C22" i="3"/>
  <c r="C21" i="3"/>
  <c r="C10" i="143" l="1"/>
  <c r="C270" i="3"/>
  <c r="A271" i="3"/>
  <c r="C23" i="3"/>
  <c r="C271" i="3" l="1"/>
  <c r="A272" i="3"/>
  <c r="C25" i="3"/>
  <c r="C24" i="3"/>
  <c r="A273" i="3" l="1"/>
  <c r="C272" i="3"/>
  <c r="C26" i="3"/>
  <c r="A274" i="3" l="1"/>
  <c r="C273" i="3"/>
  <c r="C28" i="3"/>
  <c r="C274" i="3" l="1"/>
  <c r="A276" i="3"/>
  <c r="C29" i="3"/>
  <c r="C30" i="3"/>
  <c r="A277" i="3" l="1"/>
  <c r="C276" i="3"/>
  <c r="C31" i="3"/>
  <c r="A278" i="3" l="1"/>
  <c r="C277" i="3"/>
  <c r="C32" i="3"/>
  <c r="C33" i="3"/>
  <c r="C278" i="3" l="1"/>
  <c r="A279" i="3"/>
  <c r="C34" i="3"/>
  <c r="C279" i="3" l="1"/>
  <c r="A280" i="3"/>
  <c r="C36" i="3"/>
  <c r="A281" i="3" l="1"/>
  <c r="C280" i="3"/>
  <c r="C37" i="3"/>
  <c r="C38" i="3"/>
  <c r="A282" i="3" l="1"/>
  <c r="C281" i="3"/>
  <c r="C39" i="3"/>
  <c r="C282" i="3" l="1"/>
  <c r="A284" i="3"/>
  <c r="C41" i="3"/>
  <c r="C40" i="3"/>
  <c r="A285" i="3" l="1"/>
  <c r="C284" i="3"/>
  <c r="C42" i="3"/>
  <c r="A286" i="3" l="1"/>
  <c r="C285" i="3"/>
  <c r="C44" i="3"/>
  <c r="C286" i="3" l="1"/>
  <c r="A287" i="3"/>
  <c r="C45" i="3"/>
  <c r="C46" i="3"/>
  <c r="C287" i="3" l="1"/>
  <c r="A288" i="3"/>
  <c r="C47" i="3"/>
  <c r="A289" i="3" l="1"/>
  <c r="C288" i="3"/>
  <c r="C48" i="3"/>
  <c r="C49" i="3"/>
  <c r="A290" i="3" l="1"/>
  <c r="C289" i="3"/>
  <c r="C50" i="3"/>
  <c r="C290" i="3" l="1"/>
  <c r="A292" i="3"/>
  <c r="C52" i="3"/>
  <c r="A293" i="3" l="1"/>
  <c r="C292" i="3"/>
  <c r="C53" i="3"/>
  <c r="C54" i="3"/>
  <c r="A294" i="3" l="1"/>
  <c r="C293" i="3"/>
  <c r="C55" i="3"/>
  <c r="C294" i="3" l="1"/>
  <c r="A295" i="3"/>
  <c r="C57" i="3"/>
  <c r="C56" i="3"/>
  <c r="C295" i="3" l="1"/>
  <c r="A296" i="3"/>
  <c r="C58" i="3"/>
  <c r="A297" i="3" l="1"/>
  <c r="C296" i="3"/>
  <c r="C60" i="3"/>
  <c r="A298" i="3" l="1"/>
  <c r="C297" i="3"/>
  <c r="C61" i="3"/>
  <c r="C62" i="3"/>
  <c r="C298" i="3" l="1"/>
  <c r="A300" i="3"/>
  <c r="C63" i="3"/>
  <c r="A301" i="3" l="1"/>
  <c r="C300" i="3"/>
  <c r="C64" i="3"/>
  <c r="C65" i="3"/>
  <c r="A302" i="3" l="1"/>
  <c r="C301" i="3"/>
  <c r="C66" i="3"/>
  <c r="C302" i="3" l="1"/>
  <c r="A303" i="3"/>
  <c r="C68" i="3"/>
  <c r="C303" i="3" l="1"/>
  <c r="A304" i="3"/>
  <c r="C70" i="3"/>
  <c r="C69" i="3"/>
  <c r="A305" i="3" l="1"/>
  <c r="C304" i="3"/>
  <c r="C71" i="3"/>
  <c r="A306" i="3" l="1"/>
  <c r="C305" i="3"/>
  <c r="C73" i="3"/>
  <c r="C72" i="3"/>
  <c r="C306" i="3" l="1"/>
  <c r="A308" i="3"/>
  <c r="C74" i="3"/>
  <c r="A309" i="3" l="1"/>
  <c r="C308" i="3"/>
  <c r="C76" i="3"/>
  <c r="A310" i="3" l="1"/>
  <c r="C309" i="3"/>
  <c r="C78" i="3"/>
  <c r="C77" i="3"/>
  <c r="C310" i="3" l="1"/>
  <c r="A311" i="3"/>
  <c r="C79" i="3"/>
  <c r="C311" i="3" l="1"/>
  <c r="A312" i="3"/>
  <c r="C81" i="3"/>
  <c r="C80" i="3"/>
  <c r="A313" i="3" l="1"/>
  <c r="C312" i="3"/>
  <c r="C82" i="3"/>
  <c r="A314" i="3" l="1"/>
  <c r="C313" i="3"/>
  <c r="C84" i="3"/>
  <c r="C314" i="3" l="1"/>
  <c r="A316" i="3"/>
  <c r="C85" i="3"/>
  <c r="C86" i="3"/>
  <c r="A317" i="3" l="1"/>
  <c r="C316" i="3"/>
  <c r="C87" i="3"/>
  <c r="A318" i="3" l="1"/>
  <c r="C317" i="3"/>
  <c r="C89" i="3"/>
  <c r="C88" i="3"/>
  <c r="A319" i="3" l="1"/>
  <c r="C318" i="3"/>
  <c r="C90" i="3"/>
  <c r="C319" i="3" l="1"/>
  <c r="A320" i="3"/>
  <c r="C92" i="3"/>
  <c r="C320" i="3" l="1"/>
  <c r="A321" i="3"/>
  <c r="C93" i="3"/>
  <c r="C94" i="3"/>
  <c r="A322" i="3" l="1"/>
  <c r="C321" i="3"/>
  <c r="C95" i="3"/>
  <c r="C322" i="3" l="1"/>
  <c r="A324" i="3"/>
  <c r="C96" i="3"/>
  <c r="C97" i="3"/>
  <c r="A325" i="3" l="1"/>
  <c r="C324" i="3"/>
  <c r="C98" i="3"/>
  <c r="A326" i="3" l="1"/>
  <c r="C325" i="3"/>
  <c r="C100" i="3"/>
  <c r="C326" i="3" l="1"/>
  <c r="A327" i="3"/>
  <c r="C101" i="3"/>
  <c r="C102" i="3"/>
  <c r="C327" i="3" l="1"/>
  <c r="A328" i="3"/>
  <c r="C103" i="3"/>
  <c r="A329" i="3" l="1"/>
  <c r="C328" i="3"/>
  <c r="C105" i="3"/>
  <c r="C104" i="3"/>
  <c r="A330" i="3" l="1"/>
  <c r="C329" i="3"/>
  <c r="C106" i="3"/>
  <c r="C330" i="3" l="1"/>
  <c r="A332" i="3"/>
  <c r="C108" i="3"/>
  <c r="A333" i="3" l="1"/>
  <c r="C332" i="3"/>
  <c r="C110" i="3"/>
  <c r="C109" i="3"/>
  <c r="A334" i="3" l="1"/>
  <c r="C333" i="3"/>
  <c r="C111" i="3"/>
  <c r="C334" i="3" l="1"/>
  <c r="A335" i="3"/>
  <c r="C113" i="3"/>
  <c r="C112" i="3"/>
  <c r="A336" i="3" l="1"/>
  <c r="C335" i="3"/>
  <c r="C114" i="3"/>
  <c r="A337" i="3" l="1"/>
  <c r="C336" i="3"/>
  <c r="C116" i="3"/>
  <c r="C337" i="3" l="1"/>
  <c r="A338" i="3"/>
  <c r="C117" i="3"/>
  <c r="C118" i="3"/>
  <c r="C338" i="3" l="1"/>
  <c r="A340" i="3"/>
  <c r="C119" i="3"/>
  <c r="A341" i="3" l="1"/>
  <c r="C340" i="3"/>
  <c r="C121" i="3"/>
  <c r="C120" i="3"/>
  <c r="C341" i="3" l="1"/>
  <c r="A342" i="3"/>
  <c r="C122" i="3"/>
  <c r="C342" i="3" l="1"/>
  <c r="A343" i="3"/>
  <c r="C124" i="3"/>
  <c r="C343" i="3" l="1"/>
  <c r="A344" i="3"/>
  <c r="C125" i="3"/>
  <c r="C126" i="3"/>
  <c r="A345" i="3" l="1"/>
  <c r="C344" i="3"/>
  <c r="C127" i="3"/>
  <c r="A346" i="3" l="1"/>
  <c r="C345" i="3"/>
  <c r="C128" i="3"/>
  <c r="C129" i="3"/>
  <c r="C346" i="3" l="1"/>
  <c r="A348" i="3"/>
  <c r="C130" i="3"/>
  <c r="A349" i="3" l="1"/>
  <c r="C348" i="3"/>
  <c r="C132" i="3"/>
  <c r="A350" i="3" l="1"/>
  <c r="C349" i="3"/>
  <c r="C134" i="3"/>
  <c r="C133" i="3"/>
  <c r="C350" i="3" l="1"/>
  <c r="A351" i="3"/>
  <c r="C135" i="3"/>
  <c r="C351" i="3" l="1"/>
  <c r="A352" i="3"/>
  <c r="C136" i="3"/>
  <c r="C137" i="3"/>
  <c r="A353" i="3" l="1"/>
  <c r="C352" i="3"/>
  <c r="C138" i="3"/>
  <c r="A354" i="3" l="1"/>
  <c r="C353" i="3"/>
  <c r="C140" i="3"/>
  <c r="C354" i="3" l="1"/>
  <c r="A356" i="3"/>
  <c r="C141" i="3"/>
  <c r="C142" i="3"/>
  <c r="A357" i="3" l="1"/>
  <c r="C356" i="3"/>
  <c r="C143" i="3"/>
  <c r="C357" i="3" l="1"/>
  <c r="A358" i="3"/>
  <c r="C144" i="3"/>
  <c r="C145" i="3"/>
  <c r="C358" i="3" l="1"/>
  <c r="A359" i="3"/>
  <c r="C146" i="3"/>
  <c r="C359" i="3" l="1"/>
  <c r="A360" i="3"/>
  <c r="C148" i="3"/>
  <c r="A361" i="3" l="1"/>
  <c r="C360" i="3"/>
  <c r="C149" i="3"/>
  <c r="C150" i="3"/>
  <c r="A362" i="3" l="1"/>
  <c r="C361" i="3"/>
  <c r="C151" i="3"/>
  <c r="C362" i="3" l="1"/>
  <c r="A364" i="3"/>
  <c r="C153" i="3"/>
  <c r="C152" i="3"/>
  <c r="A365" i="3" l="1"/>
  <c r="C365" i="3" s="1"/>
  <c r="C364" i="3"/>
  <c r="C154" i="3"/>
  <c r="A366" i="3" l="1"/>
  <c r="C156" i="3"/>
  <c r="C366" i="3" l="1"/>
  <c r="A367" i="3"/>
  <c r="C158" i="3"/>
  <c r="C157" i="3"/>
  <c r="C367" i="3" l="1"/>
  <c r="A368" i="3"/>
  <c r="C159" i="3"/>
  <c r="A369" i="3" l="1"/>
  <c r="C368" i="3"/>
  <c r="C161" i="3"/>
  <c r="C160" i="3"/>
  <c r="A370" i="3" l="1"/>
  <c r="C369" i="3"/>
  <c r="C162" i="3"/>
  <c r="C370" i="3" l="1"/>
  <c r="A372" i="3"/>
  <c r="C164" i="3"/>
  <c r="A373" i="3" l="1"/>
  <c r="C372" i="3"/>
  <c r="C165" i="3"/>
  <c r="C166" i="3"/>
  <c r="C373" i="3" l="1"/>
  <c r="A374" i="3"/>
  <c r="C167" i="3"/>
  <c r="C374" i="3" l="1"/>
  <c r="A375" i="3"/>
  <c r="C169" i="3"/>
  <c r="C168" i="3"/>
  <c r="C375" i="3" l="1"/>
  <c r="A376" i="3"/>
  <c r="C170" i="3"/>
  <c r="A377" i="3" l="1"/>
  <c r="C376" i="3"/>
  <c r="C172" i="3"/>
  <c r="A378" i="3" l="1"/>
  <c r="C377" i="3"/>
  <c r="C173" i="3"/>
  <c r="C174" i="3"/>
  <c r="C378" i="3" l="1"/>
  <c r="A380" i="3"/>
  <c r="C175" i="3"/>
  <c r="A381" i="3" l="1"/>
  <c r="C380" i="3"/>
  <c r="C176" i="3"/>
  <c r="C177" i="3"/>
  <c r="A382" i="3" l="1"/>
  <c r="C381" i="3"/>
  <c r="C178" i="3"/>
  <c r="C382" i="3" l="1"/>
  <c r="A383" i="3"/>
  <c r="C180" i="3"/>
  <c r="C383" i="3" l="1"/>
  <c r="A384" i="3"/>
  <c r="C182" i="3"/>
  <c r="C181" i="3"/>
  <c r="A385" i="3" l="1"/>
  <c r="C384" i="3"/>
  <c r="C183" i="3"/>
  <c r="A386" i="3" l="1"/>
  <c r="C385" i="3"/>
  <c r="C184" i="3"/>
  <c r="C185" i="3"/>
  <c r="C386" i="3" l="1"/>
  <c r="A388" i="3"/>
  <c r="C186" i="3"/>
  <c r="A389" i="3" l="1"/>
  <c r="C388" i="3"/>
  <c r="C188" i="3"/>
  <c r="A390" i="3" l="1"/>
  <c r="C389" i="3"/>
  <c r="C189" i="3"/>
  <c r="C190" i="3"/>
  <c r="C390" i="3" l="1"/>
  <c r="A391" i="3"/>
  <c r="C191" i="3"/>
  <c r="C391" i="3" l="1"/>
  <c r="A392" i="3"/>
  <c r="C192" i="3"/>
  <c r="C193" i="3"/>
  <c r="C392" i="3" l="1"/>
  <c r="A393" i="3"/>
  <c r="C194" i="3"/>
  <c r="A394" i="3" l="1"/>
  <c r="C393" i="3"/>
  <c r="C196" i="3"/>
  <c r="C394" i="3" l="1"/>
  <c r="A396" i="3"/>
  <c r="C197" i="3"/>
  <c r="C198" i="3"/>
  <c r="A397" i="3" l="1"/>
  <c r="C396" i="3"/>
  <c r="C199" i="3"/>
  <c r="A398" i="3" l="1"/>
  <c r="C397" i="3"/>
  <c r="C201" i="3"/>
  <c r="C200" i="3"/>
  <c r="C398" i="3" l="1"/>
  <c r="A399" i="3"/>
  <c r="C202" i="3"/>
  <c r="C399" i="3" l="1"/>
  <c r="A400" i="3"/>
  <c r="C204" i="3"/>
  <c r="A401" i="3" l="1"/>
  <c r="C400" i="3"/>
  <c r="C206" i="3"/>
  <c r="C205" i="3"/>
  <c r="A402" i="3" l="1"/>
  <c r="C401" i="3"/>
  <c r="C207" i="3"/>
  <c r="C402" i="3" l="1"/>
  <c r="A404" i="3"/>
  <c r="C209" i="3"/>
  <c r="C208" i="3"/>
  <c r="A405" i="3" l="1"/>
  <c r="C404" i="3"/>
  <c r="C210" i="3"/>
  <c r="C405" i="3" l="1"/>
  <c r="A406" i="3"/>
  <c r="C212" i="3"/>
  <c r="C406" i="3" l="1"/>
  <c r="A407" i="3"/>
  <c r="C213" i="3"/>
  <c r="C214" i="3"/>
  <c r="C407" i="3" l="1"/>
  <c r="A408" i="3"/>
  <c r="C215" i="3"/>
  <c r="A409" i="3" l="1"/>
  <c r="C408" i="3"/>
  <c r="C217" i="3"/>
  <c r="C216" i="3"/>
  <c r="A410" i="3" l="1"/>
  <c r="C409" i="3"/>
  <c r="C218" i="3"/>
  <c r="C410" i="3" l="1"/>
  <c r="A412" i="3"/>
  <c r="C220" i="3"/>
  <c r="A413" i="3" l="1"/>
  <c r="C412" i="3"/>
  <c r="C221" i="3"/>
  <c r="C222" i="3"/>
  <c r="A414" i="3" l="1"/>
  <c r="C413" i="3"/>
  <c r="C223" i="3"/>
  <c r="C414" i="3" l="1"/>
  <c r="A415" i="3"/>
  <c r="C224" i="3"/>
  <c r="C225" i="3"/>
  <c r="C415" i="3" l="1"/>
  <c r="A416" i="3"/>
  <c r="C226" i="3"/>
  <c r="A417" i="3" l="1"/>
  <c r="C416" i="3"/>
  <c r="C228" i="3"/>
  <c r="A418" i="3" l="1"/>
  <c r="C417" i="3"/>
  <c r="C230" i="3"/>
  <c r="C229" i="3"/>
  <c r="C418" i="3" l="1"/>
  <c r="A420" i="3"/>
  <c r="C231" i="3"/>
  <c r="A421" i="3" l="1"/>
  <c r="C420" i="3"/>
  <c r="C232" i="3"/>
  <c r="C233" i="3"/>
  <c r="A422" i="3" l="1"/>
  <c r="C421" i="3"/>
  <c r="C234" i="3"/>
  <c r="C422" i="3" l="1"/>
  <c r="A423" i="3"/>
  <c r="C236" i="3"/>
  <c r="C423" i="3" l="1"/>
  <c r="A424" i="3"/>
  <c r="C237" i="3"/>
  <c r="C238" i="3"/>
  <c r="A425" i="3" l="1"/>
  <c r="C424" i="3"/>
  <c r="C239" i="3"/>
  <c r="A426" i="3" l="1"/>
  <c r="C426" i="3" s="1"/>
  <c r="C425" i="3"/>
  <c r="C240" i="3"/>
  <c r="C241" i="3"/>
  <c r="C242" i="3" l="1"/>
  <c r="C244" i="3" l="1"/>
  <c r="C245" i="3" l="1"/>
  <c r="C246" i="3"/>
  <c r="C247" i="3" l="1"/>
  <c r="C249" i="3" l="1"/>
  <c r="C248" i="3"/>
  <c r="C250" i="3" l="1"/>
  <c r="C252" i="3" l="1"/>
  <c r="C254" i="3" l="1"/>
  <c r="C253" i="3"/>
  <c r="C255" i="3" l="1"/>
  <c r="C257" i="3" l="1"/>
  <c r="C258" i="3"/>
  <c r="C256" i="3"/>
</calcChain>
</file>

<file path=xl/comments1.xml><?xml version="1.0" encoding="utf-8"?>
<comments xmlns="http://schemas.openxmlformats.org/spreadsheetml/2006/main">
  <authors>
    <author/>
  </authors>
  <commentList>
    <comment ref="E6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</t>
        </r>
        <r>
          <rPr>
            <sz val="9"/>
            <color rgb="FF000000"/>
            <rFont val="Tahoma"/>
            <family val="2"/>
          </rPr>
          <t xml:space="preserve">
.si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B.d'étude (temps à intégrer dans le devis)
.si en </t>
        </r>
        <r>
          <rPr>
            <b/>
            <u/>
            <sz val="9"/>
            <color rgb="FF000000"/>
            <rFont val="Tahoma"/>
            <family val="2"/>
          </rPr>
          <t>régie</t>
        </r>
        <r>
          <rPr>
            <sz val="9"/>
            <color rgb="FF000000"/>
            <rFont val="Tahoma"/>
            <family val="2"/>
          </rPr>
          <t xml:space="preserve"> : situation = Chantier client (bon à faire signer et à facturer au client)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H6" authorId="0">
      <text>
        <r>
          <rPr>
            <sz val="9"/>
            <color rgb="FF000000"/>
            <rFont val="Tahoma"/>
            <family val="2"/>
          </rPr>
          <t xml:space="preserve">Si </t>
        </r>
        <r>
          <rPr>
            <b/>
            <sz val="9"/>
            <color rgb="FF000000"/>
            <rFont val="Tahoma"/>
            <family val="2"/>
          </rPr>
          <t>sous-traitance</t>
        </r>
        <r>
          <rPr>
            <sz val="9"/>
            <color rgb="FF000000"/>
            <rFont val="Tahoma"/>
            <family val="2"/>
          </rPr>
          <t xml:space="preserve">, choisir le nom du donneur d'ordre dans la liste
</t>
        </r>
      </text>
    </comment>
    <comment ref="I6" authorId="0">
      <text>
        <r>
          <rPr>
            <sz val="9"/>
            <color rgb="FF000000"/>
            <rFont val="Tahoma"/>
            <family val="2"/>
          </rPr>
          <t xml:space="preserve">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>BL</t>
        </r>
        <r>
          <rPr>
            <b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(à facturer au client)
Si </t>
        </r>
        <r>
          <rPr>
            <b/>
            <sz val="9"/>
            <color rgb="FF000000"/>
            <rFont val="Tahoma"/>
            <family val="2"/>
          </rPr>
          <t>étude</t>
        </r>
        <r>
          <rPr>
            <sz val="9"/>
            <color rgb="FF000000"/>
            <rFont val="Tahoma"/>
            <family val="2"/>
          </rPr>
          <t xml:space="preserve"> : entrez le N° du devis
</t>
        </r>
      </text>
    </comment>
    <comment ref="C13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</t>
        </r>
        <r>
          <rPr>
            <sz val="9"/>
            <color rgb="FF000000"/>
            <rFont val="Tahoma"/>
            <family val="2"/>
          </rPr>
          <t xml:space="preserve">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9"/>
            <color rgb="FF000000"/>
            <rFont val="Tahoma"/>
            <family val="2"/>
          </rPr>
          <t>compris</t>
        </r>
        <r>
          <rPr>
            <sz val="9"/>
            <color rgb="FF000000"/>
            <rFont val="Tahoma"/>
            <family val="2"/>
          </rPr>
          <t xml:space="preserve"> dans l'horaire ci-dessus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chantier,formation,médecine du travail ...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</t>
        </r>
        <r>
          <rPr>
            <sz val="9"/>
            <color rgb="FF000000"/>
            <rFont val="Tahoma"/>
            <family val="2"/>
          </rPr>
          <t xml:space="preserve">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9"/>
            <color rgb="FF000000"/>
            <rFont val="Tahoma"/>
            <family val="2"/>
          </rPr>
          <t>compris</t>
        </r>
        <r>
          <rPr>
            <sz val="9"/>
            <color rgb="FF000000"/>
            <rFont val="Tahoma"/>
            <family val="2"/>
          </rPr>
          <t xml:space="preserve"> dans l'horaire ci-dessus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chantier,formation,médecine du travail ...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</t>
        </r>
        <r>
          <rPr>
            <sz val="9"/>
            <color rgb="FF000000"/>
            <rFont val="Tahoma"/>
            <family val="2"/>
          </rPr>
          <t xml:space="preserve">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9"/>
            <color rgb="FF000000"/>
            <rFont val="Tahoma"/>
            <family val="2"/>
          </rPr>
          <t>compris</t>
        </r>
        <r>
          <rPr>
            <sz val="9"/>
            <color rgb="FF000000"/>
            <rFont val="Tahoma"/>
            <family val="2"/>
          </rPr>
          <t xml:space="preserve"> dans l'horaire ci-dessus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chantier,formation,médecine du travail ...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</t>
        </r>
        <r>
          <rPr>
            <sz val="9"/>
            <color rgb="FF000000"/>
            <rFont val="Tahoma"/>
            <family val="2"/>
          </rPr>
          <t xml:space="preserve">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9"/>
            <color rgb="FF000000"/>
            <rFont val="Tahoma"/>
            <family val="2"/>
          </rPr>
          <t>compris</t>
        </r>
        <r>
          <rPr>
            <sz val="9"/>
            <color rgb="FF000000"/>
            <rFont val="Tahoma"/>
            <family val="2"/>
          </rPr>
          <t xml:space="preserve"> dans l'horaire ci-dessus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chantier,formation,médecine du travail ...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Marie-Noelle</author>
  </authors>
  <commentList>
    <comment ref="D4" authorId="0">
      <text>
        <r>
          <rPr>
            <b/>
            <sz val="9"/>
            <color indexed="81"/>
            <rFont val="Tahoma"/>
            <family val="2"/>
          </rPr>
          <t xml:space="preserve">AVEC POSE SUR SITE :
si chargement de fournitures = temps sur BC
Si chargement de fournitures et de fabrications = temps sur BA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temps de préparation à l'atelier avant d'intervenir en chantier (heures sur BA si fabrication ou sur BC)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Livraison d'une fabrication ou de fournitures sans pose ou livraison de matériel nécessaire au chantier = temps et kms sur BA OU BL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Ex : aller et retour  schneider nantes pour recannelage cylindres  = temps et kms SUR BA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faire BC à facturer au client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Aller chercher une pièce en urgence chez un fournisseur pour dépanner un client 
temps et kms sur bl ou bc</t>
        </r>
      </text>
    </comment>
    <comment ref="D18" authorId="0">
      <text>
        <r>
          <rPr>
            <b/>
            <sz val="9"/>
            <color indexed="81"/>
            <rFont val="Tahoma"/>
            <family val="2"/>
          </rPr>
          <t>Machine ou matériel enlevé chez le client et ramené à l'atelier pour démontage</t>
        </r>
        <r>
          <rPr>
            <sz val="9"/>
            <color indexed="81"/>
            <rFont val="Tahoma"/>
            <family val="2"/>
          </rPr>
          <t xml:space="preserve">
temps et kms = faire un bon de chantier</t>
        </r>
      </text>
    </comment>
    <comment ref="D31" authorId="0">
      <text>
        <r>
          <rPr>
            <sz val="9"/>
            <color indexed="81"/>
            <rFont val="Tahoma"/>
            <family val="2"/>
          </rPr>
          <t xml:space="preserve">attente de matériel ou de fourniture à cause d'ALM sinon à facturer au client sur BC
</t>
        </r>
      </text>
    </comment>
  </commentList>
</comments>
</file>

<file path=xl/sharedStrings.xml><?xml version="1.0" encoding="utf-8"?>
<sst xmlns="http://schemas.openxmlformats.org/spreadsheetml/2006/main" count="2543" uniqueCount="1430">
  <si>
    <t>HEURES</t>
  </si>
  <si>
    <t>FAMILLE0</t>
  </si>
  <si>
    <t>FAMILLE1</t>
  </si>
  <si>
    <t>FAMILLE2</t>
  </si>
  <si>
    <t>REPCHANTIER0</t>
  </si>
  <si>
    <t>Semaine</t>
  </si>
  <si>
    <t>Fériés</t>
  </si>
  <si>
    <t>SALARIES</t>
  </si>
  <si>
    <t>DUREE</t>
  </si>
  <si>
    <t>PANIER</t>
  </si>
  <si>
    <t>AUTRESFRAIS</t>
  </si>
  <si>
    <t>Perso</t>
  </si>
  <si>
    <t>Jour de l'an</t>
  </si>
  <si>
    <t>Cetec</t>
  </si>
  <si>
    <t>Fourniture</t>
  </si>
  <si>
    <t>Equilibrage</t>
  </si>
  <si>
    <t>Au collègue</t>
  </si>
  <si>
    <t>Lundi de pâques</t>
  </si>
  <si>
    <t>Stolz</t>
  </si>
  <si>
    <t>Christophe DENOUAL</t>
  </si>
  <si>
    <t>Gaz-oil</t>
  </si>
  <si>
    <t>Au client</t>
  </si>
  <si>
    <t>Fête du travail</t>
  </si>
  <si>
    <t>Dylan DOUETIL</t>
  </si>
  <si>
    <t>Péage</t>
  </si>
  <si>
    <t>Etude</t>
  </si>
  <si>
    <t>Garantie client</t>
  </si>
  <si>
    <t>Par Alain</t>
  </si>
  <si>
    <t>Victoire 1945</t>
  </si>
  <si>
    <t>GBM</t>
  </si>
  <si>
    <t>kms perso</t>
  </si>
  <si>
    <t>En formation</t>
  </si>
  <si>
    <t>Préparat° chantier</t>
  </si>
  <si>
    <t>Par client</t>
  </si>
  <si>
    <t>Ascension</t>
  </si>
  <si>
    <t>Andritz</t>
  </si>
  <si>
    <t>Kévin LERAY</t>
  </si>
  <si>
    <t>Autre</t>
  </si>
  <si>
    <t>Livraison sans pose</t>
  </si>
  <si>
    <t>Par collègue</t>
  </si>
  <si>
    <t>Pentecôte</t>
  </si>
  <si>
    <t>Alain LERAY</t>
  </si>
  <si>
    <t>Fête nationale</t>
  </si>
  <si>
    <t>Assomption</t>
  </si>
  <si>
    <t>Prise cotes/régie</t>
  </si>
  <si>
    <t>Armistice 1918</t>
  </si>
  <si>
    <t>Noël</t>
  </si>
  <si>
    <t>Jérémy THIRION</t>
  </si>
  <si>
    <t>Attente /chantier</t>
  </si>
  <si>
    <t>Visite-suivi chantier</t>
  </si>
  <si>
    <t>Prise cotes/devis</t>
  </si>
  <si>
    <t>Etude-chiffrage</t>
  </si>
  <si>
    <t>Dessin-plan</t>
  </si>
  <si>
    <t>Administratif-gest°stock</t>
  </si>
  <si>
    <t>Manutent°-rangement</t>
  </si>
  <si>
    <t>Nettoyage</t>
  </si>
  <si>
    <t>Entretien machines</t>
  </si>
  <si>
    <t>Pause</t>
  </si>
  <si>
    <t>Caces PEMP</t>
  </si>
  <si>
    <t>Caces chariot</t>
  </si>
  <si>
    <t>Secourisme</t>
  </si>
  <si>
    <t>Repos</t>
  </si>
  <si>
    <t>Férié</t>
  </si>
  <si>
    <t>Accident. T</t>
  </si>
  <si>
    <t>Maladie</t>
  </si>
  <si>
    <t>NOM</t>
  </si>
  <si>
    <t>VILLE</t>
  </si>
  <si>
    <t>CP</t>
  </si>
  <si>
    <t>A. PIRES DE LIMA</t>
  </si>
  <si>
    <t>ROMILLE</t>
  </si>
  <si>
    <t>ABATTOIRS KERMENE</t>
  </si>
  <si>
    <t>ST-JACUT DU MENE</t>
  </si>
  <si>
    <t xml:space="preserve">ABATTOIRS KERMENE </t>
  </si>
  <si>
    <t>ST-LERY</t>
  </si>
  <si>
    <t>56430</t>
  </si>
  <si>
    <t xml:space="preserve">ABB ACHAT SERVICES </t>
  </si>
  <si>
    <t>COURTABOEUF</t>
  </si>
  <si>
    <t>91978</t>
  </si>
  <si>
    <t xml:space="preserve">ABB France </t>
  </si>
  <si>
    <t>MONTLUEL</t>
  </si>
  <si>
    <t>01125</t>
  </si>
  <si>
    <t>ACC</t>
  </si>
  <si>
    <t>ST-ONEN LA CHAPELLE</t>
  </si>
  <si>
    <t>ACHATS SERVICE</t>
  </si>
  <si>
    <t>VOISINS LE BRETONNEUX</t>
  </si>
  <si>
    <t>ACTALIM</t>
  </si>
  <si>
    <t>VIC EN BIGORRE</t>
  </si>
  <si>
    <t>ADC</t>
  </si>
  <si>
    <t>MONTAUBAN DE BGNE</t>
  </si>
  <si>
    <t xml:space="preserve">AE2R - ROSSELIN </t>
  </si>
  <si>
    <t>ST-MEEN LE GRAND</t>
  </si>
  <si>
    <t>35290</t>
  </si>
  <si>
    <t>AFFINITY</t>
  </si>
  <si>
    <t>LA CHAPELLE VENDOMOISE</t>
  </si>
  <si>
    <t>AFR</t>
  </si>
  <si>
    <t>PLUMAUGAT</t>
  </si>
  <si>
    <t>AGENCE ROUTIERE DE BROCELIANDE</t>
  </si>
  <si>
    <t>MONTFORT/MEU</t>
  </si>
  <si>
    <t>AGRI MEAL TRANSPORT</t>
  </si>
  <si>
    <t>QUEDILLAC</t>
  </si>
  <si>
    <t>AGRO 01</t>
  </si>
  <si>
    <t>CRAON</t>
  </si>
  <si>
    <t xml:space="preserve">AGRONOR </t>
  </si>
  <si>
    <t>LAMBALLE</t>
  </si>
  <si>
    <t>22402</t>
  </si>
  <si>
    <t>PLAINTEL</t>
  </si>
  <si>
    <t>22940</t>
  </si>
  <si>
    <t xml:space="preserve">ALIC0OP </t>
  </si>
  <si>
    <t>CIVRAY</t>
  </si>
  <si>
    <t>ALICOOP</t>
  </si>
  <si>
    <t>PAMPROUX</t>
  </si>
  <si>
    <t>79800</t>
  </si>
  <si>
    <t>ALIFEL</t>
  </si>
  <si>
    <t>LOUE</t>
  </si>
  <si>
    <t>ALILANDES</t>
  </si>
  <si>
    <t>ST-SEVER</t>
  </si>
  <si>
    <t>40500</t>
  </si>
  <si>
    <t>ALIMAB</t>
  </si>
  <si>
    <t>SABLE /SARTHE</t>
  </si>
  <si>
    <t xml:space="preserve">ALIMAB </t>
  </si>
  <si>
    <t>SABLE/SARTHE</t>
  </si>
  <si>
    <t xml:space="preserve">ALIVERT </t>
  </si>
  <si>
    <t>YZEURE</t>
  </si>
  <si>
    <t>03400</t>
  </si>
  <si>
    <t>ALLIANCE OUEST CEREALES</t>
  </si>
  <si>
    <t>ALOMATE</t>
  </si>
  <si>
    <t>MONTLIEU LA GARDE</t>
  </si>
  <si>
    <t>ANDRITZ</t>
  </si>
  <si>
    <t>CHATEAUROUX</t>
  </si>
  <si>
    <t>ANNIC</t>
  </si>
  <si>
    <t>GUILLIERS</t>
  </si>
  <si>
    <t>ANTIGNY NUTRITION</t>
  </si>
  <si>
    <t>ANTIGNY</t>
  </si>
  <si>
    <t>AOC TRANSIT</t>
  </si>
  <si>
    <t>AR CAPREM</t>
  </si>
  <si>
    <t>AR VEROURI NEVEZ</t>
  </si>
  <si>
    <t>PIPRIAC</t>
  </si>
  <si>
    <t>ARC ATLANTIQUE</t>
  </si>
  <si>
    <t>ARMOR BOBINAGE</t>
  </si>
  <si>
    <t>TADEN</t>
  </si>
  <si>
    <t xml:space="preserve">ARMOR BOBINAGE </t>
  </si>
  <si>
    <t>ST-BRIEUC</t>
  </si>
  <si>
    <t>22000</t>
  </si>
  <si>
    <t>ARMOR SILO</t>
  </si>
  <si>
    <t>PLENEE JUGON</t>
  </si>
  <si>
    <t>ARRIVEE BELLANNE</t>
  </si>
  <si>
    <t>NUEIL LES AUBIERS</t>
  </si>
  <si>
    <t>ASD</t>
  </si>
  <si>
    <t>MONTOIR DE BGNE</t>
  </si>
  <si>
    <t>44550</t>
  </si>
  <si>
    <t>TREFFIEUX</t>
  </si>
  <si>
    <t>ATELIERS DU DOUET</t>
  </si>
  <si>
    <t>ST-SAUVEUR DES LANDES</t>
  </si>
  <si>
    <t>ATELIERS MICHENAUD</t>
  </si>
  <si>
    <t>ST-ANDRE 13 VOIES</t>
  </si>
  <si>
    <t>ATEMAX</t>
  </si>
  <si>
    <t>PASSAGE D'AGEN</t>
  </si>
  <si>
    <t>ATF</t>
  </si>
  <si>
    <t>AUBRY</t>
  </si>
  <si>
    <t>TREMOREL</t>
  </si>
  <si>
    <t>AUX JARDINS DE LA SAPONINE</t>
  </si>
  <si>
    <t>PLUMAUDAN</t>
  </si>
  <si>
    <t>AVAMO</t>
  </si>
  <si>
    <t>CHATEAUNEUF LE ROUGE</t>
  </si>
  <si>
    <t>AVANT-PREMIERES</t>
  </si>
  <si>
    <t>LANGUEUX</t>
  </si>
  <si>
    <t xml:space="preserve">AVIFERTIS </t>
  </si>
  <si>
    <t>ST-GILLES</t>
  </si>
  <si>
    <t>35590</t>
  </si>
  <si>
    <t>BANNIER Yvon</t>
  </si>
  <si>
    <t>GAUSSON</t>
  </si>
  <si>
    <t>BARBIER</t>
  </si>
  <si>
    <t>BARBIER David</t>
  </si>
  <si>
    <t>ST-JOUAN DE L'ISLE</t>
  </si>
  <si>
    <t>BARBIER Stéphane</t>
  </si>
  <si>
    <t>BARILLEC</t>
  </si>
  <si>
    <t xml:space="preserve">CONCARNEAU </t>
  </si>
  <si>
    <t>BARRE Anthony</t>
  </si>
  <si>
    <t>COMBLESSAC</t>
  </si>
  <si>
    <t>BARRE Catherine et Didier</t>
  </si>
  <si>
    <t>BARRE LEPAGE</t>
  </si>
  <si>
    <t xml:space="preserve">BASF NA </t>
  </si>
  <si>
    <t>CHATEAU GONTIER</t>
  </si>
  <si>
    <t>53200</t>
  </si>
  <si>
    <t>BAUDET David</t>
  </si>
  <si>
    <t>BAYER CROPSCIENCE (client CETEC)</t>
  </si>
  <si>
    <t>MARLE/SERRE</t>
  </si>
  <si>
    <t>02250</t>
  </si>
  <si>
    <t>BDV SERVICES</t>
  </si>
  <si>
    <t>BOURG DES COMPTES</t>
  </si>
  <si>
    <t>BOURGBARRE</t>
  </si>
  <si>
    <t>CHATEAUGIRON</t>
  </si>
  <si>
    <t>CORNILLE</t>
  </si>
  <si>
    <t>CORPS NUDS</t>
  </si>
  <si>
    <t>MESSAC</t>
  </si>
  <si>
    <t>BEASSE</t>
  </si>
  <si>
    <t>BEAUDOT Benoït</t>
  </si>
  <si>
    <t>BEAUVILLAIN Marcel</t>
  </si>
  <si>
    <t>MAURON</t>
  </si>
  <si>
    <t>BECHU Jeean-Paul</t>
  </si>
  <si>
    <t>BELAN</t>
  </si>
  <si>
    <t>TINTENIAC</t>
  </si>
  <si>
    <t>BELLANNE</t>
  </si>
  <si>
    <t>THOUARS</t>
  </si>
  <si>
    <t>79100</t>
  </si>
  <si>
    <t>BELLAVOL</t>
  </si>
  <si>
    <t xml:space="preserve">MONTCOUTANT </t>
  </si>
  <si>
    <t>BERMOND PROVENCE ALIMENTS</t>
  </si>
  <si>
    <t>ST-BEAUZELY ST-MAMERT DU GARD</t>
  </si>
  <si>
    <t>BERTHELOT Mickaël</t>
  </si>
  <si>
    <t>BOISGERVILLY</t>
  </si>
  <si>
    <t>BERTIN Stéphane</t>
  </si>
  <si>
    <t>GUER</t>
  </si>
  <si>
    <t xml:space="preserve">BIGARD </t>
  </si>
  <si>
    <t>QUIMPERLE</t>
  </si>
  <si>
    <t>BINARD</t>
  </si>
  <si>
    <t>GAËL</t>
  </si>
  <si>
    <t xml:space="preserve">BIOMAR </t>
  </si>
  <si>
    <t>NERSAC</t>
  </si>
  <si>
    <t>16440</t>
  </si>
  <si>
    <t>BIORET AGRI</t>
  </si>
  <si>
    <t>NORD/ERDRE</t>
  </si>
  <si>
    <t>BIZETTE Stéphane</t>
  </si>
  <si>
    <t>BRIE</t>
  </si>
  <si>
    <t>BLANCHARD</t>
  </si>
  <si>
    <t>PLOERMEL</t>
  </si>
  <si>
    <t xml:space="preserve">BLANCHARD </t>
  </si>
  <si>
    <t>L'HERMITAGE</t>
  </si>
  <si>
    <t>TREMEUR</t>
  </si>
  <si>
    <t xml:space="preserve">BLG </t>
  </si>
  <si>
    <t>PONTIVY</t>
  </si>
  <si>
    <t>BOMEX</t>
  </si>
  <si>
    <t>VIGNOC</t>
  </si>
  <si>
    <t>BONENFANT</t>
  </si>
  <si>
    <t>TREGON</t>
  </si>
  <si>
    <t xml:space="preserve">BONENFANT </t>
  </si>
  <si>
    <t>BOURSEUL</t>
  </si>
  <si>
    <t>22130</t>
  </si>
  <si>
    <t>BONENFANT Yves</t>
  </si>
  <si>
    <t xml:space="preserve">BOSCHER MECANIQUE  </t>
  </si>
  <si>
    <t>BROONS</t>
  </si>
  <si>
    <t>22250</t>
  </si>
  <si>
    <t>BOSTIK (client CETEC)</t>
  </si>
  <si>
    <t>SAINVILLE</t>
  </si>
  <si>
    <t>BOUGAULT MASSARD</t>
  </si>
  <si>
    <t>BOUGAULT René</t>
  </si>
  <si>
    <t>BOUILLET Nicolas</t>
  </si>
  <si>
    <t>BOULANGERIE D'ARMOR</t>
  </si>
  <si>
    <t>CESSON SEVIGNE</t>
  </si>
  <si>
    <t xml:space="preserve">BOULANGERIE D'ARMOR </t>
  </si>
  <si>
    <t>NOYAL CHATILLON/SEICHE</t>
  </si>
  <si>
    <t>35230</t>
  </si>
  <si>
    <t>BOULANGERIE GALLON (ST-VINCENT)</t>
  </si>
  <si>
    <t xml:space="preserve">BOULANGERIE GUILLARD </t>
  </si>
  <si>
    <t>IFFENDIC</t>
  </si>
  <si>
    <t>BOULANGERIE MEWEN/ALIX</t>
  </si>
  <si>
    <t>BOULANGERIE RUAUD</t>
  </si>
  <si>
    <t>BOULET JL MOULIN DE LA BRUGERETTE</t>
  </si>
  <si>
    <t xml:space="preserve">LA MALZIEU VILLE </t>
  </si>
  <si>
    <t>BREIZHPIG</t>
  </si>
  <si>
    <t>MENEAC</t>
  </si>
  <si>
    <t>BRETAGNE BACHES AUBRY</t>
  </si>
  <si>
    <t>BRIAND Alain</t>
  </si>
  <si>
    <t xml:space="preserve">BRIAND Armand </t>
  </si>
  <si>
    <t>BRIAND Francis</t>
  </si>
  <si>
    <t>BRIAND Gwenaël</t>
  </si>
  <si>
    <t>BRIAND Pierre</t>
  </si>
  <si>
    <t>BRIAND Roger</t>
  </si>
  <si>
    <t>BRIAND Sylvain</t>
  </si>
  <si>
    <t>MUEL</t>
  </si>
  <si>
    <t>BRIERO</t>
  </si>
  <si>
    <t>BROCELIANDE ECO MACONNERIE</t>
  </si>
  <si>
    <t>PAIMPONT</t>
  </si>
  <si>
    <t>BROCELIANDE LOCATION</t>
  </si>
  <si>
    <t>BROCHET (client CETEC)</t>
  </si>
  <si>
    <t>MARTIGNE FERCHAUD</t>
  </si>
  <si>
    <t>BS BALAYAGE - BUREL</t>
  </si>
  <si>
    <t>BTCS</t>
  </si>
  <si>
    <t>BTE VETAGRI</t>
  </si>
  <si>
    <t>PLANCOËT</t>
  </si>
  <si>
    <t>BUHLER</t>
  </si>
  <si>
    <t xml:space="preserve">ROISSY CDG </t>
  </si>
  <si>
    <t>BUREL Cyrille</t>
  </si>
  <si>
    <t>CAMPION PERE ET FILS</t>
  </si>
  <si>
    <t>MERDRIGNAC</t>
  </si>
  <si>
    <t>CARBONNE PATRICK</t>
  </si>
  <si>
    <t>SEVERAC</t>
  </si>
  <si>
    <t>CARDINAL</t>
  </si>
  <si>
    <t>MAURE DE BRETAGNE</t>
  </si>
  <si>
    <t>CARISSAN J-P</t>
  </si>
  <si>
    <t>CARRE Daniel</t>
  </si>
  <si>
    <t xml:space="preserve">CARRELAGES MENARD </t>
  </si>
  <si>
    <t>CARRIERES DE VAURIFFIER</t>
  </si>
  <si>
    <t>CAVAC UCAV</t>
  </si>
  <si>
    <t>FOUGERE</t>
  </si>
  <si>
    <t>CBE</t>
  </si>
  <si>
    <t>CCI BLD DE LA RADE</t>
  </si>
  <si>
    <t>LORIENT</t>
  </si>
  <si>
    <t>CECALIMENT</t>
  </si>
  <si>
    <t>ST-ALLOUESTRE</t>
  </si>
  <si>
    <t>56500</t>
  </si>
  <si>
    <t>CENTRE HOSPITALIER</t>
  </si>
  <si>
    <t>CERECO</t>
  </si>
  <si>
    <t>DOMAGNE</t>
  </si>
  <si>
    <t>35113</t>
  </si>
  <si>
    <t xml:space="preserve">CETEC </t>
  </si>
  <si>
    <t xml:space="preserve">PERIGUEUX </t>
  </si>
  <si>
    <t xml:space="preserve">CEVA </t>
  </si>
  <si>
    <t>LOUDEAC</t>
  </si>
  <si>
    <t>CFCAI</t>
  </si>
  <si>
    <t>TRICOT</t>
  </si>
  <si>
    <t>CHAMPALAUNE Alain</t>
  </si>
  <si>
    <t>CHANTOUX Claude</t>
  </si>
  <si>
    <t>CHAUDERLIER Yves</t>
  </si>
  <si>
    <t>56490</t>
  </si>
  <si>
    <t>CHEVALIER HERFRAY</t>
  </si>
  <si>
    <t>CHEVALIER M- Madeleine</t>
  </si>
  <si>
    <t>CHILOUX Jacques</t>
  </si>
  <si>
    <t>RENNES</t>
  </si>
  <si>
    <t>CHIMIREC</t>
  </si>
  <si>
    <t>JAVENE</t>
  </si>
  <si>
    <t>35133</t>
  </si>
  <si>
    <t>CIF</t>
  </si>
  <si>
    <t xml:space="preserve">RENNES </t>
  </si>
  <si>
    <t>CIMAGINE</t>
  </si>
  <si>
    <t>CLAAS</t>
  </si>
  <si>
    <t xml:space="preserve">NOYAL/VILAINE </t>
  </si>
  <si>
    <t>PLESTAN</t>
  </si>
  <si>
    <t>CLEAN GRAFFITI</t>
  </si>
  <si>
    <t>CLIMAVER</t>
  </si>
  <si>
    <t>COAXIAL TECHNOLOGIE</t>
  </si>
  <si>
    <t>LANDIVISIAU</t>
  </si>
  <si>
    <t>COBRENA</t>
  </si>
  <si>
    <t>LOPERHET</t>
  </si>
  <si>
    <t>COCHERIE Loïc</t>
  </si>
  <si>
    <t>SEVIGNAC</t>
  </si>
  <si>
    <t>COET FNEC</t>
  </si>
  <si>
    <t>PLOUBEZRE</t>
  </si>
  <si>
    <t>COEURDRAY Gilles</t>
  </si>
  <si>
    <t>MEDREAC</t>
  </si>
  <si>
    <t>COLCREZ</t>
  </si>
  <si>
    <t>COLLET</t>
  </si>
  <si>
    <t>COMMEUREUC GUY</t>
  </si>
  <si>
    <t>COMMUNAUTE DE COMMUNES</t>
  </si>
  <si>
    <t>COMMUNAUTE DE COMNUNES</t>
  </si>
  <si>
    <t>COMMUNAUTE DE L'IMMACULEE</t>
  </si>
  <si>
    <t>CONCEPT MOTOCULTURE</t>
  </si>
  <si>
    <t>NOYAL PONTIVY</t>
  </si>
  <si>
    <t>CONOIR Gaétan</t>
  </si>
  <si>
    <t>CONSERVERIE GONIDEC</t>
  </si>
  <si>
    <t>CONCARNEAU</t>
  </si>
  <si>
    <t>COOP DE BROONS</t>
  </si>
  <si>
    <t>COOPALIM</t>
  </si>
  <si>
    <t>PARSAC</t>
  </si>
  <si>
    <t>23140</t>
  </si>
  <si>
    <t>COOPEDOM</t>
  </si>
  <si>
    <t xml:space="preserve">COOPERL </t>
  </si>
  <si>
    <t/>
  </si>
  <si>
    <t>MONTREUIL S/S PEROUSE</t>
  </si>
  <si>
    <t>PLOUNERIN</t>
  </si>
  <si>
    <t>COPROVAL</t>
  </si>
  <si>
    <t>LES ESSARTS</t>
  </si>
  <si>
    <t xml:space="preserve">CORALIS ALIMENTS </t>
  </si>
  <si>
    <t>VERN/SEICHE</t>
  </si>
  <si>
    <t>CORBIN André</t>
  </si>
  <si>
    <t>COËTMIEUX</t>
  </si>
  <si>
    <t>22510</t>
  </si>
  <si>
    <t>COSTAL</t>
  </si>
  <si>
    <t>MOLSHEIM</t>
  </si>
  <si>
    <t>67120</t>
  </si>
  <si>
    <t>COSTUMER EURALTECH SERVICES</t>
  </si>
  <si>
    <t>MOUZON</t>
  </si>
  <si>
    <t>08210</t>
  </si>
  <si>
    <t>COULON</t>
  </si>
  <si>
    <t>Ville égu LE CROUAIS</t>
  </si>
  <si>
    <t>COULON Eugène</t>
  </si>
  <si>
    <t>Le Prieuré LE CROUAIS</t>
  </si>
  <si>
    <t>COULON Hubert</t>
  </si>
  <si>
    <t>COUPU Joseph</t>
  </si>
  <si>
    <t>COUVOIR JOSSET</t>
  </si>
  <si>
    <t>CARO</t>
  </si>
  <si>
    <t>CRESPEL</t>
  </si>
  <si>
    <t>CRESPEL - HAZARD</t>
  </si>
  <si>
    <t>CUISI KONCEPT</t>
  </si>
  <si>
    <t>FALAISE</t>
  </si>
  <si>
    <t>CUISINE DE JEANNOT</t>
  </si>
  <si>
    <t>LOSCOUET/MEU</t>
  </si>
  <si>
    <t>CULTILAND</t>
  </si>
  <si>
    <t>CUMA LA BIENVENUE</t>
  </si>
  <si>
    <t>CUMA LA COMMUNALE</t>
  </si>
  <si>
    <t>BRIGNAC</t>
  </si>
  <si>
    <t>CUMA LA CONCORDE</t>
  </si>
  <si>
    <t>CUMA LA MEWEN</t>
  </si>
  <si>
    <t>CUMA ST-MEEN</t>
  </si>
  <si>
    <t>22230</t>
  </si>
  <si>
    <t>DACOSTA Armand</t>
  </si>
  <si>
    <t>DACOSTA Marie-Paule</t>
  </si>
  <si>
    <t>DAN EXPRESS</t>
  </si>
  <si>
    <t>DARTOIS HENRY</t>
  </si>
  <si>
    <t>DAUNAY MT</t>
  </si>
  <si>
    <t>DAVID Michel</t>
  </si>
  <si>
    <t>DDE I§V</t>
  </si>
  <si>
    <t>DE KERGAULT</t>
  </si>
  <si>
    <t>DE LA VIGNE</t>
  </si>
  <si>
    <t>LE GOURAY</t>
  </si>
  <si>
    <t>DE LAMBERT</t>
  </si>
  <si>
    <t>DE L'ANNEAU</t>
  </si>
  <si>
    <t>DE ST JEAN Anthony</t>
  </si>
  <si>
    <t>ST-VRAN</t>
  </si>
  <si>
    <t>DE VAUSSERIN</t>
  </si>
  <si>
    <t>NEANT/YVEL</t>
  </si>
  <si>
    <t>DEFBREIZ</t>
  </si>
  <si>
    <t>DEFBREIZH</t>
  </si>
  <si>
    <t>DELAMARRE A</t>
  </si>
  <si>
    <t>LANGUENAN</t>
  </si>
  <si>
    <t>DELTA NEU</t>
  </si>
  <si>
    <t>HEROUVILLE ST-CLAIR</t>
  </si>
  <si>
    <t>DEMEURE</t>
  </si>
  <si>
    <t>ST-BRIEUC DE MAURON</t>
  </si>
  <si>
    <t>DES FORGETTES</t>
  </si>
  <si>
    <t>PLEURTUIT</t>
  </si>
  <si>
    <t>DES HAIES</t>
  </si>
  <si>
    <t>DES MENHIRS</t>
  </si>
  <si>
    <t>CHATEAUBOURG</t>
  </si>
  <si>
    <t>LANVALLAY</t>
  </si>
  <si>
    <t>DES RONCES</t>
  </si>
  <si>
    <t>DES RUES HERVE</t>
  </si>
  <si>
    <t>CONCORET</t>
  </si>
  <si>
    <t>DES SUZAINS</t>
  </si>
  <si>
    <t>DES TROIS FONTAINES</t>
  </si>
  <si>
    <t>DESCAL/SUD OUEST ALIMENT</t>
  </si>
  <si>
    <t>ST-SYLVESTRE SUR LOT</t>
  </si>
  <si>
    <t xml:space="preserve">DFP NUTRAILLANCE </t>
  </si>
  <si>
    <t>LIMOGES</t>
  </si>
  <si>
    <t>DGM</t>
  </si>
  <si>
    <t xml:space="preserve">LA FERTE S/S JOUARRE </t>
  </si>
  <si>
    <t>DHERET FRANCIS</t>
  </si>
  <si>
    <t>PLOUASNE</t>
  </si>
  <si>
    <t>DISTRICERA</t>
  </si>
  <si>
    <t>TORCE</t>
  </si>
  <si>
    <t>DISTRIVERT</t>
  </si>
  <si>
    <t>COMBOURG</t>
  </si>
  <si>
    <t>35270</t>
  </si>
  <si>
    <t>35330</t>
  </si>
  <si>
    <t>35190</t>
  </si>
  <si>
    <t>DNA</t>
  </si>
  <si>
    <t>LA COTE ST-ANDRE</t>
  </si>
  <si>
    <t>38260</t>
  </si>
  <si>
    <t>DOLO Christophe</t>
  </si>
  <si>
    <t>DOUARD Joëlle</t>
  </si>
  <si>
    <t>LANRELAS</t>
  </si>
  <si>
    <t xml:space="preserve">DOUX </t>
  </si>
  <si>
    <t>CHATEAULIN</t>
  </si>
  <si>
    <t xml:space="preserve">DOUX ALIMENTS BRETAGNE </t>
  </si>
  <si>
    <t>BANNALEC</t>
  </si>
  <si>
    <t>29380</t>
  </si>
  <si>
    <t>DOUX CORNOUAILLE</t>
  </si>
  <si>
    <t>PLUGUFFAN</t>
  </si>
  <si>
    <t>DOUX FRAIS</t>
  </si>
  <si>
    <t>29150</t>
  </si>
  <si>
    <t>DOUX SOLOGNE</t>
  </si>
  <si>
    <t>CLEMONT /SAULDRE</t>
  </si>
  <si>
    <t>18410</t>
  </si>
  <si>
    <t>DOUX STANVEN</t>
  </si>
  <si>
    <t>PLOURAY</t>
  </si>
  <si>
    <t>DSJ METALLERIE</t>
  </si>
  <si>
    <t xml:space="preserve">DSJ METALLERIE </t>
  </si>
  <si>
    <t>DU BOIS DE RANLOU</t>
  </si>
  <si>
    <t>ST-MALON/MEL</t>
  </si>
  <si>
    <t>DU CHIENAY</t>
  </si>
  <si>
    <t>DU DOMAINE</t>
  </si>
  <si>
    <t>DU FOUGERAY</t>
  </si>
  <si>
    <t>MONTERFIL</t>
  </si>
  <si>
    <t>DU GRAND VAL</t>
  </si>
  <si>
    <t>LE CROUAIS</t>
  </si>
  <si>
    <t>DU HOUX</t>
  </si>
  <si>
    <t>CAULNES</t>
  </si>
  <si>
    <t>DU MANOIR</t>
  </si>
  <si>
    <t>DU MANOIR-PIROUIT</t>
  </si>
  <si>
    <t>DU PETIT BOIS</t>
  </si>
  <si>
    <t>DU ROND POINT</t>
  </si>
  <si>
    <t>DU TEMPLE</t>
  </si>
  <si>
    <t>DU WERN</t>
  </si>
  <si>
    <t>DUC</t>
  </si>
  <si>
    <t>CHAILLEY</t>
  </si>
  <si>
    <t>89771</t>
  </si>
  <si>
    <t>DUVAL</t>
  </si>
  <si>
    <t>ECLAIRS INDUSTRIES</t>
  </si>
  <si>
    <t>ECOLE PRIMAIRE ST-JOSEPH</t>
  </si>
  <si>
    <t>EDOU BREIZH</t>
  </si>
  <si>
    <t>JANZE</t>
  </si>
  <si>
    <t xml:space="preserve">EIRICH </t>
  </si>
  <si>
    <t xml:space="preserve">VILLEURBANNE </t>
  </si>
  <si>
    <t>ELASTO SERVICE 22</t>
  </si>
  <si>
    <t>LA LANDEC</t>
  </si>
  <si>
    <t>ELECTRO CUISINES</t>
  </si>
  <si>
    <t>ESNOULT Jean Yves</t>
  </si>
  <si>
    <t>ETF</t>
  </si>
  <si>
    <t xml:space="preserve">ST-HERBLAIN </t>
  </si>
  <si>
    <t>ETIENNE</t>
  </si>
  <si>
    <t>DOMPAIRE</t>
  </si>
  <si>
    <t>ETT</t>
  </si>
  <si>
    <t>LAMPAUL PLOUDALMEZEAU</t>
  </si>
  <si>
    <t>EURALIS</t>
  </si>
  <si>
    <t xml:space="preserve"> LESCAR</t>
  </si>
  <si>
    <t>64231</t>
  </si>
  <si>
    <t>EUREA COOP</t>
  </si>
  <si>
    <t>FEURS</t>
  </si>
  <si>
    <t>42110</t>
  </si>
  <si>
    <t>EUROBIO</t>
  </si>
  <si>
    <t>MONTPELLIER</t>
  </si>
  <si>
    <t>EUROMARK</t>
  </si>
  <si>
    <t>BEDEE</t>
  </si>
  <si>
    <t>EVA</t>
  </si>
  <si>
    <t>MARTIGNE/MAYENNE</t>
  </si>
  <si>
    <t>EVEILLARD Maurice</t>
  </si>
  <si>
    <t>NOYAL/VILAINE</t>
  </si>
  <si>
    <t>EVEN</t>
  </si>
  <si>
    <t>35750</t>
  </si>
  <si>
    <t xml:space="preserve">EVEN </t>
  </si>
  <si>
    <t>HENNEBONT</t>
  </si>
  <si>
    <t>56700</t>
  </si>
  <si>
    <t xml:space="preserve">EVIALIS </t>
  </si>
  <si>
    <t>ST-PIERRE LE VIEUX</t>
  </si>
  <si>
    <t>VERTOU</t>
  </si>
  <si>
    <t>44120</t>
  </si>
  <si>
    <t>EVIALIS -CAVAIGNAC</t>
  </si>
  <si>
    <t>MONTBAZENS</t>
  </si>
  <si>
    <t>12220</t>
  </si>
  <si>
    <t>EXELLEC</t>
  </si>
  <si>
    <t>ST-MARTIN/OUST</t>
  </si>
  <si>
    <t xml:space="preserve">FAO </t>
  </si>
  <si>
    <t>VITRE</t>
  </si>
  <si>
    <t>FEEDEX</t>
  </si>
  <si>
    <t>CHATILLON EN VENDELAIS</t>
  </si>
  <si>
    <t>35210</t>
  </si>
  <si>
    <t>FERME EQUESTRE DU TREGLODE</t>
  </si>
  <si>
    <t>LANDUJAN</t>
  </si>
  <si>
    <t>FERRE Bernard</t>
  </si>
  <si>
    <t>FERRE Marie-Thérèse</t>
  </si>
  <si>
    <t>FERRE Philippe</t>
  </si>
  <si>
    <t>FERRE Pierre</t>
  </si>
  <si>
    <t>FILLATRE Nicole</t>
  </si>
  <si>
    <t>FILLATRE Sylvain</t>
  </si>
  <si>
    <t>FLAGEUL Alain</t>
  </si>
  <si>
    <t>FLPA</t>
  </si>
  <si>
    <t>FONTAINE Yannick</t>
  </si>
  <si>
    <t>FOURCHE Roger</t>
  </si>
  <si>
    <t>FRANCE LUZERNE</t>
  </si>
  <si>
    <t xml:space="preserve">CHALONS EN CHAMPAGNE </t>
  </si>
  <si>
    <t>51008</t>
  </si>
  <si>
    <t>COOLUS</t>
  </si>
  <si>
    <t>MESGRIGNY</t>
  </si>
  <si>
    <t>10170</t>
  </si>
  <si>
    <t>POGNY</t>
  </si>
  <si>
    <t>51240</t>
  </si>
  <si>
    <t>FRED AUTOS SERVICES</t>
  </si>
  <si>
    <t>FREOUL Jean-Marc</t>
  </si>
  <si>
    <t>FREROU Isabelle</t>
  </si>
  <si>
    <t>FRESNEL</t>
  </si>
  <si>
    <t>FRIEDERICH</t>
  </si>
  <si>
    <t>MOLLKIRCH</t>
  </si>
  <si>
    <t>FRIN</t>
  </si>
  <si>
    <t>G.B.M</t>
  </si>
  <si>
    <t>GACEL JP</t>
  </si>
  <si>
    <t xml:space="preserve">GAIC MORESTEL </t>
  </si>
  <si>
    <t>MORESTEL</t>
  </si>
  <si>
    <t>GAIGEOT Jean-Marie</t>
  </si>
  <si>
    <t>GALBOIS Franck</t>
  </si>
  <si>
    <t>GALBOIS Stéphane</t>
  </si>
  <si>
    <t>ST-MAUGAN</t>
  </si>
  <si>
    <t>GALBOIS Yves</t>
  </si>
  <si>
    <t>GALERNE Marcel</t>
  </si>
  <si>
    <t xml:space="preserve">GALVA SERVICE </t>
  </si>
  <si>
    <t>BAZEILLES</t>
  </si>
  <si>
    <t>08140</t>
  </si>
  <si>
    <t>GAMM VERT</t>
  </si>
  <si>
    <t>CALLAC</t>
  </si>
  <si>
    <t>DOL DE BRETAGNE</t>
  </si>
  <si>
    <t>35120</t>
  </si>
  <si>
    <t>22100</t>
  </si>
  <si>
    <t>GAMM VERT/comptoir villages</t>
  </si>
  <si>
    <t xml:space="preserve">GARAGE BUCHET </t>
  </si>
  <si>
    <t xml:space="preserve">GARAGE HUDIN </t>
  </si>
  <si>
    <t xml:space="preserve">GARAGE LEGALLAIS </t>
  </si>
  <si>
    <t>GUITTE</t>
  </si>
  <si>
    <t>22350</t>
  </si>
  <si>
    <t xml:space="preserve">GARAGE RIBAULT </t>
  </si>
  <si>
    <t xml:space="preserve">GARAGE THOREL J.Y </t>
  </si>
  <si>
    <t>CADEN</t>
  </si>
  <si>
    <t>MALANSAC</t>
  </si>
  <si>
    <t>GARUN-PAYSANNE</t>
  </si>
  <si>
    <t xml:space="preserve">LAMBALLE </t>
  </si>
  <si>
    <t>MELESSE</t>
  </si>
  <si>
    <t>35520</t>
  </si>
  <si>
    <t>GASPAILLARD Bernard</t>
  </si>
  <si>
    <t>GASPAILLARD Christian</t>
  </si>
  <si>
    <t>GASREL Pierrick</t>
  </si>
  <si>
    <t>GAUTHIER Pierrick</t>
  </si>
  <si>
    <t>LA TRINITE PORHOET</t>
  </si>
  <si>
    <t>GAUTIER</t>
  </si>
  <si>
    <t>GAUTIER Luc</t>
  </si>
  <si>
    <t>PLESSE</t>
  </si>
  <si>
    <t>GELAGRI BRETAGNE</t>
  </si>
  <si>
    <t>GENAITAY Lucien</t>
  </si>
  <si>
    <t>ST-M'HERVON</t>
  </si>
  <si>
    <t>35360</t>
  </si>
  <si>
    <t>GENETAY</t>
  </si>
  <si>
    <t>ST-UNIAC</t>
  </si>
  <si>
    <t>GENETAY Pierre</t>
  </si>
  <si>
    <t>GERARD Paul</t>
  </si>
  <si>
    <t>GERARD Pierre</t>
  </si>
  <si>
    <t>GERMAIN</t>
  </si>
  <si>
    <t>GUICHEN</t>
  </si>
  <si>
    <t>35580</t>
  </si>
  <si>
    <t>GILLET Michel</t>
  </si>
  <si>
    <t>GILLET Philippe</t>
  </si>
  <si>
    <t>GILLET RISSEL</t>
  </si>
  <si>
    <t>GILLET TRANSPORT</t>
  </si>
  <si>
    <t>GIRARDOT Philippe</t>
  </si>
  <si>
    <t>GLOTIN Loïc</t>
  </si>
  <si>
    <t>GLT MECA</t>
  </si>
  <si>
    <t>GMI GEFFROY Stéphane</t>
  </si>
  <si>
    <t>GOASDUFF</t>
  </si>
  <si>
    <t>PLABENNEC</t>
  </si>
  <si>
    <t>GOBIN</t>
  </si>
  <si>
    <t>GOLTAIS</t>
  </si>
  <si>
    <t>GOUTIERE</t>
  </si>
  <si>
    <t>BRECEY</t>
  </si>
  <si>
    <t>50370</t>
  </si>
  <si>
    <t>GOUYETTE Nicolas</t>
  </si>
  <si>
    <t>GOVADIS</t>
  </si>
  <si>
    <t>BETTON</t>
  </si>
  <si>
    <t>GRANDS MOULINS</t>
  </si>
  <si>
    <t>35000</t>
  </si>
  <si>
    <t>GRASLAND</t>
  </si>
  <si>
    <t>GRIGNON</t>
  </si>
  <si>
    <t>GROSSET</t>
  </si>
  <si>
    <t>GUEGAN Daniel</t>
  </si>
  <si>
    <t>GUER PAYSAGE</t>
  </si>
  <si>
    <t>GUICHARD Alain</t>
  </si>
  <si>
    <t>YERRES</t>
  </si>
  <si>
    <t>GUICHARD Fabrice</t>
  </si>
  <si>
    <t>GUILLARD Christian</t>
  </si>
  <si>
    <t>GUILLARD Hervé</t>
  </si>
  <si>
    <t>GUILLEMOT</t>
  </si>
  <si>
    <t>GUINARD Mickaël</t>
  </si>
  <si>
    <t>GUYON ET FILS</t>
  </si>
  <si>
    <t>LA CHAPELLE DU LOU</t>
  </si>
  <si>
    <t>GUYOT - PINAULT</t>
  </si>
  <si>
    <t>HAMEAUX DES AIEUX</t>
  </si>
  <si>
    <t>HAMEON Gérard</t>
  </si>
  <si>
    <t>HAMON</t>
  </si>
  <si>
    <t>HAMON Marcel</t>
  </si>
  <si>
    <t>HAMON Yves</t>
  </si>
  <si>
    <t>HAVART Yann</t>
  </si>
  <si>
    <t>HELIGOUIN Yann</t>
  </si>
  <si>
    <t>ST-COULOMB</t>
  </si>
  <si>
    <t>HERPE Jean-Louis</t>
  </si>
  <si>
    <t>HERPEUX</t>
  </si>
  <si>
    <t>HERVE</t>
  </si>
  <si>
    <t>HETAULT Benoït</t>
  </si>
  <si>
    <t>HEUZE</t>
  </si>
  <si>
    <t>LA BOUSSAC</t>
  </si>
  <si>
    <t>HINAULT</t>
  </si>
  <si>
    <t>YFFINIAC</t>
  </si>
  <si>
    <t>22120</t>
  </si>
  <si>
    <t>HOMMET</t>
  </si>
  <si>
    <t>HOUEL Michel</t>
  </si>
  <si>
    <t>LES CHAMPS GERAUX</t>
  </si>
  <si>
    <t>22630</t>
  </si>
  <si>
    <t>HUCHET Pascal</t>
  </si>
  <si>
    <t>GUIPEL</t>
  </si>
  <si>
    <t>35440</t>
  </si>
  <si>
    <t>HUET</t>
  </si>
  <si>
    <t>HUET Joseph</t>
  </si>
  <si>
    <t>HUTTEPAIN ALIMENTS</t>
  </si>
  <si>
    <t>LA CHAPELLE ST AUBIN</t>
  </si>
  <si>
    <t>IFFETZ</t>
  </si>
  <si>
    <t>IROTEX</t>
  </si>
  <si>
    <t xml:space="preserve">CHASSIEU </t>
  </si>
  <si>
    <t>JAMET</t>
  </si>
  <si>
    <t>JAMET BOIS ENERGIE (J.B.E)</t>
  </si>
  <si>
    <t>JASLET Didier</t>
  </si>
  <si>
    <t>JCB</t>
  </si>
  <si>
    <t>ILLIFAUT</t>
  </si>
  <si>
    <t>JEAN FREON ELAGAGE</t>
  </si>
  <si>
    <t>AUBE</t>
  </si>
  <si>
    <t>JEANNEY Thierry</t>
  </si>
  <si>
    <t>JEGOUZO Yann</t>
  </si>
  <si>
    <t>JENDROT Alexandre</t>
  </si>
  <si>
    <t>JENNET</t>
  </si>
  <si>
    <t>JOSSE</t>
  </si>
  <si>
    <t>JOSSE Jean-Paul</t>
  </si>
  <si>
    <t>JOSSE MATERIEL D'ELEVAGE</t>
  </si>
  <si>
    <t>JUHEL Sylvain</t>
  </si>
  <si>
    <t>JV LA FRANCAISE</t>
  </si>
  <si>
    <t>CHAMPSECRET</t>
  </si>
  <si>
    <t>JV SERVICES</t>
  </si>
  <si>
    <t xml:space="preserve">KAHL </t>
  </si>
  <si>
    <t xml:space="preserve">NOYON </t>
  </si>
  <si>
    <t>KER.NEVEZ</t>
  </si>
  <si>
    <t>KERAUMONT</t>
  </si>
  <si>
    <t>KERAVIS</t>
  </si>
  <si>
    <t>KERGAULT</t>
  </si>
  <si>
    <t>KERSANTE Jacqueline</t>
  </si>
  <si>
    <t>KERTINAIS</t>
  </si>
  <si>
    <t>KERTRUCKS</t>
  </si>
  <si>
    <t>KUEHNE NAGEL</t>
  </si>
  <si>
    <t>L HYVET</t>
  </si>
  <si>
    <t>LA BETONNERIE</t>
  </si>
  <si>
    <t>LA BILLIAIS</t>
  </si>
  <si>
    <t>LES IFFS</t>
  </si>
  <si>
    <t>LA CRÊPE DE BROCELIANDE</t>
  </si>
  <si>
    <t>LA CRÊPERIE MEVENNAISE</t>
  </si>
  <si>
    <t>LA CROIX PIERRE</t>
  </si>
  <si>
    <t>LA DENAULAIS</t>
  </si>
  <si>
    <t>LA NOUAYE</t>
  </si>
  <si>
    <t>LA FERME DU CLOS BLANDEL</t>
  </si>
  <si>
    <t>LA FORET</t>
  </si>
  <si>
    <t>MARPIRE</t>
  </si>
  <si>
    <t>35220</t>
  </si>
  <si>
    <t>LA GAELITE</t>
  </si>
  <si>
    <t>LA GALETTE ST-PERNAISE</t>
  </si>
  <si>
    <t>ST-PERN</t>
  </si>
  <si>
    <t>LA GANDONNAIS</t>
  </si>
  <si>
    <t>LONGAULNAY</t>
  </si>
  <si>
    <t>LA HATTERIE</t>
  </si>
  <si>
    <t>LA HAUSSAIS</t>
  </si>
  <si>
    <t>LA HUBIAIS</t>
  </si>
  <si>
    <t>LA MAIN VERTE</t>
  </si>
  <si>
    <t>TALENSAC</t>
  </si>
  <si>
    <t>LA METAIRIE NEUVE</t>
  </si>
  <si>
    <t>LA MEVENNAISE TP</t>
  </si>
  <si>
    <t>LA MOISSONNIERE</t>
  </si>
  <si>
    <t>IRODOUER</t>
  </si>
  <si>
    <t>LA MOTTE BLANCHE</t>
  </si>
  <si>
    <t>LA PLANTE PELEE</t>
  </si>
  <si>
    <t>LA PORTE</t>
  </si>
  <si>
    <t>LA REVERDIAIS</t>
  </si>
  <si>
    <t>LA SOTEC LACTALIS</t>
  </si>
  <si>
    <t>LA CHAPELLE DES FOUGERETZ</t>
  </si>
  <si>
    <t>LA TOUCHE RUAIS</t>
  </si>
  <si>
    <t>LA VILAINE</t>
  </si>
  <si>
    <t>LA VILLE AU BRET</t>
  </si>
  <si>
    <t>LA VILLE BESLE</t>
  </si>
  <si>
    <t>LA VILLE CHARLES</t>
  </si>
  <si>
    <t>LA VILLE CHAUVIN</t>
  </si>
  <si>
    <t>LA VILLE DOLAIS</t>
  </si>
  <si>
    <t>LA VILLE ES LUCAS</t>
  </si>
  <si>
    <t>LA VILLE GORON</t>
  </si>
  <si>
    <t>LA VILLE HAREL</t>
  </si>
  <si>
    <t>LA VILLE HUET</t>
  </si>
  <si>
    <t>LA VILLE MAGOUET</t>
  </si>
  <si>
    <t>LA VILLE MORVAN</t>
  </si>
  <si>
    <t>EVRIGUET</t>
  </si>
  <si>
    <t>LACTALIS (Client CETEC)</t>
  </si>
  <si>
    <t>RETIERS</t>
  </si>
  <si>
    <t>LACTO PRODUCTION</t>
  </si>
  <si>
    <t xml:space="preserve">LAFARGE  </t>
  </si>
  <si>
    <t>LAGUITTON DENIS</t>
  </si>
  <si>
    <t>EREAC</t>
  </si>
  <si>
    <t>Pilaga BROONS</t>
  </si>
  <si>
    <t>LAMARRE Sébastien</t>
  </si>
  <si>
    <t>LAMBERT</t>
  </si>
  <si>
    <t>LAMOTTE Daniel</t>
  </si>
  <si>
    <t>LANDES DE JOUBINE</t>
  </si>
  <si>
    <t>LARIVIERE GILLET Loïc</t>
  </si>
  <si>
    <t>LASBLEIZ Christian</t>
  </si>
  <si>
    <t>L'AUMONIER</t>
  </si>
  <si>
    <t>ST-THUAL</t>
  </si>
  <si>
    <t>LAUNAY Albert</t>
  </si>
  <si>
    <t>PLUDUNO</t>
  </si>
  <si>
    <t>LAURENT Jocelyne</t>
  </si>
  <si>
    <t>LAUTODE Jean-Pierre</t>
  </si>
  <si>
    <t>ELVEN</t>
  </si>
  <si>
    <t>LCI</t>
  </si>
  <si>
    <t>LE BOIS RIEUX</t>
  </si>
  <si>
    <t>LE CAER DANIEL</t>
  </si>
  <si>
    <t>LE CELTIC</t>
  </si>
  <si>
    <t>LE CLOS</t>
  </si>
  <si>
    <t>LE CLOS NEUF</t>
  </si>
  <si>
    <t>LE DIMNA GUY</t>
  </si>
  <si>
    <t>NAIZIN</t>
  </si>
  <si>
    <t>LE FLOCH YVES</t>
  </si>
  <si>
    <t>LE GOUESSANT</t>
  </si>
  <si>
    <t>ST-AARON</t>
  </si>
  <si>
    <t>22400</t>
  </si>
  <si>
    <t>LE HERGNE</t>
  </si>
  <si>
    <t>LE LISOU</t>
  </si>
  <si>
    <t>LE MEN</t>
  </si>
  <si>
    <t>ST-BRANDAN</t>
  </si>
  <si>
    <t>22800</t>
  </si>
  <si>
    <t>LE MOULIN DE PERSARD</t>
  </si>
  <si>
    <t>LE NERRANT</t>
  </si>
  <si>
    <t>LE PEN DUICK</t>
  </si>
  <si>
    <t>LE PETIT BEL AIR</t>
  </si>
  <si>
    <t>LE POIRIER</t>
  </si>
  <si>
    <t>LA CHAPELLE BLANCHE</t>
  </si>
  <si>
    <t>LE PONT GUILLE</t>
  </si>
  <si>
    <t>LE ROND POINT</t>
  </si>
  <si>
    <t>LE TRAVERSIN</t>
  </si>
  <si>
    <t>LEBIHAN Stéphane</t>
  </si>
  <si>
    <t>LEBRETON Christian</t>
  </si>
  <si>
    <t>LEBRETON Gilles</t>
  </si>
  <si>
    <t>LEBRETON Jean-Yves</t>
  </si>
  <si>
    <t>LEBRETON Martine</t>
  </si>
  <si>
    <t>MINIAC S/S BECHERELLE</t>
  </si>
  <si>
    <t>LEBRETON Rémy</t>
  </si>
  <si>
    <t>LECHAUX</t>
  </si>
  <si>
    <t>LECHEVESTRIER Jacky</t>
  </si>
  <si>
    <t>LECHEVESTRIER Pierre</t>
  </si>
  <si>
    <t>LECONTE Raymond</t>
  </si>
  <si>
    <t>LECUYER Michel</t>
  </si>
  <si>
    <t>LEFEUVRE</t>
  </si>
  <si>
    <t>LEGALAIS Cyril</t>
  </si>
  <si>
    <t>LEGEMBLE Monique</t>
  </si>
  <si>
    <t>LEGRAND Gilbert</t>
  </si>
  <si>
    <t>LEGRAVERAND Alain</t>
  </si>
  <si>
    <t>LEGUEU Jean-Yves</t>
  </si>
  <si>
    <t>LEJOLIVET Régis</t>
  </si>
  <si>
    <t>LELIEVRE Daniel</t>
  </si>
  <si>
    <t>LELOUP Philippe</t>
  </si>
  <si>
    <t>LEMAITRE Joëlle</t>
  </si>
  <si>
    <t>LEMAITRE René</t>
  </si>
  <si>
    <t>LEMEE Claude</t>
  </si>
  <si>
    <t>LEMOINE Armel</t>
  </si>
  <si>
    <t>PLEUMELEUC</t>
  </si>
  <si>
    <t>LEPEIGNEUL Didier</t>
  </si>
  <si>
    <t>LEPROUST Jean-François</t>
  </si>
  <si>
    <t>LERAY Louis</t>
  </si>
  <si>
    <t>LES 4 VENTS</t>
  </si>
  <si>
    <t>LES AMIS DU MOULIN</t>
  </si>
  <si>
    <t>ST-MALON SUR MEL</t>
  </si>
  <si>
    <t>LES BLANCHETS</t>
  </si>
  <si>
    <t>LES CHENOTS</t>
  </si>
  <si>
    <t>LES COMPAGNONS DE BALTHUS</t>
  </si>
  <si>
    <t>LES DEUX M</t>
  </si>
  <si>
    <t>THORIGNE FOUILLARD</t>
  </si>
  <si>
    <t>LES FRERES PIZZA</t>
  </si>
  <si>
    <t>LES MENHIRS</t>
  </si>
  <si>
    <t>TRESSAINTS LES LOGES</t>
  </si>
  <si>
    <t>LES MERISIERS</t>
  </si>
  <si>
    <t>LES PRES HERVET</t>
  </si>
  <si>
    <t>LES SAPINS</t>
  </si>
  <si>
    <t>LESAIGE Sébastien</t>
  </si>
  <si>
    <t>LESCOUET</t>
  </si>
  <si>
    <t>LESEUR Pierre</t>
  </si>
  <si>
    <t>LESIEUR</t>
  </si>
  <si>
    <t>LESQUELET JM</t>
  </si>
  <si>
    <t>L'ETINAY</t>
  </si>
  <si>
    <t>YVIGNAC LA TOUR</t>
  </si>
  <si>
    <t>LEVREL</t>
  </si>
  <si>
    <t>L'HEUSME</t>
  </si>
  <si>
    <t>L'HEVEDER ELEVAGE</t>
  </si>
  <si>
    <t>LIMAGRAIN (client CETEC)</t>
  </si>
  <si>
    <t>ST-MATHURIN</t>
  </si>
  <si>
    <t>LION BERNARD</t>
  </si>
  <si>
    <t>LORAND</t>
  </si>
  <si>
    <t>LORAND Marcel</t>
  </si>
  <si>
    <t>LORAND Monique</t>
  </si>
  <si>
    <t>L'ORGELIERE</t>
  </si>
  <si>
    <t>LOUVEL FILS</t>
  </si>
  <si>
    <t>LUCAS</t>
  </si>
  <si>
    <t>LURALI</t>
  </si>
  <si>
    <t>AIRCIRITS CAMOU SUHAST</t>
  </si>
  <si>
    <t>L'YVEL</t>
  </si>
  <si>
    <t>MACE Denis</t>
  </si>
  <si>
    <t>MACE Michel</t>
  </si>
  <si>
    <t>MACE PÈRE ET FILS</t>
  </si>
  <si>
    <t>MAGUIN</t>
  </si>
  <si>
    <t>SERVILLE</t>
  </si>
  <si>
    <t>MAHE</t>
  </si>
  <si>
    <t>MAHE - BARRE</t>
  </si>
  <si>
    <t>MAIGNAN</t>
  </si>
  <si>
    <t>MARCILLE ROBERT</t>
  </si>
  <si>
    <t>MAILLARD Christiane</t>
  </si>
  <si>
    <t>MAIRIE</t>
  </si>
  <si>
    <t>MANUT-LM</t>
  </si>
  <si>
    <t>ANCENIS CEDEX</t>
  </si>
  <si>
    <t>MARCADE</t>
  </si>
  <si>
    <t>MAREL FOODS SYSTEM</t>
  </si>
  <si>
    <t>BAUD</t>
  </si>
  <si>
    <t>MARQUET Pierre-Yves</t>
  </si>
  <si>
    <t>LA BAUSSAINE</t>
  </si>
  <si>
    <t>MARTIN Jean-Paul</t>
  </si>
  <si>
    <t>MARTIN VALLEE</t>
  </si>
  <si>
    <t>MAUBOUSSIN Michel</t>
  </si>
  <si>
    <t>MECA PROCESS</t>
  </si>
  <si>
    <t>PERONNAS</t>
  </si>
  <si>
    <t>01960</t>
  </si>
  <si>
    <t>MEDIACO</t>
  </si>
  <si>
    <t>MEHEUST FRERES</t>
  </si>
  <si>
    <t>MEHEUST Michel</t>
  </si>
  <si>
    <t>MENARD</t>
  </si>
  <si>
    <t>MENARD Eric</t>
  </si>
  <si>
    <t>MENUISERIE GARCON</t>
  </si>
  <si>
    <t>MERCERIE Gilbert</t>
  </si>
  <si>
    <t>MESLE EUGENE</t>
  </si>
  <si>
    <t>METAL PERFORMANCES</t>
  </si>
  <si>
    <t>BEIGNON</t>
  </si>
  <si>
    <t>METAYER Jean</t>
  </si>
  <si>
    <t>METAYER Patrick</t>
  </si>
  <si>
    <t>METAYER Yannick</t>
  </si>
  <si>
    <t>MFR</t>
  </si>
  <si>
    <t>MG2MIX</t>
  </si>
  <si>
    <t>MGI  ANGER Claude</t>
  </si>
  <si>
    <t xml:space="preserve">MICHEL </t>
  </si>
  <si>
    <t xml:space="preserve">ST-GERMAIN EN COGLES </t>
  </si>
  <si>
    <t xml:space="preserve">MICROSTEEL </t>
  </si>
  <si>
    <t>MILLOT</t>
  </si>
  <si>
    <t>MILON</t>
  </si>
  <si>
    <t>MINARD Marcel</t>
  </si>
  <si>
    <t>MINARD Michel</t>
  </si>
  <si>
    <t>MINIER PERE ET FILS</t>
  </si>
  <si>
    <t>MOISAN PIERRE</t>
  </si>
  <si>
    <t>MONASTERE OECUMENIQUE ET LAÏC</t>
  </si>
  <si>
    <t>MORAIS JOAO ANTONIO</t>
  </si>
  <si>
    <t>MORAND Philippe</t>
  </si>
  <si>
    <t>MOTAIS MICHEL</t>
  </si>
  <si>
    <t>MTT AUTO</t>
  </si>
  <si>
    <t>MULTIVAC</t>
  </si>
  <si>
    <t>ST-THIBAULT DES VIGNES</t>
  </si>
  <si>
    <t>77400</t>
  </si>
  <si>
    <t xml:space="preserve">MULTIVAC </t>
  </si>
  <si>
    <t xml:space="preserve">LAGNY/MARNE </t>
  </si>
  <si>
    <t>NESTLE (client CETEC)</t>
  </si>
  <si>
    <t>MARCONNELLE</t>
  </si>
  <si>
    <t xml:space="preserve">NESTLE PURINA </t>
  </si>
  <si>
    <t>NOGUES Pascal</t>
  </si>
  <si>
    <t>PLEMET</t>
  </si>
  <si>
    <t>NORD SANDERS</t>
  </si>
  <si>
    <t>LANDRECIES</t>
  </si>
  <si>
    <t>59550</t>
  </si>
  <si>
    <t>NOREA</t>
  </si>
  <si>
    <t>MAULEON</t>
  </si>
  <si>
    <t>NORMAN EMBALLAGES</t>
  </si>
  <si>
    <t>DINAN</t>
  </si>
  <si>
    <t>NUTAGRI</t>
  </si>
  <si>
    <t>NUTREA NNA</t>
  </si>
  <si>
    <t>CAST</t>
  </si>
  <si>
    <t>LANGUIDIC</t>
  </si>
  <si>
    <t>56440</t>
  </si>
  <si>
    <t>PLOUAGAT</t>
  </si>
  <si>
    <t xml:space="preserve">QUESTEMBERT </t>
  </si>
  <si>
    <t>56231</t>
  </si>
  <si>
    <t>NUTRI VENDEE</t>
  </si>
  <si>
    <t>CHALANS</t>
  </si>
  <si>
    <t>NUTRIBOURGOGNE</t>
  </si>
  <si>
    <t>NUTRISUD</t>
  </si>
  <si>
    <t>MONTMEYRAN</t>
  </si>
  <si>
    <t>26120</t>
  </si>
  <si>
    <t>ODIE Hubert</t>
  </si>
  <si>
    <t>ODYE François</t>
  </si>
  <si>
    <t>OLICHON TP</t>
  </si>
  <si>
    <t>56100</t>
  </si>
  <si>
    <t>OLIVE Armel</t>
  </si>
  <si>
    <t>OUEST METAL INDUSTRIE</t>
  </si>
  <si>
    <t>PLERIN</t>
  </si>
  <si>
    <t>22190</t>
  </si>
  <si>
    <t xml:space="preserve">OUEST NUTRITION ANIMALE </t>
  </si>
  <si>
    <t>PAIN Christophe</t>
  </si>
  <si>
    <t>PAMBOUC René</t>
  </si>
  <si>
    <t>LANTIC</t>
  </si>
  <si>
    <t>PANZANI</t>
  </si>
  <si>
    <t>GENNEVILLIERS</t>
  </si>
  <si>
    <t>PATTIER COULON</t>
  </si>
  <si>
    <t>PAYOU</t>
  </si>
  <si>
    <t>PAYOU Bernard</t>
  </si>
  <si>
    <t>PCBG</t>
  </si>
  <si>
    <t>PELAN Régine</t>
  </si>
  <si>
    <t>PELLAN Claude</t>
  </si>
  <si>
    <t>PELLOIS</t>
  </si>
  <si>
    <t>PEROU Christophe</t>
  </si>
  <si>
    <t>PERRAULT Denis</t>
  </si>
  <si>
    <t>PERRIN Denis</t>
  </si>
  <si>
    <t>PERTUISEL Fabrice</t>
  </si>
  <si>
    <t>PET FOOD PLUS</t>
  </si>
  <si>
    <t>PHILMETAL</t>
  </si>
  <si>
    <t>PHYSALIS</t>
  </si>
  <si>
    <t>PIAUDEL Arsène</t>
  </si>
  <si>
    <t>PIAUDEL Gérard</t>
  </si>
  <si>
    <t>PIAUDEL Martial</t>
  </si>
  <si>
    <t>PIAUDEL Philippe</t>
  </si>
  <si>
    <t>PICARD ELECTRICITE</t>
  </si>
  <si>
    <t>PIEDVACHE</t>
  </si>
  <si>
    <t>PIEDVACHE Arnaud</t>
  </si>
  <si>
    <t>PIEDVACHE DECORATION</t>
  </si>
  <si>
    <t>PIER SERVICES</t>
  </si>
  <si>
    <t>PIF PAF MOTO</t>
  </si>
  <si>
    <t>PIGNON Philippe</t>
  </si>
  <si>
    <t>PINAULT Erwan</t>
  </si>
  <si>
    <t>PIRON FRERES</t>
  </si>
  <si>
    <t>PITHON Richard</t>
  </si>
  <si>
    <t>PLANET MENAGER</t>
  </si>
  <si>
    <t>POINT SAS</t>
  </si>
  <si>
    <t>VIRIAT</t>
  </si>
  <si>
    <t>01440</t>
  </si>
  <si>
    <t xml:space="preserve">POINT VERT SBEN </t>
  </si>
  <si>
    <t>POMPEI</t>
  </si>
  <si>
    <t>PONT EZER/TRISKALIA</t>
  </si>
  <si>
    <t xml:space="preserve">GUINGAMP </t>
  </si>
  <si>
    <t>22204</t>
  </si>
  <si>
    <t>PONTELIN</t>
  </si>
  <si>
    <t>POSNIC Didier</t>
  </si>
  <si>
    <t>POTDEVIN Anouchka</t>
  </si>
  <si>
    <t>POULAIN Emile</t>
  </si>
  <si>
    <t>POULAIN Yannick</t>
  </si>
  <si>
    <t>PRESSOR</t>
  </si>
  <si>
    <t>LISSES</t>
  </si>
  <si>
    <t>PRIMARD Nicolas</t>
  </si>
  <si>
    <t>PRODHOMME Jean-Luc</t>
  </si>
  <si>
    <t>FOUGERES</t>
  </si>
  <si>
    <t>PROFIL + CAP</t>
  </si>
  <si>
    <t>PROMENS</t>
  </si>
  <si>
    <t>PROMILL STOLZ</t>
  </si>
  <si>
    <t>28410</t>
  </si>
  <si>
    <t xml:space="preserve">PROVIMI </t>
  </si>
  <si>
    <t>CREVIN</t>
  </si>
  <si>
    <t>35320</t>
  </si>
  <si>
    <t>QUENET</t>
  </si>
  <si>
    <t>TREVERIEN</t>
  </si>
  <si>
    <t xml:space="preserve">QUERIAL </t>
  </si>
  <si>
    <t>GOURDON</t>
  </si>
  <si>
    <t>RACN . AMB</t>
  </si>
  <si>
    <t>RAV'AGRI</t>
  </si>
  <si>
    <t>ST-GONNERY</t>
  </si>
  <si>
    <t>RE-FLEX</t>
  </si>
  <si>
    <t>ST-EVARZEC</t>
  </si>
  <si>
    <t>REGEARD Christophe</t>
  </si>
  <si>
    <t>RENAIS Philippe</t>
  </si>
  <si>
    <t>RENAULT AGRICULTURE</t>
  </si>
  <si>
    <t>RENAULT Alain</t>
  </si>
  <si>
    <t>RENAULT Bernard</t>
  </si>
  <si>
    <t>RENAULT Claude</t>
  </si>
  <si>
    <t>RENAULT MENUISERIE</t>
  </si>
  <si>
    <t>RIQUIER Camille</t>
  </si>
  <si>
    <t>RIVIERE</t>
  </si>
  <si>
    <t>ROBERT JY</t>
  </si>
  <si>
    <t>ROBILLARD</t>
  </si>
  <si>
    <t>HENANSAL</t>
  </si>
  <si>
    <t>ROBIN</t>
  </si>
  <si>
    <t>ST-GONLAY</t>
  </si>
  <si>
    <t xml:space="preserve">ROBIN GUY </t>
  </si>
  <si>
    <t>ROBIN Serge</t>
  </si>
  <si>
    <t>LAURENAN</t>
  </si>
  <si>
    <t>ROBIN SERVICES</t>
  </si>
  <si>
    <t>ROBIN Yann</t>
  </si>
  <si>
    <t>ROLLAND Dominique</t>
  </si>
  <si>
    <t>ROLLAND Roger</t>
  </si>
  <si>
    <t>ROLLAND Yves</t>
  </si>
  <si>
    <t>ROLLET Philippe</t>
  </si>
  <si>
    <t>ROQUETTE FRERES</t>
  </si>
  <si>
    <t>BEINHEIM</t>
  </si>
  <si>
    <t>67930</t>
  </si>
  <si>
    <t>ROSAIS Joël</t>
  </si>
  <si>
    <t>ROSSELIN  Xavier</t>
  </si>
  <si>
    <t>ROULEAU Sébastien</t>
  </si>
  <si>
    <t>ROUVRAIS LA HAIE</t>
  </si>
  <si>
    <t>ROUVRAIS Ludovic</t>
  </si>
  <si>
    <t>ROUVRAIS Michel</t>
  </si>
  <si>
    <t>ROUXEL</t>
  </si>
  <si>
    <t>VANNES</t>
  </si>
  <si>
    <t>RUELLAN Jean-Yves</t>
  </si>
  <si>
    <t>SADER</t>
  </si>
  <si>
    <t>SAIPOL</t>
  </si>
  <si>
    <t>BASSENS</t>
  </si>
  <si>
    <t>SALAISONS CELTIQUES</t>
  </si>
  <si>
    <t>SALESKY</t>
  </si>
  <si>
    <t>SANDERS ADOUR</t>
  </si>
  <si>
    <t>BILLERE</t>
  </si>
  <si>
    <t>SANDERS AURORE</t>
  </si>
  <si>
    <t>SANDERS AURORE (BOURGOGNE SANDERS)</t>
  </si>
  <si>
    <t>CHALON/SAONE</t>
  </si>
  <si>
    <t>SANDERS BRETAGNE</t>
  </si>
  <si>
    <t>GRACES</t>
  </si>
  <si>
    <t>22200</t>
  </si>
  <si>
    <t xml:space="preserve">PONTIVY </t>
  </si>
  <si>
    <t>ST-GERAND</t>
  </si>
  <si>
    <t xml:space="preserve">SANDERS BRETAGNE </t>
  </si>
  <si>
    <t>ST THEGONNEC</t>
  </si>
  <si>
    <t>SANDERS EURALIS</t>
  </si>
  <si>
    <t>SANDERS GRAND EST</t>
  </si>
  <si>
    <t>EINVILLE AU JARD</t>
  </si>
  <si>
    <t>54370</t>
  </si>
  <si>
    <t>MERLAUT</t>
  </si>
  <si>
    <t>51300</t>
  </si>
  <si>
    <t>SANDERS NORD</t>
  </si>
  <si>
    <t>SANDERS OUEST</t>
  </si>
  <si>
    <t xml:space="preserve">BRETTEVILLE </t>
  </si>
  <si>
    <t>CHAMPAGNE</t>
  </si>
  <si>
    <t>72470</t>
  </si>
  <si>
    <t>ETRELLES</t>
  </si>
  <si>
    <t>35370</t>
  </si>
  <si>
    <t>SANDERS OUEST (MAINE SANDERS)</t>
  </si>
  <si>
    <t>SANDERS PERIGORD</t>
  </si>
  <si>
    <t>BOULAZAC</t>
  </si>
  <si>
    <t>SANDERS SAS (PREMIS)</t>
  </si>
  <si>
    <t>CHATEAU GONTIER AZE</t>
  </si>
  <si>
    <t>SANOFI CHIMIE</t>
  </si>
  <si>
    <t>SATEO</t>
  </si>
  <si>
    <t>ST-GREGOIRE</t>
  </si>
  <si>
    <t>SAUVAGE J.Y</t>
  </si>
  <si>
    <t>SBK BÂTIMENT</t>
  </si>
  <si>
    <t>SBMA GESRET MOTOCULTURE</t>
  </si>
  <si>
    <t>SBTR</t>
  </si>
  <si>
    <t>SCDEM</t>
  </si>
  <si>
    <t>SEADELIS</t>
  </si>
  <si>
    <t>SEBODE HERVE FILS</t>
  </si>
  <si>
    <t>SEGI2A</t>
  </si>
  <si>
    <t>SELECT PORCS</t>
  </si>
  <si>
    <t>SELF SIGNAL</t>
  </si>
  <si>
    <t>SEMAT</t>
  </si>
  <si>
    <t>SERMIX/GUYOMARC'H</t>
  </si>
  <si>
    <t>QUESTEMBERT</t>
  </si>
  <si>
    <t>SETER</t>
  </si>
  <si>
    <t>LAVAU/LOIRE</t>
  </si>
  <si>
    <t>SFNA</t>
  </si>
  <si>
    <t>SILLE LE GUILLAUME</t>
  </si>
  <si>
    <t>SFNA /EVIALIS</t>
  </si>
  <si>
    <t>CHALETTE SUR LOING</t>
  </si>
  <si>
    <t>53400</t>
  </si>
  <si>
    <t>SFPS AGRO</t>
  </si>
  <si>
    <t xml:space="preserve">SICA ATLANTIQUE </t>
  </si>
  <si>
    <t xml:space="preserve">LA ROCHELLE </t>
  </si>
  <si>
    <t>SIGNATURE</t>
  </si>
  <si>
    <t>CAUDAN</t>
  </si>
  <si>
    <t>35510</t>
  </si>
  <si>
    <t>SILVERWOOD</t>
  </si>
  <si>
    <t>ST-MALO</t>
  </si>
  <si>
    <t>SIMBELIE</t>
  </si>
  <si>
    <t>LIGNEYRAC MEYSSAC</t>
  </si>
  <si>
    <t>SIMON</t>
  </si>
  <si>
    <t>SIMON Bertrand</t>
  </si>
  <si>
    <t>SMCNA</t>
  </si>
  <si>
    <t>NOZAY</t>
  </si>
  <si>
    <t>44170</t>
  </si>
  <si>
    <t xml:space="preserve">SMICTOM </t>
  </si>
  <si>
    <t>SNEF</t>
  </si>
  <si>
    <t>22600</t>
  </si>
  <si>
    <t xml:space="preserve">SOBREC VEOLIA </t>
  </si>
  <si>
    <t>SOCOFAG</t>
  </si>
  <si>
    <t>ST-NAZAIRE</t>
  </si>
  <si>
    <t>SOFIVO PRODUCTION</t>
  </si>
  <si>
    <t>BRECE</t>
  </si>
  <si>
    <t>SOFRAL ST-JACQUES ALTS</t>
  </si>
  <si>
    <t xml:space="preserve">ST-GERAND </t>
  </si>
  <si>
    <t>SOHIER FRANCIS</t>
  </si>
  <si>
    <t>SOLUTION FLC</t>
  </si>
  <si>
    <t>SOTRAMA</t>
  </si>
  <si>
    <t xml:space="preserve">LORIENT </t>
  </si>
  <si>
    <t>SOULARD ERNEST ALIMENTS</t>
  </si>
  <si>
    <t>L'OIE</t>
  </si>
  <si>
    <t>SOURDAINE PIERRICK</t>
  </si>
  <si>
    <t>SOVEREME</t>
  </si>
  <si>
    <t>ROCHES PREMARIE ANDILLE</t>
  </si>
  <si>
    <t xml:space="preserve">SOVETOL </t>
  </si>
  <si>
    <t>TREIZE-SEPTIERS</t>
  </si>
  <si>
    <t>SPAR MARCHE</t>
  </si>
  <si>
    <t>SPEN/STAR</t>
  </si>
  <si>
    <t>NOGENT LE ROTROU</t>
  </si>
  <si>
    <t xml:space="preserve">STANVEN </t>
  </si>
  <si>
    <t>STE NOUVELLE DEBOFFLES</t>
  </si>
  <si>
    <t>ST-QUENTIN</t>
  </si>
  <si>
    <t>02100</t>
  </si>
  <si>
    <t>STO</t>
  </si>
  <si>
    <t>STOCALOIRE - SEA INVEST</t>
  </si>
  <si>
    <t>MONTOIR DE BRETAGNE</t>
  </si>
  <si>
    <t xml:space="preserve">STOLZ </t>
  </si>
  <si>
    <t>WAILLY BEAUCAMP</t>
  </si>
  <si>
    <t>STOP SIGNALISATION</t>
  </si>
  <si>
    <t>ACIGNE</t>
  </si>
  <si>
    <t>STRELITZIA</t>
  </si>
  <si>
    <t>PLELAN LE PETIT</t>
  </si>
  <si>
    <t>STYLECO EDB</t>
  </si>
  <si>
    <t>SUD OUEST ALIMENT</t>
  </si>
  <si>
    <t>ST-SYLVESTRE/ LOT</t>
  </si>
  <si>
    <t xml:space="preserve">SUD OUEST ALIMENT </t>
  </si>
  <si>
    <t>AUCH</t>
  </si>
  <si>
    <t>32000</t>
  </si>
  <si>
    <t>SUERTE</t>
  </si>
  <si>
    <t>SUPER U</t>
  </si>
  <si>
    <t xml:space="preserve">SUPERHALLES </t>
  </si>
  <si>
    <t>SÛR MESURES</t>
  </si>
  <si>
    <t xml:space="preserve">SVA </t>
  </si>
  <si>
    <t>SYLVA OUEST</t>
  </si>
  <si>
    <t>T' CAP SERVICES</t>
  </si>
  <si>
    <t>T.L.Coralis</t>
  </si>
  <si>
    <t>TABOT ESPACES VERTS</t>
  </si>
  <si>
    <t>TECHNA</t>
  </si>
  <si>
    <t>MALVILLE</t>
  </si>
  <si>
    <t>44260</t>
  </si>
  <si>
    <t>TEFFAINE Alain</t>
  </si>
  <si>
    <t>TELLIER Francis</t>
  </si>
  <si>
    <t>TEREOS SYRAL</t>
  </si>
  <si>
    <t>MARCKOLSHEIM</t>
  </si>
  <si>
    <t>67390</t>
  </si>
  <si>
    <t>TERRE COMTOISE</t>
  </si>
  <si>
    <t>DANNEMARIE/CRETE</t>
  </si>
  <si>
    <t>25410</t>
  </si>
  <si>
    <t xml:space="preserve">TERRE DU SUD </t>
  </si>
  <si>
    <t>STE-LIVRADE/LOT</t>
  </si>
  <si>
    <t>TERRENA</t>
  </si>
  <si>
    <t>ECOUFLANT</t>
  </si>
  <si>
    <t>49000</t>
  </si>
  <si>
    <t>ST-GILDAS DES BOIS</t>
  </si>
  <si>
    <t>44530</t>
  </si>
  <si>
    <t xml:space="preserve">TERRENA </t>
  </si>
  <si>
    <t>VILLEDIEU LA BLOUERE</t>
  </si>
  <si>
    <t>TERRIAL</t>
  </si>
  <si>
    <t>56303</t>
  </si>
  <si>
    <t>TETRAS</t>
  </si>
  <si>
    <t>ST-BRICE EN COGLES</t>
  </si>
  <si>
    <t>TEXIER</t>
  </si>
  <si>
    <t>ST-NICOLAS DU TERTRE</t>
  </si>
  <si>
    <t>TEXIER Jean-Yves</t>
  </si>
  <si>
    <t>THEAUD Maurice</t>
  </si>
  <si>
    <t>THEAUD VEGETAUX</t>
  </si>
  <si>
    <t>THEAUDIN André</t>
  </si>
  <si>
    <t xml:space="preserve">THIVAT </t>
  </si>
  <si>
    <t>POULIGNY NOTRE DAME</t>
  </si>
  <si>
    <t>THOMAS Sébastien</t>
  </si>
  <si>
    <t>THOMASSET David</t>
  </si>
  <si>
    <t>TIB METAL</t>
  </si>
  <si>
    <t>BAIN DE BRETAGNE</t>
  </si>
  <si>
    <t>TIPIAK P.C.S</t>
  </si>
  <si>
    <t>FOUESNANT</t>
  </si>
  <si>
    <t>TOSTIVINT Hervé</t>
  </si>
  <si>
    <t>TOSTIVINT Jean-Yves</t>
  </si>
  <si>
    <t>TOUBON Loïc</t>
  </si>
  <si>
    <t>LE LOSCOUET</t>
  </si>
  <si>
    <t>TOXE</t>
  </si>
  <si>
    <t>TOXE DOMINIQUE</t>
  </si>
  <si>
    <t>TP BERNARD ANDRE</t>
  </si>
  <si>
    <t>TP DABO PAUL</t>
  </si>
  <si>
    <t>TP GILLET</t>
  </si>
  <si>
    <t>TP MICHEL COLAS</t>
  </si>
  <si>
    <t>TP PIRON</t>
  </si>
  <si>
    <t>TRANS NEGOCE BOIS</t>
  </si>
  <si>
    <t>TRANSFO SERVICE</t>
  </si>
  <si>
    <t>TRIBODET</t>
  </si>
  <si>
    <t>TRICAULT Olivier</t>
  </si>
  <si>
    <t>TRISKALIA</t>
  </si>
  <si>
    <t xml:space="preserve">BAZOUGES </t>
  </si>
  <si>
    <t>BREHAN LOUDEAC</t>
  </si>
  <si>
    <t>HEDE</t>
  </si>
  <si>
    <t>35690</t>
  </si>
  <si>
    <t>HENON</t>
  </si>
  <si>
    <t>LA CHEZE</t>
  </si>
  <si>
    <t>LA CROIX HELLEAN</t>
  </si>
  <si>
    <t>LE VIEUX BOURG</t>
  </si>
  <si>
    <t>MISSIRIAC</t>
  </si>
  <si>
    <t>MONTREUIL/ILLE</t>
  </si>
  <si>
    <t>MOREAC</t>
  </si>
  <si>
    <t>MOUSTOIR REMUNGOL</t>
  </si>
  <si>
    <t>MUR DE BRETAGNE</t>
  </si>
  <si>
    <t>PIRE/SEICHE</t>
  </si>
  <si>
    <t>56300</t>
  </si>
  <si>
    <t>SERENT</t>
  </si>
  <si>
    <t>ST-AVE</t>
  </si>
  <si>
    <t>ST-CARADEC</t>
  </si>
  <si>
    <t>UZEL</t>
  </si>
  <si>
    <t>TRISKALIA - POINT VERT</t>
  </si>
  <si>
    <t>BREHAND MONCONTOUR</t>
  </si>
  <si>
    <t>DOLO</t>
  </si>
  <si>
    <t>HENANBIHEN</t>
  </si>
  <si>
    <t>REGUINY</t>
  </si>
  <si>
    <t>ST-MELOIR DES ONDES</t>
  </si>
  <si>
    <t>TRISKALIA CULTIVERT</t>
  </si>
  <si>
    <t>TRISKALIA Penthièvre</t>
  </si>
  <si>
    <t>TROCHU Mickaël</t>
  </si>
  <si>
    <t>TROUW SKRETTING</t>
  </si>
  <si>
    <t>FONTAINE LES VERVINS</t>
  </si>
  <si>
    <t>02140</t>
  </si>
  <si>
    <t>UZEL PRES L'OUST</t>
  </si>
  <si>
    <t xml:space="preserve">TROUW SKRETTING </t>
  </si>
  <si>
    <t>ST-HERVE</t>
  </si>
  <si>
    <t>22460</t>
  </si>
  <si>
    <t>TULOUP PAYSAGE</t>
  </si>
  <si>
    <t>LANGOUËT</t>
  </si>
  <si>
    <t>UCAB</t>
  </si>
  <si>
    <t>CREST</t>
  </si>
  <si>
    <t>26400</t>
  </si>
  <si>
    <t>UCAV CAVAC</t>
  </si>
  <si>
    <t>UFAB</t>
  </si>
  <si>
    <t>DOMALAIN</t>
  </si>
  <si>
    <t>ST-ARMEL</t>
  </si>
  <si>
    <t>UNEAL</t>
  </si>
  <si>
    <t>AIRE/LA LYS</t>
  </si>
  <si>
    <t>62120</t>
  </si>
  <si>
    <t>UNION DES COMMERCANTS</t>
  </si>
  <si>
    <t>UNION NORMANDIE VEXIN</t>
  </si>
  <si>
    <t>BONSECOURS</t>
  </si>
  <si>
    <t>UNION SET</t>
  </si>
  <si>
    <t>LE MANS</t>
  </si>
  <si>
    <t xml:space="preserve">UPS </t>
  </si>
  <si>
    <t>ST-JACQUES DE LA LANDE</t>
  </si>
  <si>
    <t>V O CAR LIMITED</t>
  </si>
  <si>
    <t>VAIDIE</t>
  </si>
  <si>
    <t>VAIDIE Joseph</t>
  </si>
  <si>
    <t>VAIDIE Thierry</t>
  </si>
  <si>
    <t>VALAB</t>
  </si>
  <si>
    <t>VALOREX</t>
  </si>
  <si>
    <t>COMBOURTILLE</t>
  </si>
  <si>
    <t>VAULEON Patrick</t>
  </si>
  <si>
    <t>VEGAM</t>
  </si>
  <si>
    <t>BAIS</t>
  </si>
  <si>
    <t>CHERRUEIX</t>
  </si>
  <si>
    <t>COËSMES</t>
  </si>
  <si>
    <t>35134</t>
  </si>
  <si>
    <t>GUIGNEN</t>
  </si>
  <si>
    <t>LA CHAPELLE CHAUSSEE</t>
  </si>
  <si>
    <t>35630</t>
  </si>
  <si>
    <t>LA FRESNAIS</t>
  </si>
  <si>
    <t>LA GOUESNIERE</t>
  </si>
  <si>
    <t>35350</t>
  </si>
  <si>
    <t>MEILLAC</t>
  </si>
  <si>
    <t>MERNEL</t>
  </si>
  <si>
    <t>MORDELLES</t>
  </si>
  <si>
    <t>PACE</t>
  </si>
  <si>
    <t>35740</t>
  </si>
  <si>
    <t>PLEINE FOUGERES</t>
  </si>
  <si>
    <t>35610</t>
  </si>
  <si>
    <t>PLELAN LE GRAND</t>
  </si>
  <si>
    <t>35730</t>
  </si>
  <si>
    <t>POLIGNE</t>
  </si>
  <si>
    <t>ROMAGNE</t>
  </si>
  <si>
    <t>RUFFIAC</t>
  </si>
  <si>
    <t>SENS DE BRETAGNE</t>
  </si>
  <si>
    <t>35490</t>
  </si>
  <si>
    <t>ST-GERMAIN DU PINEL</t>
  </si>
  <si>
    <t>VIEL</t>
  </si>
  <si>
    <t>ST-POTAN</t>
  </si>
  <si>
    <t>VILAULT Paul</t>
  </si>
  <si>
    <t>ST-CONTEST</t>
  </si>
  <si>
    <t>VILGAPORC</t>
  </si>
  <si>
    <t>VILGATERRE</t>
  </si>
  <si>
    <t>VITRE Brigitte</t>
  </si>
  <si>
    <t>Année :</t>
  </si>
  <si>
    <t>Semaine :</t>
  </si>
  <si>
    <t>AN</t>
  </si>
  <si>
    <t>Récapitulatif semaine</t>
  </si>
  <si>
    <t>Heure</t>
  </si>
  <si>
    <t>Situation</t>
  </si>
  <si>
    <t>Tâche absence</t>
  </si>
  <si>
    <t>Client/Ville chantier</t>
  </si>
  <si>
    <t>Sous
trait</t>
  </si>
  <si>
    <t>N°
Bon</t>
  </si>
  <si>
    <t>Durée</t>
  </si>
  <si>
    <t>Panier</t>
  </si>
  <si>
    <t>Repas</t>
  </si>
  <si>
    <t>Pension €</t>
  </si>
  <si>
    <t>Observations</t>
  </si>
  <si>
    <t>S</t>
  </si>
  <si>
    <t>J</t>
  </si>
  <si>
    <t>Date</t>
  </si>
  <si>
    <t>Horaire M début</t>
  </si>
  <si>
    <t>Horaire M Fin</t>
  </si>
  <si>
    <t>Horaire A début</t>
  </si>
  <si>
    <t>Horaire A fin</t>
  </si>
  <si>
    <t>Horaire S début</t>
  </si>
  <si>
    <t>Horaire S  fin</t>
  </si>
  <si>
    <t>Dont trajet D</t>
  </si>
  <si>
    <t>Dont trajet A</t>
  </si>
  <si>
    <t>Durée trajet</t>
  </si>
  <si>
    <t>Commentaires</t>
  </si>
  <si>
    <t>HF</t>
  </si>
  <si>
    <t>HNF</t>
  </si>
  <si>
    <t>L</t>
  </si>
  <si>
    <t>M</t>
  </si>
  <si>
    <t>V</t>
  </si>
  <si>
    <t>Dont trajet départ</t>
  </si>
  <si>
    <t>D</t>
  </si>
  <si>
    <t>Dont trajet arrivée</t>
  </si>
  <si>
    <t>TOTAL</t>
  </si>
  <si>
    <t xml:space="preserve">ALM </t>
  </si>
  <si>
    <t xml:space="preserve">André POULNAIS </t>
  </si>
  <si>
    <t xml:space="preserve">Buhler </t>
  </si>
  <si>
    <t xml:space="preserve">Christian ESNAULT </t>
  </si>
  <si>
    <t xml:space="preserve">Didier NOGUES </t>
  </si>
  <si>
    <t xml:space="preserve">Sébastien BRIAND </t>
  </si>
  <si>
    <t xml:space="preserve">Toussaint </t>
  </si>
  <si>
    <t xml:space="preserve">Gilbert PERDRIX </t>
  </si>
  <si>
    <t xml:space="preserve">Nicolas COLLIAUX </t>
  </si>
  <si>
    <t xml:space="preserve">Anthony HUCHET </t>
  </si>
  <si>
    <t>REPAS</t>
  </si>
  <si>
    <t>RESULTAT</t>
  </si>
  <si>
    <t>TRAJET ?</t>
  </si>
  <si>
    <t>TOTAUX ?</t>
  </si>
  <si>
    <t>NOM CLIENT ?</t>
  </si>
  <si>
    <t>HORAIRE ?</t>
  </si>
  <si>
    <t>A CORRIGER</t>
  </si>
  <si>
    <t>A COMPLETER</t>
  </si>
  <si>
    <t>MANQUE BA/BC ?</t>
  </si>
  <si>
    <t>OK</t>
  </si>
  <si>
    <t>Travaux alm</t>
  </si>
  <si>
    <t>FICHE DE TRAVAIL ?</t>
  </si>
  <si>
    <t>Démontage</t>
  </si>
  <si>
    <t>Horaire A Fin</t>
  </si>
  <si>
    <t>Astreinte</t>
  </si>
  <si>
    <t>Formation</t>
  </si>
  <si>
    <t>Atelier</t>
  </si>
  <si>
    <t>Chantier</t>
  </si>
  <si>
    <t>Absence</t>
  </si>
  <si>
    <t>Visite salon-expo</t>
  </si>
  <si>
    <t>Sovéreme</t>
  </si>
  <si>
    <t>repas</t>
  </si>
  <si>
    <t>ST</t>
  </si>
  <si>
    <t>Autres frais €</t>
  </si>
  <si>
    <t>Pension 
€</t>
  </si>
  <si>
    <t>Autres
frais €</t>
  </si>
  <si>
    <t>Peinture</t>
  </si>
  <si>
    <t>Réparation</t>
  </si>
  <si>
    <t>Montage</t>
  </si>
  <si>
    <t>Trajet fournisseur</t>
  </si>
  <si>
    <t>Décès</t>
  </si>
  <si>
    <t>Mariage</t>
  </si>
  <si>
    <t>Congé s/s solde</t>
  </si>
  <si>
    <t>Cg. paternité</t>
  </si>
  <si>
    <t>Cg. naissance</t>
  </si>
  <si>
    <t>Cg.payés</t>
  </si>
  <si>
    <t xml:space="preserve">Guillaume FROMENTEAU </t>
  </si>
  <si>
    <t>Déchargt camion</t>
  </si>
  <si>
    <t>Récup° HS</t>
  </si>
  <si>
    <t>Fabricat°-Réparat°</t>
  </si>
  <si>
    <t>Chargemt camion</t>
  </si>
  <si>
    <t>Enlèvemt matériel</t>
  </si>
  <si>
    <t>jjjjj</t>
  </si>
  <si>
    <t>llllllllllllllllllll</t>
  </si>
  <si>
    <t>hhhhhhhhhhhhhh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</si>
</sst>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dddd&quot; &quot;d&quot; &quot;mmmm"/>
    <numFmt numFmtId="165" formatCode="[$-40C]0"/>
    <numFmt numFmtId="166" formatCode="[$-40C]d/m/yy"/>
    <numFmt numFmtId="167" formatCode="[$-40C]hh&quot;:&quot;mm"/>
    <numFmt numFmtId="168" formatCode="[$-40C]General"/>
    <numFmt numFmtId="169" formatCode="dd/mm/yy;@"/>
    <numFmt numFmtId="170" formatCode="#,##0.00&quot; &quot;[$€-40C];[Red]&quot;-&quot;#,##0.00&quot; &quot;[$€-40C]"/>
    <numFmt numFmtId="171" formatCode="[$-F800]dddd\,\ mmmm\ dd\,\ yyyy"/>
    <numFmt numFmtId="172" formatCode="[h]:mm"/>
    <numFmt numFmtId="173" formatCode="00000"/>
    <numFmt numFmtId="174" formatCode="[$-40C]dddd\ d\ mmmm"/>
    <numFmt numFmtId="175" formatCode="#,##0.00\ _€"/>
    <numFmt numFmtId="176" formatCode="#,##0.00\ &quot;€&quot;"/>
  </numFmts>
  <fonts count="6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i/>
      <sz val="16"/>
      <color rgb="FF000000"/>
      <name val="Tahoma"/>
      <family val="2"/>
    </font>
    <font>
      <b/>
      <sz val="20"/>
      <color rgb="FFFFFFFF"/>
      <name val="Calibri"/>
      <family val="2"/>
    </font>
    <font>
      <b/>
      <sz val="11"/>
      <color rgb="FF000000"/>
      <name val="Tahoma"/>
      <family val="2"/>
    </font>
    <font>
      <b/>
      <i/>
      <sz val="12"/>
      <color rgb="FF000000"/>
      <name val="Tahoma"/>
      <family val="2"/>
    </font>
    <font>
      <b/>
      <i/>
      <sz val="12"/>
      <color rgb="FFFFFFFF"/>
      <name val="Tahoma"/>
      <family val="2"/>
    </font>
    <font>
      <b/>
      <sz val="11"/>
      <color rgb="FF000000"/>
      <name val="Calibri"/>
      <family val="2"/>
    </font>
    <font>
      <b/>
      <sz val="14"/>
      <color rgb="FFFFFFFF"/>
      <name val="Calibri"/>
      <family val="2"/>
    </font>
    <font>
      <b/>
      <i/>
      <sz val="11"/>
      <color rgb="FF000000"/>
      <name val="Tahoma"/>
      <family val="2"/>
    </font>
    <font>
      <b/>
      <i/>
      <sz val="9"/>
      <color rgb="FFFFFFFF"/>
      <name val="Tahoma"/>
      <family val="2"/>
    </font>
    <font>
      <b/>
      <i/>
      <sz val="9"/>
      <color rgb="FFFFFFFF"/>
      <name val="Calibri"/>
      <family val="2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sz val="11"/>
      <color rgb="FFFFFFFF"/>
      <name val="Calibri"/>
      <family val="2"/>
    </font>
    <font>
      <b/>
      <sz val="11"/>
      <color rgb="FF984807"/>
      <name val="Calibri"/>
      <family val="2"/>
    </font>
    <font>
      <sz val="11"/>
      <color rgb="FFFF0000"/>
      <name val="Calibri"/>
      <family val="2"/>
    </font>
    <font>
      <b/>
      <sz val="11"/>
      <color rgb="FFFFFFFF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</font>
    <font>
      <sz val="18"/>
      <color rgb="FFFFFFFF"/>
      <name val="Calibri"/>
      <family val="2"/>
    </font>
    <font>
      <b/>
      <i/>
      <sz val="14"/>
      <color rgb="FFFFFFFF"/>
      <name val="Calibri"/>
      <family val="2"/>
    </font>
    <font>
      <b/>
      <i/>
      <sz val="10"/>
      <color rgb="FFFFFFFF"/>
      <name val="Calibri"/>
      <family val="2"/>
    </font>
    <font>
      <b/>
      <u/>
      <sz val="9"/>
      <color rgb="FF000000"/>
      <name val="Tahoma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984807"/>
      <name val="Calibri"/>
      <family val="2"/>
    </font>
    <font>
      <b/>
      <sz val="12"/>
      <color rgb="FF984807"/>
      <name val="Calibri"/>
      <family val="2"/>
    </font>
    <font>
      <b/>
      <i/>
      <sz val="9"/>
      <color rgb="FF000000"/>
      <name val="Calibri"/>
      <family val="2"/>
    </font>
    <font>
      <i/>
      <u/>
      <sz val="9"/>
      <color rgb="FF000000"/>
      <name val="Tahoma"/>
      <family val="2"/>
    </font>
    <font>
      <sz val="9"/>
      <color rgb="FFFF0000"/>
      <name val="Tahoma"/>
      <family val="2"/>
    </font>
    <font>
      <b/>
      <i/>
      <sz val="11"/>
      <color rgb="FFFF0000"/>
      <name val="Calibri"/>
      <family val="2"/>
    </font>
    <font>
      <b/>
      <sz val="11"/>
      <color rgb="FFFFFFFF"/>
      <name val="Arial"/>
      <family val="2"/>
    </font>
    <font>
      <b/>
      <sz val="9"/>
      <color rgb="FFFF0000"/>
      <name val="Calibri"/>
      <family val="2"/>
    </font>
    <font>
      <b/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2"/>
      <color theme="9" tint="-0.499984740745262"/>
      <name val="Calibri"/>
      <family val="2"/>
      <scheme val="minor"/>
    </font>
    <font>
      <b/>
      <i/>
      <sz val="12"/>
      <name val="Tahoma"/>
      <family val="2"/>
    </font>
    <font>
      <b/>
      <sz val="14"/>
      <color theme="0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u/>
      <sz val="11"/>
      <color theme="10"/>
      <name val="Calibri"/>
      <family val="2"/>
    </font>
    <font>
      <b/>
      <u/>
      <sz val="14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Calibri"/>
      <family val="2"/>
    </font>
    <font>
      <b/>
      <sz val="14"/>
      <color rgb="FFFFFFFF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D99694"/>
        <bgColor rgb="FFD99694"/>
      </patternFill>
    </fill>
    <fill>
      <patternFill patternType="solid">
        <fgColor rgb="FFD9D9D9"/>
        <bgColor rgb="FFD9D9D9"/>
      </patternFill>
    </fill>
    <fill>
      <patternFill patternType="solid">
        <fgColor rgb="FF376092"/>
        <bgColor rgb="FF376092"/>
      </patternFill>
    </fill>
    <fill>
      <patternFill patternType="solid">
        <fgColor rgb="FF984807"/>
        <bgColor rgb="FF984807"/>
      </patternFill>
    </fill>
    <fill>
      <patternFill patternType="solid">
        <fgColor rgb="FFFFFFFF"/>
        <bgColor rgb="FFFFFFFF"/>
      </patternFill>
    </fill>
    <fill>
      <patternFill patternType="solid">
        <fgColor rgb="FFBDBDBE"/>
        <bgColor rgb="FFBDBDBE"/>
      </patternFill>
    </fill>
    <fill>
      <patternFill patternType="solid">
        <fgColor rgb="FF254061"/>
        <bgColor rgb="FF254061"/>
      </patternFill>
    </fill>
    <fill>
      <patternFill patternType="solid">
        <fgColor rgb="FF17375E"/>
        <bgColor rgb="FF17375E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theme="9" tint="0.59999389629810485"/>
      </patternFill>
    </fill>
    <fill>
      <patternFill patternType="solid">
        <fgColor theme="4" tint="-0.249977111117893"/>
        <bgColor indexed="64"/>
      </patternFill>
    </fill>
  </fills>
  <borders count="47">
    <border>
      <left/>
      <right/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thin">
        <color theme="7" tint="-0.24994659260841701"/>
      </left>
      <right style="thin">
        <color theme="7" tint="-0.24994659260841701"/>
      </right>
      <top/>
      <bottom/>
      <diagonal/>
    </border>
    <border>
      <left style="thin">
        <color theme="7" tint="-0.2499465926084170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theme="7" tint="-0.24994659260841701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0" fontId="2" fillId="0" borderId="0"/>
    <xf numFmtId="0" fontId="2" fillId="2" borderId="0"/>
    <xf numFmtId="168" fontId="4" fillId="0" borderId="0"/>
    <xf numFmtId="168" fontId="3" fillId="0" borderId="0"/>
    <xf numFmtId="0" fontId="5" fillId="0" borderId="0">
      <alignment horizontal="center"/>
    </xf>
    <xf numFmtId="0" fontId="5" fillId="0" borderId="0">
      <alignment horizontal="center" textRotation="90"/>
    </xf>
    <xf numFmtId="0" fontId="6" fillId="0" borderId="0"/>
    <xf numFmtId="170" fontId="6" fillId="0" borderId="0"/>
    <xf numFmtId="0" fontId="55" fillId="0" borderId="0" applyNumberFormat="0" applyFill="0" applyBorder="0" applyAlignment="0" applyProtection="0">
      <alignment vertical="top"/>
      <protection locked="0"/>
    </xf>
  </cellStyleXfs>
  <cellXfs count="194">
    <xf numFmtId="0" fontId="0" fillId="0" borderId="0" xfId="0"/>
    <xf numFmtId="0" fontId="49" fillId="0" borderId="34" xfId="0" applyFont="1" applyBorder="1" applyAlignment="1">
      <alignment horizontal="left" vertical="center"/>
    </xf>
    <xf numFmtId="0" fontId="40" fillId="13" borderId="0" xfId="0" applyFont="1" applyFill="1" applyAlignment="1">
      <alignment horizontal="center"/>
    </xf>
    <xf numFmtId="0" fontId="48" fillId="0" borderId="0" xfId="0" applyFont="1" applyAlignment="1">
      <alignment vertical="center"/>
    </xf>
    <xf numFmtId="0" fontId="48" fillId="0" borderId="34" xfId="0" applyFont="1" applyBorder="1" applyAlignment="1">
      <alignment horizontal="left" vertical="center"/>
    </xf>
    <xf numFmtId="0" fontId="49" fillId="0" borderId="32" xfId="0" applyFont="1" applyBorder="1" applyAlignment="1">
      <alignment vertical="center"/>
    </xf>
    <xf numFmtId="0" fontId="48" fillId="0" borderId="32" xfId="0" applyFont="1" applyBorder="1" applyAlignment="1">
      <alignment vertical="center"/>
    </xf>
    <xf numFmtId="0" fontId="49" fillId="0" borderId="0" xfId="0" applyFont="1" applyAlignment="1">
      <alignment vertical="center"/>
    </xf>
    <xf numFmtId="0" fontId="48" fillId="0" borderId="0" xfId="0" applyFont="1" applyAlignment="1">
      <alignment horizontal="left" vertical="center"/>
    </xf>
    <xf numFmtId="0" fontId="49" fillId="0" borderId="0" xfId="0" applyFont="1" applyAlignment="1">
      <alignment horizontal="left" vertical="center"/>
    </xf>
    <xf numFmtId="173" fontId="48" fillId="0" borderId="35" xfId="0" applyNumberFormat="1" applyFont="1" applyBorder="1" applyAlignment="1">
      <alignment horizontal="left" vertical="center"/>
    </xf>
    <xf numFmtId="173" fontId="48" fillId="0" borderId="33" xfId="0" applyNumberFormat="1" applyFont="1" applyBorder="1" applyAlignment="1">
      <alignment horizontal="left" vertical="center"/>
    </xf>
    <xf numFmtId="173" fontId="48" fillId="0" borderId="0" xfId="0" applyNumberFormat="1" applyFont="1" applyAlignment="1">
      <alignment horizontal="left" vertical="center"/>
    </xf>
    <xf numFmtId="0" fontId="48" fillId="0" borderId="0" xfId="0" applyNumberFormat="1" applyFont="1" applyAlignment="1">
      <alignment horizontal="left" vertical="center"/>
    </xf>
    <xf numFmtId="164" fontId="7" fillId="3" borderId="1" xfId="4" applyNumberFormat="1" applyFont="1" applyFill="1" applyBorder="1" applyAlignment="1" applyProtection="1">
      <alignment horizontal="center" vertical="center" wrapText="1"/>
      <protection locked="0"/>
    </xf>
    <xf numFmtId="168" fontId="3" fillId="0" borderId="0" xfId="4"/>
    <xf numFmtId="168" fontId="3" fillId="0" borderId="0" xfId="4" applyBorder="1" applyAlignment="1"/>
    <xf numFmtId="164" fontId="10" fillId="3" borderId="0" xfId="4" applyNumberFormat="1" applyFont="1" applyFill="1" applyBorder="1" applyAlignment="1" applyProtection="1">
      <alignment horizontal="center" vertical="center" wrapText="1"/>
      <protection locked="0"/>
    </xf>
    <xf numFmtId="165" fontId="11" fillId="4" borderId="0" xfId="4" applyNumberFormat="1" applyFont="1" applyFill="1" applyBorder="1" applyAlignment="1" applyProtection="1">
      <alignment horizontal="center" vertical="center" wrapText="1"/>
      <protection locked="0"/>
    </xf>
    <xf numFmtId="168" fontId="3" fillId="0" borderId="0" xfId="4" applyBorder="1"/>
    <xf numFmtId="164" fontId="15" fillId="4" borderId="4" xfId="4" applyNumberFormat="1" applyFont="1" applyFill="1" applyBorder="1" applyAlignment="1" applyProtection="1">
      <alignment horizontal="center" vertical="center"/>
    </xf>
    <xf numFmtId="164" fontId="15" fillId="4" borderId="5" xfId="4" applyNumberFormat="1" applyFont="1" applyFill="1" applyBorder="1" applyAlignment="1" applyProtection="1">
      <alignment horizontal="center" vertical="center"/>
    </xf>
    <xf numFmtId="164" fontId="15" fillId="4" borderId="6" xfId="4" applyNumberFormat="1" applyFont="1" applyFill="1" applyBorder="1" applyAlignment="1" applyProtection="1">
      <alignment horizontal="center" vertical="center" wrapText="1"/>
    </xf>
    <xf numFmtId="164" fontId="16" fillId="4" borderId="6" xfId="4" applyNumberFormat="1" applyFont="1" applyFill="1" applyBorder="1" applyAlignment="1" applyProtection="1">
      <alignment horizontal="center" vertical="center" wrapText="1"/>
    </xf>
    <xf numFmtId="164" fontId="16" fillId="4" borderId="8" xfId="4" applyNumberFormat="1" applyFont="1" applyFill="1" applyBorder="1" applyAlignment="1" applyProtection="1">
      <alignment horizontal="center" vertical="center" wrapText="1"/>
    </xf>
    <xf numFmtId="168" fontId="16" fillId="4" borderId="6" xfId="4" applyFont="1" applyFill="1" applyBorder="1" applyAlignment="1" applyProtection="1">
      <alignment horizontal="center" vertical="center" wrapText="1"/>
    </xf>
    <xf numFmtId="168" fontId="16" fillId="4" borderId="9" xfId="4" applyFont="1" applyFill="1" applyBorder="1" applyAlignment="1" applyProtection="1">
      <alignment horizontal="center" vertical="center" wrapText="1"/>
    </xf>
    <xf numFmtId="168" fontId="18" fillId="3" borderId="11" xfId="4" applyFont="1" applyFill="1" applyBorder="1" applyAlignment="1" applyProtection="1">
      <alignment horizontal="center" vertical="center"/>
    </xf>
    <xf numFmtId="169" fontId="19" fillId="5" borderId="11" xfId="4" applyNumberFormat="1" applyFont="1" applyFill="1" applyBorder="1" applyAlignment="1">
      <alignment horizontal="center" vertical="center"/>
    </xf>
    <xf numFmtId="168" fontId="3" fillId="0" borderId="16" xfId="4" applyBorder="1"/>
    <xf numFmtId="168" fontId="12" fillId="6" borderId="0" xfId="4" applyFont="1" applyFill="1" applyBorder="1"/>
    <xf numFmtId="168" fontId="12" fillId="6" borderId="0" xfId="4" applyFont="1" applyFill="1" applyBorder="1" applyAlignment="1">
      <alignment vertical="center"/>
    </xf>
    <xf numFmtId="168" fontId="3" fillId="0" borderId="0" xfId="4" applyProtection="1"/>
    <xf numFmtId="168" fontId="25" fillId="0" borderId="0" xfId="4" applyFont="1"/>
    <xf numFmtId="164" fontId="14" fillId="3" borderId="2" xfId="4" applyNumberFormat="1" applyFont="1" applyFill="1" applyBorder="1" applyAlignment="1" applyProtection="1">
      <alignment horizontal="center" vertical="center" wrapText="1"/>
    </xf>
    <xf numFmtId="168" fontId="26" fillId="6" borderId="0" xfId="4" applyFont="1" applyFill="1" applyBorder="1" applyAlignment="1" applyProtection="1">
      <alignment vertical="center"/>
    </xf>
    <xf numFmtId="168" fontId="28" fillId="4" borderId="4" xfId="4" applyFont="1" applyFill="1" applyBorder="1" applyAlignment="1" applyProtection="1">
      <alignment horizontal="center" vertical="center" wrapText="1"/>
    </xf>
    <xf numFmtId="168" fontId="28" fillId="4" borderId="6" xfId="4" applyFont="1" applyFill="1" applyBorder="1" applyAlignment="1" applyProtection="1">
      <alignment horizontal="center" vertical="center" wrapText="1"/>
    </xf>
    <xf numFmtId="168" fontId="28" fillId="4" borderId="8" xfId="4" applyFont="1" applyFill="1" applyBorder="1" applyAlignment="1" applyProtection="1">
      <alignment horizontal="center" vertical="center"/>
    </xf>
    <xf numFmtId="166" fontId="30" fillId="6" borderId="20" xfId="4" applyNumberFormat="1" applyFont="1" applyFill="1" applyBorder="1" applyAlignment="1" applyProtection="1">
      <alignment vertical="center"/>
    </xf>
    <xf numFmtId="166" fontId="30" fillId="6" borderId="0" xfId="4" applyNumberFormat="1" applyFont="1" applyFill="1" applyBorder="1" applyAlignment="1" applyProtection="1">
      <alignment vertical="center"/>
    </xf>
    <xf numFmtId="168" fontId="30" fillId="6" borderId="22" xfId="4" applyFont="1" applyFill="1" applyBorder="1" applyAlignment="1" applyProtection="1">
      <alignment horizontal="left" vertical="center" wrapText="1"/>
      <protection locked="0"/>
    </xf>
    <xf numFmtId="168" fontId="30" fillId="6" borderId="11" xfId="4" applyFont="1" applyFill="1" applyBorder="1" applyAlignment="1" applyProtection="1">
      <alignment horizontal="left" vertical="center" wrapText="1"/>
      <protection locked="0"/>
    </xf>
    <xf numFmtId="167" fontId="33" fillId="6" borderId="11" xfId="4" applyNumberFormat="1" applyFont="1" applyFill="1" applyBorder="1" applyAlignment="1" applyProtection="1">
      <alignment horizontal="center" vertical="center"/>
    </xf>
    <xf numFmtId="168" fontId="30" fillId="6" borderId="20" xfId="4" applyFont="1" applyFill="1" applyBorder="1" applyAlignment="1" applyProtection="1">
      <alignment vertical="center"/>
    </xf>
    <xf numFmtId="168" fontId="30" fillId="6" borderId="0" xfId="4" applyFont="1" applyFill="1" applyBorder="1" applyAlignment="1" applyProtection="1">
      <alignment vertical="center"/>
    </xf>
    <xf numFmtId="168" fontId="30" fillId="3" borderId="22" xfId="4" applyFont="1" applyFill="1" applyBorder="1" applyAlignment="1" applyProtection="1">
      <alignment horizontal="left" vertical="center" wrapText="1"/>
      <protection locked="0"/>
    </xf>
    <xf numFmtId="168" fontId="30" fillId="3" borderId="11" xfId="4" applyFont="1" applyFill="1" applyBorder="1" applyAlignment="1" applyProtection="1">
      <alignment horizontal="left" vertical="center" wrapText="1"/>
      <protection locked="0"/>
    </xf>
    <xf numFmtId="166" fontId="30" fillId="3" borderId="20" xfId="4" applyNumberFormat="1" applyFont="1" applyFill="1" applyBorder="1" applyAlignment="1" applyProtection="1">
      <alignment vertical="center"/>
    </xf>
    <xf numFmtId="166" fontId="30" fillId="3" borderId="0" xfId="4" applyNumberFormat="1" applyFont="1" applyFill="1" applyBorder="1" applyAlignment="1" applyProtection="1">
      <alignment vertical="center"/>
    </xf>
    <xf numFmtId="168" fontId="30" fillId="3" borderId="20" xfId="4" applyFont="1" applyFill="1" applyBorder="1" applyAlignment="1" applyProtection="1">
      <alignment vertical="center"/>
    </xf>
    <xf numFmtId="168" fontId="30" fillId="3" borderId="0" xfId="4" applyFont="1" applyFill="1" applyBorder="1" applyAlignment="1" applyProtection="1">
      <alignment vertical="center"/>
    </xf>
    <xf numFmtId="168" fontId="39" fillId="3" borderId="3" xfId="4" applyFont="1" applyFill="1" applyBorder="1" applyAlignment="1" applyProtection="1">
      <alignment horizontal="center" vertical="center"/>
    </xf>
    <xf numFmtId="168" fontId="18" fillId="6" borderId="0" xfId="4" applyFont="1" applyFill="1" applyBorder="1" applyAlignment="1" applyProtection="1">
      <alignment horizontal="left" vertical="center"/>
    </xf>
    <xf numFmtId="168" fontId="22" fillId="8" borderId="2" xfId="4" applyFont="1" applyFill="1" applyBorder="1" applyAlignment="1" applyProtection="1">
      <alignment horizontal="center" vertical="center"/>
    </xf>
    <xf numFmtId="168" fontId="8" fillId="4" borderId="1" xfId="4" applyFont="1" applyFill="1" applyBorder="1" applyAlignment="1">
      <alignment horizontal="center" vertical="center"/>
    </xf>
    <xf numFmtId="171" fontId="0" fillId="15" borderId="0" xfId="0" applyNumberFormat="1" applyFill="1" applyAlignment="1" applyProtection="1">
      <alignment horizontal="right" wrapText="1"/>
      <protection hidden="1"/>
    </xf>
    <xf numFmtId="0" fontId="0" fillId="0" borderId="0" xfId="0"/>
    <xf numFmtId="0" fontId="40" fillId="12" borderId="28" xfId="0" applyFont="1" applyFill="1" applyBorder="1"/>
    <xf numFmtId="0" fontId="45" fillId="0" borderId="0" xfId="0" applyFont="1"/>
    <xf numFmtId="2" fontId="0" fillId="0" borderId="0" xfId="0" applyNumberFormat="1" applyAlignment="1"/>
    <xf numFmtId="0" fontId="1" fillId="0" borderId="0" xfId="0" applyFont="1"/>
    <xf numFmtId="0" fontId="43" fillId="0" borderId="0" xfId="0" applyFont="1"/>
    <xf numFmtId="0" fontId="40" fillId="0" borderId="0" xfId="0" applyFont="1" applyFill="1" applyBorder="1"/>
    <xf numFmtId="0" fontId="1" fillId="14" borderId="0" xfId="0" applyFont="1" applyFill="1" applyAlignment="1">
      <alignment horizontal="center"/>
    </xf>
    <xf numFmtId="15" fontId="0" fillId="0" borderId="0" xfId="0" applyNumberFormat="1"/>
    <xf numFmtId="0" fontId="41" fillId="0" borderId="29" xfId="0" applyFont="1" applyBorder="1" applyAlignment="1">
      <alignment horizontal="center"/>
    </xf>
    <xf numFmtId="0" fontId="42" fillId="0" borderId="29" xfId="0" applyFont="1" applyBorder="1" applyAlignment="1">
      <alignment horizontal="center"/>
    </xf>
    <xf numFmtId="0" fontId="43" fillId="0" borderId="31" xfId="0" applyFont="1" applyBorder="1"/>
    <xf numFmtId="172" fontId="0" fillId="0" borderId="0" xfId="0" applyNumberFormat="1"/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40" fillId="0" borderId="28" xfId="0" applyFont="1" applyBorder="1"/>
    <xf numFmtId="0" fontId="40" fillId="10" borderId="28" xfId="0" applyFont="1" applyFill="1" applyBorder="1"/>
    <xf numFmtId="0" fontId="40" fillId="11" borderId="28" xfId="0" applyFont="1" applyFill="1" applyBorder="1"/>
    <xf numFmtId="0" fontId="40" fillId="12" borderId="28" xfId="0" applyFont="1" applyFill="1" applyBorder="1"/>
    <xf numFmtId="0" fontId="41" fillId="0" borderId="28" xfId="0" applyFont="1" applyBorder="1"/>
    <xf numFmtId="0" fontId="42" fillId="0" borderId="28" xfId="0" applyFont="1" applyBorder="1"/>
    <xf numFmtId="0" fontId="43" fillId="0" borderId="28" xfId="0" applyFont="1" applyBorder="1"/>
    <xf numFmtId="0" fontId="44" fillId="0" borderId="28" xfId="0" applyFont="1" applyBorder="1"/>
    <xf numFmtId="0" fontId="44" fillId="0" borderId="28" xfId="0" applyFont="1" applyFill="1" applyBorder="1"/>
    <xf numFmtId="0" fontId="46" fillId="0" borderId="28" xfId="0" applyFont="1" applyBorder="1"/>
    <xf numFmtId="0" fontId="1" fillId="13" borderId="0" xfId="0" applyFont="1" applyFill="1"/>
    <xf numFmtId="0" fontId="1" fillId="14" borderId="0" xfId="0" applyFont="1" applyFill="1" applyAlignment="1">
      <alignment horizontal="center"/>
    </xf>
    <xf numFmtId="0" fontId="42" fillId="0" borderId="29" xfId="0" applyFont="1" applyBorder="1"/>
    <xf numFmtId="0" fontId="46" fillId="0" borderId="29" xfId="0" applyFont="1" applyBorder="1"/>
    <xf numFmtId="0" fontId="42" fillId="0" borderId="31" xfId="0" applyFont="1" applyBorder="1"/>
    <xf numFmtId="0" fontId="46" fillId="0" borderId="31" xfId="0" applyFont="1" applyBorder="1"/>
    <xf numFmtId="0" fontId="44" fillId="0" borderId="31" xfId="0" applyFont="1" applyBorder="1"/>
    <xf numFmtId="0" fontId="43" fillId="0" borderId="31" xfId="0" applyFont="1" applyBorder="1"/>
    <xf numFmtId="0" fontId="40" fillId="0" borderId="31" xfId="0" applyFont="1" applyBorder="1"/>
    <xf numFmtId="20" fontId="0" fillId="16" borderId="30" xfId="0" applyNumberFormat="1" applyFill="1" applyBorder="1"/>
    <xf numFmtId="0" fontId="42" fillId="0" borderId="28" xfId="0" applyFont="1" applyFill="1" applyBorder="1"/>
    <xf numFmtId="0" fontId="42" fillId="0" borderId="0" xfId="0" applyFont="1" applyBorder="1" applyAlignment="1">
      <alignment horizontal="center"/>
    </xf>
    <xf numFmtId="0" fontId="0" fillId="0" borderId="0" xfId="0" applyBorder="1"/>
    <xf numFmtId="0" fontId="43" fillId="0" borderId="0" xfId="0" applyFont="1" applyBorder="1"/>
    <xf numFmtId="0" fontId="47" fillId="0" borderId="28" xfId="0" applyFont="1" applyBorder="1"/>
    <xf numFmtId="0" fontId="42" fillId="0" borderId="0" xfId="0" applyFont="1" applyBorder="1"/>
    <xf numFmtId="0" fontId="46" fillId="0" borderId="0" xfId="0" applyFont="1" applyBorder="1"/>
    <xf numFmtId="0" fontId="0" fillId="0" borderId="0" xfId="0"/>
    <xf numFmtId="0" fontId="40" fillId="11" borderId="0" xfId="0" applyFont="1" applyFill="1" applyAlignment="1">
      <alignment horizontal="center"/>
    </xf>
    <xf numFmtId="171" fontId="0" fillId="15" borderId="0" xfId="0" applyNumberFormat="1" applyFill="1" applyProtection="1">
      <protection hidden="1"/>
    </xf>
    <xf numFmtId="171" fontId="0" fillId="10" borderId="0" xfId="0" applyNumberFormat="1" applyFill="1" applyAlignment="1" applyProtection="1">
      <alignment horizontal="right"/>
      <protection hidden="1"/>
    </xf>
    <xf numFmtId="0" fontId="43" fillId="0" borderId="0" xfId="0" applyFont="1"/>
    <xf numFmtId="171" fontId="0" fillId="15" borderId="0" xfId="0" applyNumberFormat="1" applyFill="1" applyAlignment="1" applyProtection="1">
      <alignment horizontal="right"/>
      <protection hidden="1"/>
    </xf>
    <xf numFmtId="0" fontId="0" fillId="0" borderId="0" xfId="0" applyAlignment="1">
      <alignment horizontal="center"/>
    </xf>
    <xf numFmtId="168" fontId="25" fillId="0" borderId="0" xfId="4" applyFont="1" applyBorder="1" applyAlignment="1"/>
    <xf numFmtId="0" fontId="50" fillId="0" borderId="0" xfId="1" applyFont="1"/>
    <xf numFmtId="20" fontId="20" fillId="6" borderId="11" xfId="4" applyNumberFormat="1" applyFont="1" applyFill="1" applyBorder="1" applyAlignment="1" applyProtection="1">
      <alignment horizontal="center" vertical="center"/>
      <protection locked="0"/>
    </xf>
    <xf numFmtId="20" fontId="20" fillId="17" borderId="11" xfId="4" applyNumberFormat="1" applyFont="1" applyFill="1" applyBorder="1" applyAlignment="1" applyProtection="1">
      <alignment horizontal="center" vertical="center"/>
      <protection locked="0"/>
    </xf>
    <xf numFmtId="172" fontId="22" fillId="5" borderId="1" xfId="4" applyNumberFormat="1" applyFont="1" applyFill="1" applyBorder="1" applyAlignment="1">
      <alignment vertical="center"/>
    </xf>
    <xf numFmtId="1" fontId="22" fillId="5" borderId="1" xfId="4" applyNumberFormat="1" applyFont="1" applyFill="1" applyBorder="1" applyAlignment="1">
      <alignment vertical="center"/>
    </xf>
    <xf numFmtId="168" fontId="30" fillId="6" borderId="39" xfId="4" applyFont="1" applyFill="1" applyBorder="1" applyAlignment="1" applyProtection="1">
      <alignment horizontal="left" vertical="center" wrapText="1"/>
      <protection locked="0"/>
    </xf>
    <xf numFmtId="0" fontId="53" fillId="20" borderId="42" xfId="0" applyFont="1" applyFill="1" applyBorder="1" applyAlignment="1" applyProtection="1">
      <alignment horizontal="center" vertical="center"/>
    </xf>
    <xf numFmtId="168" fontId="56" fillId="4" borderId="27" xfId="9" applyNumberFormat="1" applyFont="1" applyFill="1" applyBorder="1" applyAlignment="1" applyProtection="1">
      <alignment horizontal="center" vertical="center"/>
    </xf>
    <xf numFmtId="165" fontId="56" fillId="5" borderId="10" xfId="9" applyNumberFormat="1" applyFont="1" applyFill="1" applyBorder="1" applyAlignment="1" applyProtection="1">
      <alignment horizontal="center" vertical="center"/>
    </xf>
    <xf numFmtId="0" fontId="0" fillId="0" borderId="0" xfId="0" applyAlignment="1">
      <alignment wrapText="1"/>
    </xf>
    <xf numFmtId="168" fontId="31" fillId="3" borderId="23" xfId="4" applyFont="1" applyFill="1" applyBorder="1" applyAlignment="1">
      <alignment horizontal="left" vertical="center" wrapText="1"/>
    </xf>
    <xf numFmtId="168" fontId="31" fillId="6" borderId="23" xfId="4" applyFont="1" applyFill="1" applyBorder="1" applyAlignment="1" applyProtection="1">
      <alignment horizontal="left" vertical="center" wrapText="1"/>
      <protection locked="0"/>
    </xf>
    <xf numFmtId="168" fontId="31" fillId="6" borderId="44" xfId="4" applyFont="1" applyFill="1" applyBorder="1" applyAlignment="1" applyProtection="1">
      <alignment horizontal="left" vertical="center" wrapText="1"/>
      <protection locked="0"/>
    </xf>
    <xf numFmtId="168" fontId="31" fillId="0" borderId="45" xfId="4" applyFont="1" applyBorder="1" applyAlignment="1">
      <alignment horizontal="left" vertical="center" wrapText="1"/>
    </xf>
    <xf numFmtId="168" fontId="31" fillId="3" borderId="46" xfId="4" applyFont="1" applyFill="1" applyBorder="1" applyAlignment="1">
      <alignment horizontal="left" vertical="center" wrapText="1"/>
    </xf>
    <xf numFmtId="168" fontId="31" fillId="6" borderId="46" xfId="4" applyFont="1" applyFill="1" applyBorder="1" applyAlignment="1" applyProtection="1">
      <alignment horizontal="left" vertical="center" wrapText="1"/>
      <protection locked="0"/>
    </xf>
    <xf numFmtId="168" fontId="31" fillId="6" borderId="43" xfId="4" applyFont="1" applyFill="1" applyBorder="1" applyAlignment="1" applyProtection="1">
      <alignment horizontal="left" vertical="center" wrapText="1"/>
      <protection locked="0"/>
    </xf>
    <xf numFmtId="168" fontId="28" fillId="4" borderId="6" xfId="4" applyFont="1" applyFill="1" applyBorder="1" applyAlignment="1" applyProtection="1">
      <alignment horizontal="center" vertical="center" wrapText="1"/>
    </xf>
    <xf numFmtId="168" fontId="17" fillId="4" borderId="7" xfId="4" applyFont="1" applyFill="1" applyBorder="1" applyAlignment="1" applyProtection="1">
      <alignment horizontal="center" vertical="center" wrapText="1"/>
    </xf>
    <xf numFmtId="49" fontId="31" fillId="0" borderId="14" xfId="4" applyNumberFormat="1" applyFont="1" applyFill="1" applyBorder="1" applyAlignment="1" applyProtection="1">
      <alignment vertical="center" wrapText="1" shrinkToFit="1"/>
      <protection locked="0"/>
    </xf>
    <xf numFmtId="49" fontId="31" fillId="3" borderId="14" xfId="4" applyNumberFormat="1" applyFont="1" applyFill="1" applyBorder="1" applyAlignment="1" applyProtection="1">
      <alignment vertical="center" wrapText="1" shrinkToFit="1"/>
      <protection locked="0"/>
    </xf>
    <xf numFmtId="49" fontId="31" fillId="0" borderId="26" xfId="4" applyNumberFormat="1" applyFont="1" applyFill="1" applyBorder="1" applyAlignment="1" applyProtection="1">
      <alignment vertical="center" wrapText="1" shrinkToFit="1"/>
      <protection locked="0"/>
    </xf>
    <xf numFmtId="49" fontId="20" fillId="0" borderId="11" xfId="4" applyNumberFormat="1" applyFont="1" applyBorder="1" applyAlignment="1">
      <alignment vertical="center"/>
    </xf>
    <xf numFmtId="49" fontId="20" fillId="0" borderId="17" xfId="4" applyNumberFormat="1" applyFont="1" applyBorder="1" applyAlignment="1">
      <alignment vertical="center"/>
    </xf>
    <xf numFmtId="0" fontId="60" fillId="0" borderId="0" xfId="0" applyFont="1" applyAlignment="1">
      <alignment horizontal="center" readingOrder="1"/>
    </xf>
    <xf numFmtId="20" fontId="20" fillId="6" borderId="21" xfId="4" applyNumberFormat="1" applyFont="1" applyFill="1" applyBorder="1" applyAlignment="1" applyProtection="1">
      <alignment horizontal="center" vertical="center"/>
      <protection locked="0"/>
    </xf>
    <xf numFmtId="20" fontId="20" fillId="3" borderId="21" xfId="4" applyNumberFormat="1" applyFont="1" applyFill="1" applyBorder="1" applyAlignment="1" applyProtection="1">
      <alignment horizontal="center" vertical="center"/>
      <protection locked="0"/>
    </xf>
    <xf numFmtId="172" fontId="33" fillId="0" borderId="12" xfId="4" applyNumberFormat="1" applyFont="1" applyBorder="1" applyAlignment="1">
      <alignment vertical="center"/>
    </xf>
    <xf numFmtId="172" fontId="51" fillId="13" borderId="36" xfId="0" applyNumberFormat="1" applyFont="1" applyFill="1" applyBorder="1" applyAlignment="1">
      <alignment vertical="center"/>
    </xf>
    <xf numFmtId="172" fontId="25" fillId="7" borderId="21" xfId="4" applyNumberFormat="1" applyFont="1" applyFill="1" applyBorder="1" applyAlignment="1" applyProtection="1">
      <alignment horizontal="center" vertical="center"/>
    </xf>
    <xf numFmtId="1" fontId="32" fillId="0" borderId="11" xfId="4" applyNumberFormat="1" applyFont="1" applyFill="1" applyBorder="1" applyAlignment="1" applyProtection="1">
      <alignment horizontal="center" vertical="center" wrapText="1"/>
      <protection locked="0"/>
    </xf>
    <xf numFmtId="1" fontId="32" fillId="3" borderId="11" xfId="4" applyNumberFormat="1" applyFont="1" applyFill="1" applyBorder="1" applyAlignment="1" applyProtection="1">
      <alignment horizontal="center" vertical="center" wrapText="1"/>
      <protection locked="0"/>
    </xf>
    <xf numFmtId="1" fontId="32" fillId="15" borderId="23" xfId="4" applyNumberFormat="1" applyFont="1" applyFill="1" applyBorder="1" applyAlignment="1" applyProtection="1">
      <alignment horizontal="center" vertical="center" wrapText="1"/>
      <protection locked="0"/>
    </xf>
    <xf numFmtId="1" fontId="32" fillId="0" borderId="23" xfId="4" applyNumberFormat="1" applyFont="1" applyFill="1" applyBorder="1" applyAlignment="1" applyProtection="1">
      <alignment horizontal="center" vertical="center" wrapText="1"/>
      <protection locked="0"/>
    </xf>
    <xf numFmtId="176" fontId="25" fillId="3" borderId="1" xfId="4" applyNumberFormat="1" applyFont="1" applyFill="1" applyBorder="1" applyAlignment="1" applyProtection="1">
      <alignment horizontal="center" vertical="center"/>
    </xf>
    <xf numFmtId="1" fontId="25" fillId="3" borderId="1" xfId="4" applyNumberFormat="1" applyFont="1" applyFill="1" applyBorder="1" applyAlignment="1" applyProtection="1">
      <alignment horizontal="center" vertical="center"/>
    </xf>
    <xf numFmtId="1" fontId="20" fillId="0" borderId="13" xfId="4" applyNumberFormat="1" applyFont="1" applyBorder="1" applyAlignment="1">
      <alignment vertical="center"/>
    </xf>
    <xf numFmtId="20" fontId="21" fillId="3" borderId="25" xfId="4" applyNumberFormat="1" applyFont="1" applyFill="1" applyBorder="1" applyAlignment="1" applyProtection="1">
      <alignment horizontal="center" vertical="center"/>
      <protection locked="0"/>
    </xf>
    <xf numFmtId="20" fontId="21" fillId="3" borderId="21" xfId="4" applyNumberFormat="1" applyFont="1" applyFill="1" applyBorder="1" applyAlignment="1" applyProtection="1">
      <alignment horizontal="center" vertical="center"/>
      <protection locked="0"/>
    </xf>
    <xf numFmtId="20" fontId="21" fillId="6" borderId="21" xfId="4" applyNumberFormat="1" applyFont="1" applyFill="1" applyBorder="1" applyAlignment="1" applyProtection="1">
      <alignment horizontal="center" vertical="center"/>
      <protection locked="0"/>
    </xf>
    <xf numFmtId="1" fontId="30" fillId="6" borderId="11" xfId="4" applyNumberFormat="1" applyFont="1" applyFill="1" applyBorder="1" applyAlignment="1" applyProtection="1">
      <alignment vertical="center"/>
      <protection locked="0"/>
    </xf>
    <xf numFmtId="1" fontId="30" fillId="3" borderId="11" xfId="4" applyNumberFormat="1" applyFont="1" applyFill="1" applyBorder="1" applyAlignment="1" applyProtection="1">
      <alignment vertical="center"/>
      <protection locked="0"/>
    </xf>
    <xf numFmtId="49" fontId="30" fillId="6" borderId="11" xfId="4" applyNumberFormat="1" applyFont="1" applyFill="1" applyBorder="1" applyAlignment="1" applyProtection="1">
      <alignment horizontal="left" vertical="center" wrapText="1"/>
      <protection locked="0"/>
    </xf>
    <xf numFmtId="49" fontId="30" fillId="3" borderId="11" xfId="4" applyNumberFormat="1" applyFont="1" applyFill="1" applyBorder="1" applyAlignment="1" applyProtection="1">
      <alignment horizontal="left" vertical="center" wrapText="1"/>
      <protection locked="0"/>
    </xf>
    <xf numFmtId="1" fontId="32" fillId="6" borderId="11" xfId="4" applyNumberFormat="1" applyFont="1" applyFill="1" applyBorder="1" applyAlignment="1" applyProtection="1">
      <alignment horizontal="center" vertical="center" wrapText="1"/>
      <protection locked="0"/>
    </xf>
    <xf numFmtId="49" fontId="30" fillId="0" borderId="38" xfId="4" applyNumberFormat="1" applyFont="1" applyFill="1" applyBorder="1" applyAlignment="1" applyProtection="1">
      <alignment vertical="center" wrapText="1"/>
      <protection locked="0"/>
    </xf>
    <xf numFmtId="49" fontId="30" fillId="3" borderId="38" xfId="4" applyNumberFormat="1" applyFont="1" applyFill="1" applyBorder="1" applyAlignment="1" applyProtection="1">
      <alignment vertical="center" wrapText="1"/>
      <protection locked="0"/>
    </xf>
    <xf numFmtId="49" fontId="30" fillId="0" borderId="37" xfId="4" applyNumberFormat="1" applyFont="1" applyFill="1" applyBorder="1" applyAlignment="1" applyProtection="1">
      <alignment vertical="center" wrapText="1"/>
      <protection locked="0"/>
    </xf>
    <xf numFmtId="20" fontId="33" fillId="16" borderId="11" xfId="4" applyNumberFormat="1" applyFont="1" applyFill="1" applyBorder="1" applyAlignment="1">
      <alignment vertical="center"/>
    </xf>
    <xf numFmtId="1" fontId="20" fillId="0" borderId="18" xfId="4" applyNumberFormat="1" applyFont="1" applyBorder="1" applyAlignment="1">
      <alignment vertical="center"/>
    </xf>
    <xf numFmtId="4" fontId="22" fillId="5" borderId="1" xfId="4" applyNumberFormat="1" applyFont="1" applyFill="1" applyBorder="1" applyAlignment="1">
      <alignment vertical="center"/>
    </xf>
    <xf numFmtId="4" fontId="20" fillId="0" borderId="13" xfId="4" applyNumberFormat="1" applyFont="1" applyBorder="1" applyAlignment="1">
      <alignment vertical="center"/>
    </xf>
    <xf numFmtId="4" fontId="20" fillId="0" borderId="18" xfId="4" applyNumberFormat="1" applyFont="1" applyBorder="1" applyAlignment="1">
      <alignment vertical="center"/>
    </xf>
    <xf numFmtId="168" fontId="28" fillId="4" borderId="6" xfId="4" applyFont="1" applyFill="1" applyBorder="1" applyAlignment="1" applyProtection="1">
      <alignment horizontal="center" vertical="center" wrapText="1"/>
    </xf>
    <xf numFmtId="2" fontId="25" fillId="3" borderId="1" xfId="4" applyNumberFormat="1" applyFont="1" applyFill="1" applyBorder="1" applyAlignment="1" applyProtection="1">
      <alignment horizontal="center" vertical="center"/>
    </xf>
    <xf numFmtId="2" fontId="32" fillId="0" borderId="15" xfId="4" applyNumberFormat="1" applyFont="1" applyFill="1" applyBorder="1" applyAlignment="1" applyProtection="1">
      <alignment horizontal="right" vertical="center" wrapText="1"/>
      <protection locked="0"/>
    </xf>
    <xf numFmtId="2" fontId="32" fillId="3" borderId="15" xfId="4" applyNumberFormat="1" applyFont="1" applyFill="1" applyBorder="1" applyAlignment="1" applyProtection="1">
      <alignment horizontal="right" vertical="center" wrapText="1"/>
      <protection locked="0"/>
    </xf>
    <xf numFmtId="175" fontId="32" fillId="0" borderId="23" xfId="4" applyNumberFormat="1" applyFont="1" applyFill="1" applyBorder="1" applyAlignment="1" applyProtection="1">
      <alignment horizontal="right" vertical="center" wrapText="1"/>
      <protection locked="0"/>
    </xf>
    <xf numFmtId="175" fontId="32" fillId="3" borderId="23" xfId="4" applyNumberFormat="1" applyFont="1" applyFill="1" applyBorder="1" applyAlignment="1" applyProtection="1">
      <alignment horizontal="right" vertical="center" wrapText="1"/>
      <protection locked="0"/>
    </xf>
    <xf numFmtId="0" fontId="40" fillId="0" borderId="28" xfId="0" applyFont="1" applyFill="1" applyBorder="1"/>
    <xf numFmtId="168" fontId="9" fillId="3" borderId="2" xfId="4" applyFont="1" applyFill="1" applyBorder="1" applyAlignment="1" applyProtection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1" fontId="3" fillId="0" borderId="0" xfId="4" applyNumberFormat="1" applyFont="1" applyFill="1" applyBorder="1" applyAlignment="1">
      <alignment horizontal="right"/>
    </xf>
    <xf numFmtId="171" fontId="27" fillId="5" borderId="1" xfId="4" applyNumberFormat="1" applyFont="1" applyFill="1" applyBorder="1" applyAlignment="1" applyProtection="1">
      <alignment horizontal="center" vertical="center" wrapText="1"/>
    </xf>
    <xf numFmtId="168" fontId="17" fillId="4" borderId="19" xfId="4" applyFont="1" applyFill="1" applyBorder="1" applyAlignment="1" applyProtection="1">
      <alignment horizontal="center" vertical="center" wrapText="1"/>
    </xf>
    <xf numFmtId="168" fontId="28" fillId="4" borderId="6" xfId="4" applyFont="1" applyFill="1" applyBorder="1" applyAlignment="1" applyProtection="1">
      <alignment horizontal="center" vertical="center" wrapText="1"/>
    </xf>
    <xf numFmtId="166" fontId="34" fillId="3" borderId="24" xfId="4" applyNumberFormat="1" applyFont="1" applyFill="1" applyBorder="1" applyAlignment="1" applyProtection="1">
      <alignment vertical="center"/>
    </xf>
    <xf numFmtId="166" fontId="34" fillId="3" borderId="20" xfId="4" applyNumberFormat="1" applyFont="1" applyFill="1" applyBorder="1" applyAlignment="1" applyProtection="1">
      <alignment vertical="center"/>
    </xf>
    <xf numFmtId="166" fontId="34" fillId="6" borderId="20" xfId="4" applyNumberFormat="1" applyFont="1" applyFill="1" applyBorder="1" applyAlignment="1" applyProtection="1">
      <alignment vertical="center"/>
    </xf>
    <xf numFmtId="168" fontId="34" fillId="6" borderId="20" xfId="4" applyFont="1" applyFill="1" applyBorder="1" applyAlignment="1" applyProtection="1">
      <alignment vertical="center"/>
    </xf>
    <xf numFmtId="166" fontId="37" fillId="7" borderId="20" xfId="4" applyNumberFormat="1" applyFont="1" applyFill="1" applyBorder="1" applyAlignment="1" applyProtection="1">
      <alignment horizontal="center" vertical="center" wrapText="1"/>
    </xf>
    <xf numFmtId="172" fontId="38" fillId="5" borderId="3" xfId="4" applyNumberFormat="1" applyFont="1" applyFill="1" applyBorder="1" applyAlignment="1" applyProtection="1">
      <alignment horizontal="center" vertical="center"/>
    </xf>
    <xf numFmtId="168" fontId="13" fillId="4" borderId="3" xfId="4" applyFont="1" applyFill="1" applyBorder="1" applyAlignment="1" applyProtection="1">
      <alignment horizontal="center" vertical="center"/>
    </xf>
    <xf numFmtId="164" fontId="14" fillId="3" borderId="1" xfId="4" applyNumberFormat="1" applyFont="1" applyFill="1" applyBorder="1" applyAlignment="1" applyProtection="1">
      <alignment horizontal="center" vertical="center" wrapText="1"/>
    </xf>
    <xf numFmtId="168" fontId="9" fillId="3" borderId="1" xfId="4" applyFont="1" applyFill="1" applyBorder="1" applyAlignment="1" applyProtection="1">
      <alignment horizontal="center" vertical="center"/>
    </xf>
    <xf numFmtId="168" fontId="59" fillId="3" borderId="1" xfId="4" applyFont="1" applyFill="1" applyBorder="1" applyAlignment="1" applyProtection="1">
      <alignment horizontal="center" vertical="center"/>
    </xf>
    <xf numFmtId="168" fontId="22" fillId="9" borderId="2" xfId="4" applyFont="1" applyFill="1" applyBorder="1" applyAlignment="1" applyProtection="1">
      <alignment horizontal="center" vertical="center"/>
    </xf>
    <xf numFmtId="1" fontId="25" fillId="3" borderId="1" xfId="4" applyNumberFormat="1" applyFont="1" applyFill="1" applyBorder="1" applyAlignment="1" applyProtection="1">
      <alignment horizontal="center" vertical="center"/>
    </xf>
    <xf numFmtId="176" fontId="25" fillId="3" borderId="1" xfId="4" applyNumberFormat="1" applyFont="1" applyFill="1" applyBorder="1" applyAlignment="1" applyProtection="1">
      <alignment horizontal="center" vertical="center"/>
    </xf>
    <xf numFmtId="174" fontId="52" fillId="19" borderId="40" xfId="0" applyNumberFormat="1" applyFont="1" applyFill="1" applyBorder="1" applyAlignment="1" applyProtection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54" fillId="18" borderId="40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/>
  </cellXfs>
  <cellStyles count="10">
    <cellStyle name="ConditionalStyle_7" xfId="2"/>
    <cellStyle name="Excel Built-in Hyperlink" xfId="3"/>
    <cellStyle name="Excel Built-in Normal" xfId="4"/>
    <cellStyle name="Heading" xfId="5"/>
    <cellStyle name="Heading1" xfId="6"/>
    <cellStyle name="Lien hypertexte" xfId="9" builtinId="8"/>
    <cellStyle name="Normal" xfId="0" builtinId="0"/>
    <cellStyle name="Normal 2" xfId="1"/>
    <cellStyle name="Result" xfId="7"/>
    <cellStyle name="Result2" xfId="8"/>
  </cellStyles>
  <dxfs count="7"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fgColor theme="9" tint="0.59996337778862885"/>
          <bgColor theme="9" tint="0.39991454817346722"/>
        </patternFill>
      </fill>
    </dxf>
    <dxf>
      <font>
        <b val="0"/>
        <i/>
      </font>
    </dxf>
    <dxf>
      <font>
        <b/>
        <i/>
      </font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</dxfs>
  <tableStyles count="2" defaultTableStyle="TableStyleMedium9" defaultPivotStyle="PivotStyleLight16">
    <tableStyle name="Style de tableau 1" pivot="0" count="2">
      <tableStyleElement type="firstRowStripe" dxfId="6"/>
      <tableStyleElement type="secondRowStripe" dxfId="5"/>
    </tableStyle>
    <tableStyle name="Style de tableau croisé dynamique 1" table="0" count="2">
      <tableStyleElement type="wholeTable" dxfId="4"/>
      <tableStyleElement type="pageFieldLabels" dxfId="3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CLIENT!A4"/><Relationship Id="rId2" Type="http://schemas.openxmlformats.org/officeDocument/2006/relationships/hyperlink" Target="#'S1'!A4"/><Relationship Id="rId1" Type="http://schemas.openxmlformats.org/officeDocument/2006/relationships/hyperlink" Target="#CALENDRIER!A4"/><Relationship Id="rId4" Type="http://schemas.openxmlformats.org/officeDocument/2006/relationships/hyperlink" Target="#'S1'!A5938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RECAP!A4"/><Relationship Id="rId1" Type="http://schemas.openxmlformats.org/officeDocument/2006/relationships/hyperlink" Target="#CALENDRIER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RECAP!A1"/><Relationship Id="rId1" Type="http://schemas.openxmlformats.org/officeDocument/2006/relationships/hyperlink" Target="#CALENDRIER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514350</xdr:colOff>
      <xdr:row>0</xdr:row>
      <xdr:rowOff>47625</xdr:rowOff>
    </xdr:from>
    <xdr:ext cx="800100" cy="438149"/>
    <xdr:sp macro="" textlink="">
      <xdr:nvSpPr>
        <xdr:cNvPr id="2" name="Plaque 2">
          <a:hlinkClick xmlns:r="http://schemas.openxmlformats.org/officeDocument/2006/relationships" r:id="rId1"/>
        </xdr:cNvPr>
        <xdr:cNvSpPr/>
      </xdr:nvSpPr>
      <xdr:spPr>
        <a:xfrm>
          <a:off x="3200400" y="47625"/>
          <a:ext cx="800100" cy="438149"/>
        </a:xfrm>
        <a:custGeom>
          <a:avLst>
            <a:gd name="f0" fmla="val 2700"/>
          </a:avLst>
          <a:gdLst>
            <a:gd name="f1" fmla="val w"/>
            <a:gd name="f2" fmla="val h"/>
            <a:gd name="f3" fmla="val ss"/>
            <a:gd name="f4" fmla="val 0"/>
            <a:gd name="f5" fmla="val 10800"/>
            <a:gd name="f6" fmla="val -2147483647"/>
            <a:gd name="f7" fmla="val 2147483647"/>
            <a:gd name="f8" fmla="abs f1"/>
            <a:gd name="f9" fmla="abs f2"/>
            <a:gd name="f10" fmla="abs f3"/>
            <a:gd name="f11" fmla="pin 0 f0 10800"/>
            <a:gd name="f12" fmla="?: f8 f1 1"/>
            <a:gd name="f13" fmla="?: f9 f2 1"/>
            <a:gd name="f14" fmla="?: f10 f3 1"/>
            <a:gd name="f15" fmla="*/ f11 21599 1"/>
            <a:gd name="f16" fmla="*/ f12 1 21600"/>
            <a:gd name="f17" fmla="*/ f13 1 21600"/>
            <a:gd name="f18" fmla="*/ 21600 f12 1"/>
            <a:gd name="f19" fmla="*/ 21600 f13 1"/>
            <a:gd name="f20" fmla="*/ f15 1 21600"/>
            <a:gd name="f21" fmla="min f17 f16"/>
            <a:gd name="f22" fmla="*/ f18 1 f14"/>
            <a:gd name="f23" fmla="*/ f19 1 f14"/>
            <a:gd name="f24" fmla="+- f22 0 f20"/>
            <a:gd name="f25" fmla="+- f23 0 f20"/>
            <a:gd name="f26" fmla="*/ f11 f21 1"/>
            <a:gd name="f27" fmla="*/ f4 f21 1"/>
            <a:gd name="f28" fmla="*/ f20 f21 1"/>
            <a:gd name="f29" fmla="*/ f22 f21 1"/>
            <a:gd name="f30" fmla="*/ f23 f21 1"/>
            <a:gd name="f31" fmla="*/ f24 f21 1"/>
            <a:gd name="f32" fmla="*/ f25 f21 1"/>
          </a:gdLst>
          <a:ahLst>
            <a:ahXY gdRefX="f0" minX="f4" maxX="f5">
              <a:pos x="f26" y="f2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28" t="f28" r="f31" b="f32"/>
          <a:pathLst>
            <a:path>
              <a:moveTo>
                <a:pt x="f27" y="f27"/>
              </a:moveTo>
              <a:lnTo>
                <a:pt x="f29" y="f27"/>
              </a:lnTo>
              <a:lnTo>
                <a:pt x="f29" y="f30"/>
              </a:lnTo>
              <a:lnTo>
                <a:pt x="f27" y="f30"/>
              </a:lnTo>
              <a:close/>
            </a:path>
            <a:path>
              <a:moveTo>
                <a:pt x="f27" y="f27"/>
              </a:moveTo>
              <a:lnTo>
                <a:pt x="f29" y="f27"/>
              </a:lnTo>
              <a:lnTo>
                <a:pt x="f31" y="f28"/>
              </a:lnTo>
              <a:lnTo>
                <a:pt x="f28" y="f28"/>
              </a:lnTo>
              <a:close/>
            </a:path>
            <a:path>
              <a:moveTo>
                <a:pt x="f29" y="f27"/>
              </a:moveTo>
              <a:lnTo>
                <a:pt x="f29" y="f30"/>
              </a:lnTo>
              <a:lnTo>
                <a:pt x="f31" y="f32"/>
              </a:lnTo>
              <a:lnTo>
                <a:pt x="f31" y="f28"/>
              </a:lnTo>
              <a:close/>
            </a:path>
            <a:path>
              <a:moveTo>
                <a:pt x="f29" y="f30"/>
              </a:moveTo>
              <a:lnTo>
                <a:pt x="f27" y="f30"/>
              </a:lnTo>
              <a:lnTo>
                <a:pt x="f28" y="f32"/>
              </a:lnTo>
              <a:lnTo>
                <a:pt x="f31" y="f32"/>
              </a:lnTo>
              <a:close/>
            </a:path>
            <a:path>
              <a:moveTo>
                <a:pt x="f27" y="f30"/>
              </a:moveTo>
              <a:lnTo>
                <a:pt x="f27" y="f27"/>
              </a:lnTo>
              <a:lnTo>
                <a:pt x="f28" y="f28"/>
              </a:lnTo>
              <a:lnTo>
                <a:pt x="f28" y="f32"/>
              </a:lnTo>
              <a:close/>
            </a:path>
          </a:pathLst>
        </a:custGeom>
        <a:solidFill>
          <a:srgbClr val="984807"/>
        </a:solidFill>
        <a:ln w="25560">
          <a:solidFill>
            <a:srgbClr val="3A5F8B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400" b="1" i="0" u="none" strike="noStrike" kern="1200" spc="0">
              <a:solidFill>
                <a:srgbClr val="FFFFFF"/>
              </a:solidFill>
              <a:latin typeface="Calibri" pitchFamily="18"/>
            </a:rPr>
            <a:t>RECAP</a:t>
          </a:r>
        </a:p>
      </xdr:txBody>
    </xdr:sp>
    <xdr:clientData/>
  </xdr:oneCellAnchor>
  <xdr:oneCellAnchor>
    <xdr:from>
      <xdr:col>2</xdr:col>
      <xdr:colOff>123825</xdr:colOff>
      <xdr:row>0</xdr:row>
      <xdr:rowOff>28575</xdr:rowOff>
    </xdr:from>
    <xdr:ext cx="1238249" cy="457200"/>
    <xdr:sp macro="[0]!CelAujourdhui" textlink="">
      <xdr:nvSpPr>
        <xdr:cNvPr id="3" name="Plaque 1"/>
        <xdr:cNvSpPr/>
      </xdr:nvSpPr>
      <xdr:spPr>
        <a:xfrm>
          <a:off x="1895475" y="28575"/>
          <a:ext cx="1238249" cy="457200"/>
        </a:xfrm>
        <a:custGeom>
          <a:avLst>
            <a:gd name="f0" fmla="val 2700"/>
          </a:avLst>
          <a:gdLst>
            <a:gd name="f1" fmla="val w"/>
            <a:gd name="f2" fmla="val h"/>
            <a:gd name="f3" fmla="val ss"/>
            <a:gd name="f4" fmla="val 0"/>
            <a:gd name="f5" fmla="val 10800"/>
            <a:gd name="f6" fmla="val -2147483647"/>
            <a:gd name="f7" fmla="val 2147483647"/>
            <a:gd name="f8" fmla="abs f1"/>
            <a:gd name="f9" fmla="abs f2"/>
            <a:gd name="f10" fmla="abs f3"/>
            <a:gd name="f11" fmla="pin 0 f0 10800"/>
            <a:gd name="f12" fmla="?: f8 f1 1"/>
            <a:gd name="f13" fmla="?: f9 f2 1"/>
            <a:gd name="f14" fmla="?: f10 f3 1"/>
            <a:gd name="f15" fmla="*/ f11 21599 1"/>
            <a:gd name="f16" fmla="*/ f12 1 21600"/>
            <a:gd name="f17" fmla="*/ f13 1 21600"/>
            <a:gd name="f18" fmla="*/ 21600 f12 1"/>
            <a:gd name="f19" fmla="*/ 21600 f13 1"/>
            <a:gd name="f20" fmla="*/ f15 1 21600"/>
            <a:gd name="f21" fmla="min f17 f16"/>
            <a:gd name="f22" fmla="*/ f18 1 f14"/>
            <a:gd name="f23" fmla="*/ f19 1 f14"/>
            <a:gd name="f24" fmla="+- f22 0 f20"/>
            <a:gd name="f25" fmla="+- f23 0 f20"/>
            <a:gd name="f26" fmla="*/ f11 f21 1"/>
            <a:gd name="f27" fmla="*/ f4 f21 1"/>
            <a:gd name="f28" fmla="*/ f20 f21 1"/>
            <a:gd name="f29" fmla="*/ f22 f21 1"/>
            <a:gd name="f30" fmla="*/ f23 f21 1"/>
            <a:gd name="f31" fmla="*/ f24 f21 1"/>
            <a:gd name="f32" fmla="*/ f25 f21 1"/>
          </a:gdLst>
          <a:ahLst>
            <a:ahXY gdRefX="f0" minX="f4" maxX="f5">
              <a:pos x="f26" y="f2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28" t="f28" r="f31" b="f32"/>
          <a:pathLst>
            <a:path>
              <a:moveTo>
                <a:pt x="f27" y="f27"/>
              </a:moveTo>
              <a:lnTo>
                <a:pt x="f29" y="f27"/>
              </a:lnTo>
              <a:lnTo>
                <a:pt x="f29" y="f30"/>
              </a:lnTo>
              <a:lnTo>
                <a:pt x="f27" y="f30"/>
              </a:lnTo>
              <a:close/>
            </a:path>
            <a:path>
              <a:moveTo>
                <a:pt x="f27" y="f27"/>
              </a:moveTo>
              <a:lnTo>
                <a:pt x="f29" y="f27"/>
              </a:lnTo>
              <a:lnTo>
                <a:pt x="f31" y="f28"/>
              </a:lnTo>
              <a:lnTo>
                <a:pt x="f28" y="f28"/>
              </a:lnTo>
              <a:close/>
            </a:path>
            <a:path>
              <a:moveTo>
                <a:pt x="f29" y="f27"/>
              </a:moveTo>
              <a:lnTo>
                <a:pt x="f29" y="f30"/>
              </a:lnTo>
              <a:lnTo>
                <a:pt x="f31" y="f32"/>
              </a:lnTo>
              <a:lnTo>
                <a:pt x="f31" y="f28"/>
              </a:lnTo>
              <a:close/>
            </a:path>
            <a:path>
              <a:moveTo>
                <a:pt x="f29" y="f30"/>
              </a:moveTo>
              <a:lnTo>
                <a:pt x="f27" y="f30"/>
              </a:lnTo>
              <a:lnTo>
                <a:pt x="f28" y="f32"/>
              </a:lnTo>
              <a:lnTo>
                <a:pt x="f31" y="f32"/>
              </a:lnTo>
              <a:close/>
            </a:path>
            <a:path>
              <a:moveTo>
                <a:pt x="f27" y="f30"/>
              </a:moveTo>
              <a:lnTo>
                <a:pt x="f27" y="f27"/>
              </a:lnTo>
              <a:lnTo>
                <a:pt x="f28" y="f28"/>
              </a:lnTo>
              <a:lnTo>
                <a:pt x="f28" y="f32"/>
              </a:lnTo>
              <a:close/>
            </a:path>
          </a:pathLst>
        </a:custGeom>
        <a:solidFill>
          <a:srgbClr val="4F81BD"/>
        </a:solidFill>
        <a:ln w="25560">
          <a:solidFill>
            <a:srgbClr val="3A5F8B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600" b="1" i="0" u="none" strike="noStrike" kern="1200" spc="0">
              <a:solidFill>
                <a:srgbClr val="FFFFFF"/>
              </a:solidFill>
              <a:latin typeface="Calibri" pitchFamily="18"/>
            </a:rPr>
            <a:t>Quel jour ?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</xdr:row>
      <xdr:rowOff>19050</xdr:rowOff>
    </xdr:from>
    <xdr:to>
      <xdr:col>5</xdr:col>
      <xdr:colOff>406400</xdr:colOff>
      <xdr:row>1</xdr:row>
      <xdr:rowOff>352425</xdr:rowOff>
    </xdr:to>
    <xdr:sp macro="" textlink="">
      <xdr:nvSpPr>
        <xdr:cNvPr id="2" name="Plaque 1">
          <a:hlinkClick xmlns:r="http://schemas.openxmlformats.org/officeDocument/2006/relationships" r:id="rId1"/>
        </xdr:cNvPr>
        <xdr:cNvSpPr/>
      </xdr:nvSpPr>
      <xdr:spPr>
        <a:xfrm>
          <a:off x="1914525" y="142875"/>
          <a:ext cx="1158875" cy="333375"/>
        </a:xfrm>
        <a:prstGeom prst="bevel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Calendrier</a:t>
          </a:r>
        </a:p>
      </xdr:txBody>
    </xdr:sp>
    <xdr:clientData/>
  </xdr:twoCellAnchor>
  <xdr:oneCellAnchor>
    <xdr:from>
      <xdr:col>8</xdr:col>
      <xdr:colOff>28574</xdr:colOff>
      <xdr:row>1</xdr:row>
      <xdr:rowOff>28574</xdr:rowOff>
    </xdr:from>
    <xdr:ext cx="942975" cy="333375"/>
    <xdr:sp macro="" textlink="">
      <xdr:nvSpPr>
        <xdr:cNvPr id="3" name="Plaque 2">
          <a:hlinkClick xmlns:r="http://schemas.openxmlformats.org/officeDocument/2006/relationships" r:id="rId2"/>
        </xdr:cNvPr>
        <xdr:cNvSpPr/>
      </xdr:nvSpPr>
      <xdr:spPr>
        <a:xfrm>
          <a:off x="4943474" y="152399"/>
          <a:ext cx="942975" cy="333375"/>
        </a:xfrm>
        <a:custGeom>
          <a:avLst>
            <a:gd name="f0" fmla="val 2700"/>
          </a:avLst>
          <a:gdLst>
            <a:gd name="f1" fmla="val w"/>
            <a:gd name="f2" fmla="val h"/>
            <a:gd name="f3" fmla="val ss"/>
            <a:gd name="f4" fmla="val 0"/>
            <a:gd name="f5" fmla="val 10800"/>
            <a:gd name="f6" fmla="val -2147483647"/>
            <a:gd name="f7" fmla="val 2147483647"/>
            <a:gd name="f8" fmla="abs f1"/>
            <a:gd name="f9" fmla="abs f2"/>
            <a:gd name="f10" fmla="abs f3"/>
            <a:gd name="f11" fmla="pin 0 f0 10800"/>
            <a:gd name="f12" fmla="?: f8 f1 1"/>
            <a:gd name="f13" fmla="?: f9 f2 1"/>
            <a:gd name="f14" fmla="?: f10 f3 1"/>
            <a:gd name="f15" fmla="*/ f11 21599 1"/>
            <a:gd name="f16" fmla="*/ f12 1 21600"/>
            <a:gd name="f17" fmla="*/ f13 1 21600"/>
            <a:gd name="f18" fmla="*/ 21600 f12 1"/>
            <a:gd name="f19" fmla="*/ 21600 f13 1"/>
            <a:gd name="f20" fmla="*/ f15 1 21600"/>
            <a:gd name="f21" fmla="min f17 f16"/>
            <a:gd name="f22" fmla="*/ f18 1 f14"/>
            <a:gd name="f23" fmla="*/ f19 1 f14"/>
            <a:gd name="f24" fmla="+- f22 0 f20"/>
            <a:gd name="f25" fmla="+- f23 0 f20"/>
            <a:gd name="f26" fmla="*/ f11 f21 1"/>
            <a:gd name="f27" fmla="*/ f4 f21 1"/>
            <a:gd name="f28" fmla="*/ f20 f21 1"/>
            <a:gd name="f29" fmla="*/ f22 f21 1"/>
            <a:gd name="f30" fmla="*/ f23 f21 1"/>
            <a:gd name="f31" fmla="*/ f24 f21 1"/>
            <a:gd name="f32" fmla="*/ f25 f21 1"/>
          </a:gdLst>
          <a:ahLst>
            <a:ahXY gdRefX="f0" minX="f4" maxX="f5">
              <a:pos x="f26" y="f2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28" t="f28" r="f31" b="f32"/>
          <a:pathLst>
            <a:path>
              <a:moveTo>
                <a:pt x="f27" y="f27"/>
              </a:moveTo>
              <a:lnTo>
                <a:pt x="f29" y="f27"/>
              </a:lnTo>
              <a:lnTo>
                <a:pt x="f29" y="f30"/>
              </a:lnTo>
              <a:lnTo>
                <a:pt x="f27" y="f30"/>
              </a:lnTo>
              <a:close/>
            </a:path>
            <a:path>
              <a:moveTo>
                <a:pt x="f27" y="f27"/>
              </a:moveTo>
              <a:lnTo>
                <a:pt x="f29" y="f27"/>
              </a:lnTo>
              <a:lnTo>
                <a:pt x="f31" y="f28"/>
              </a:lnTo>
              <a:lnTo>
                <a:pt x="f28" y="f28"/>
              </a:lnTo>
              <a:close/>
            </a:path>
            <a:path>
              <a:moveTo>
                <a:pt x="f29" y="f27"/>
              </a:moveTo>
              <a:lnTo>
                <a:pt x="f29" y="f30"/>
              </a:lnTo>
              <a:lnTo>
                <a:pt x="f31" y="f32"/>
              </a:lnTo>
              <a:lnTo>
                <a:pt x="f31" y="f28"/>
              </a:lnTo>
              <a:close/>
            </a:path>
            <a:path>
              <a:moveTo>
                <a:pt x="f29" y="f30"/>
              </a:moveTo>
              <a:lnTo>
                <a:pt x="f27" y="f30"/>
              </a:lnTo>
              <a:lnTo>
                <a:pt x="f28" y="f32"/>
              </a:lnTo>
              <a:lnTo>
                <a:pt x="f31" y="f32"/>
              </a:lnTo>
              <a:close/>
            </a:path>
            <a:path>
              <a:moveTo>
                <a:pt x="f27" y="f30"/>
              </a:moveTo>
              <a:lnTo>
                <a:pt x="f27" y="f27"/>
              </a:lnTo>
              <a:lnTo>
                <a:pt x="f28" y="f28"/>
              </a:lnTo>
              <a:lnTo>
                <a:pt x="f28" y="f32"/>
              </a:lnTo>
              <a:close/>
            </a:path>
          </a:pathLst>
        </a:custGeom>
        <a:solidFill>
          <a:schemeClr val="accent6">
            <a:lumMod val="60000"/>
            <a:lumOff val="40000"/>
          </a:schemeClr>
        </a:solidFill>
        <a:ln w="25560">
          <a:solidFill>
            <a:srgbClr val="3A5F8B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400" b="1" i="0" u="none" strike="noStrike" kern="1200" spc="0">
              <a:solidFill>
                <a:srgbClr val="FFFFFF"/>
              </a:solidFill>
              <a:latin typeface="Calibri" pitchFamily="18"/>
            </a:rPr>
            <a:t>Début</a:t>
          </a:r>
          <a:r>
            <a:rPr lang="fr-FR" sz="1400" b="1" i="0" u="none" strike="noStrike" kern="1200" spc="0" baseline="0">
              <a:solidFill>
                <a:srgbClr val="FFFFFF"/>
              </a:solidFill>
              <a:latin typeface="Calibri" pitchFamily="18"/>
            </a:rPr>
            <a:t> </a:t>
          </a:r>
          <a:r>
            <a:rPr lang="fr-FR" sz="1400" b="1" i="0" u="none" strike="noStrike" kern="1200" spc="0" baseline="0">
              <a:solidFill>
                <a:srgbClr val="FFFFFF"/>
              </a:solidFill>
              <a:latin typeface="Calibri" pitchFamily="18"/>
              <a:sym typeface="Wingdings"/>
            </a:rPr>
            <a:t></a:t>
          </a:r>
          <a:endParaRPr lang="fr-FR" sz="1400" b="1" i="0" u="none" strike="noStrike" kern="1200" spc="0">
            <a:solidFill>
              <a:srgbClr val="FFFFFF"/>
            </a:solidFill>
            <a:latin typeface="Calibri" pitchFamily="18"/>
          </a:endParaRPr>
        </a:p>
      </xdr:txBody>
    </xdr:sp>
    <xdr:clientData/>
  </xdr:oneCellAnchor>
  <xdr:twoCellAnchor>
    <xdr:from>
      <xdr:col>6</xdr:col>
      <xdr:colOff>38100</xdr:colOff>
      <xdr:row>1</xdr:row>
      <xdr:rowOff>19050</xdr:rowOff>
    </xdr:from>
    <xdr:to>
      <xdr:col>6</xdr:col>
      <xdr:colOff>857250</xdr:colOff>
      <xdr:row>1</xdr:row>
      <xdr:rowOff>342900</xdr:rowOff>
    </xdr:to>
    <xdr:sp macro="" textlink="">
      <xdr:nvSpPr>
        <xdr:cNvPr id="4" name="Plaque 3">
          <a:hlinkClick xmlns:r="http://schemas.openxmlformats.org/officeDocument/2006/relationships" r:id="rId3"/>
        </xdr:cNvPr>
        <xdr:cNvSpPr/>
      </xdr:nvSpPr>
      <xdr:spPr>
        <a:xfrm>
          <a:off x="3676650" y="142875"/>
          <a:ext cx="819150" cy="323850"/>
        </a:xfrm>
        <a:prstGeom prst="bevel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Client</a:t>
          </a:r>
        </a:p>
      </xdr:txBody>
    </xdr:sp>
    <xdr:clientData/>
  </xdr:twoCellAnchor>
  <xdr:oneCellAnchor>
    <xdr:from>
      <xdr:col>11</xdr:col>
      <xdr:colOff>0</xdr:colOff>
      <xdr:row>1</xdr:row>
      <xdr:rowOff>28575</xdr:rowOff>
    </xdr:from>
    <xdr:ext cx="942975" cy="333375"/>
    <xdr:sp macro="" textlink="">
      <xdr:nvSpPr>
        <xdr:cNvPr id="5" name="Plaque 2">
          <a:hlinkClick xmlns:r="http://schemas.openxmlformats.org/officeDocument/2006/relationships" r:id="rId4"/>
        </xdr:cNvPr>
        <xdr:cNvSpPr/>
      </xdr:nvSpPr>
      <xdr:spPr>
        <a:xfrm>
          <a:off x="6105525" y="152400"/>
          <a:ext cx="942975" cy="333375"/>
        </a:xfrm>
        <a:custGeom>
          <a:avLst>
            <a:gd name="f0" fmla="val 2700"/>
          </a:avLst>
          <a:gdLst>
            <a:gd name="f1" fmla="val w"/>
            <a:gd name="f2" fmla="val h"/>
            <a:gd name="f3" fmla="val ss"/>
            <a:gd name="f4" fmla="val 0"/>
            <a:gd name="f5" fmla="val 10800"/>
            <a:gd name="f6" fmla="val -2147483647"/>
            <a:gd name="f7" fmla="val 2147483647"/>
            <a:gd name="f8" fmla="abs f1"/>
            <a:gd name="f9" fmla="abs f2"/>
            <a:gd name="f10" fmla="abs f3"/>
            <a:gd name="f11" fmla="pin 0 f0 10800"/>
            <a:gd name="f12" fmla="?: f8 f1 1"/>
            <a:gd name="f13" fmla="?: f9 f2 1"/>
            <a:gd name="f14" fmla="?: f10 f3 1"/>
            <a:gd name="f15" fmla="*/ f11 21599 1"/>
            <a:gd name="f16" fmla="*/ f12 1 21600"/>
            <a:gd name="f17" fmla="*/ f13 1 21600"/>
            <a:gd name="f18" fmla="*/ 21600 f12 1"/>
            <a:gd name="f19" fmla="*/ 21600 f13 1"/>
            <a:gd name="f20" fmla="*/ f15 1 21600"/>
            <a:gd name="f21" fmla="min f17 f16"/>
            <a:gd name="f22" fmla="*/ f18 1 f14"/>
            <a:gd name="f23" fmla="*/ f19 1 f14"/>
            <a:gd name="f24" fmla="+- f22 0 f20"/>
            <a:gd name="f25" fmla="+- f23 0 f20"/>
            <a:gd name="f26" fmla="*/ f11 f21 1"/>
            <a:gd name="f27" fmla="*/ f4 f21 1"/>
            <a:gd name="f28" fmla="*/ f20 f21 1"/>
            <a:gd name="f29" fmla="*/ f22 f21 1"/>
            <a:gd name="f30" fmla="*/ f23 f21 1"/>
            <a:gd name="f31" fmla="*/ f24 f21 1"/>
            <a:gd name="f32" fmla="*/ f25 f21 1"/>
          </a:gdLst>
          <a:ahLst>
            <a:ahXY gdRefX="f0" minX="f4" maxX="f5">
              <a:pos x="f26" y="f2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28" t="f28" r="f31" b="f32"/>
          <a:pathLst>
            <a:path>
              <a:moveTo>
                <a:pt x="f27" y="f27"/>
              </a:moveTo>
              <a:lnTo>
                <a:pt x="f29" y="f27"/>
              </a:lnTo>
              <a:lnTo>
                <a:pt x="f29" y="f30"/>
              </a:lnTo>
              <a:lnTo>
                <a:pt x="f27" y="f30"/>
              </a:lnTo>
              <a:close/>
            </a:path>
            <a:path>
              <a:moveTo>
                <a:pt x="f27" y="f27"/>
              </a:moveTo>
              <a:lnTo>
                <a:pt x="f29" y="f27"/>
              </a:lnTo>
              <a:lnTo>
                <a:pt x="f31" y="f28"/>
              </a:lnTo>
              <a:lnTo>
                <a:pt x="f28" y="f28"/>
              </a:lnTo>
              <a:close/>
            </a:path>
            <a:path>
              <a:moveTo>
                <a:pt x="f29" y="f27"/>
              </a:moveTo>
              <a:lnTo>
                <a:pt x="f29" y="f30"/>
              </a:lnTo>
              <a:lnTo>
                <a:pt x="f31" y="f32"/>
              </a:lnTo>
              <a:lnTo>
                <a:pt x="f31" y="f28"/>
              </a:lnTo>
              <a:close/>
            </a:path>
            <a:path>
              <a:moveTo>
                <a:pt x="f29" y="f30"/>
              </a:moveTo>
              <a:lnTo>
                <a:pt x="f27" y="f30"/>
              </a:lnTo>
              <a:lnTo>
                <a:pt x="f28" y="f32"/>
              </a:lnTo>
              <a:lnTo>
                <a:pt x="f31" y="f32"/>
              </a:lnTo>
              <a:close/>
            </a:path>
            <a:path>
              <a:moveTo>
                <a:pt x="f27" y="f30"/>
              </a:moveTo>
              <a:lnTo>
                <a:pt x="f27" y="f27"/>
              </a:lnTo>
              <a:lnTo>
                <a:pt x="f28" y="f28"/>
              </a:lnTo>
              <a:lnTo>
                <a:pt x="f28" y="f32"/>
              </a:lnTo>
              <a:close/>
            </a:path>
          </a:pathLst>
        </a:custGeom>
        <a:solidFill>
          <a:schemeClr val="accent6">
            <a:lumMod val="60000"/>
            <a:lumOff val="40000"/>
          </a:schemeClr>
        </a:solidFill>
        <a:ln w="25560">
          <a:solidFill>
            <a:srgbClr val="3A5F8B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400" b="1" i="0" u="none" strike="noStrike" kern="1200" spc="0">
              <a:solidFill>
                <a:srgbClr val="FFFFFF"/>
              </a:solidFill>
              <a:latin typeface="Calibri" pitchFamily="18"/>
            </a:rPr>
            <a:t>Fin</a:t>
          </a:r>
          <a:r>
            <a:rPr lang="fr-FR" sz="1400" b="1" i="0" u="none" strike="noStrike" kern="1200" spc="0" baseline="0">
              <a:solidFill>
                <a:srgbClr val="FFFFFF"/>
              </a:solidFill>
              <a:latin typeface="Calibri" pitchFamily="18"/>
            </a:rPr>
            <a:t> </a:t>
          </a:r>
          <a:r>
            <a:rPr lang="fr-FR" sz="1400" b="1" i="0" u="none" strike="noStrike" kern="1200" spc="0" baseline="0">
              <a:solidFill>
                <a:srgbClr val="FFFFFF"/>
              </a:solidFill>
              <a:latin typeface="Calibri" pitchFamily="18"/>
              <a:sym typeface="Wingdings"/>
            </a:rPr>
            <a:t></a:t>
          </a:r>
          <a:endParaRPr lang="fr-FR" sz="1400" b="1" i="0" u="none" strike="noStrike" kern="1200" spc="0">
            <a:solidFill>
              <a:srgbClr val="FFFFFF"/>
            </a:solidFill>
            <a:latin typeface="Calibri" pitchFamily="18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0</xdr:row>
      <xdr:rowOff>1</xdr:rowOff>
    </xdr:from>
    <xdr:to>
      <xdr:col>20</xdr:col>
      <xdr:colOff>400050</xdr:colOff>
      <xdr:row>0</xdr:row>
      <xdr:rowOff>381000</xdr:rowOff>
    </xdr:to>
    <xdr:sp macro="" textlink="">
      <xdr:nvSpPr>
        <xdr:cNvPr id="2" name="Plaque 1">
          <a:hlinkClick xmlns:r="http://schemas.openxmlformats.org/officeDocument/2006/relationships" r:id="rId1"/>
        </xdr:cNvPr>
        <xdr:cNvSpPr/>
      </xdr:nvSpPr>
      <xdr:spPr>
        <a:xfrm>
          <a:off x="9229725" y="1"/>
          <a:ext cx="1162050" cy="380999"/>
        </a:xfrm>
        <a:prstGeom prst="bevel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Calendrier</a:t>
          </a:r>
        </a:p>
      </xdr:txBody>
    </xdr:sp>
    <xdr:clientData/>
  </xdr:twoCellAnchor>
  <xdr:oneCellAnchor>
    <xdr:from>
      <xdr:col>9</xdr:col>
      <xdr:colOff>57150</xdr:colOff>
      <xdr:row>0</xdr:row>
      <xdr:rowOff>0</xdr:rowOff>
    </xdr:from>
    <xdr:ext cx="942975" cy="390525"/>
    <xdr:sp macro="" textlink="">
      <xdr:nvSpPr>
        <xdr:cNvPr id="3" name="Plaque 2">
          <a:hlinkClick xmlns:r="http://schemas.openxmlformats.org/officeDocument/2006/relationships" r:id="rId2"/>
        </xdr:cNvPr>
        <xdr:cNvSpPr/>
      </xdr:nvSpPr>
      <xdr:spPr>
        <a:xfrm>
          <a:off x="4895850" y="0"/>
          <a:ext cx="942975" cy="390525"/>
        </a:xfrm>
        <a:custGeom>
          <a:avLst>
            <a:gd name="f0" fmla="val 2700"/>
          </a:avLst>
          <a:gdLst>
            <a:gd name="f1" fmla="val w"/>
            <a:gd name="f2" fmla="val h"/>
            <a:gd name="f3" fmla="val ss"/>
            <a:gd name="f4" fmla="val 0"/>
            <a:gd name="f5" fmla="val 10800"/>
            <a:gd name="f6" fmla="val -2147483647"/>
            <a:gd name="f7" fmla="val 2147483647"/>
            <a:gd name="f8" fmla="abs f1"/>
            <a:gd name="f9" fmla="abs f2"/>
            <a:gd name="f10" fmla="abs f3"/>
            <a:gd name="f11" fmla="pin 0 f0 10800"/>
            <a:gd name="f12" fmla="?: f8 f1 1"/>
            <a:gd name="f13" fmla="?: f9 f2 1"/>
            <a:gd name="f14" fmla="?: f10 f3 1"/>
            <a:gd name="f15" fmla="*/ f11 21599 1"/>
            <a:gd name="f16" fmla="*/ f12 1 21600"/>
            <a:gd name="f17" fmla="*/ f13 1 21600"/>
            <a:gd name="f18" fmla="*/ 21600 f12 1"/>
            <a:gd name="f19" fmla="*/ 21600 f13 1"/>
            <a:gd name="f20" fmla="*/ f15 1 21600"/>
            <a:gd name="f21" fmla="min f17 f16"/>
            <a:gd name="f22" fmla="*/ f18 1 f14"/>
            <a:gd name="f23" fmla="*/ f19 1 f14"/>
            <a:gd name="f24" fmla="+- f22 0 f20"/>
            <a:gd name="f25" fmla="+- f23 0 f20"/>
            <a:gd name="f26" fmla="*/ f11 f21 1"/>
            <a:gd name="f27" fmla="*/ f4 f21 1"/>
            <a:gd name="f28" fmla="*/ f20 f21 1"/>
            <a:gd name="f29" fmla="*/ f22 f21 1"/>
            <a:gd name="f30" fmla="*/ f23 f21 1"/>
            <a:gd name="f31" fmla="*/ f24 f21 1"/>
            <a:gd name="f32" fmla="*/ f25 f21 1"/>
          </a:gdLst>
          <a:ahLst>
            <a:ahXY gdRefX="f0" minX="f4" maxX="f5">
              <a:pos x="f26" y="f2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28" t="f28" r="f31" b="f32"/>
          <a:pathLst>
            <a:path>
              <a:moveTo>
                <a:pt x="f27" y="f27"/>
              </a:moveTo>
              <a:lnTo>
                <a:pt x="f29" y="f27"/>
              </a:lnTo>
              <a:lnTo>
                <a:pt x="f29" y="f30"/>
              </a:lnTo>
              <a:lnTo>
                <a:pt x="f27" y="f30"/>
              </a:lnTo>
              <a:close/>
            </a:path>
            <a:path>
              <a:moveTo>
                <a:pt x="f27" y="f27"/>
              </a:moveTo>
              <a:lnTo>
                <a:pt x="f29" y="f27"/>
              </a:lnTo>
              <a:lnTo>
                <a:pt x="f31" y="f28"/>
              </a:lnTo>
              <a:lnTo>
                <a:pt x="f28" y="f28"/>
              </a:lnTo>
              <a:close/>
            </a:path>
            <a:path>
              <a:moveTo>
                <a:pt x="f29" y="f27"/>
              </a:moveTo>
              <a:lnTo>
                <a:pt x="f29" y="f30"/>
              </a:lnTo>
              <a:lnTo>
                <a:pt x="f31" y="f32"/>
              </a:lnTo>
              <a:lnTo>
                <a:pt x="f31" y="f28"/>
              </a:lnTo>
              <a:close/>
            </a:path>
            <a:path>
              <a:moveTo>
                <a:pt x="f29" y="f30"/>
              </a:moveTo>
              <a:lnTo>
                <a:pt x="f27" y="f30"/>
              </a:lnTo>
              <a:lnTo>
                <a:pt x="f28" y="f32"/>
              </a:lnTo>
              <a:lnTo>
                <a:pt x="f31" y="f32"/>
              </a:lnTo>
              <a:close/>
            </a:path>
            <a:path>
              <a:moveTo>
                <a:pt x="f27" y="f30"/>
              </a:moveTo>
              <a:lnTo>
                <a:pt x="f27" y="f27"/>
              </a:lnTo>
              <a:lnTo>
                <a:pt x="f28" y="f28"/>
              </a:lnTo>
              <a:lnTo>
                <a:pt x="f28" y="f32"/>
              </a:lnTo>
              <a:close/>
            </a:path>
          </a:pathLst>
        </a:custGeom>
        <a:solidFill>
          <a:schemeClr val="accent6">
            <a:lumMod val="60000"/>
            <a:lumOff val="40000"/>
          </a:schemeClr>
        </a:solidFill>
        <a:ln w="25560">
          <a:solidFill>
            <a:srgbClr val="3A5F8B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400" b="1" i="0" u="none" strike="noStrike" kern="1200" spc="0">
              <a:solidFill>
                <a:srgbClr val="FFFFFF"/>
              </a:solidFill>
              <a:latin typeface="Calibri" pitchFamily="18"/>
            </a:rPr>
            <a:t>Début</a:t>
          </a:r>
          <a:r>
            <a:rPr lang="fr-FR" sz="1400" b="1" i="0" u="none" strike="noStrike" kern="1200" spc="0" baseline="0">
              <a:solidFill>
                <a:srgbClr val="FFFFFF"/>
              </a:solidFill>
              <a:latin typeface="Calibri" pitchFamily="18"/>
            </a:rPr>
            <a:t> </a:t>
          </a:r>
          <a:r>
            <a:rPr lang="fr-FR" sz="1400" b="1" i="0" u="none" strike="noStrike" kern="1200" spc="0" baseline="0">
              <a:solidFill>
                <a:srgbClr val="FFFFFF"/>
              </a:solidFill>
              <a:latin typeface="Calibri" pitchFamily="18"/>
              <a:sym typeface="Wingdings"/>
            </a:rPr>
            <a:t></a:t>
          </a:r>
          <a:endParaRPr lang="fr-FR" sz="1400" b="1" i="0" u="none" strike="noStrike" kern="1200" spc="0">
            <a:solidFill>
              <a:srgbClr val="FFFFFF"/>
            </a:solidFill>
            <a:latin typeface="Calibri" pitchFamily="18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247650</xdr:colOff>
      <xdr:row>0</xdr:row>
      <xdr:rowOff>66675</xdr:rowOff>
    </xdr:from>
    <xdr:ext cx="428625" cy="323640"/>
    <xdr:sp macro="[0]!TriClient" textlink="">
      <xdr:nvSpPr>
        <xdr:cNvPr id="2" name="Rectangle à coins arrondis 4"/>
        <xdr:cNvSpPr/>
      </xdr:nvSpPr>
      <xdr:spPr>
        <a:xfrm>
          <a:off x="247650" y="66675"/>
          <a:ext cx="428625" cy="323640"/>
        </a:xfrm>
        <a:custGeom>
          <a:avLst>
            <a:gd name="f0" fmla="val 3600"/>
          </a:avLst>
          <a:gdLst>
            <a:gd name="f1" fmla="val 10800000"/>
            <a:gd name="f2" fmla="val 5400000"/>
            <a:gd name="f3" fmla="val 16200000"/>
            <a:gd name="f4" fmla="val w"/>
            <a:gd name="f5" fmla="val h"/>
            <a:gd name="f6" fmla="val ss"/>
            <a:gd name="f7" fmla="val 0"/>
            <a:gd name="f8" fmla="*/ 5419351 1 1725033"/>
            <a:gd name="f9" fmla="val 45"/>
            <a:gd name="f10" fmla="val 10800"/>
            <a:gd name="f11" fmla="val -2147483647"/>
            <a:gd name="f12" fmla="val 2147483647"/>
            <a:gd name="f13" fmla="abs f4"/>
            <a:gd name="f14" fmla="abs f5"/>
            <a:gd name="f15" fmla="abs f6"/>
            <a:gd name="f16" fmla="*/ f8 1 180"/>
            <a:gd name="f17" fmla="pin 0 f0 10800"/>
            <a:gd name="f18" fmla="+- 0 0 f2"/>
            <a:gd name="f19" fmla="?: f13 f4 1"/>
            <a:gd name="f20" fmla="?: f14 f5 1"/>
            <a:gd name="f21" fmla="?: f15 f6 1"/>
            <a:gd name="f22" fmla="*/ f9 f16 1"/>
            <a:gd name="f23" fmla="+- f7 f17 0"/>
            <a:gd name="f24" fmla="*/ f19 1 21600"/>
            <a:gd name="f25" fmla="*/ f20 1 21600"/>
            <a:gd name="f26" fmla="*/ 21600 f19 1"/>
            <a:gd name="f27" fmla="*/ 21600 f20 1"/>
            <a:gd name="f28" fmla="+- 0 0 f22"/>
            <a:gd name="f29" fmla="min f25 f24"/>
            <a:gd name="f30" fmla="*/ f26 1 f21"/>
            <a:gd name="f31" fmla="*/ f27 1 f21"/>
            <a:gd name="f32" fmla="*/ f28 f1 1"/>
            <a:gd name="f33" fmla="*/ f32 1 f8"/>
            <a:gd name="f34" fmla="+- f31 0 f17"/>
            <a:gd name="f35" fmla="+- f30 0 f17"/>
            <a:gd name="f36" fmla="*/ f17 f29 1"/>
            <a:gd name="f37" fmla="*/ f7 f29 1"/>
            <a:gd name="f38" fmla="*/ f23 f29 1"/>
            <a:gd name="f39" fmla="*/ f31 f29 1"/>
            <a:gd name="f40" fmla="*/ f30 f29 1"/>
            <a:gd name="f41" fmla="+- f33 0 f2"/>
            <a:gd name="f42" fmla="+- f37 0 f38"/>
            <a:gd name="f43" fmla="+- f38 0 f37"/>
            <a:gd name="f44" fmla="*/ f34 f29 1"/>
            <a:gd name="f45" fmla="*/ f35 f29 1"/>
            <a:gd name="f46" fmla="cos 1 f41"/>
            <a:gd name="f47" fmla="abs f42"/>
            <a:gd name="f48" fmla="abs f43"/>
            <a:gd name="f49" fmla="?: f42 f18 f2"/>
            <a:gd name="f50" fmla="?: f42 f2 f18"/>
            <a:gd name="f51" fmla="?: f42 f3 f2"/>
            <a:gd name="f52" fmla="?: f42 f2 f3"/>
            <a:gd name="f53" fmla="+- f39 0 f44"/>
            <a:gd name="f54" fmla="?: f43 f18 f2"/>
            <a:gd name="f55" fmla="?: f43 f2 f18"/>
            <a:gd name="f56" fmla="+- f40 0 f45"/>
            <a:gd name="f57" fmla="+- f44 0 f39"/>
            <a:gd name="f58" fmla="+- f45 0 f40"/>
            <a:gd name="f59" fmla="?: f42 0 f1"/>
            <a:gd name="f60" fmla="?: f42 f1 0"/>
            <a:gd name="f61" fmla="+- 0 0 f46"/>
            <a:gd name="f62" fmla="?: f42 f52 f51"/>
            <a:gd name="f63" fmla="?: f42 f51 f52"/>
            <a:gd name="f64" fmla="?: f43 f50 f49"/>
            <a:gd name="f65" fmla="abs f53"/>
            <a:gd name="f66" fmla="?: f53 0 f1"/>
            <a:gd name="f67" fmla="?: f53 f1 0"/>
            <a:gd name="f68" fmla="?: f53 f54 f55"/>
            <a:gd name="f69" fmla="abs f56"/>
            <a:gd name="f70" fmla="abs f57"/>
            <a:gd name="f71" fmla="?: f56 f18 f2"/>
            <a:gd name="f72" fmla="?: f56 f2 f18"/>
            <a:gd name="f73" fmla="?: f56 f3 f2"/>
            <a:gd name="f74" fmla="?: f56 f2 f3"/>
            <a:gd name="f75" fmla="abs f58"/>
            <a:gd name="f76" fmla="?: f58 f18 f2"/>
            <a:gd name="f77" fmla="?: f58 f2 f18"/>
            <a:gd name="f78" fmla="?: f58 f60 f59"/>
            <a:gd name="f79" fmla="?: f58 f59 f60"/>
            <a:gd name="f80" fmla="*/ f17 f61 1"/>
            <a:gd name="f81" fmla="?: f43 f63 f62"/>
            <a:gd name="f82" fmla="?: f43 f67 f66"/>
            <a:gd name="f83" fmla="?: f43 f66 f67"/>
            <a:gd name="f84" fmla="?: f56 f74 f73"/>
            <a:gd name="f85" fmla="?: f56 f73 f74"/>
            <a:gd name="f86" fmla="?: f57 f72 f71"/>
            <a:gd name="f87" fmla="?: f42 f78 f79"/>
            <a:gd name="f88" fmla="?: f42 f76 f77"/>
            <a:gd name="f89" fmla="*/ f80 3163 1"/>
            <a:gd name="f90" fmla="?: f53 f82 f83"/>
            <a:gd name="f91" fmla="?: f57 f85 f84"/>
            <a:gd name="f92" fmla="*/ f89 1 7636"/>
            <a:gd name="f93" fmla="+- f7 f92 0"/>
            <a:gd name="f94" fmla="+- f30 0 f92"/>
            <a:gd name="f95" fmla="+- f31 0 f92"/>
            <a:gd name="f96" fmla="*/ f93 f29 1"/>
            <a:gd name="f97" fmla="*/ f94 f29 1"/>
            <a:gd name="f98" fmla="*/ f95 f29 1"/>
          </a:gdLst>
          <a:ahLst>
            <a:ahXY gdRefX="f0" minX="f7" maxX="f10">
              <a:pos x="f36" y="f3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96" t="f96" r="f97" b="f98"/>
          <a:pathLst>
            <a:path>
              <a:moveTo>
                <a:pt x="f38" y="f37"/>
              </a:moveTo>
              <a:arcTo wR="f47" hR="f48" stAng="f81" swAng="f64"/>
              <a:lnTo>
                <a:pt x="f37" y="f44"/>
              </a:lnTo>
              <a:arcTo wR="f48" hR="f65" stAng="f90" swAng="f68"/>
              <a:lnTo>
                <a:pt x="f45" y="f39"/>
              </a:lnTo>
              <a:arcTo wR="f69" hR="f70" stAng="f91" swAng="f86"/>
              <a:lnTo>
                <a:pt x="f40" y="f38"/>
              </a:lnTo>
              <a:arcTo wR="f75" hR="f47" stAng="f87" swAng="f88"/>
              <a:close/>
            </a:path>
          </a:pathLst>
        </a:custGeom>
        <a:solidFill>
          <a:srgbClr val="DDD9C3"/>
        </a:solidFill>
        <a:ln w="25560">
          <a:solidFill>
            <a:srgbClr val="9AB4E4"/>
          </a:solidFill>
          <a:custDash>
            <a:ds d="800000" sp="100000"/>
          </a:custDash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100" b="1" i="0" u="none" strike="noStrike" kern="1200" spc="0">
              <a:solidFill>
                <a:srgbClr val="FF0000"/>
              </a:solidFill>
              <a:latin typeface="Calibri" pitchFamily="18"/>
            </a:rPr>
            <a:t>TRI </a:t>
          </a:r>
        </a:p>
      </xdr:txBody>
    </xdr:sp>
    <xdr:clientData/>
  </xdr:oneCellAnchor>
  <xdr:oneCellAnchor>
    <xdr:from>
      <xdr:col>0</xdr:col>
      <xdr:colOff>1619250</xdr:colOff>
      <xdr:row>0</xdr:row>
      <xdr:rowOff>57150</xdr:rowOff>
    </xdr:from>
    <xdr:ext cx="1142639" cy="333000"/>
    <xdr:sp macro="[0]!Nouvclient" textlink="">
      <xdr:nvSpPr>
        <xdr:cNvPr id="3" name="Rectangle à coins arrondis 2"/>
        <xdr:cNvSpPr/>
      </xdr:nvSpPr>
      <xdr:spPr>
        <a:xfrm>
          <a:off x="1619250" y="57150"/>
          <a:ext cx="1142639" cy="333000"/>
        </a:xfrm>
        <a:custGeom>
          <a:avLst>
            <a:gd name="f0" fmla="val 3600"/>
          </a:avLst>
          <a:gdLst>
            <a:gd name="f1" fmla="val 10800000"/>
            <a:gd name="f2" fmla="val 5400000"/>
            <a:gd name="f3" fmla="val 16200000"/>
            <a:gd name="f4" fmla="val w"/>
            <a:gd name="f5" fmla="val h"/>
            <a:gd name="f6" fmla="val ss"/>
            <a:gd name="f7" fmla="val 0"/>
            <a:gd name="f8" fmla="*/ 5419351 1 1725033"/>
            <a:gd name="f9" fmla="val 45"/>
            <a:gd name="f10" fmla="val 10800"/>
            <a:gd name="f11" fmla="val -2147483647"/>
            <a:gd name="f12" fmla="val 2147483647"/>
            <a:gd name="f13" fmla="abs f4"/>
            <a:gd name="f14" fmla="abs f5"/>
            <a:gd name="f15" fmla="abs f6"/>
            <a:gd name="f16" fmla="*/ f8 1 180"/>
            <a:gd name="f17" fmla="pin 0 f0 10800"/>
            <a:gd name="f18" fmla="+- 0 0 f2"/>
            <a:gd name="f19" fmla="?: f13 f4 1"/>
            <a:gd name="f20" fmla="?: f14 f5 1"/>
            <a:gd name="f21" fmla="?: f15 f6 1"/>
            <a:gd name="f22" fmla="*/ f9 f16 1"/>
            <a:gd name="f23" fmla="+- f7 f17 0"/>
            <a:gd name="f24" fmla="*/ f19 1 21600"/>
            <a:gd name="f25" fmla="*/ f20 1 21600"/>
            <a:gd name="f26" fmla="*/ 21600 f19 1"/>
            <a:gd name="f27" fmla="*/ 21600 f20 1"/>
            <a:gd name="f28" fmla="+- 0 0 f22"/>
            <a:gd name="f29" fmla="min f25 f24"/>
            <a:gd name="f30" fmla="*/ f26 1 f21"/>
            <a:gd name="f31" fmla="*/ f27 1 f21"/>
            <a:gd name="f32" fmla="*/ f28 f1 1"/>
            <a:gd name="f33" fmla="*/ f32 1 f8"/>
            <a:gd name="f34" fmla="+- f31 0 f17"/>
            <a:gd name="f35" fmla="+- f30 0 f17"/>
            <a:gd name="f36" fmla="*/ f17 f29 1"/>
            <a:gd name="f37" fmla="*/ f7 f29 1"/>
            <a:gd name="f38" fmla="*/ f23 f29 1"/>
            <a:gd name="f39" fmla="*/ f31 f29 1"/>
            <a:gd name="f40" fmla="*/ f30 f29 1"/>
            <a:gd name="f41" fmla="+- f33 0 f2"/>
            <a:gd name="f42" fmla="+- f37 0 f38"/>
            <a:gd name="f43" fmla="+- f38 0 f37"/>
            <a:gd name="f44" fmla="*/ f34 f29 1"/>
            <a:gd name="f45" fmla="*/ f35 f29 1"/>
            <a:gd name="f46" fmla="cos 1 f41"/>
            <a:gd name="f47" fmla="abs f42"/>
            <a:gd name="f48" fmla="abs f43"/>
            <a:gd name="f49" fmla="?: f42 f18 f2"/>
            <a:gd name="f50" fmla="?: f42 f2 f18"/>
            <a:gd name="f51" fmla="?: f42 f3 f2"/>
            <a:gd name="f52" fmla="?: f42 f2 f3"/>
            <a:gd name="f53" fmla="+- f39 0 f44"/>
            <a:gd name="f54" fmla="?: f43 f18 f2"/>
            <a:gd name="f55" fmla="?: f43 f2 f18"/>
            <a:gd name="f56" fmla="+- f40 0 f45"/>
            <a:gd name="f57" fmla="+- f44 0 f39"/>
            <a:gd name="f58" fmla="+- f45 0 f40"/>
            <a:gd name="f59" fmla="?: f42 0 f1"/>
            <a:gd name="f60" fmla="?: f42 f1 0"/>
            <a:gd name="f61" fmla="+- 0 0 f46"/>
            <a:gd name="f62" fmla="?: f42 f52 f51"/>
            <a:gd name="f63" fmla="?: f42 f51 f52"/>
            <a:gd name="f64" fmla="?: f43 f50 f49"/>
            <a:gd name="f65" fmla="abs f53"/>
            <a:gd name="f66" fmla="?: f53 0 f1"/>
            <a:gd name="f67" fmla="?: f53 f1 0"/>
            <a:gd name="f68" fmla="?: f53 f54 f55"/>
            <a:gd name="f69" fmla="abs f56"/>
            <a:gd name="f70" fmla="abs f57"/>
            <a:gd name="f71" fmla="?: f56 f18 f2"/>
            <a:gd name="f72" fmla="?: f56 f2 f18"/>
            <a:gd name="f73" fmla="?: f56 f3 f2"/>
            <a:gd name="f74" fmla="?: f56 f2 f3"/>
            <a:gd name="f75" fmla="abs f58"/>
            <a:gd name="f76" fmla="?: f58 f18 f2"/>
            <a:gd name="f77" fmla="?: f58 f2 f18"/>
            <a:gd name="f78" fmla="?: f58 f60 f59"/>
            <a:gd name="f79" fmla="?: f58 f59 f60"/>
            <a:gd name="f80" fmla="*/ f17 f61 1"/>
            <a:gd name="f81" fmla="?: f43 f63 f62"/>
            <a:gd name="f82" fmla="?: f43 f67 f66"/>
            <a:gd name="f83" fmla="?: f43 f66 f67"/>
            <a:gd name="f84" fmla="?: f56 f74 f73"/>
            <a:gd name="f85" fmla="?: f56 f73 f74"/>
            <a:gd name="f86" fmla="?: f57 f72 f71"/>
            <a:gd name="f87" fmla="?: f42 f78 f79"/>
            <a:gd name="f88" fmla="?: f42 f76 f77"/>
            <a:gd name="f89" fmla="*/ f80 3163 1"/>
            <a:gd name="f90" fmla="?: f53 f82 f83"/>
            <a:gd name="f91" fmla="?: f57 f85 f84"/>
            <a:gd name="f92" fmla="*/ f89 1 7636"/>
            <a:gd name="f93" fmla="+- f7 f92 0"/>
            <a:gd name="f94" fmla="+- f30 0 f92"/>
            <a:gd name="f95" fmla="+- f31 0 f92"/>
            <a:gd name="f96" fmla="*/ f93 f29 1"/>
            <a:gd name="f97" fmla="*/ f94 f29 1"/>
            <a:gd name="f98" fmla="*/ f95 f29 1"/>
          </a:gdLst>
          <a:ahLst>
            <a:ahXY gdRefX="f0" minX="f7" maxX="f10">
              <a:pos x="f36" y="f3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96" t="f96" r="f97" b="f98"/>
          <a:pathLst>
            <a:path>
              <a:moveTo>
                <a:pt x="f38" y="f37"/>
              </a:moveTo>
              <a:arcTo wR="f47" hR="f48" stAng="f81" swAng="f64"/>
              <a:lnTo>
                <a:pt x="f37" y="f44"/>
              </a:lnTo>
              <a:arcTo wR="f48" hR="f65" stAng="f90" swAng="f68"/>
              <a:lnTo>
                <a:pt x="f45" y="f39"/>
              </a:lnTo>
              <a:arcTo wR="f69" hR="f70" stAng="f91" swAng="f86"/>
              <a:lnTo>
                <a:pt x="f40" y="f38"/>
              </a:lnTo>
              <a:arcTo wR="f75" hR="f47" stAng="f87" swAng="f88"/>
              <a:close/>
            </a:path>
          </a:pathLst>
        </a:custGeom>
        <a:solidFill>
          <a:srgbClr val="DDD9C3"/>
        </a:solidFill>
        <a:ln w="25560">
          <a:solidFill>
            <a:srgbClr val="9AB4E4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300" b="1" i="0" u="none" strike="noStrike" kern="1200" spc="0">
              <a:solidFill>
                <a:srgbClr val="FF0000"/>
              </a:solidFill>
              <a:latin typeface="Calibri" pitchFamily="18"/>
            </a:rPr>
            <a:t>Fiche CLIENT</a:t>
          </a:r>
        </a:p>
      </xdr:txBody>
    </xdr:sp>
    <xdr:clientData/>
  </xdr:oneCellAnchor>
  <xdr:twoCellAnchor>
    <xdr:from>
      <xdr:col>3</xdr:col>
      <xdr:colOff>66675</xdr:colOff>
      <xdr:row>0</xdr:row>
      <xdr:rowOff>19050</xdr:rowOff>
    </xdr:from>
    <xdr:to>
      <xdr:col>4</xdr:col>
      <xdr:colOff>419100</xdr:colOff>
      <xdr:row>0</xdr:row>
      <xdr:rowOff>428625</xdr:rowOff>
    </xdr:to>
    <xdr:sp macro="" textlink="">
      <xdr:nvSpPr>
        <xdr:cNvPr id="4" name="Plaque 3">
          <a:hlinkClick xmlns:r="http://schemas.openxmlformats.org/officeDocument/2006/relationships" r:id="rId1"/>
        </xdr:cNvPr>
        <xdr:cNvSpPr/>
      </xdr:nvSpPr>
      <xdr:spPr>
        <a:xfrm>
          <a:off x="4933950" y="19050"/>
          <a:ext cx="1114425" cy="409575"/>
        </a:xfrm>
        <a:prstGeom prst="bevel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Calendrier</a:t>
          </a:r>
        </a:p>
      </xdr:txBody>
    </xdr:sp>
    <xdr:clientData/>
  </xdr:twoCellAnchor>
  <xdr:oneCellAnchor>
    <xdr:from>
      <xdr:col>4</xdr:col>
      <xdr:colOff>600076</xdr:colOff>
      <xdr:row>0</xdr:row>
      <xdr:rowOff>28576</xdr:rowOff>
    </xdr:from>
    <xdr:ext cx="819149" cy="400050"/>
    <xdr:sp macro="" textlink="">
      <xdr:nvSpPr>
        <xdr:cNvPr id="5" name="Plaque 2">
          <a:hlinkClick xmlns:r="http://schemas.openxmlformats.org/officeDocument/2006/relationships" r:id="rId2"/>
        </xdr:cNvPr>
        <xdr:cNvSpPr/>
      </xdr:nvSpPr>
      <xdr:spPr>
        <a:xfrm>
          <a:off x="6229351" y="28576"/>
          <a:ext cx="819149" cy="400050"/>
        </a:xfrm>
        <a:custGeom>
          <a:avLst>
            <a:gd name="f0" fmla="val 2700"/>
          </a:avLst>
          <a:gdLst>
            <a:gd name="f1" fmla="val w"/>
            <a:gd name="f2" fmla="val h"/>
            <a:gd name="f3" fmla="val ss"/>
            <a:gd name="f4" fmla="val 0"/>
            <a:gd name="f5" fmla="val 10800"/>
            <a:gd name="f6" fmla="val -2147483647"/>
            <a:gd name="f7" fmla="val 2147483647"/>
            <a:gd name="f8" fmla="abs f1"/>
            <a:gd name="f9" fmla="abs f2"/>
            <a:gd name="f10" fmla="abs f3"/>
            <a:gd name="f11" fmla="pin 0 f0 10800"/>
            <a:gd name="f12" fmla="?: f8 f1 1"/>
            <a:gd name="f13" fmla="?: f9 f2 1"/>
            <a:gd name="f14" fmla="?: f10 f3 1"/>
            <a:gd name="f15" fmla="*/ f11 21599 1"/>
            <a:gd name="f16" fmla="*/ f12 1 21600"/>
            <a:gd name="f17" fmla="*/ f13 1 21600"/>
            <a:gd name="f18" fmla="*/ 21600 f12 1"/>
            <a:gd name="f19" fmla="*/ 21600 f13 1"/>
            <a:gd name="f20" fmla="*/ f15 1 21600"/>
            <a:gd name="f21" fmla="min f17 f16"/>
            <a:gd name="f22" fmla="*/ f18 1 f14"/>
            <a:gd name="f23" fmla="*/ f19 1 f14"/>
            <a:gd name="f24" fmla="+- f22 0 f20"/>
            <a:gd name="f25" fmla="+- f23 0 f20"/>
            <a:gd name="f26" fmla="*/ f11 f21 1"/>
            <a:gd name="f27" fmla="*/ f4 f21 1"/>
            <a:gd name="f28" fmla="*/ f20 f21 1"/>
            <a:gd name="f29" fmla="*/ f22 f21 1"/>
            <a:gd name="f30" fmla="*/ f23 f21 1"/>
            <a:gd name="f31" fmla="*/ f24 f21 1"/>
            <a:gd name="f32" fmla="*/ f25 f21 1"/>
          </a:gdLst>
          <a:ahLst>
            <a:ahXY gdRefX="f0" minX="f4" maxX="f5">
              <a:pos x="f26" y="f2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28" t="f28" r="f31" b="f32"/>
          <a:pathLst>
            <a:path>
              <a:moveTo>
                <a:pt x="f27" y="f27"/>
              </a:moveTo>
              <a:lnTo>
                <a:pt x="f29" y="f27"/>
              </a:lnTo>
              <a:lnTo>
                <a:pt x="f29" y="f30"/>
              </a:lnTo>
              <a:lnTo>
                <a:pt x="f27" y="f30"/>
              </a:lnTo>
              <a:close/>
            </a:path>
            <a:path>
              <a:moveTo>
                <a:pt x="f27" y="f27"/>
              </a:moveTo>
              <a:lnTo>
                <a:pt x="f29" y="f27"/>
              </a:lnTo>
              <a:lnTo>
                <a:pt x="f31" y="f28"/>
              </a:lnTo>
              <a:lnTo>
                <a:pt x="f28" y="f28"/>
              </a:lnTo>
              <a:close/>
            </a:path>
            <a:path>
              <a:moveTo>
                <a:pt x="f29" y="f27"/>
              </a:moveTo>
              <a:lnTo>
                <a:pt x="f29" y="f30"/>
              </a:lnTo>
              <a:lnTo>
                <a:pt x="f31" y="f32"/>
              </a:lnTo>
              <a:lnTo>
                <a:pt x="f31" y="f28"/>
              </a:lnTo>
              <a:close/>
            </a:path>
            <a:path>
              <a:moveTo>
                <a:pt x="f29" y="f30"/>
              </a:moveTo>
              <a:lnTo>
                <a:pt x="f27" y="f30"/>
              </a:lnTo>
              <a:lnTo>
                <a:pt x="f28" y="f32"/>
              </a:lnTo>
              <a:lnTo>
                <a:pt x="f31" y="f32"/>
              </a:lnTo>
              <a:close/>
            </a:path>
            <a:path>
              <a:moveTo>
                <a:pt x="f27" y="f30"/>
              </a:moveTo>
              <a:lnTo>
                <a:pt x="f27" y="f27"/>
              </a:lnTo>
              <a:lnTo>
                <a:pt x="f28" y="f28"/>
              </a:lnTo>
              <a:lnTo>
                <a:pt x="f28" y="f32"/>
              </a:lnTo>
              <a:close/>
            </a:path>
          </a:pathLst>
        </a:custGeom>
        <a:solidFill>
          <a:srgbClr val="984807"/>
        </a:solidFill>
        <a:ln w="25560">
          <a:solidFill>
            <a:srgbClr val="3A5F8B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400" b="1" i="0" u="none" strike="noStrike" kern="1200" spc="0">
              <a:solidFill>
                <a:srgbClr val="FFFFFF"/>
              </a:solidFill>
              <a:latin typeface="Calibri" pitchFamily="18"/>
            </a:rPr>
            <a:t>RECAP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-0.249977111117893"/>
  </sheetPr>
  <dimension ref="A1:J426"/>
  <sheetViews>
    <sheetView workbookViewId="0">
      <pane ySplit="1" topLeftCell="A308" activePane="bottomLeft" state="frozen"/>
      <selection pane="bottomLeft" activeCell="F1" sqref="F1:H1"/>
    </sheetView>
  </sheetViews>
  <sheetFormatPr baseColWidth="10" defaultRowHeight="15" x14ac:dyDescent="0.25"/>
  <cols>
    <col min="1" max="1" width="15.140625" customWidth="1"/>
    <col min="3" max="3" width="13.7109375" style="105" customWidth="1"/>
    <col min="8" max="8" width="8.42578125" customWidth="1"/>
    <col min="10" max="10" width="8.42578125" customWidth="1"/>
  </cols>
  <sheetData>
    <row r="1" spans="1:10" ht="41.25" customHeight="1" thickTop="1" thickBot="1" x14ac:dyDescent="0.3">
      <c r="A1" s="14" t="s">
        <v>1338</v>
      </c>
      <c r="B1" s="55">
        <v>2014</v>
      </c>
      <c r="C1" s="108"/>
      <c r="D1">
        <v>1</v>
      </c>
      <c r="F1" s="169" t="s">
        <v>19</v>
      </c>
      <c r="G1" s="170"/>
      <c r="H1" s="171"/>
      <c r="I1" s="101"/>
      <c r="J1" s="101"/>
    </row>
    <row r="2" spans="1:10" ht="15.75" thickTop="1" x14ac:dyDescent="0.25">
      <c r="A2" s="16"/>
      <c r="B2" s="16"/>
      <c r="C2" s="108"/>
      <c r="F2" s="96"/>
      <c r="G2" s="96"/>
      <c r="H2" s="96"/>
      <c r="I2" s="101"/>
      <c r="J2" s="101"/>
    </row>
    <row r="3" spans="1:10" x14ac:dyDescent="0.25">
      <c r="A3" s="17" t="s">
        <v>1339</v>
      </c>
      <c r="B3" s="18">
        <f>INT(MOD(INT((A4-2+(DAY(1)=2)*6)/7)+0.6+((DAY(1)=2)*208),52+5/28))+1</f>
        <v>1</v>
      </c>
      <c r="C3" s="109"/>
    </row>
    <row r="4" spans="1:10" x14ac:dyDescent="0.25">
      <c r="A4" s="172">
        <f>DATE(B1,1,5)-WEEKDAY(DATE(B1,1,3))+(D1-1)*7</f>
        <v>41638</v>
      </c>
      <c r="B4" s="172"/>
      <c r="C4" s="33"/>
    </row>
    <row r="5" spans="1:10" x14ac:dyDescent="0.25">
      <c r="A5" s="172">
        <f>A4+1</f>
        <v>41639</v>
      </c>
      <c r="B5" s="172"/>
      <c r="C5" s="33" t="str">
        <f t="shared" ref="C5:C66" si="0">IFERROR(VLOOKUP(A5,Fériés,2,FALSE),"")</f>
        <v/>
      </c>
    </row>
    <row r="6" spans="1:10" x14ac:dyDescent="0.25">
      <c r="A6" s="172">
        <f t="shared" ref="A6:A10" si="1">A5+1</f>
        <v>41640</v>
      </c>
      <c r="B6" s="172"/>
      <c r="C6" s="33" t="str">
        <f t="shared" si="0"/>
        <v>Jour de l'an</v>
      </c>
    </row>
    <row r="7" spans="1:10" x14ac:dyDescent="0.25">
      <c r="A7" s="172">
        <f t="shared" si="1"/>
        <v>41641</v>
      </c>
      <c r="B7" s="172"/>
      <c r="C7" s="33" t="str">
        <f t="shared" si="0"/>
        <v/>
      </c>
    </row>
    <row r="8" spans="1:10" x14ac:dyDescent="0.25">
      <c r="A8" s="172">
        <f t="shared" si="1"/>
        <v>41642</v>
      </c>
      <c r="B8" s="172"/>
      <c r="C8" s="33" t="str">
        <f t="shared" si="0"/>
        <v/>
      </c>
    </row>
    <row r="9" spans="1:10" x14ac:dyDescent="0.25">
      <c r="A9" s="172">
        <f t="shared" si="1"/>
        <v>41643</v>
      </c>
      <c r="B9" s="172"/>
      <c r="C9" s="33" t="str">
        <f t="shared" si="0"/>
        <v/>
      </c>
    </row>
    <row r="10" spans="1:10" x14ac:dyDescent="0.25">
      <c r="A10" s="172">
        <f t="shared" si="1"/>
        <v>41644</v>
      </c>
      <c r="B10" s="172"/>
      <c r="C10" s="33" t="str">
        <f t="shared" si="0"/>
        <v/>
      </c>
    </row>
    <row r="11" spans="1:10" x14ac:dyDescent="0.25">
      <c r="A11" s="17" t="s">
        <v>1339</v>
      </c>
      <c r="B11" s="18">
        <f>B3+1</f>
        <v>2</v>
      </c>
      <c r="C11" s="33"/>
    </row>
    <row r="12" spans="1:10" x14ac:dyDescent="0.25">
      <c r="A12" s="172">
        <f>A10+1</f>
        <v>41645</v>
      </c>
      <c r="B12" s="172"/>
      <c r="C12" s="33" t="str">
        <f t="shared" si="0"/>
        <v/>
      </c>
    </row>
    <row r="13" spans="1:10" x14ac:dyDescent="0.25">
      <c r="A13" s="172">
        <f>A12+1</f>
        <v>41646</v>
      </c>
      <c r="B13" s="172"/>
      <c r="C13" s="33" t="str">
        <f t="shared" si="0"/>
        <v/>
      </c>
    </row>
    <row r="14" spans="1:10" x14ac:dyDescent="0.25">
      <c r="A14" s="172">
        <f>A13+1</f>
        <v>41647</v>
      </c>
      <c r="B14" s="172"/>
      <c r="C14" s="33" t="str">
        <f t="shared" si="0"/>
        <v/>
      </c>
    </row>
    <row r="15" spans="1:10" x14ac:dyDescent="0.25">
      <c r="A15" s="172">
        <f>A14+1</f>
        <v>41648</v>
      </c>
      <c r="B15" s="172"/>
      <c r="C15" s="33" t="str">
        <f t="shared" si="0"/>
        <v/>
      </c>
    </row>
    <row r="16" spans="1:10" x14ac:dyDescent="0.25">
      <c r="A16" s="172">
        <f t="shared" ref="A16:A17" si="2">A15+1</f>
        <v>41649</v>
      </c>
      <c r="B16" s="172"/>
      <c r="C16" s="33" t="str">
        <f t="shared" si="0"/>
        <v/>
      </c>
    </row>
    <row r="17" spans="1:3" x14ac:dyDescent="0.25">
      <c r="A17" s="172">
        <f t="shared" si="2"/>
        <v>41650</v>
      </c>
      <c r="B17" s="172"/>
      <c r="C17" s="33" t="str">
        <f t="shared" si="0"/>
        <v/>
      </c>
    </row>
    <row r="18" spans="1:3" x14ac:dyDescent="0.25">
      <c r="A18" s="172">
        <f>A17+1</f>
        <v>41651</v>
      </c>
      <c r="B18" s="172"/>
      <c r="C18" s="33" t="str">
        <f t="shared" si="0"/>
        <v/>
      </c>
    </row>
    <row r="19" spans="1:3" x14ac:dyDescent="0.25">
      <c r="A19" s="17" t="s">
        <v>1339</v>
      </c>
      <c r="B19" s="18">
        <f>B11+1</f>
        <v>3</v>
      </c>
      <c r="C19" s="33"/>
    </row>
    <row r="20" spans="1:3" x14ac:dyDescent="0.25">
      <c r="A20" s="172">
        <f>A18+1</f>
        <v>41652</v>
      </c>
      <c r="B20" s="172"/>
      <c r="C20" s="33" t="str">
        <f t="shared" si="0"/>
        <v/>
      </c>
    </row>
    <row r="21" spans="1:3" x14ac:dyDescent="0.25">
      <c r="A21" s="172">
        <f>A20+1</f>
        <v>41653</v>
      </c>
      <c r="B21" s="172"/>
      <c r="C21" s="33" t="str">
        <f t="shared" si="0"/>
        <v/>
      </c>
    </row>
    <row r="22" spans="1:3" x14ac:dyDescent="0.25">
      <c r="A22" s="172">
        <f>A21+1</f>
        <v>41654</v>
      </c>
      <c r="B22" s="172"/>
      <c r="C22" s="33" t="str">
        <f t="shared" si="0"/>
        <v/>
      </c>
    </row>
    <row r="23" spans="1:3" x14ac:dyDescent="0.25">
      <c r="A23" s="172">
        <f>A22+1</f>
        <v>41655</v>
      </c>
      <c r="B23" s="172"/>
      <c r="C23" s="33" t="str">
        <f t="shared" si="0"/>
        <v/>
      </c>
    </row>
    <row r="24" spans="1:3" x14ac:dyDescent="0.25">
      <c r="A24" s="172">
        <f t="shared" ref="A24:A25" si="3">A23+1</f>
        <v>41656</v>
      </c>
      <c r="B24" s="172"/>
      <c r="C24" s="33" t="str">
        <f t="shared" si="0"/>
        <v/>
      </c>
    </row>
    <row r="25" spans="1:3" x14ac:dyDescent="0.25">
      <c r="A25" s="172">
        <f t="shared" si="3"/>
        <v>41657</v>
      </c>
      <c r="B25" s="172"/>
      <c r="C25" s="33" t="str">
        <f t="shared" si="0"/>
        <v/>
      </c>
    </row>
    <row r="26" spans="1:3" x14ac:dyDescent="0.25">
      <c r="A26" s="172">
        <f>A25+1</f>
        <v>41658</v>
      </c>
      <c r="B26" s="172"/>
      <c r="C26" s="33" t="str">
        <f t="shared" si="0"/>
        <v/>
      </c>
    </row>
    <row r="27" spans="1:3" x14ac:dyDescent="0.25">
      <c r="A27" s="17" t="s">
        <v>1339</v>
      </c>
      <c r="B27" s="18">
        <f>B19+1</f>
        <v>4</v>
      </c>
      <c r="C27" s="33"/>
    </row>
    <row r="28" spans="1:3" x14ac:dyDescent="0.25">
      <c r="A28" s="172">
        <f>A26+1</f>
        <v>41659</v>
      </c>
      <c r="B28" s="172"/>
      <c r="C28" s="33" t="str">
        <f t="shared" si="0"/>
        <v/>
      </c>
    </row>
    <row r="29" spans="1:3" x14ac:dyDescent="0.25">
      <c r="A29" s="172">
        <f>A28+1</f>
        <v>41660</v>
      </c>
      <c r="B29" s="172"/>
      <c r="C29" s="33" t="str">
        <f t="shared" si="0"/>
        <v/>
      </c>
    </row>
    <row r="30" spans="1:3" x14ac:dyDescent="0.25">
      <c r="A30" s="172">
        <f>A29+1</f>
        <v>41661</v>
      </c>
      <c r="B30" s="172"/>
      <c r="C30" s="33" t="str">
        <f t="shared" si="0"/>
        <v/>
      </c>
    </row>
    <row r="31" spans="1:3" x14ac:dyDescent="0.25">
      <c r="A31" s="172">
        <f>A30+1</f>
        <v>41662</v>
      </c>
      <c r="B31" s="172"/>
      <c r="C31" s="33" t="str">
        <f t="shared" si="0"/>
        <v/>
      </c>
    </row>
    <row r="32" spans="1:3" x14ac:dyDescent="0.25">
      <c r="A32" s="172">
        <f t="shared" ref="A32:A33" si="4">A31+1</f>
        <v>41663</v>
      </c>
      <c r="B32" s="172"/>
      <c r="C32" s="33" t="str">
        <f t="shared" si="0"/>
        <v/>
      </c>
    </row>
    <row r="33" spans="1:3" x14ac:dyDescent="0.25">
      <c r="A33" s="172">
        <f t="shared" si="4"/>
        <v>41664</v>
      </c>
      <c r="B33" s="172"/>
      <c r="C33" s="33" t="str">
        <f t="shared" si="0"/>
        <v/>
      </c>
    </row>
    <row r="34" spans="1:3" x14ac:dyDescent="0.25">
      <c r="A34" s="172">
        <f>A33+1</f>
        <v>41665</v>
      </c>
      <c r="B34" s="172"/>
      <c r="C34" s="33" t="str">
        <f t="shared" si="0"/>
        <v/>
      </c>
    </row>
    <row r="35" spans="1:3" x14ac:dyDescent="0.25">
      <c r="A35" s="17" t="s">
        <v>1339</v>
      </c>
      <c r="B35" s="18">
        <f>B27+1</f>
        <v>5</v>
      </c>
      <c r="C35" s="33"/>
    </row>
    <row r="36" spans="1:3" x14ac:dyDescent="0.25">
      <c r="A36" s="172">
        <f>A34+1</f>
        <v>41666</v>
      </c>
      <c r="B36" s="172"/>
      <c r="C36" s="33" t="str">
        <f t="shared" si="0"/>
        <v/>
      </c>
    </row>
    <row r="37" spans="1:3" x14ac:dyDescent="0.25">
      <c r="A37" s="172">
        <f>A36+1</f>
        <v>41667</v>
      </c>
      <c r="B37" s="172"/>
      <c r="C37" s="33" t="str">
        <f t="shared" si="0"/>
        <v/>
      </c>
    </row>
    <row r="38" spans="1:3" x14ac:dyDescent="0.25">
      <c r="A38" s="172">
        <f>A37+1</f>
        <v>41668</v>
      </c>
      <c r="B38" s="172"/>
      <c r="C38" s="33" t="str">
        <f t="shared" si="0"/>
        <v/>
      </c>
    </row>
    <row r="39" spans="1:3" x14ac:dyDescent="0.25">
      <c r="A39" s="172">
        <f>A38+1</f>
        <v>41669</v>
      </c>
      <c r="B39" s="172"/>
      <c r="C39" s="33" t="str">
        <f t="shared" si="0"/>
        <v/>
      </c>
    </row>
    <row r="40" spans="1:3" x14ac:dyDescent="0.25">
      <c r="A40" s="172">
        <f t="shared" ref="A40:A41" si="5">A39+1</f>
        <v>41670</v>
      </c>
      <c r="B40" s="172"/>
      <c r="C40" s="33" t="str">
        <f t="shared" si="0"/>
        <v/>
      </c>
    </row>
    <row r="41" spans="1:3" x14ac:dyDescent="0.25">
      <c r="A41" s="172">
        <f t="shared" si="5"/>
        <v>41671</v>
      </c>
      <c r="B41" s="172"/>
      <c r="C41" s="33" t="str">
        <f t="shared" si="0"/>
        <v/>
      </c>
    </row>
    <row r="42" spans="1:3" x14ac:dyDescent="0.25">
      <c r="A42" s="172">
        <f>A41+1</f>
        <v>41672</v>
      </c>
      <c r="B42" s="172"/>
      <c r="C42" s="33" t="str">
        <f t="shared" si="0"/>
        <v/>
      </c>
    </row>
    <row r="43" spans="1:3" x14ac:dyDescent="0.25">
      <c r="A43" s="17" t="s">
        <v>1339</v>
      </c>
      <c r="B43" s="18">
        <f>B35+1</f>
        <v>6</v>
      </c>
      <c r="C43" s="33"/>
    </row>
    <row r="44" spans="1:3" x14ac:dyDescent="0.25">
      <c r="A44" s="172">
        <f>A42+1</f>
        <v>41673</v>
      </c>
      <c r="B44" s="172"/>
      <c r="C44" s="33" t="str">
        <f t="shared" si="0"/>
        <v/>
      </c>
    </row>
    <row r="45" spans="1:3" x14ac:dyDescent="0.25">
      <c r="A45" s="172">
        <f>A44+1</f>
        <v>41674</v>
      </c>
      <c r="B45" s="172"/>
      <c r="C45" s="33" t="str">
        <f t="shared" si="0"/>
        <v/>
      </c>
    </row>
    <row r="46" spans="1:3" x14ac:dyDescent="0.25">
      <c r="A46" s="172">
        <f>A45+1</f>
        <v>41675</v>
      </c>
      <c r="B46" s="172"/>
      <c r="C46" s="33" t="str">
        <f t="shared" si="0"/>
        <v/>
      </c>
    </row>
    <row r="47" spans="1:3" x14ac:dyDescent="0.25">
      <c r="A47" s="172">
        <f>A46+1</f>
        <v>41676</v>
      </c>
      <c r="B47" s="172"/>
      <c r="C47" s="33" t="str">
        <f t="shared" si="0"/>
        <v/>
      </c>
    </row>
    <row r="48" spans="1:3" x14ac:dyDescent="0.25">
      <c r="A48" s="172">
        <f t="shared" ref="A48:A49" si="6">A47+1</f>
        <v>41677</v>
      </c>
      <c r="B48" s="172"/>
      <c r="C48" s="33" t="str">
        <f t="shared" si="0"/>
        <v/>
      </c>
    </row>
    <row r="49" spans="1:3" x14ac:dyDescent="0.25">
      <c r="A49" s="172">
        <f t="shared" si="6"/>
        <v>41678</v>
      </c>
      <c r="B49" s="172"/>
      <c r="C49" s="33" t="str">
        <f t="shared" si="0"/>
        <v/>
      </c>
    </row>
    <row r="50" spans="1:3" x14ac:dyDescent="0.25">
      <c r="A50" s="172">
        <f>A49+1</f>
        <v>41679</v>
      </c>
      <c r="B50" s="172"/>
      <c r="C50" s="33" t="str">
        <f t="shared" si="0"/>
        <v/>
      </c>
    </row>
    <row r="51" spans="1:3" x14ac:dyDescent="0.25">
      <c r="A51" s="17" t="s">
        <v>1339</v>
      </c>
      <c r="B51" s="18">
        <f>B43+1</f>
        <v>7</v>
      </c>
      <c r="C51" s="33"/>
    </row>
    <row r="52" spans="1:3" x14ac:dyDescent="0.25">
      <c r="A52" s="172">
        <f>A50+1</f>
        <v>41680</v>
      </c>
      <c r="B52" s="172"/>
      <c r="C52" s="33" t="str">
        <f t="shared" si="0"/>
        <v/>
      </c>
    </row>
    <row r="53" spans="1:3" x14ac:dyDescent="0.25">
      <c r="A53" s="172">
        <f>A52+1</f>
        <v>41681</v>
      </c>
      <c r="B53" s="172"/>
      <c r="C53" s="33" t="str">
        <f t="shared" si="0"/>
        <v/>
      </c>
    </row>
    <row r="54" spans="1:3" x14ac:dyDescent="0.25">
      <c r="A54" s="172">
        <f>A53+1</f>
        <v>41682</v>
      </c>
      <c r="B54" s="172"/>
      <c r="C54" s="33" t="str">
        <f t="shared" si="0"/>
        <v/>
      </c>
    </row>
    <row r="55" spans="1:3" x14ac:dyDescent="0.25">
      <c r="A55" s="172">
        <f>A54+1</f>
        <v>41683</v>
      </c>
      <c r="B55" s="172"/>
      <c r="C55" s="33" t="str">
        <f t="shared" si="0"/>
        <v/>
      </c>
    </row>
    <row r="56" spans="1:3" x14ac:dyDescent="0.25">
      <c r="A56" s="172">
        <f t="shared" ref="A56:A57" si="7">A55+1</f>
        <v>41684</v>
      </c>
      <c r="B56" s="172"/>
      <c r="C56" s="33" t="str">
        <f t="shared" si="0"/>
        <v/>
      </c>
    </row>
    <row r="57" spans="1:3" x14ac:dyDescent="0.25">
      <c r="A57" s="172">
        <f t="shared" si="7"/>
        <v>41685</v>
      </c>
      <c r="B57" s="172"/>
      <c r="C57" s="33" t="str">
        <f t="shared" si="0"/>
        <v/>
      </c>
    </row>
    <row r="58" spans="1:3" x14ac:dyDescent="0.25">
      <c r="A58" s="172">
        <f>A57+1</f>
        <v>41686</v>
      </c>
      <c r="B58" s="172"/>
      <c r="C58" s="33" t="str">
        <f t="shared" si="0"/>
        <v/>
      </c>
    </row>
    <row r="59" spans="1:3" x14ac:dyDescent="0.25">
      <c r="A59" s="17" t="s">
        <v>1339</v>
      </c>
      <c r="B59" s="18">
        <f>B51+1</f>
        <v>8</v>
      </c>
      <c r="C59" s="33"/>
    </row>
    <row r="60" spans="1:3" x14ac:dyDescent="0.25">
      <c r="A60" s="172">
        <f>A58+1</f>
        <v>41687</v>
      </c>
      <c r="B60" s="172"/>
      <c r="C60" s="33" t="str">
        <f t="shared" si="0"/>
        <v/>
      </c>
    </row>
    <row r="61" spans="1:3" x14ac:dyDescent="0.25">
      <c r="A61" s="172">
        <f>A60+1</f>
        <v>41688</v>
      </c>
      <c r="B61" s="172"/>
      <c r="C61" s="33" t="str">
        <f t="shared" si="0"/>
        <v/>
      </c>
    </row>
    <row r="62" spans="1:3" x14ac:dyDescent="0.25">
      <c r="A62" s="172">
        <f>A61+1</f>
        <v>41689</v>
      </c>
      <c r="B62" s="172"/>
      <c r="C62" s="33" t="str">
        <f t="shared" si="0"/>
        <v/>
      </c>
    </row>
    <row r="63" spans="1:3" x14ac:dyDescent="0.25">
      <c r="A63" s="172">
        <f>A62+1</f>
        <v>41690</v>
      </c>
      <c r="B63" s="172"/>
      <c r="C63" s="33" t="str">
        <f t="shared" si="0"/>
        <v/>
      </c>
    </row>
    <row r="64" spans="1:3" x14ac:dyDescent="0.25">
      <c r="A64" s="172">
        <f t="shared" ref="A64:A65" si="8">A63+1</f>
        <v>41691</v>
      </c>
      <c r="B64" s="172"/>
      <c r="C64" s="33" t="str">
        <f t="shared" si="0"/>
        <v/>
      </c>
    </row>
    <row r="65" spans="1:3" x14ac:dyDescent="0.25">
      <c r="A65" s="172">
        <f t="shared" si="8"/>
        <v>41692</v>
      </c>
      <c r="B65" s="172"/>
      <c r="C65" s="33" t="str">
        <f t="shared" si="0"/>
        <v/>
      </c>
    </row>
    <row r="66" spans="1:3" x14ac:dyDescent="0.25">
      <c r="A66" s="172">
        <f>A65+1</f>
        <v>41693</v>
      </c>
      <c r="B66" s="172"/>
      <c r="C66" s="33" t="str">
        <f t="shared" si="0"/>
        <v/>
      </c>
    </row>
    <row r="67" spans="1:3" x14ac:dyDescent="0.25">
      <c r="A67" s="17" t="s">
        <v>1339</v>
      </c>
      <c r="B67" s="18">
        <f>B59+1</f>
        <v>9</v>
      </c>
      <c r="C67" s="33"/>
    </row>
    <row r="68" spans="1:3" x14ac:dyDescent="0.25">
      <c r="A68" s="172">
        <f>A66+1</f>
        <v>41694</v>
      </c>
      <c r="B68" s="172"/>
      <c r="C68" s="33" t="str">
        <f t="shared" ref="C68:C130" si="9">IFERROR(VLOOKUP(A68,Fériés,2,FALSE),"")</f>
        <v/>
      </c>
    </row>
    <row r="69" spans="1:3" x14ac:dyDescent="0.25">
      <c r="A69" s="172">
        <f>A68+1</f>
        <v>41695</v>
      </c>
      <c r="B69" s="172"/>
      <c r="C69" s="33" t="str">
        <f t="shared" si="9"/>
        <v/>
      </c>
    </row>
    <row r="70" spans="1:3" x14ac:dyDescent="0.25">
      <c r="A70" s="172">
        <f>A69+1</f>
        <v>41696</v>
      </c>
      <c r="B70" s="172"/>
      <c r="C70" s="33" t="str">
        <f t="shared" si="9"/>
        <v/>
      </c>
    </row>
    <row r="71" spans="1:3" x14ac:dyDescent="0.25">
      <c r="A71" s="172">
        <f>A70+1</f>
        <v>41697</v>
      </c>
      <c r="B71" s="172"/>
      <c r="C71" s="33" t="str">
        <f t="shared" si="9"/>
        <v/>
      </c>
    </row>
    <row r="72" spans="1:3" x14ac:dyDescent="0.25">
      <c r="A72" s="172">
        <f t="shared" ref="A72:A73" si="10">A71+1</f>
        <v>41698</v>
      </c>
      <c r="B72" s="172"/>
      <c r="C72" s="33" t="str">
        <f t="shared" si="9"/>
        <v/>
      </c>
    </row>
    <row r="73" spans="1:3" x14ac:dyDescent="0.25">
      <c r="A73" s="172">
        <f t="shared" si="10"/>
        <v>41699</v>
      </c>
      <c r="B73" s="172"/>
      <c r="C73" s="33" t="str">
        <f t="shared" si="9"/>
        <v/>
      </c>
    </row>
    <row r="74" spans="1:3" x14ac:dyDescent="0.25">
      <c r="A74" s="172">
        <f>A73+1</f>
        <v>41700</v>
      </c>
      <c r="B74" s="172"/>
      <c r="C74" s="33" t="str">
        <f t="shared" si="9"/>
        <v/>
      </c>
    </row>
    <row r="75" spans="1:3" x14ac:dyDescent="0.25">
      <c r="A75" s="17" t="s">
        <v>1339</v>
      </c>
      <c r="B75" s="18">
        <f>B67+1</f>
        <v>10</v>
      </c>
      <c r="C75" s="33"/>
    </row>
    <row r="76" spans="1:3" x14ac:dyDescent="0.25">
      <c r="A76" s="172">
        <f>A74+1</f>
        <v>41701</v>
      </c>
      <c r="B76" s="172"/>
      <c r="C76" s="33" t="str">
        <f t="shared" si="9"/>
        <v/>
      </c>
    </row>
    <row r="77" spans="1:3" x14ac:dyDescent="0.25">
      <c r="A77" s="172">
        <f>A76+1</f>
        <v>41702</v>
      </c>
      <c r="B77" s="172"/>
      <c r="C77" s="33" t="str">
        <f t="shared" si="9"/>
        <v/>
      </c>
    </row>
    <row r="78" spans="1:3" x14ac:dyDescent="0.25">
      <c r="A78" s="172">
        <f>A77+1</f>
        <v>41703</v>
      </c>
      <c r="B78" s="172"/>
      <c r="C78" s="33" t="str">
        <f t="shared" si="9"/>
        <v/>
      </c>
    </row>
    <row r="79" spans="1:3" x14ac:dyDescent="0.25">
      <c r="A79" s="172">
        <f>A78+1</f>
        <v>41704</v>
      </c>
      <c r="B79" s="172"/>
      <c r="C79" s="33" t="str">
        <f t="shared" si="9"/>
        <v/>
      </c>
    </row>
    <row r="80" spans="1:3" x14ac:dyDescent="0.25">
      <c r="A80" s="172">
        <f t="shared" ref="A80:A81" si="11">A79+1</f>
        <v>41705</v>
      </c>
      <c r="B80" s="172"/>
      <c r="C80" s="33" t="str">
        <f t="shared" si="9"/>
        <v/>
      </c>
    </row>
    <row r="81" spans="1:3" x14ac:dyDescent="0.25">
      <c r="A81" s="172">
        <f t="shared" si="11"/>
        <v>41706</v>
      </c>
      <c r="B81" s="172"/>
      <c r="C81" s="33" t="str">
        <f t="shared" si="9"/>
        <v/>
      </c>
    </row>
    <row r="82" spans="1:3" x14ac:dyDescent="0.25">
      <c r="A82" s="172">
        <f>A81+1</f>
        <v>41707</v>
      </c>
      <c r="B82" s="172"/>
      <c r="C82" s="33" t="str">
        <f t="shared" si="9"/>
        <v/>
      </c>
    </row>
    <row r="83" spans="1:3" x14ac:dyDescent="0.25">
      <c r="A83" s="17" t="s">
        <v>1339</v>
      </c>
      <c r="B83" s="18">
        <f>B75+1</f>
        <v>11</v>
      </c>
      <c r="C83" s="33"/>
    </row>
    <row r="84" spans="1:3" x14ac:dyDescent="0.25">
      <c r="A84" s="172">
        <f>A82+1</f>
        <v>41708</v>
      </c>
      <c r="B84" s="172"/>
      <c r="C84" s="33" t="str">
        <f t="shared" si="9"/>
        <v/>
      </c>
    </row>
    <row r="85" spans="1:3" x14ac:dyDescent="0.25">
      <c r="A85" s="172">
        <f>A84+1</f>
        <v>41709</v>
      </c>
      <c r="B85" s="172"/>
      <c r="C85" s="33" t="str">
        <f t="shared" si="9"/>
        <v/>
      </c>
    </row>
    <row r="86" spans="1:3" x14ac:dyDescent="0.25">
      <c r="A86" s="172">
        <f>A85+1</f>
        <v>41710</v>
      </c>
      <c r="B86" s="172"/>
      <c r="C86" s="33" t="str">
        <f t="shared" si="9"/>
        <v/>
      </c>
    </row>
    <row r="87" spans="1:3" x14ac:dyDescent="0.25">
      <c r="A87" s="172">
        <f>A86+1</f>
        <v>41711</v>
      </c>
      <c r="B87" s="172"/>
      <c r="C87" s="33" t="str">
        <f t="shared" si="9"/>
        <v/>
      </c>
    </row>
    <row r="88" spans="1:3" x14ac:dyDescent="0.25">
      <c r="A88" s="172">
        <f t="shared" ref="A88:A89" si="12">A87+1</f>
        <v>41712</v>
      </c>
      <c r="B88" s="172"/>
      <c r="C88" s="33" t="str">
        <f t="shared" si="9"/>
        <v/>
      </c>
    </row>
    <row r="89" spans="1:3" x14ac:dyDescent="0.25">
      <c r="A89" s="172">
        <f t="shared" si="12"/>
        <v>41713</v>
      </c>
      <c r="B89" s="172"/>
      <c r="C89" s="33" t="str">
        <f t="shared" si="9"/>
        <v/>
      </c>
    </row>
    <row r="90" spans="1:3" x14ac:dyDescent="0.25">
      <c r="A90" s="172">
        <f>A89+1</f>
        <v>41714</v>
      </c>
      <c r="B90" s="172"/>
      <c r="C90" s="33" t="str">
        <f t="shared" si="9"/>
        <v/>
      </c>
    </row>
    <row r="91" spans="1:3" x14ac:dyDescent="0.25">
      <c r="A91" s="17" t="s">
        <v>1339</v>
      </c>
      <c r="B91" s="18">
        <f>B83+1</f>
        <v>12</v>
      </c>
      <c r="C91" s="33"/>
    </row>
    <row r="92" spans="1:3" x14ac:dyDescent="0.25">
      <c r="A92" s="172">
        <f>A90+1</f>
        <v>41715</v>
      </c>
      <c r="B92" s="172"/>
      <c r="C92" s="33" t="str">
        <f t="shared" si="9"/>
        <v/>
      </c>
    </row>
    <row r="93" spans="1:3" x14ac:dyDescent="0.25">
      <c r="A93" s="172">
        <f>A92+1</f>
        <v>41716</v>
      </c>
      <c r="B93" s="172"/>
      <c r="C93" s="33" t="str">
        <f t="shared" si="9"/>
        <v/>
      </c>
    </row>
    <row r="94" spans="1:3" x14ac:dyDescent="0.25">
      <c r="A94" s="172">
        <f>A93+1</f>
        <v>41717</v>
      </c>
      <c r="B94" s="172"/>
      <c r="C94" s="33" t="str">
        <f t="shared" si="9"/>
        <v/>
      </c>
    </row>
    <row r="95" spans="1:3" x14ac:dyDescent="0.25">
      <c r="A95" s="172">
        <f>A94+1</f>
        <v>41718</v>
      </c>
      <c r="B95" s="172"/>
      <c r="C95" s="33" t="str">
        <f t="shared" si="9"/>
        <v/>
      </c>
    </row>
    <row r="96" spans="1:3" x14ac:dyDescent="0.25">
      <c r="A96" s="172">
        <f t="shared" ref="A96:A97" si="13">A95+1</f>
        <v>41719</v>
      </c>
      <c r="B96" s="172"/>
      <c r="C96" s="33" t="str">
        <f t="shared" si="9"/>
        <v/>
      </c>
    </row>
    <row r="97" spans="1:3" x14ac:dyDescent="0.25">
      <c r="A97" s="172">
        <f t="shared" si="13"/>
        <v>41720</v>
      </c>
      <c r="B97" s="172"/>
      <c r="C97" s="33" t="str">
        <f t="shared" si="9"/>
        <v/>
      </c>
    </row>
    <row r="98" spans="1:3" x14ac:dyDescent="0.25">
      <c r="A98" s="172">
        <f>A97+1</f>
        <v>41721</v>
      </c>
      <c r="B98" s="172"/>
      <c r="C98" s="33" t="str">
        <f t="shared" si="9"/>
        <v/>
      </c>
    </row>
    <row r="99" spans="1:3" x14ac:dyDescent="0.25">
      <c r="A99" s="17" t="s">
        <v>1339</v>
      </c>
      <c r="B99" s="18">
        <f>B91+1</f>
        <v>13</v>
      </c>
      <c r="C99" s="33"/>
    </row>
    <row r="100" spans="1:3" x14ac:dyDescent="0.25">
      <c r="A100" s="172">
        <f>A98+1</f>
        <v>41722</v>
      </c>
      <c r="B100" s="172"/>
      <c r="C100" s="33" t="str">
        <f t="shared" si="9"/>
        <v/>
      </c>
    </row>
    <row r="101" spans="1:3" x14ac:dyDescent="0.25">
      <c r="A101" s="172">
        <f>A100+1</f>
        <v>41723</v>
      </c>
      <c r="B101" s="172"/>
      <c r="C101" s="33" t="str">
        <f t="shared" si="9"/>
        <v/>
      </c>
    </row>
    <row r="102" spans="1:3" x14ac:dyDescent="0.25">
      <c r="A102" s="172">
        <f>A101+1</f>
        <v>41724</v>
      </c>
      <c r="B102" s="172"/>
      <c r="C102" s="33" t="str">
        <f t="shared" si="9"/>
        <v/>
      </c>
    </row>
    <row r="103" spans="1:3" x14ac:dyDescent="0.25">
      <c r="A103" s="172">
        <f>A102+1</f>
        <v>41725</v>
      </c>
      <c r="B103" s="172"/>
      <c r="C103" s="33" t="str">
        <f t="shared" si="9"/>
        <v/>
      </c>
    </row>
    <row r="104" spans="1:3" x14ac:dyDescent="0.25">
      <c r="A104" s="172">
        <f t="shared" ref="A104:A105" si="14">A103+1</f>
        <v>41726</v>
      </c>
      <c r="B104" s="172"/>
      <c r="C104" s="33" t="str">
        <f t="shared" si="9"/>
        <v/>
      </c>
    </row>
    <row r="105" spans="1:3" x14ac:dyDescent="0.25">
      <c r="A105" s="172">
        <f t="shared" si="14"/>
        <v>41727</v>
      </c>
      <c r="B105" s="172"/>
      <c r="C105" s="33" t="str">
        <f t="shared" si="9"/>
        <v/>
      </c>
    </row>
    <row r="106" spans="1:3" x14ac:dyDescent="0.25">
      <c r="A106" s="172">
        <f>A105+1</f>
        <v>41728</v>
      </c>
      <c r="B106" s="172"/>
      <c r="C106" s="33" t="str">
        <f t="shared" si="9"/>
        <v/>
      </c>
    </row>
    <row r="107" spans="1:3" x14ac:dyDescent="0.25">
      <c r="A107" s="17" t="s">
        <v>1339</v>
      </c>
      <c r="B107" s="18">
        <f>B99+1</f>
        <v>14</v>
      </c>
      <c r="C107" s="33"/>
    </row>
    <row r="108" spans="1:3" x14ac:dyDescent="0.25">
      <c r="A108" s="172">
        <f>A106+1</f>
        <v>41729</v>
      </c>
      <c r="B108" s="172"/>
      <c r="C108" s="33" t="str">
        <f t="shared" si="9"/>
        <v/>
      </c>
    </row>
    <row r="109" spans="1:3" x14ac:dyDescent="0.25">
      <c r="A109" s="172">
        <f>A108+1</f>
        <v>41730</v>
      </c>
      <c r="B109" s="172"/>
      <c r="C109" s="33" t="str">
        <f t="shared" si="9"/>
        <v/>
      </c>
    </row>
    <row r="110" spans="1:3" x14ac:dyDescent="0.25">
      <c r="A110" s="172">
        <f>A109+1</f>
        <v>41731</v>
      </c>
      <c r="B110" s="172"/>
      <c r="C110" s="33" t="str">
        <f t="shared" si="9"/>
        <v/>
      </c>
    </row>
    <row r="111" spans="1:3" x14ac:dyDescent="0.25">
      <c r="A111" s="172">
        <f>A110+1</f>
        <v>41732</v>
      </c>
      <c r="B111" s="172"/>
      <c r="C111" s="33" t="str">
        <f t="shared" si="9"/>
        <v/>
      </c>
    </row>
    <row r="112" spans="1:3" x14ac:dyDescent="0.25">
      <c r="A112" s="172">
        <f t="shared" ref="A112:A113" si="15">A111+1</f>
        <v>41733</v>
      </c>
      <c r="B112" s="172"/>
      <c r="C112" s="33" t="str">
        <f t="shared" si="9"/>
        <v/>
      </c>
    </row>
    <row r="113" spans="1:3" x14ac:dyDescent="0.25">
      <c r="A113" s="172">
        <f t="shared" si="15"/>
        <v>41734</v>
      </c>
      <c r="B113" s="172"/>
      <c r="C113" s="33" t="str">
        <f t="shared" si="9"/>
        <v/>
      </c>
    </row>
    <row r="114" spans="1:3" x14ac:dyDescent="0.25">
      <c r="A114" s="172">
        <f>A113+1</f>
        <v>41735</v>
      </c>
      <c r="B114" s="172"/>
      <c r="C114" s="33" t="str">
        <f t="shared" si="9"/>
        <v/>
      </c>
    </row>
    <row r="115" spans="1:3" x14ac:dyDescent="0.25">
      <c r="A115" s="17" t="s">
        <v>1339</v>
      </c>
      <c r="B115" s="18">
        <f>B107+1</f>
        <v>15</v>
      </c>
      <c r="C115" s="33"/>
    </row>
    <row r="116" spans="1:3" x14ac:dyDescent="0.25">
      <c r="A116" s="172">
        <f>A114+1</f>
        <v>41736</v>
      </c>
      <c r="B116" s="172"/>
      <c r="C116" s="33" t="str">
        <f t="shared" si="9"/>
        <v/>
      </c>
    </row>
    <row r="117" spans="1:3" x14ac:dyDescent="0.25">
      <c r="A117" s="172">
        <f>A116+1</f>
        <v>41737</v>
      </c>
      <c r="B117" s="172"/>
      <c r="C117" s="33" t="str">
        <f t="shared" si="9"/>
        <v/>
      </c>
    </row>
    <row r="118" spans="1:3" x14ac:dyDescent="0.25">
      <c r="A118" s="172">
        <f>A117+1</f>
        <v>41738</v>
      </c>
      <c r="B118" s="172"/>
      <c r="C118" s="33" t="str">
        <f t="shared" si="9"/>
        <v/>
      </c>
    </row>
    <row r="119" spans="1:3" x14ac:dyDescent="0.25">
      <c r="A119" s="172">
        <f>A118+1</f>
        <v>41739</v>
      </c>
      <c r="B119" s="172"/>
      <c r="C119" s="33" t="str">
        <f t="shared" si="9"/>
        <v/>
      </c>
    </row>
    <row r="120" spans="1:3" x14ac:dyDescent="0.25">
      <c r="A120" s="172">
        <f t="shared" ref="A120:A121" si="16">A119+1</f>
        <v>41740</v>
      </c>
      <c r="B120" s="172"/>
      <c r="C120" s="33" t="str">
        <f t="shared" si="9"/>
        <v/>
      </c>
    </row>
    <row r="121" spans="1:3" x14ac:dyDescent="0.25">
      <c r="A121" s="172">
        <f t="shared" si="16"/>
        <v>41741</v>
      </c>
      <c r="B121" s="172"/>
      <c r="C121" s="33" t="str">
        <f t="shared" si="9"/>
        <v/>
      </c>
    </row>
    <row r="122" spans="1:3" x14ac:dyDescent="0.25">
      <c r="A122" s="172">
        <f>A121+1</f>
        <v>41742</v>
      </c>
      <c r="B122" s="172"/>
      <c r="C122" s="33" t="str">
        <f t="shared" si="9"/>
        <v/>
      </c>
    </row>
    <row r="123" spans="1:3" x14ac:dyDescent="0.25">
      <c r="A123" s="17" t="s">
        <v>1339</v>
      </c>
      <c r="B123" s="18">
        <f>B115+1</f>
        <v>16</v>
      </c>
      <c r="C123" s="33"/>
    </row>
    <row r="124" spans="1:3" x14ac:dyDescent="0.25">
      <c r="A124" s="172">
        <f>A122+1</f>
        <v>41743</v>
      </c>
      <c r="B124" s="172"/>
      <c r="C124" s="33" t="str">
        <f t="shared" si="9"/>
        <v/>
      </c>
    </row>
    <row r="125" spans="1:3" x14ac:dyDescent="0.25">
      <c r="A125" s="172">
        <f>A124+1</f>
        <v>41744</v>
      </c>
      <c r="B125" s="172"/>
      <c r="C125" s="33" t="str">
        <f t="shared" si="9"/>
        <v/>
      </c>
    </row>
    <row r="126" spans="1:3" x14ac:dyDescent="0.25">
      <c r="A126" s="172">
        <f>A125+1</f>
        <v>41745</v>
      </c>
      <c r="B126" s="172"/>
      <c r="C126" s="33" t="str">
        <f t="shared" si="9"/>
        <v/>
      </c>
    </row>
    <row r="127" spans="1:3" x14ac:dyDescent="0.25">
      <c r="A127" s="172">
        <f>A126+1</f>
        <v>41746</v>
      </c>
      <c r="B127" s="172"/>
      <c r="C127" s="33" t="str">
        <f t="shared" si="9"/>
        <v/>
      </c>
    </row>
    <row r="128" spans="1:3" x14ac:dyDescent="0.25">
      <c r="A128" s="172">
        <f t="shared" ref="A128:A129" si="17">A127+1</f>
        <v>41747</v>
      </c>
      <c r="B128" s="172"/>
      <c r="C128" s="33" t="str">
        <f t="shared" si="9"/>
        <v/>
      </c>
    </row>
    <row r="129" spans="1:3" x14ac:dyDescent="0.25">
      <c r="A129" s="172">
        <f t="shared" si="17"/>
        <v>41748</v>
      </c>
      <c r="B129" s="172"/>
      <c r="C129" s="33" t="str">
        <f t="shared" si="9"/>
        <v/>
      </c>
    </row>
    <row r="130" spans="1:3" x14ac:dyDescent="0.25">
      <c r="A130" s="172">
        <f>A129+1</f>
        <v>41749</v>
      </c>
      <c r="B130" s="172"/>
      <c r="C130" s="33" t="str">
        <f t="shared" si="9"/>
        <v/>
      </c>
    </row>
    <row r="131" spans="1:3" x14ac:dyDescent="0.25">
      <c r="A131" s="17" t="s">
        <v>1339</v>
      </c>
      <c r="B131" s="18">
        <f>B123+1</f>
        <v>17</v>
      </c>
      <c r="C131" s="33"/>
    </row>
    <row r="132" spans="1:3" x14ac:dyDescent="0.25">
      <c r="A132" s="172">
        <f>A130+1</f>
        <v>41750</v>
      </c>
      <c r="B132" s="172"/>
      <c r="C132" s="33" t="str">
        <f t="shared" ref="C132:C194" si="18">IFERROR(VLOOKUP(A132,Fériés,2,FALSE),"")</f>
        <v>Lundi de pâques</v>
      </c>
    </row>
    <row r="133" spans="1:3" x14ac:dyDescent="0.25">
      <c r="A133" s="172">
        <f>A132+1</f>
        <v>41751</v>
      </c>
      <c r="B133" s="172"/>
      <c r="C133" s="33" t="str">
        <f t="shared" si="18"/>
        <v/>
      </c>
    </row>
    <row r="134" spans="1:3" x14ac:dyDescent="0.25">
      <c r="A134" s="172">
        <f>A133+1</f>
        <v>41752</v>
      </c>
      <c r="B134" s="172"/>
      <c r="C134" s="33" t="str">
        <f t="shared" si="18"/>
        <v/>
      </c>
    </row>
    <row r="135" spans="1:3" x14ac:dyDescent="0.25">
      <c r="A135" s="172">
        <f>A134+1</f>
        <v>41753</v>
      </c>
      <c r="B135" s="172"/>
      <c r="C135" s="33" t="str">
        <f t="shared" si="18"/>
        <v/>
      </c>
    </row>
    <row r="136" spans="1:3" x14ac:dyDescent="0.25">
      <c r="A136" s="172">
        <f t="shared" ref="A136:A137" si="19">A135+1</f>
        <v>41754</v>
      </c>
      <c r="B136" s="172"/>
      <c r="C136" s="33" t="str">
        <f t="shared" si="18"/>
        <v/>
      </c>
    </row>
    <row r="137" spans="1:3" x14ac:dyDescent="0.25">
      <c r="A137" s="172">
        <f t="shared" si="19"/>
        <v>41755</v>
      </c>
      <c r="B137" s="172"/>
      <c r="C137" s="33" t="str">
        <f t="shared" si="18"/>
        <v/>
      </c>
    </row>
    <row r="138" spans="1:3" x14ac:dyDescent="0.25">
      <c r="A138" s="172">
        <f>A137+1</f>
        <v>41756</v>
      </c>
      <c r="B138" s="172"/>
      <c r="C138" s="33" t="str">
        <f t="shared" si="18"/>
        <v/>
      </c>
    </row>
    <row r="139" spans="1:3" x14ac:dyDescent="0.25">
      <c r="A139" s="17" t="s">
        <v>1339</v>
      </c>
      <c r="B139" s="18">
        <f>B131+1</f>
        <v>18</v>
      </c>
      <c r="C139" s="33"/>
    </row>
    <row r="140" spans="1:3" x14ac:dyDescent="0.25">
      <c r="A140" s="172">
        <f>A138+1</f>
        <v>41757</v>
      </c>
      <c r="B140" s="172"/>
      <c r="C140" s="33" t="str">
        <f t="shared" si="18"/>
        <v/>
      </c>
    </row>
    <row r="141" spans="1:3" x14ac:dyDescent="0.25">
      <c r="A141" s="172">
        <f>A140+1</f>
        <v>41758</v>
      </c>
      <c r="B141" s="172"/>
      <c r="C141" s="33" t="str">
        <f t="shared" si="18"/>
        <v/>
      </c>
    </row>
    <row r="142" spans="1:3" x14ac:dyDescent="0.25">
      <c r="A142" s="172">
        <f>A141+1</f>
        <v>41759</v>
      </c>
      <c r="B142" s="172"/>
      <c r="C142" s="33" t="str">
        <f t="shared" si="18"/>
        <v/>
      </c>
    </row>
    <row r="143" spans="1:3" x14ac:dyDescent="0.25">
      <c r="A143" s="172">
        <f>A142+1</f>
        <v>41760</v>
      </c>
      <c r="B143" s="172"/>
      <c r="C143" s="33" t="str">
        <f t="shared" si="18"/>
        <v>Fête du travail</v>
      </c>
    </row>
    <row r="144" spans="1:3" x14ac:dyDescent="0.25">
      <c r="A144" s="172">
        <f t="shared" ref="A144:A145" si="20">A143+1</f>
        <v>41761</v>
      </c>
      <c r="B144" s="172"/>
      <c r="C144" s="33" t="str">
        <f t="shared" si="18"/>
        <v/>
      </c>
    </row>
    <row r="145" spans="1:3" x14ac:dyDescent="0.25">
      <c r="A145" s="172">
        <f t="shared" si="20"/>
        <v>41762</v>
      </c>
      <c r="B145" s="172"/>
      <c r="C145" s="33" t="str">
        <f t="shared" si="18"/>
        <v/>
      </c>
    </row>
    <row r="146" spans="1:3" x14ac:dyDescent="0.25">
      <c r="A146" s="172">
        <f>A145+1</f>
        <v>41763</v>
      </c>
      <c r="B146" s="172"/>
      <c r="C146" s="33" t="str">
        <f t="shared" si="18"/>
        <v/>
      </c>
    </row>
    <row r="147" spans="1:3" x14ac:dyDescent="0.25">
      <c r="A147" s="17" t="s">
        <v>1339</v>
      </c>
      <c r="B147" s="18">
        <f>B139+1</f>
        <v>19</v>
      </c>
      <c r="C147" s="33"/>
    </row>
    <row r="148" spans="1:3" x14ac:dyDescent="0.25">
      <c r="A148" s="172">
        <f>A146+1</f>
        <v>41764</v>
      </c>
      <c r="B148" s="172"/>
      <c r="C148" s="33" t="str">
        <f t="shared" si="18"/>
        <v/>
      </c>
    </row>
    <row r="149" spans="1:3" x14ac:dyDescent="0.25">
      <c r="A149" s="172">
        <f>A148+1</f>
        <v>41765</v>
      </c>
      <c r="B149" s="172"/>
      <c r="C149" s="33" t="str">
        <f t="shared" si="18"/>
        <v/>
      </c>
    </row>
    <row r="150" spans="1:3" x14ac:dyDescent="0.25">
      <c r="A150" s="172">
        <f>A149+1</f>
        <v>41766</v>
      </c>
      <c r="B150" s="172"/>
      <c r="C150" s="33" t="str">
        <f t="shared" si="18"/>
        <v/>
      </c>
    </row>
    <row r="151" spans="1:3" x14ac:dyDescent="0.25">
      <c r="A151" s="172">
        <f>A150+1</f>
        <v>41767</v>
      </c>
      <c r="B151" s="172"/>
      <c r="C151" s="33" t="str">
        <f t="shared" si="18"/>
        <v>Victoire 1945</v>
      </c>
    </row>
    <row r="152" spans="1:3" x14ac:dyDescent="0.25">
      <c r="A152" s="172">
        <f t="shared" ref="A152:A153" si="21">A151+1</f>
        <v>41768</v>
      </c>
      <c r="B152" s="172"/>
      <c r="C152" s="33" t="str">
        <f t="shared" si="18"/>
        <v/>
      </c>
    </row>
    <row r="153" spans="1:3" x14ac:dyDescent="0.25">
      <c r="A153" s="172">
        <f t="shared" si="21"/>
        <v>41769</v>
      </c>
      <c r="B153" s="172"/>
      <c r="C153" s="33" t="str">
        <f t="shared" si="18"/>
        <v/>
      </c>
    </row>
    <row r="154" spans="1:3" x14ac:dyDescent="0.25">
      <c r="A154" s="172">
        <f>A153+1</f>
        <v>41770</v>
      </c>
      <c r="B154" s="172"/>
      <c r="C154" s="33" t="str">
        <f t="shared" si="18"/>
        <v/>
      </c>
    </row>
    <row r="155" spans="1:3" x14ac:dyDescent="0.25">
      <c r="A155" s="17" t="s">
        <v>1339</v>
      </c>
      <c r="B155" s="18">
        <f>B147+1</f>
        <v>20</v>
      </c>
      <c r="C155" s="33"/>
    </row>
    <row r="156" spans="1:3" x14ac:dyDescent="0.25">
      <c r="A156" s="172">
        <f>A154+1</f>
        <v>41771</v>
      </c>
      <c r="B156" s="172"/>
      <c r="C156" s="33" t="str">
        <f t="shared" si="18"/>
        <v/>
      </c>
    </row>
    <row r="157" spans="1:3" x14ac:dyDescent="0.25">
      <c r="A157" s="172">
        <f>A156+1</f>
        <v>41772</v>
      </c>
      <c r="B157" s="172"/>
      <c r="C157" s="33" t="str">
        <f t="shared" si="18"/>
        <v/>
      </c>
    </row>
    <row r="158" spans="1:3" x14ac:dyDescent="0.25">
      <c r="A158" s="172">
        <f>A157+1</f>
        <v>41773</v>
      </c>
      <c r="B158" s="172"/>
      <c r="C158" s="33" t="str">
        <f t="shared" si="18"/>
        <v/>
      </c>
    </row>
    <row r="159" spans="1:3" x14ac:dyDescent="0.25">
      <c r="A159" s="172">
        <f>A158+1</f>
        <v>41774</v>
      </c>
      <c r="B159" s="172"/>
      <c r="C159" s="33" t="str">
        <f t="shared" si="18"/>
        <v/>
      </c>
    </row>
    <row r="160" spans="1:3" x14ac:dyDescent="0.25">
      <c r="A160" s="172">
        <f t="shared" ref="A160:A161" si="22">A159+1</f>
        <v>41775</v>
      </c>
      <c r="B160" s="172"/>
      <c r="C160" s="33" t="str">
        <f t="shared" si="18"/>
        <v/>
      </c>
    </row>
    <row r="161" spans="1:3" x14ac:dyDescent="0.25">
      <c r="A161" s="172">
        <f t="shared" si="22"/>
        <v>41776</v>
      </c>
      <c r="B161" s="172"/>
      <c r="C161" s="33" t="str">
        <f t="shared" si="18"/>
        <v/>
      </c>
    </row>
    <row r="162" spans="1:3" x14ac:dyDescent="0.25">
      <c r="A162" s="172">
        <f>A161+1</f>
        <v>41777</v>
      </c>
      <c r="B162" s="172"/>
      <c r="C162" s="33" t="str">
        <f t="shared" si="18"/>
        <v/>
      </c>
    </row>
    <row r="163" spans="1:3" x14ac:dyDescent="0.25">
      <c r="A163" s="17" t="s">
        <v>1339</v>
      </c>
      <c r="B163" s="18">
        <f>B155+1</f>
        <v>21</v>
      </c>
      <c r="C163" s="33"/>
    </row>
    <row r="164" spans="1:3" x14ac:dyDescent="0.25">
      <c r="A164" s="172">
        <f>A162+1</f>
        <v>41778</v>
      </c>
      <c r="B164" s="172"/>
      <c r="C164" s="33" t="str">
        <f t="shared" si="18"/>
        <v/>
      </c>
    </row>
    <row r="165" spans="1:3" x14ac:dyDescent="0.25">
      <c r="A165" s="172">
        <f>A164+1</f>
        <v>41779</v>
      </c>
      <c r="B165" s="172"/>
      <c r="C165" s="33" t="str">
        <f t="shared" si="18"/>
        <v/>
      </c>
    </row>
    <row r="166" spans="1:3" x14ac:dyDescent="0.25">
      <c r="A166" s="172">
        <f>A165+1</f>
        <v>41780</v>
      </c>
      <c r="B166" s="172"/>
      <c r="C166" s="33" t="str">
        <f t="shared" si="18"/>
        <v/>
      </c>
    </row>
    <row r="167" spans="1:3" x14ac:dyDescent="0.25">
      <c r="A167" s="172">
        <f>A166+1</f>
        <v>41781</v>
      </c>
      <c r="B167" s="172"/>
      <c r="C167" s="33" t="str">
        <f t="shared" si="18"/>
        <v/>
      </c>
    </row>
    <row r="168" spans="1:3" x14ac:dyDescent="0.25">
      <c r="A168" s="172">
        <f t="shared" ref="A168:A169" si="23">A167+1</f>
        <v>41782</v>
      </c>
      <c r="B168" s="172"/>
      <c r="C168" s="33" t="str">
        <f t="shared" si="18"/>
        <v/>
      </c>
    </row>
    <row r="169" spans="1:3" x14ac:dyDescent="0.25">
      <c r="A169" s="172">
        <f t="shared" si="23"/>
        <v>41783</v>
      </c>
      <c r="B169" s="172"/>
      <c r="C169" s="33" t="str">
        <f t="shared" si="18"/>
        <v/>
      </c>
    </row>
    <row r="170" spans="1:3" x14ac:dyDescent="0.25">
      <c r="A170" s="172">
        <f>A169+1</f>
        <v>41784</v>
      </c>
      <c r="B170" s="172"/>
      <c r="C170" s="33" t="str">
        <f t="shared" si="18"/>
        <v/>
      </c>
    </row>
    <row r="171" spans="1:3" x14ac:dyDescent="0.25">
      <c r="A171" s="17" t="s">
        <v>1339</v>
      </c>
      <c r="B171" s="18">
        <f>B163+1</f>
        <v>22</v>
      </c>
      <c r="C171" s="33"/>
    </row>
    <row r="172" spans="1:3" x14ac:dyDescent="0.25">
      <c r="A172" s="172">
        <f>A170+1</f>
        <v>41785</v>
      </c>
      <c r="B172" s="172"/>
      <c r="C172" s="33" t="str">
        <f t="shared" si="18"/>
        <v/>
      </c>
    </row>
    <row r="173" spans="1:3" x14ac:dyDescent="0.25">
      <c r="A173" s="172">
        <f>A172+1</f>
        <v>41786</v>
      </c>
      <c r="B173" s="172"/>
      <c r="C173" s="33" t="str">
        <f t="shared" si="18"/>
        <v/>
      </c>
    </row>
    <row r="174" spans="1:3" x14ac:dyDescent="0.25">
      <c r="A174" s="172">
        <f>A173+1</f>
        <v>41787</v>
      </c>
      <c r="B174" s="172"/>
      <c r="C174" s="33" t="str">
        <f t="shared" si="18"/>
        <v/>
      </c>
    </row>
    <row r="175" spans="1:3" x14ac:dyDescent="0.25">
      <c r="A175" s="172">
        <f>A174+1</f>
        <v>41788</v>
      </c>
      <c r="B175" s="172"/>
      <c r="C175" s="33" t="str">
        <f t="shared" si="18"/>
        <v>Ascension</v>
      </c>
    </row>
    <row r="176" spans="1:3" x14ac:dyDescent="0.25">
      <c r="A176" s="172">
        <f t="shared" ref="A176:A177" si="24">A175+1</f>
        <v>41789</v>
      </c>
      <c r="B176" s="172"/>
      <c r="C176" s="33" t="str">
        <f t="shared" si="18"/>
        <v/>
      </c>
    </row>
    <row r="177" spans="1:3" x14ac:dyDescent="0.25">
      <c r="A177" s="172">
        <f t="shared" si="24"/>
        <v>41790</v>
      </c>
      <c r="B177" s="172"/>
      <c r="C177" s="33" t="str">
        <f t="shared" si="18"/>
        <v/>
      </c>
    </row>
    <row r="178" spans="1:3" x14ac:dyDescent="0.25">
      <c r="A178" s="172">
        <f>A177+1</f>
        <v>41791</v>
      </c>
      <c r="B178" s="172"/>
      <c r="C178" s="33" t="str">
        <f t="shared" si="18"/>
        <v/>
      </c>
    </row>
    <row r="179" spans="1:3" x14ac:dyDescent="0.25">
      <c r="A179" s="17" t="s">
        <v>1339</v>
      </c>
      <c r="B179" s="18">
        <f>B171+1</f>
        <v>23</v>
      </c>
      <c r="C179" s="33"/>
    </row>
    <row r="180" spans="1:3" x14ac:dyDescent="0.25">
      <c r="A180" s="172">
        <f>A178+1</f>
        <v>41792</v>
      </c>
      <c r="B180" s="172"/>
      <c r="C180" s="33" t="str">
        <f t="shared" si="18"/>
        <v/>
      </c>
    </row>
    <row r="181" spans="1:3" x14ac:dyDescent="0.25">
      <c r="A181" s="172">
        <f>A180+1</f>
        <v>41793</v>
      </c>
      <c r="B181" s="172"/>
      <c r="C181" s="33" t="str">
        <f t="shared" si="18"/>
        <v/>
      </c>
    </row>
    <row r="182" spans="1:3" x14ac:dyDescent="0.25">
      <c r="A182" s="172">
        <f>A181+1</f>
        <v>41794</v>
      </c>
      <c r="B182" s="172"/>
      <c r="C182" s="33" t="str">
        <f t="shared" si="18"/>
        <v/>
      </c>
    </row>
    <row r="183" spans="1:3" x14ac:dyDescent="0.25">
      <c r="A183" s="172">
        <f>A182+1</f>
        <v>41795</v>
      </c>
      <c r="B183" s="172"/>
      <c r="C183" s="33" t="str">
        <f t="shared" si="18"/>
        <v/>
      </c>
    </row>
    <row r="184" spans="1:3" x14ac:dyDescent="0.25">
      <c r="A184" s="172">
        <f t="shared" ref="A184:A185" si="25">A183+1</f>
        <v>41796</v>
      </c>
      <c r="B184" s="172"/>
      <c r="C184" s="33" t="str">
        <f t="shared" si="18"/>
        <v/>
      </c>
    </row>
    <row r="185" spans="1:3" x14ac:dyDescent="0.25">
      <c r="A185" s="172">
        <f t="shared" si="25"/>
        <v>41797</v>
      </c>
      <c r="B185" s="172"/>
      <c r="C185" s="33" t="str">
        <f t="shared" si="18"/>
        <v/>
      </c>
    </row>
    <row r="186" spans="1:3" x14ac:dyDescent="0.25">
      <c r="A186" s="172">
        <f>A185+1</f>
        <v>41798</v>
      </c>
      <c r="B186" s="172"/>
      <c r="C186" s="33" t="str">
        <f t="shared" si="18"/>
        <v/>
      </c>
    </row>
    <row r="187" spans="1:3" x14ac:dyDescent="0.25">
      <c r="A187" s="17" t="s">
        <v>1339</v>
      </c>
      <c r="B187" s="18">
        <f>B179+1</f>
        <v>24</v>
      </c>
      <c r="C187" s="33"/>
    </row>
    <row r="188" spans="1:3" x14ac:dyDescent="0.25">
      <c r="A188" s="172">
        <f>A186+1</f>
        <v>41799</v>
      </c>
      <c r="B188" s="172"/>
      <c r="C188" s="33" t="str">
        <f t="shared" si="18"/>
        <v>Pentecôte</v>
      </c>
    </row>
    <row r="189" spans="1:3" x14ac:dyDescent="0.25">
      <c r="A189" s="172">
        <f>A188+1</f>
        <v>41800</v>
      </c>
      <c r="B189" s="172"/>
      <c r="C189" s="33" t="str">
        <f t="shared" si="18"/>
        <v/>
      </c>
    </row>
    <row r="190" spans="1:3" x14ac:dyDescent="0.25">
      <c r="A190" s="172">
        <f>A189+1</f>
        <v>41801</v>
      </c>
      <c r="B190" s="172"/>
      <c r="C190" s="33" t="str">
        <f t="shared" si="18"/>
        <v/>
      </c>
    </row>
    <row r="191" spans="1:3" x14ac:dyDescent="0.25">
      <c r="A191" s="172">
        <f>A190+1</f>
        <v>41802</v>
      </c>
      <c r="B191" s="172"/>
      <c r="C191" s="33" t="str">
        <f t="shared" si="18"/>
        <v/>
      </c>
    </row>
    <row r="192" spans="1:3" x14ac:dyDescent="0.25">
      <c r="A192" s="172">
        <f t="shared" ref="A192:A193" si="26">A191+1</f>
        <v>41803</v>
      </c>
      <c r="B192" s="172"/>
      <c r="C192" s="33" t="str">
        <f t="shared" si="18"/>
        <v/>
      </c>
    </row>
    <row r="193" spans="1:3" x14ac:dyDescent="0.25">
      <c r="A193" s="172">
        <f t="shared" si="26"/>
        <v>41804</v>
      </c>
      <c r="B193" s="172"/>
      <c r="C193" s="33" t="str">
        <f t="shared" si="18"/>
        <v/>
      </c>
    </row>
    <row r="194" spans="1:3" x14ac:dyDescent="0.25">
      <c r="A194" s="172">
        <f>A193+1</f>
        <v>41805</v>
      </c>
      <c r="B194" s="172"/>
      <c r="C194" s="33" t="str">
        <f t="shared" si="18"/>
        <v/>
      </c>
    </row>
    <row r="195" spans="1:3" x14ac:dyDescent="0.25">
      <c r="A195" s="17" t="s">
        <v>1339</v>
      </c>
      <c r="B195" s="18">
        <f>B187+1</f>
        <v>25</v>
      </c>
      <c r="C195" s="33"/>
    </row>
    <row r="196" spans="1:3" x14ac:dyDescent="0.25">
      <c r="A196" s="172">
        <f>A194+1</f>
        <v>41806</v>
      </c>
      <c r="B196" s="172"/>
      <c r="C196" s="33" t="str">
        <f t="shared" ref="C196:C258" si="27">IFERROR(VLOOKUP(A196,Fériés,2,FALSE),"")</f>
        <v/>
      </c>
    </row>
    <row r="197" spans="1:3" x14ac:dyDescent="0.25">
      <c r="A197" s="172">
        <f>A196+1</f>
        <v>41807</v>
      </c>
      <c r="B197" s="172"/>
      <c r="C197" s="33" t="str">
        <f t="shared" si="27"/>
        <v/>
      </c>
    </row>
    <row r="198" spans="1:3" x14ac:dyDescent="0.25">
      <c r="A198" s="172">
        <f>A197+1</f>
        <v>41808</v>
      </c>
      <c r="B198" s="172"/>
      <c r="C198" s="33" t="str">
        <f t="shared" si="27"/>
        <v/>
      </c>
    </row>
    <row r="199" spans="1:3" x14ac:dyDescent="0.25">
      <c r="A199" s="172">
        <f>A198+1</f>
        <v>41809</v>
      </c>
      <c r="B199" s="172"/>
      <c r="C199" s="33" t="str">
        <f t="shared" si="27"/>
        <v/>
      </c>
    </row>
    <row r="200" spans="1:3" x14ac:dyDescent="0.25">
      <c r="A200" s="172">
        <f t="shared" ref="A200:A201" si="28">A199+1</f>
        <v>41810</v>
      </c>
      <c r="B200" s="172"/>
      <c r="C200" s="33" t="str">
        <f t="shared" si="27"/>
        <v/>
      </c>
    </row>
    <row r="201" spans="1:3" x14ac:dyDescent="0.25">
      <c r="A201" s="172">
        <f t="shared" si="28"/>
        <v>41811</v>
      </c>
      <c r="B201" s="172"/>
      <c r="C201" s="33" t="str">
        <f t="shared" si="27"/>
        <v/>
      </c>
    </row>
    <row r="202" spans="1:3" x14ac:dyDescent="0.25">
      <c r="A202" s="172">
        <f>A201+1</f>
        <v>41812</v>
      </c>
      <c r="B202" s="172"/>
      <c r="C202" s="33" t="str">
        <f t="shared" si="27"/>
        <v/>
      </c>
    </row>
    <row r="203" spans="1:3" x14ac:dyDescent="0.25">
      <c r="A203" s="17" t="s">
        <v>1339</v>
      </c>
      <c r="B203" s="18">
        <f>B195+1</f>
        <v>26</v>
      </c>
      <c r="C203" s="33"/>
    </row>
    <row r="204" spans="1:3" x14ac:dyDescent="0.25">
      <c r="A204" s="172">
        <f>A202+1</f>
        <v>41813</v>
      </c>
      <c r="B204" s="172"/>
      <c r="C204" s="33" t="str">
        <f t="shared" si="27"/>
        <v/>
      </c>
    </row>
    <row r="205" spans="1:3" x14ac:dyDescent="0.25">
      <c r="A205" s="172">
        <f>A204+1</f>
        <v>41814</v>
      </c>
      <c r="B205" s="172"/>
      <c r="C205" s="33" t="str">
        <f t="shared" si="27"/>
        <v/>
      </c>
    </row>
    <row r="206" spans="1:3" x14ac:dyDescent="0.25">
      <c r="A206" s="172">
        <f>A205+1</f>
        <v>41815</v>
      </c>
      <c r="B206" s="172"/>
      <c r="C206" s="33" t="str">
        <f t="shared" si="27"/>
        <v/>
      </c>
    </row>
    <row r="207" spans="1:3" x14ac:dyDescent="0.25">
      <c r="A207" s="172">
        <f>A206+1</f>
        <v>41816</v>
      </c>
      <c r="B207" s="172"/>
      <c r="C207" s="33" t="str">
        <f t="shared" si="27"/>
        <v/>
      </c>
    </row>
    <row r="208" spans="1:3" x14ac:dyDescent="0.25">
      <c r="A208" s="172">
        <f t="shared" ref="A208:A209" si="29">A207+1</f>
        <v>41817</v>
      </c>
      <c r="B208" s="172"/>
      <c r="C208" s="33" t="str">
        <f t="shared" si="27"/>
        <v/>
      </c>
    </row>
    <row r="209" spans="1:3" x14ac:dyDescent="0.25">
      <c r="A209" s="172">
        <f t="shared" si="29"/>
        <v>41818</v>
      </c>
      <c r="B209" s="172"/>
      <c r="C209" s="33" t="str">
        <f t="shared" si="27"/>
        <v/>
      </c>
    </row>
    <row r="210" spans="1:3" x14ac:dyDescent="0.25">
      <c r="A210" s="172">
        <f>A209+1</f>
        <v>41819</v>
      </c>
      <c r="B210" s="172"/>
      <c r="C210" s="33" t="str">
        <f t="shared" si="27"/>
        <v/>
      </c>
    </row>
    <row r="211" spans="1:3" x14ac:dyDescent="0.25">
      <c r="A211" s="17" t="s">
        <v>1339</v>
      </c>
      <c r="B211" s="18">
        <f>B203+1</f>
        <v>27</v>
      </c>
      <c r="C211" s="33"/>
    </row>
    <row r="212" spans="1:3" x14ac:dyDescent="0.25">
      <c r="A212" s="172">
        <f>A210+1</f>
        <v>41820</v>
      </c>
      <c r="B212" s="172"/>
      <c r="C212" s="33" t="str">
        <f t="shared" si="27"/>
        <v/>
      </c>
    </row>
    <row r="213" spans="1:3" x14ac:dyDescent="0.25">
      <c r="A213" s="172">
        <f>A212+1</f>
        <v>41821</v>
      </c>
      <c r="B213" s="172"/>
      <c r="C213" s="33" t="str">
        <f t="shared" si="27"/>
        <v/>
      </c>
    </row>
    <row r="214" spans="1:3" x14ac:dyDescent="0.25">
      <c r="A214" s="172">
        <f>A213+1</f>
        <v>41822</v>
      </c>
      <c r="B214" s="172"/>
      <c r="C214" s="33" t="str">
        <f t="shared" si="27"/>
        <v/>
      </c>
    </row>
    <row r="215" spans="1:3" x14ac:dyDescent="0.25">
      <c r="A215" s="172">
        <f>A214+1</f>
        <v>41823</v>
      </c>
      <c r="B215" s="172"/>
      <c r="C215" s="33" t="str">
        <f t="shared" si="27"/>
        <v/>
      </c>
    </row>
    <row r="216" spans="1:3" x14ac:dyDescent="0.25">
      <c r="A216" s="172">
        <f t="shared" ref="A216:A217" si="30">A215+1</f>
        <v>41824</v>
      </c>
      <c r="B216" s="172"/>
      <c r="C216" s="33" t="str">
        <f t="shared" si="27"/>
        <v/>
      </c>
    </row>
    <row r="217" spans="1:3" x14ac:dyDescent="0.25">
      <c r="A217" s="172">
        <f t="shared" si="30"/>
        <v>41825</v>
      </c>
      <c r="B217" s="172"/>
      <c r="C217" s="33" t="str">
        <f t="shared" si="27"/>
        <v/>
      </c>
    </row>
    <row r="218" spans="1:3" x14ac:dyDescent="0.25">
      <c r="A218" s="172">
        <f>A217+1</f>
        <v>41826</v>
      </c>
      <c r="B218" s="172"/>
      <c r="C218" s="33" t="str">
        <f t="shared" si="27"/>
        <v/>
      </c>
    </row>
    <row r="219" spans="1:3" x14ac:dyDescent="0.25">
      <c r="A219" s="17" t="s">
        <v>1339</v>
      </c>
      <c r="B219" s="18">
        <f>B211+1</f>
        <v>28</v>
      </c>
      <c r="C219" s="33"/>
    </row>
    <row r="220" spans="1:3" x14ac:dyDescent="0.25">
      <c r="A220" s="172">
        <f>A218+1</f>
        <v>41827</v>
      </c>
      <c r="B220" s="172"/>
      <c r="C220" s="33" t="str">
        <f t="shared" si="27"/>
        <v/>
      </c>
    </row>
    <row r="221" spans="1:3" x14ac:dyDescent="0.25">
      <c r="A221" s="172">
        <f>A220+1</f>
        <v>41828</v>
      </c>
      <c r="B221" s="172"/>
      <c r="C221" s="33" t="str">
        <f t="shared" si="27"/>
        <v/>
      </c>
    </row>
    <row r="222" spans="1:3" x14ac:dyDescent="0.25">
      <c r="A222" s="172">
        <f>A221+1</f>
        <v>41829</v>
      </c>
      <c r="B222" s="172"/>
      <c r="C222" s="33" t="str">
        <f t="shared" si="27"/>
        <v/>
      </c>
    </row>
    <row r="223" spans="1:3" x14ac:dyDescent="0.25">
      <c r="A223" s="172">
        <f>A222+1</f>
        <v>41830</v>
      </c>
      <c r="B223" s="172"/>
      <c r="C223" s="33" t="str">
        <f t="shared" si="27"/>
        <v/>
      </c>
    </row>
    <row r="224" spans="1:3" x14ac:dyDescent="0.25">
      <c r="A224" s="172">
        <f t="shared" ref="A224:A225" si="31">A223+1</f>
        <v>41831</v>
      </c>
      <c r="B224" s="172"/>
      <c r="C224" s="33" t="str">
        <f t="shared" si="27"/>
        <v/>
      </c>
    </row>
    <row r="225" spans="1:3" x14ac:dyDescent="0.25">
      <c r="A225" s="172">
        <f t="shared" si="31"/>
        <v>41832</v>
      </c>
      <c r="B225" s="172"/>
      <c r="C225" s="33" t="str">
        <f t="shared" si="27"/>
        <v/>
      </c>
    </row>
    <row r="226" spans="1:3" x14ac:dyDescent="0.25">
      <c r="A226" s="172">
        <f>A225+1</f>
        <v>41833</v>
      </c>
      <c r="B226" s="172"/>
      <c r="C226" s="33" t="str">
        <f t="shared" si="27"/>
        <v/>
      </c>
    </row>
    <row r="227" spans="1:3" x14ac:dyDescent="0.25">
      <c r="A227" s="17" t="s">
        <v>1339</v>
      </c>
      <c r="B227" s="18">
        <f>B219+1</f>
        <v>29</v>
      </c>
      <c r="C227" s="33"/>
    </row>
    <row r="228" spans="1:3" x14ac:dyDescent="0.25">
      <c r="A228" s="172">
        <f>A226+1</f>
        <v>41834</v>
      </c>
      <c r="B228" s="172"/>
      <c r="C228" s="33" t="str">
        <f t="shared" si="27"/>
        <v>Fête nationale</v>
      </c>
    </row>
    <row r="229" spans="1:3" x14ac:dyDescent="0.25">
      <c r="A229" s="172">
        <f>A228+1</f>
        <v>41835</v>
      </c>
      <c r="B229" s="172"/>
      <c r="C229" s="33" t="str">
        <f t="shared" si="27"/>
        <v/>
      </c>
    </row>
    <row r="230" spans="1:3" x14ac:dyDescent="0.25">
      <c r="A230" s="172">
        <f>A229+1</f>
        <v>41836</v>
      </c>
      <c r="B230" s="172"/>
      <c r="C230" s="33" t="str">
        <f t="shared" si="27"/>
        <v/>
      </c>
    </row>
    <row r="231" spans="1:3" x14ac:dyDescent="0.25">
      <c r="A231" s="172">
        <f>A230+1</f>
        <v>41837</v>
      </c>
      <c r="B231" s="172"/>
      <c r="C231" s="33" t="str">
        <f t="shared" si="27"/>
        <v/>
      </c>
    </row>
    <row r="232" spans="1:3" x14ac:dyDescent="0.25">
      <c r="A232" s="172">
        <f t="shared" ref="A232:A233" si="32">A231+1</f>
        <v>41838</v>
      </c>
      <c r="B232" s="172"/>
      <c r="C232" s="33" t="str">
        <f t="shared" si="27"/>
        <v/>
      </c>
    </row>
    <row r="233" spans="1:3" x14ac:dyDescent="0.25">
      <c r="A233" s="172">
        <f t="shared" si="32"/>
        <v>41839</v>
      </c>
      <c r="B233" s="172"/>
      <c r="C233" s="33" t="str">
        <f t="shared" si="27"/>
        <v/>
      </c>
    </row>
    <row r="234" spans="1:3" x14ac:dyDescent="0.25">
      <c r="A234" s="172">
        <f>A233+1</f>
        <v>41840</v>
      </c>
      <c r="B234" s="172"/>
      <c r="C234" s="33" t="str">
        <f t="shared" si="27"/>
        <v/>
      </c>
    </row>
    <row r="235" spans="1:3" x14ac:dyDescent="0.25">
      <c r="A235" s="17" t="s">
        <v>1339</v>
      </c>
      <c r="B235" s="18">
        <f>B227+1</f>
        <v>30</v>
      </c>
      <c r="C235" s="33"/>
    </row>
    <row r="236" spans="1:3" x14ac:dyDescent="0.25">
      <c r="A236" s="172">
        <f>A234+1</f>
        <v>41841</v>
      </c>
      <c r="B236" s="172"/>
      <c r="C236" s="33" t="str">
        <f t="shared" si="27"/>
        <v/>
      </c>
    </row>
    <row r="237" spans="1:3" x14ac:dyDescent="0.25">
      <c r="A237" s="172">
        <f>A236+1</f>
        <v>41842</v>
      </c>
      <c r="B237" s="172"/>
      <c r="C237" s="33" t="str">
        <f t="shared" si="27"/>
        <v/>
      </c>
    </row>
    <row r="238" spans="1:3" x14ac:dyDescent="0.25">
      <c r="A238" s="172">
        <f>A237+1</f>
        <v>41843</v>
      </c>
      <c r="B238" s="172"/>
      <c r="C238" s="33" t="str">
        <f t="shared" si="27"/>
        <v/>
      </c>
    </row>
    <row r="239" spans="1:3" x14ac:dyDescent="0.25">
      <c r="A239" s="172">
        <f>A238+1</f>
        <v>41844</v>
      </c>
      <c r="B239" s="172"/>
      <c r="C239" s="33" t="str">
        <f t="shared" si="27"/>
        <v/>
      </c>
    </row>
    <row r="240" spans="1:3" x14ac:dyDescent="0.25">
      <c r="A240" s="172">
        <f t="shared" ref="A240:A241" si="33">A239+1</f>
        <v>41845</v>
      </c>
      <c r="B240" s="172"/>
      <c r="C240" s="33" t="str">
        <f t="shared" si="27"/>
        <v/>
      </c>
    </row>
    <row r="241" spans="1:3" x14ac:dyDescent="0.25">
      <c r="A241" s="172">
        <f t="shared" si="33"/>
        <v>41846</v>
      </c>
      <c r="B241" s="172"/>
      <c r="C241" s="33" t="str">
        <f t="shared" si="27"/>
        <v/>
      </c>
    </row>
    <row r="242" spans="1:3" x14ac:dyDescent="0.25">
      <c r="A242" s="172">
        <f>A241+1</f>
        <v>41847</v>
      </c>
      <c r="B242" s="172"/>
      <c r="C242" s="33" t="str">
        <f t="shared" si="27"/>
        <v/>
      </c>
    </row>
    <row r="243" spans="1:3" x14ac:dyDescent="0.25">
      <c r="A243" s="17" t="s">
        <v>1339</v>
      </c>
      <c r="B243" s="18">
        <f>B235+1</f>
        <v>31</v>
      </c>
      <c r="C243" s="33"/>
    </row>
    <row r="244" spans="1:3" x14ac:dyDescent="0.25">
      <c r="A244" s="172">
        <f>A242+1</f>
        <v>41848</v>
      </c>
      <c r="B244" s="172"/>
      <c r="C244" s="33" t="str">
        <f t="shared" si="27"/>
        <v/>
      </c>
    </row>
    <row r="245" spans="1:3" x14ac:dyDescent="0.25">
      <c r="A245" s="172">
        <f>A244+1</f>
        <v>41849</v>
      </c>
      <c r="B245" s="172"/>
      <c r="C245" s="33" t="str">
        <f t="shared" si="27"/>
        <v/>
      </c>
    </row>
    <row r="246" spans="1:3" x14ac:dyDescent="0.25">
      <c r="A246" s="172">
        <f>A245+1</f>
        <v>41850</v>
      </c>
      <c r="B246" s="172"/>
      <c r="C246" s="33" t="str">
        <f t="shared" si="27"/>
        <v/>
      </c>
    </row>
    <row r="247" spans="1:3" x14ac:dyDescent="0.25">
      <c r="A247" s="172">
        <f>A246+1</f>
        <v>41851</v>
      </c>
      <c r="B247" s="172"/>
      <c r="C247" s="33" t="str">
        <f t="shared" si="27"/>
        <v/>
      </c>
    </row>
    <row r="248" spans="1:3" x14ac:dyDescent="0.25">
      <c r="A248" s="172">
        <f t="shared" ref="A248:A249" si="34">A247+1</f>
        <v>41852</v>
      </c>
      <c r="B248" s="172"/>
      <c r="C248" s="33" t="str">
        <f t="shared" si="27"/>
        <v/>
      </c>
    </row>
    <row r="249" spans="1:3" x14ac:dyDescent="0.25">
      <c r="A249" s="172">
        <f t="shared" si="34"/>
        <v>41853</v>
      </c>
      <c r="B249" s="172"/>
      <c r="C249" s="33" t="str">
        <f t="shared" si="27"/>
        <v/>
      </c>
    </row>
    <row r="250" spans="1:3" x14ac:dyDescent="0.25">
      <c r="A250" s="172">
        <f>A249+1</f>
        <v>41854</v>
      </c>
      <c r="B250" s="172"/>
      <c r="C250" s="33" t="str">
        <f t="shared" si="27"/>
        <v/>
      </c>
    </row>
    <row r="251" spans="1:3" x14ac:dyDescent="0.25">
      <c r="A251" s="17" t="s">
        <v>1339</v>
      </c>
      <c r="B251" s="18">
        <f>B243+1</f>
        <v>32</v>
      </c>
      <c r="C251" s="33"/>
    </row>
    <row r="252" spans="1:3" x14ac:dyDescent="0.25">
      <c r="A252" s="172">
        <f>A250+1</f>
        <v>41855</v>
      </c>
      <c r="B252" s="172"/>
      <c r="C252" s="33" t="str">
        <f t="shared" si="27"/>
        <v/>
      </c>
    </row>
    <row r="253" spans="1:3" x14ac:dyDescent="0.25">
      <c r="A253" s="172">
        <f>A252+1</f>
        <v>41856</v>
      </c>
      <c r="B253" s="172"/>
      <c r="C253" s="33" t="str">
        <f t="shared" si="27"/>
        <v/>
      </c>
    </row>
    <row r="254" spans="1:3" x14ac:dyDescent="0.25">
      <c r="A254" s="172">
        <f>A253+1</f>
        <v>41857</v>
      </c>
      <c r="B254" s="172"/>
      <c r="C254" s="33" t="str">
        <f t="shared" si="27"/>
        <v/>
      </c>
    </row>
    <row r="255" spans="1:3" x14ac:dyDescent="0.25">
      <c r="A255" s="172">
        <f>A254+1</f>
        <v>41858</v>
      </c>
      <c r="B255" s="172"/>
      <c r="C255" s="33" t="str">
        <f t="shared" si="27"/>
        <v/>
      </c>
    </row>
    <row r="256" spans="1:3" x14ac:dyDescent="0.25">
      <c r="A256" s="172">
        <f t="shared" ref="A256:A257" si="35">A255+1</f>
        <v>41859</v>
      </c>
      <c r="B256" s="172"/>
      <c r="C256" s="33" t="str">
        <f t="shared" si="27"/>
        <v/>
      </c>
    </row>
    <row r="257" spans="1:3" x14ac:dyDescent="0.25">
      <c r="A257" s="172">
        <f t="shared" si="35"/>
        <v>41860</v>
      </c>
      <c r="B257" s="172"/>
      <c r="C257" s="33" t="str">
        <f t="shared" si="27"/>
        <v/>
      </c>
    </row>
    <row r="258" spans="1:3" x14ac:dyDescent="0.25">
      <c r="A258" s="172">
        <f>A257+1</f>
        <v>41861</v>
      </c>
      <c r="B258" s="172"/>
      <c r="C258" s="33" t="str">
        <f t="shared" si="27"/>
        <v/>
      </c>
    </row>
    <row r="259" spans="1:3" x14ac:dyDescent="0.25">
      <c r="A259" s="17" t="s">
        <v>1339</v>
      </c>
      <c r="B259" s="18">
        <f>B251+1</f>
        <v>33</v>
      </c>
      <c r="C259" s="33"/>
    </row>
    <row r="260" spans="1:3" x14ac:dyDescent="0.25">
      <c r="A260" s="172">
        <f>A258+1</f>
        <v>41862</v>
      </c>
      <c r="B260" s="172"/>
      <c r="C260" s="33" t="str">
        <f t="shared" ref="C260:C322" si="36">IFERROR(VLOOKUP(A260,Fériés,2,FALSE),"")</f>
        <v/>
      </c>
    </row>
    <row r="261" spans="1:3" x14ac:dyDescent="0.25">
      <c r="A261" s="172">
        <f>A260+1</f>
        <v>41863</v>
      </c>
      <c r="B261" s="172"/>
      <c r="C261" s="33" t="str">
        <f t="shared" si="36"/>
        <v/>
      </c>
    </row>
    <row r="262" spans="1:3" x14ac:dyDescent="0.25">
      <c r="A262" s="172">
        <f>A261+1</f>
        <v>41864</v>
      </c>
      <c r="B262" s="172"/>
      <c r="C262" s="33" t="str">
        <f t="shared" si="36"/>
        <v/>
      </c>
    </row>
    <row r="263" spans="1:3" x14ac:dyDescent="0.25">
      <c r="A263" s="172">
        <f>A262+1</f>
        <v>41865</v>
      </c>
      <c r="B263" s="172"/>
      <c r="C263" s="33" t="str">
        <f t="shared" si="36"/>
        <v/>
      </c>
    </row>
    <row r="264" spans="1:3" x14ac:dyDescent="0.25">
      <c r="A264" s="172">
        <f t="shared" ref="A264:A265" si="37">A263+1</f>
        <v>41866</v>
      </c>
      <c r="B264" s="172"/>
      <c r="C264" s="33" t="str">
        <f t="shared" si="36"/>
        <v>Assomption</v>
      </c>
    </row>
    <row r="265" spans="1:3" x14ac:dyDescent="0.25">
      <c r="A265" s="172">
        <f t="shared" si="37"/>
        <v>41867</v>
      </c>
      <c r="B265" s="172"/>
      <c r="C265" s="33" t="str">
        <f t="shared" si="36"/>
        <v/>
      </c>
    </row>
    <row r="266" spans="1:3" x14ac:dyDescent="0.25">
      <c r="A266" s="172">
        <f>A265+1</f>
        <v>41868</v>
      </c>
      <c r="B266" s="172"/>
      <c r="C266" s="33" t="str">
        <f t="shared" si="36"/>
        <v/>
      </c>
    </row>
    <row r="267" spans="1:3" x14ac:dyDescent="0.25">
      <c r="A267" s="17" t="s">
        <v>1339</v>
      </c>
      <c r="B267" s="18">
        <f>B259+1</f>
        <v>34</v>
      </c>
      <c r="C267" s="33"/>
    </row>
    <row r="268" spans="1:3" x14ac:dyDescent="0.25">
      <c r="A268" s="172">
        <f>A266+1</f>
        <v>41869</v>
      </c>
      <c r="B268" s="172"/>
      <c r="C268" s="33" t="str">
        <f t="shared" si="36"/>
        <v/>
      </c>
    </row>
    <row r="269" spans="1:3" x14ac:dyDescent="0.25">
      <c r="A269" s="172">
        <f>A268+1</f>
        <v>41870</v>
      </c>
      <c r="B269" s="172"/>
      <c r="C269" s="33" t="str">
        <f t="shared" si="36"/>
        <v/>
      </c>
    </row>
    <row r="270" spans="1:3" x14ac:dyDescent="0.25">
      <c r="A270" s="172">
        <f>A269+1</f>
        <v>41871</v>
      </c>
      <c r="B270" s="172"/>
      <c r="C270" s="33" t="str">
        <f t="shared" si="36"/>
        <v/>
      </c>
    </row>
    <row r="271" spans="1:3" x14ac:dyDescent="0.25">
      <c r="A271" s="172">
        <f>A270+1</f>
        <v>41872</v>
      </c>
      <c r="B271" s="172"/>
      <c r="C271" s="33" t="str">
        <f t="shared" si="36"/>
        <v/>
      </c>
    </row>
    <row r="272" spans="1:3" x14ac:dyDescent="0.25">
      <c r="A272" s="172">
        <f t="shared" ref="A272:A273" si="38">A271+1</f>
        <v>41873</v>
      </c>
      <c r="B272" s="172"/>
      <c r="C272" s="33" t="str">
        <f t="shared" si="36"/>
        <v/>
      </c>
    </row>
    <row r="273" spans="1:3" x14ac:dyDescent="0.25">
      <c r="A273" s="172">
        <f t="shared" si="38"/>
        <v>41874</v>
      </c>
      <c r="B273" s="172"/>
      <c r="C273" s="33" t="str">
        <f t="shared" si="36"/>
        <v/>
      </c>
    </row>
    <row r="274" spans="1:3" x14ac:dyDescent="0.25">
      <c r="A274" s="172">
        <f>A273+1</f>
        <v>41875</v>
      </c>
      <c r="B274" s="172"/>
      <c r="C274" s="33" t="str">
        <f t="shared" si="36"/>
        <v/>
      </c>
    </row>
    <row r="275" spans="1:3" x14ac:dyDescent="0.25">
      <c r="A275" s="17" t="s">
        <v>1339</v>
      </c>
      <c r="B275" s="18">
        <f>B267+1</f>
        <v>35</v>
      </c>
      <c r="C275" s="33"/>
    </row>
    <row r="276" spans="1:3" x14ac:dyDescent="0.25">
      <c r="A276" s="172">
        <f>A274+1</f>
        <v>41876</v>
      </c>
      <c r="B276" s="172"/>
      <c r="C276" s="33" t="str">
        <f t="shared" si="36"/>
        <v/>
      </c>
    </row>
    <row r="277" spans="1:3" x14ac:dyDescent="0.25">
      <c r="A277" s="172">
        <f>A276+1</f>
        <v>41877</v>
      </c>
      <c r="B277" s="172"/>
      <c r="C277" s="33" t="str">
        <f t="shared" si="36"/>
        <v/>
      </c>
    </row>
    <row r="278" spans="1:3" x14ac:dyDescent="0.25">
      <c r="A278" s="172">
        <f>A277+1</f>
        <v>41878</v>
      </c>
      <c r="B278" s="172"/>
      <c r="C278" s="33" t="str">
        <f t="shared" si="36"/>
        <v/>
      </c>
    </row>
    <row r="279" spans="1:3" x14ac:dyDescent="0.25">
      <c r="A279" s="172">
        <f>A278+1</f>
        <v>41879</v>
      </c>
      <c r="B279" s="172"/>
      <c r="C279" s="33" t="str">
        <f t="shared" si="36"/>
        <v/>
      </c>
    </row>
    <row r="280" spans="1:3" x14ac:dyDescent="0.25">
      <c r="A280" s="172">
        <f t="shared" ref="A280:A281" si="39">A279+1</f>
        <v>41880</v>
      </c>
      <c r="B280" s="172"/>
      <c r="C280" s="33" t="str">
        <f t="shared" si="36"/>
        <v/>
      </c>
    </row>
    <row r="281" spans="1:3" x14ac:dyDescent="0.25">
      <c r="A281" s="172">
        <f t="shared" si="39"/>
        <v>41881</v>
      </c>
      <c r="B281" s="172"/>
      <c r="C281" s="33" t="str">
        <f t="shared" si="36"/>
        <v/>
      </c>
    </row>
    <row r="282" spans="1:3" x14ac:dyDescent="0.25">
      <c r="A282" s="172">
        <f>A281+1</f>
        <v>41882</v>
      </c>
      <c r="B282" s="172"/>
      <c r="C282" s="33" t="str">
        <f t="shared" si="36"/>
        <v/>
      </c>
    </row>
    <row r="283" spans="1:3" x14ac:dyDescent="0.25">
      <c r="A283" s="17" t="s">
        <v>1339</v>
      </c>
      <c r="B283" s="18">
        <f>B275+1</f>
        <v>36</v>
      </c>
      <c r="C283" s="33"/>
    </row>
    <row r="284" spans="1:3" x14ac:dyDescent="0.25">
      <c r="A284" s="172">
        <f>A282+1</f>
        <v>41883</v>
      </c>
      <c r="B284" s="172"/>
      <c r="C284" s="33" t="str">
        <f t="shared" si="36"/>
        <v/>
      </c>
    </row>
    <row r="285" spans="1:3" x14ac:dyDescent="0.25">
      <c r="A285" s="172">
        <f>A284+1</f>
        <v>41884</v>
      </c>
      <c r="B285" s="172"/>
      <c r="C285" s="33" t="str">
        <f t="shared" si="36"/>
        <v/>
      </c>
    </row>
    <row r="286" spans="1:3" x14ac:dyDescent="0.25">
      <c r="A286" s="172">
        <f>A285+1</f>
        <v>41885</v>
      </c>
      <c r="B286" s="172"/>
      <c r="C286" s="33" t="str">
        <f t="shared" si="36"/>
        <v/>
      </c>
    </row>
    <row r="287" spans="1:3" x14ac:dyDescent="0.25">
      <c r="A287" s="172">
        <f>A286+1</f>
        <v>41886</v>
      </c>
      <c r="B287" s="172"/>
      <c r="C287" s="33" t="str">
        <f t="shared" si="36"/>
        <v/>
      </c>
    </row>
    <row r="288" spans="1:3" x14ac:dyDescent="0.25">
      <c r="A288" s="172">
        <f t="shared" ref="A288:A289" si="40">A287+1</f>
        <v>41887</v>
      </c>
      <c r="B288" s="172"/>
      <c r="C288" s="33" t="str">
        <f t="shared" si="36"/>
        <v/>
      </c>
    </row>
    <row r="289" spans="1:3" x14ac:dyDescent="0.25">
      <c r="A289" s="172">
        <f t="shared" si="40"/>
        <v>41888</v>
      </c>
      <c r="B289" s="172"/>
      <c r="C289" s="33" t="str">
        <f t="shared" si="36"/>
        <v/>
      </c>
    </row>
    <row r="290" spans="1:3" x14ac:dyDescent="0.25">
      <c r="A290" s="172">
        <f>A289+1</f>
        <v>41889</v>
      </c>
      <c r="B290" s="172"/>
      <c r="C290" s="33" t="str">
        <f t="shared" si="36"/>
        <v/>
      </c>
    </row>
    <row r="291" spans="1:3" x14ac:dyDescent="0.25">
      <c r="A291" s="17" t="s">
        <v>1339</v>
      </c>
      <c r="B291" s="18">
        <f>B283+1</f>
        <v>37</v>
      </c>
      <c r="C291" s="33"/>
    </row>
    <row r="292" spans="1:3" x14ac:dyDescent="0.25">
      <c r="A292" s="172">
        <f>A290+1</f>
        <v>41890</v>
      </c>
      <c r="B292" s="172"/>
      <c r="C292" s="33" t="str">
        <f t="shared" si="36"/>
        <v/>
      </c>
    </row>
    <row r="293" spans="1:3" x14ac:dyDescent="0.25">
      <c r="A293" s="172">
        <f>A292+1</f>
        <v>41891</v>
      </c>
      <c r="B293" s="172"/>
      <c r="C293" s="33" t="str">
        <f t="shared" si="36"/>
        <v/>
      </c>
    </row>
    <row r="294" spans="1:3" x14ac:dyDescent="0.25">
      <c r="A294" s="172">
        <f>A293+1</f>
        <v>41892</v>
      </c>
      <c r="B294" s="172"/>
      <c r="C294" s="33" t="str">
        <f t="shared" si="36"/>
        <v/>
      </c>
    </row>
    <row r="295" spans="1:3" x14ac:dyDescent="0.25">
      <c r="A295" s="172">
        <f>A294+1</f>
        <v>41893</v>
      </c>
      <c r="B295" s="172"/>
      <c r="C295" s="33" t="str">
        <f t="shared" si="36"/>
        <v/>
      </c>
    </row>
    <row r="296" spans="1:3" x14ac:dyDescent="0.25">
      <c r="A296" s="172">
        <f t="shared" ref="A296:A297" si="41">A295+1</f>
        <v>41894</v>
      </c>
      <c r="B296" s="172"/>
      <c r="C296" s="33" t="str">
        <f t="shared" si="36"/>
        <v/>
      </c>
    </row>
    <row r="297" spans="1:3" x14ac:dyDescent="0.25">
      <c r="A297" s="172">
        <f t="shared" si="41"/>
        <v>41895</v>
      </c>
      <c r="B297" s="172"/>
      <c r="C297" s="33" t="str">
        <f t="shared" si="36"/>
        <v/>
      </c>
    </row>
    <row r="298" spans="1:3" x14ac:dyDescent="0.25">
      <c r="A298" s="172">
        <f>A297+1</f>
        <v>41896</v>
      </c>
      <c r="B298" s="172"/>
      <c r="C298" s="33" t="str">
        <f t="shared" si="36"/>
        <v/>
      </c>
    </row>
    <row r="299" spans="1:3" x14ac:dyDescent="0.25">
      <c r="A299" s="17" t="s">
        <v>1339</v>
      </c>
      <c r="B299" s="18">
        <f>B291+1</f>
        <v>38</v>
      </c>
      <c r="C299" s="33"/>
    </row>
    <row r="300" spans="1:3" x14ac:dyDescent="0.25">
      <c r="A300" s="172">
        <f>A298+1</f>
        <v>41897</v>
      </c>
      <c r="B300" s="172"/>
      <c r="C300" s="33" t="str">
        <f t="shared" si="36"/>
        <v/>
      </c>
    </row>
    <row r="301" spans="1:3" x14ac:dyDescent="0.25">
      <c r="A301" s="172">
        <f>A300+1</f>
        <v>41898</v>
      </c>
      <c r="B301" s="172"/>
      <c r="C301" s="33" t="str">
        <f t="shared" si="36"/>
        <v/>
      </c>
    </row>
    <row r="302" spans="1:3" x14ac:dyDescent="0.25">
      <c r="A302" s="172">
        <f>A301+1</f>
        <v>41899</v>
      </c>
      <c r="B302" s="172"/>
      <c r="C302" s="33" t="str">
        <f t="shared" si="36"/>
        <v/>
      </c>
    </row>
    <row r="303" spans="1:3" x14ac:dyDescent="0.25">
      <c r="A303" s="172">
        <f>A302+1</f>
        <v>41900</v>
      </c>
      <c r="B303" s="172"/>
      <c r="C303" s="33" t="str">
        <f t="shared" si="36"/>
        <v/>
      </c>
    </row>
    <row r="304" spans="1:3" x14ac:dyDescent="0.25">
      <c r="A304" s="172">
        <f t="shared" ref="A304:A305" si="42">A303+1</f>
        <v>41901</v>
      </c>
      <c r="B304" s="172"/>
      <c r="C304" s="33" t="str">
        <f t="shared" si="36"/>
        <v/>
      </c>
    </row>
    <row r="305" spans="1:3" x14ac:dyDescent="0.25">
      <c r="A305" s="172">
        <f t="shared" si="42"/>
        <v>41902</v>
      </c>
      <c r="B305" s="172"/>
      <c r="C305" s="33" t="str">
        <f t="shared" si="36"/>
        <v/>
      </c>
    </row>
    <row r="306" spans="1:3" x14ac:dyDescent="0.25">
      <c r="A306" s="172">
        <f>A305+1</f>
        <v>41903</v>
      </c>
      <c r="B306" s="172"/>
      <c r="C306" s="33" t="str">
        <f t="shared" si="36"/>
        <v/>
      </c>
    </row>
    <row r="307" spans="1:3" x14ac:dyDescent="0.25">
      <c r="A307" s="17" t="s">
        <v>1339</v>
      </c>
      <c r="B307" s="18">
        <f>B299+1</f>
        <v>39</v>
      </c>
      <c r="C307" s="33"/>
    </row>
    <row r="308" spans="1:3" x14ac:dyDescent="0.25">
      <c r="A308" s="172">
        <f>A306+1</f>
        <v>41904</v>
      </c>
      <c r="B308" s="172"/>
      <c r="C308" s="33" t="str">
        <f t="shared" si="36"/>
        <v/>
      </c>
    </row>
    <row r="309" spans="1:3" x14ac:dyDescent="0.25">
      <c r="A309" s="172">
        <f>A308+1</f>
        <v>41905</v>
      </c>
      <c r="B309" s="172"/>
      <c r="C309" s="33" t="str">
        <f t="shared" si="36"/>
        <v/>
      </c>
    </row>
    <row r="310" spans="1:3" x14ac:dyDescent="0.25">
      <c r="A310" s="172">
        <f>A309+1</f>
        <v>41906</v>
      </c>
      <c r="B310" s="172"/>
      <c r="C310" s="33" t="str">
        <f t="shared" si="36"/>
        <v/>
      </c>
    </row>
    <row r="311" spans="1:3" x14ac:dyDescent="0.25">
      <c r="A311" s="172">
        <f>A310+1</f>
        <v>41907</v>
      </c>
      <c r="B311" s="172"/>
      <c r="C311" s="33" t="str">
        <f t="shared" si="36"/>
        <v/>
      </c>
    </row>
    <row r="312" spans="1:3" x14ac:dyDescent="0.25">
      <c r="A312" s="172">
        <f t="shared" ref="A312:A313" si="43">A311+1</f>
        <v>41908</v>
      </c>
      <c r="B312" s="172"/>
      <c r="C312" s="33" t="str">
        <f t="shared" si="36"/>
        <v/>
      </c>
    </row>
    <row r="313" spans="1:3" x14ac:dyDescent="0.25">
      <c r="A313" s="172">
        <f t="shared" si="43"/>
        <v>41909</v>
      </c>
      <c r="B313" s="172"/>
      <c r="C313" s="33" t="str">
        <f t="shared" si="36"/>
        <v/>
      </c>
    </row>
    <row r="314" spans="1:3" x14ac:dyDescent="0.25">
      <c r="A314" s="172">
        <f>A313+1</f>
        <v>41910</v>
      </c>
      <c r="B314" s="172"/>
      <c r="C314" s="33" t="str">
        <f t="shared" si="36"/>
        <v/>
      </c>
    </row>
    <row r="315" spans="1:3" x14ac:dyDescent="0.25">
      <c r="A315" s="17" t="s">
        <v>1339</v>
      </c>
      <c r="B315" s="18">
        <f>B307+1</f>
        <v>40</v>
      </c>
      <c r="C315" s="33"/>
    </row>
    <row r="316" spans="1:3" x14ac:dyDescent="0.25">
      <c r="A316" s="172">
        <f>A314+1</f>
        <v>41911</v>
      </c>
      <c r="B316" s="172"/>
      <c r="C316" s="33" t="str">
        <f t="shared" si="36"/>
        <v/>
      </c>
    </row>
    <row r="317" spans="1:3" x14ac:dyDescent="0.25">
      <c r="A317" s="172">
        <f>A316+1</f>
        <v>41912</v>
      </c>
      <c r="B317" s="172"/>
      <c r="C317" s="33" t="str">
        <f t="shared" si="36"/>
        <v/>
      </c>
    </row>
    <row r="318" spans="1:3" x14ac:dyDescent="0.25">
      <c r="A318" s="172">
        <f>A317+1</f>
        <v>41913</v>
      </c>
      <c r="B318" s="172"/>
      <c r="C318" s="33" t="str">
        <f t="shared" si="36"/>
        <v/>
      </c>
    </row>
    <row r="319" spans="1:3" x14ac:dyDescent="0.25">
      <c r="A319" s="172">
        <f>A318+1</f>
        <v>41914</v>
      </c>
      <c r="B319" s="172"/>
      <c r="C319" s="33" t="str">
        <f t="shared" si="36"/>
        <v/>
      </c>
    </row>
    <row r="320" spans="1:3" x14ac:dyDescent="0.25">
      <c r="A320" s="172">
        <f t="shared" ref="A320:A321" si="44">A319+1</f>
        <v>41915</v>
      </c>
      <c r="B320" s="172"/>
      <c r="C320" s="33" t="str">
        <f t="shared" si="36"/>
        <v/>
      </c>
    </row>
    <row r="321" spans="1:3" x14ac:dyDescent="0.25">
      <c r="A321" s="172">
        <f t="shared" si="44"/>
        <v>41916</v>
      </c>
      <c r="B321" s="172"/>
      <c r="C321" s="33" t="str">
        <f t="shared" si="36"/>
        <v/>
      </c>
    </row>
    <row r="322" spans="1:3" x14ac:dyDescent="0.25">
      <c r="A322" s="172">
        <f>A321+1</f>
        <v>41917</v>
      </c>
      <c r="B322" s="172"/>
      <c r="C322" s="33" t="str">
        <f t="shared" si="36"/>
        <v/>
      </c>
    </row>
    <row r="323" spans="1:3" x14ac:dyDescent="0.25">
      <c r="A323" s="17" t="s">
        <v>1339</v>
      </c>
      <c r="B323" s="18">
        <f>B315+1</f>
        <v>41</v>
      </c>
      <c r="C323" s="33"/>
    </row>
    <row r="324" spans="1:3" x14ac:dyDescent="0.25">
      <c r="A324" s="172">
        <f>A322+1</f>
        <v>41918</v>
      </c>
      <c r="B324" s="172"/>
      <c r="C324" s="33" t="str">
        <f t="shared" ref="C324:C386" si="45">IFERROR(VLOOKUP(A324,Fériés,2,FALSE),"")</f>
        <v/>
      </c>
    </row>
    <row r="325" spans="1:3" x14ac:dyDescent="0.25">
      <c r="A325" s="172">
        <f>A324+1</f>
        <v>41919</v>
      </c>
      <c r="B325" s="172"/>
      <c r="C325" s="33" t="str">
        <f t="shared" si="45"/>
        <v/>
      </c>
    </row>
    <row r="326" spans="1:3" x14ac:dyDescent="0.25">
      <c r="A326" s="172">
        <f>A325+1</f>
        <v>41920</v>
      </c>
      <c r="B326" s="172"/>
      <c r="C326" s="33" t="str">
        <f t="shared" si="45"/>
        <v/>
      </c>
    </row>
    <row r="327" spans="1:3" x14ac:dyDescent="0.25">
      <c r="A327" s="172">
        <f>A326+1</f>
        <v>41921</v>
      </c>
      <c r="B327" s="172"/>
      <c r="C327" s="33" t="str">
        <f t="shared" si="45"/>
        <v/>
      </c>
    </row>
    <row r="328" spans="1:3" x14ac:dyDescent="0.25">
      <c r="A328" s="172">
        <f t="shared" ref="A328:A329" si="46">A327+1</f>
        <v>41922</v>
      </c>
      <c r="B328" s="172"/>
      <c r="C328" s="33" t="str">
        <f t="shared" si="45"/>
        <v/>
      </c>
    </row>
    <row r="329" spans="1:3" x14ac:dyDescent="0.25">
      <c r="A329" s="172">
        <f t="shared" si="46"/>
        <v>41923</v>
      </c>
      <c r="B329" s="172"/>
      <c r="C329" s="33" t="str">
        <f t="shared" si="45"/>
        <v/>
      </c>
    </row>
    <row r="330" spans="1:3" x14ac:dyDescent="0.25">
      <c r="A330" s="172">
        <f>A329+1</f>
        <v>41924</v>
      </c>
      <c r="B330" s="172"/>
      <c r="C330" s="33" t="str">
        <f t="shared" si="45"/>
        <v/>
      </c>
    </row>
    <row r="331" spans="1:3" x14ac:dyDescent="0.25">
      <c r="A331" s="17" t="s">
        <v>1339</v>
      </c>
      <c r="B331" s="18">
        <f>B323+1</f>
        <v>42</v>
      </c>
      <c r="C331" s="33"/>
    </row>
    <row r="332" spans="1:3" x14ac:dyDescent="0.25">
      <c r="A332" s="172">
        <f>A330+1</f>
        <v>41925</v>
      </c>
      <c r="B332" s="172"/>
      <c r="C332" s="33" t="str">
        <f t="shared" si="45"/>
        <v/>
      </c>
    </row>
    <row r="333" spans="1:3" x14ac:dyDescent="0.25">
      <c r="A333" s="172">
        <f>A332+1</f>
        <v>41926</v>
      </c>
      <c r="B333" s="172"/>
      <c r="C333" s="33" t="str">
        <f t="shared" si="45"/>
        <v/>
      </c>
    </row>
    <row r="334" spans="1:3" x14ac:dyDescent="0.25">
      <c r="A334" s="172">
        <f>A333+1</f>
        <v>41927</v>
      </c>
      <c r="B334" s="172"/>
      <c r="C334" s="33" t="str">
        <f t="shared" si="45"/>
        <v/>
      </c>
    </row>
    <row r="335" spans="1:3" x14ac:dyDescent="0.25">
      <c r="A335" s="172">
        <f>A334+1</f>
        <v>41928</v>
      </c>
      <c r="B335" s="172"/>
      <c r="C335" s="33" t="str">
        <f t="shared" si="45"/>
        <v/>
      </c>
    </row>
    <row r="336" spans="1:3" x14ac:dyDescent="0.25">
      <c r="A336" s="172">
        <f t="shared" ref="A336:A337" si="47">A335+1</f>
        <v>41929</v>
      </c>
      <c r="B336" s="172"/>
      <c r="C336" s="33" t="str">
        <f t="shared" si="45"/>
        <v/>
      </c>
    </row>
    <row r="337" spans="1:3" x14ac:dyDescent="0.25">
      <c r="A337" s="172">
        <f t="shared" si="47"/>
        <v>41930</v>
      </c>
      <c r="B337" s="172"/>
      <c r="C337" s="33" t="str">
        <f t="shared" si="45"/>
        <v/>
      </c>
    </row>
    <row r="338" spans="1:3" x14ac:dyDescent="0.25">
      <c r="A338" s="172">
        <f>A337+1</f>
        <v>41931</v>
      </c>
      <c r="B338" s="172"/>
      <c r="C338" s="33" t="str">
        <f t="shared" si="45"/>
        <v/>
      </c>
    </row>
    <row r="339" spans="1:3" x14ac:dyDescent="0.25">
      <c r="A339" s="17" t="s">
        <v>1339</v>
      </c>
      <c r="B339" s="18">
        <f>B331+1</f>
        <v>43</v>
      </c>
      <c r="C339" s="33"/>
    </row>
    <row r="340" spans="1:3" x14ac:dyDescent="0.25">
      <c r="A340" s="172">
        <f>A338+1</f>
        <v>41932</v>
      </c>
      <c r="B340" s="172"/>
      <c r="C340" s="33" t="str">
        <f t="shared" si="45"/>
        <v/>
      </c>
    </row>
    <row r="341" spans="1:3" x14ac:dyDescent="0.25">
      <c r="A341" s="172">
        <f>A340+1</f>
        <v>41933</v>
      </c>
      <c r="B341" s="172"/>
      <c r="C341" s="33" t="str">
        <f t="shared" si="45"/>
        <v/>
      </c>
    </row>
    <row r="342" spans="1:3" x14ac:dyDescent="0.25">
      <c r="A342" s="172">
        <f>A341+1</f>
        <v>41934</v>
      </c>
      <c r="B342" s="172"/>
      <c r="C342" s="33" t="str">
        <f t="shared" si="45"/>
        <v/>
      </c>
    </row>
    <row r="343" spans="1:3" x14ac:dyDescent="0.25">
      <c r="A343" s="172">
        <f>A342+1</f>
        <v>41935</v>
      </c>
      <c r="B343" s="172"/>
      <c r="C343" s="33" t="str">
        <f t="shared" si="45"/>
        <v/>
      </c>
    </row>
    <row r="344" spans="1:3" x14ac:dyDescent="0.25">
      <c r="A344" s="172">
        <f t="shared" ref="A344:A345" si="48">A343+1</f>
        <v>41936</v>
      </c>
      <c r="B344" s="172"/>
      <c r="C344" s="33" t="str">
        <f t="shared" si="45"/>
        <v/>
      </c>
    </row>
    <row r="345" spans="1:3" x14ac:dyDescent="0.25">
      <c r="A345" s="172">
        <f t="shared" si="48"/>
        <v>41937</v>
      </c>
      <c r="B345" s="172"/>
      <c r="C345" s="33" t="str">
        <f t="shared" si="45"/>
        <v/>
      </c>
    </row>
    <row r="346" spans="1:3" x14ac:dyDescent="0.25">
      <c r="A346" s="172">
        <f>A345+1</f>
        <v>41938</v>
      </c>
      <c r="B346" s="172"/>
      <c r="C346" s="33" t="str">
        <f t="shared" si="45"/>
        <v/>
      </c>
    </row>
    <row r="347" spans="1:3" x14ac:dyDescent="0.25">
      <c r="A347" s="17" t="s">
        <v>1339</v>
      </c>
      <c r="B347" s="18">
        <f>B339+1</f>
        <v>44</v>
      </c>
      <c r="C347" s="33"/>
    </row>
    <row r="348" spans="1:3" x14ac:dyDescent="0.25">
      <c r="A348" s="172">
        <f>A346+1</f>
        <v>41939</v>
      </c>
      <c r="B348" s="172"/>
      <c r="C348" s="33" t="str">
        <f t="shared" si="45"/>
        <v/>
      </c>
    </row>
    <row r="349" spans="1:3" x14ac:dyDescent="0.25">
      <c r="A349" s="172">
        <f>A348+1</f>
        <v>41940</v>
      </c>
      <c r="B349" s="172"/>
      <c r="C349" s="33" t="str">
        <f t="shared" si="45"/>
        <v/>
      </c>
    </row>
    <row r="350" spans="1:3" x14ac:dyDescent="0.25">
      <c r="A350" s="172">
        <f>A349+1</f>
        <v>41941</v>
      </c>
      <c r="B350" s="172"/>
      <c r="C350" s="33" t="str">
        <f t="shared" si="45"/>
        <v/>
      </c>
    </row>
    <row r="351" spans="1:3" x14ac:dyDescent="0.25">
      <c r="A351" s="172">
        <f>A350+1</f>
        <v>41942</v>
      </c>
      <c r="B351" s="172"/>
      <c r="C351" s="33" t="str">
        <f t="shared" si="45"/>
        <v/>
      </c>
    </row>
    <row r="352" spans="1:3" x14ac:dyDescent="0.25">
      <c r="A352" s="172">
        <f t="shared" ref="A352:A353" si="49">A351+1</f>
        <v>41943</v>
      </c>
      <c r="B352" s="172"/>
      <c r="C352" s="33" t="str">
        <f t="shared" si="45"/>
        <v/>
      </c>
    </row>
    <row r="353" spans="1:3" x14ac:dyDescent="0.25">
      <c r="A353" s="172">
        <f t="shared" si="49"/>
        <v>41944</v>
      </c>
      <c r="B353" s="172"/>
      <c r="C353" s="33" t="str">
        <f t="shared" si="45"/>
        <v xml:space="preserve">Toussaint </v>
      </c>
    </row>
    <row r="354" spans="1:3" x14ac:dyDescent="0.25">
      <c r="A354" s="172">
        <f>A353+1</f>
        <v>41945</v>
      </c>
      <c r="B354" s="172"/>
      <c r="C354" s="33" t="str">
        <f t="shared" si="45"/>
        <v/>
      </c>
    </row>
    <row r="355" spans="1:3" x14ac:dyDescent="0.25">
      <c r="A355" s="17" t="s">
        <v>1339</v>
      </c>
      <c r="B355" s="18">
        <f>B347+1</f>
        <v>45</v>
      </c>
      <c r="C355" s="33"/>
    </row>
    <row r="356" spans="1:3" x14ac:dyDescent="0.25">
      <c r="A356" s="172">
        <f>A354+1</f>
        <v>41946</v>
      </c>
      <c r="B356" s="172"/>
      <c r="C356" s="33" t="str">
        <f t="shared" si="45"/>
        <v/>
      </c>
    </row>
    <row r="357" spans="1:3" x14ac:dyDescent="0.25">
      <c r="A357" s="172">
        <f>A356+1</f>
        <v>41947</v>
      </c>
      <c r="B357" s="172"/>
      <c r="C357" s="33" t="str">
        <f t="shared" si="45"/>
        <v/>
      </c>
    </row>
    <row r="358" spans="1:3" x14ac:dyDescent="0.25">
      <c r="A358" s="172">
        <f>A357+1</f>
        <v>41948</v>
      </c>
      <c r="B358" s="172"/>
      <c r="C358" s="33" t="str">
        <f t="shared" si="45"/>
        <v/>
      </c>
    </row>
    <row r="359" spans="1:3" x14ac:dyDescent="0.25">
      <c r="A359" s="172">
        <f>A358+1</f>
        <v>41949</v>
      </c>
      <c r="B359" s="172"/>
      <c r="C359" s="33" t="str">
        <f t="shared" si="45"/>
        <v/>
      </c>
    </row>
    <row r="360" spans="1:3" x14ac:dyDescent="0.25">
      <c r="A360" s="172">
        <f t="shared" ref="A360:A361" si="50">A359+1</f>
        <v>41950</v>
      </c>
      <c r="B360" s="172"/>
      <c r="C360" s="33" t="str">
        <f t="shared" si="45"/>
        <v/>
      </c>
    </row>
    <row r="361" spans="1:3" x14ac:dyDescent="0.25">
      <c r="A361" s="172">
        <f t="shared" si="50"/>
        <v>41951</v>
      </c>
      <c r="B361" s="172"/>
      <c r="C361" s="33" t="str">
        <f t="shared" si="45"/>
        <v/>
      </c>
    </row>
    <row r="362" spans="1:3" x14ac:dyDescent="0.25">
      <c r="A362" s="172">
        <f>A361+1</f>
        <v>41952</v>
      </c>
      <c r="B362" s="172"/>
      <c r="C362" s="33" t="str">
        <f t="shared" si="45"/>
        <v/>
      </c>
    </row>
    <row r="363" spans="1:3" x14ac:dyDescent="0.25">
      <c r="A363" s="17" t="s">
        <v>1339</v>
      </c>
      <c r="B363" s="18">
        <f>B355+1</f>
        <v>46</v>
      </c>
      <c r="C363" s="33"/>
    </row>
    <row r="364" spans="1:3" x14ac:dyDescent="0.25">
      <c r="A364" s="172">
        <f>A362+1</f>
        <v>41953</v>
      </c>
      <c r="B364" s="172"/>
      <c r="C364" s="33" t="str">
        <f t="shared" si="45"/>
        <v/>
      </c>
    </row>
    <row r="365" spans="1:3" x14ac:dyDescent="0.25">
      <c r="A365" s="172">
        <f>A364+1</f>
        <v>41954</v>
      </c>
      <c r="B365" s="172"/>
      <c r="C365" s="33" t="str">
        <f>IFERROR(VLOOKUP(A365,Fériés,2,FALSE),"")</f>
        <v>Armistice 1918</v>
      </c>
    </row>
    <row r="366" spans="1:3" x14ac:dyDescent="0.25">
      <c r="A366" s="172">
        <f>A365+1</f>
        <v>41955</v>
      </c>
      <c r="B366" s="172"/>
      <c r="C366" s="33" t="str">
        <f t="shared" si="45"/>
        <v/>
      </c>
    </row>
    <row r="367" spans="1:3" x14ac:dyDescent="0.25">
      <c r="A367" s="172">
        <f>A366+1</f>
        <v>41956</v>
      </c>
      <c r="B367" s="172"/>
      <c r="C367" s="33" t="str">
        <f t="shared" si="45"/>
        <v/>
      </c>
    </row>
    <row r="368" spans="1:3" x14ac:dyDescent="0.25">
      <c r="A368" s="172">
        <f t="shared" ref="A368:A369" si="51">A367+1</f>
        <v>41957</v>
      </c>
      <c r="B368" s="172"/>
      <c r="C368" s="33" t="str">
        <f t="shared" si="45"/>
        <v/>
      </c>
    </row>
    <row r="369" spans="1:3" x14ac:dyDescent="0.25">
      <c r="A369" s="172">
        <f t="shared" si="51"/>
        <v>41958</v>
      </c>
      <c r="B369" s="172"/>
      <c r="C369" s="33" t="str">
        <f t="shared" si="45"/>
        <v/>
      </c>
    </row>
    <row r="370" spans="1:3" x14ac:dyDescent="0.25">
      <c r="A370" s="172">
        <f>A369+1</f>
        <v>41959</v>
      </c>
      <c r="B370" s="172"/>
      <c r="C370" s="33" t="str">
        <f t="shared" si="45"/>
        <v/>
      </c>
    </row>
    <row r="371" spans="1:3" x14ac:dyDescent="0.25">
      <c r="A371" s="17" t="s">
        <v>1339</v>
      </c>
      <c r="B371" s="18">
        <f>B363+1</f>
        <v>47</v>
      </c>
      <c r="C371" s="33"/>
    </row>
    <row r="372" spans="1:3" x14ac:dyDescent="0.25">
      <c r="A372" s="172">
        <f>A370+1</f>
        <v>41960</v>
      </c>
      <c r="B372" s="172"/>
      <c r="C372" s="33" t="str">
        <f t="shared" si="45"/>
        <v/>
      </c>
    </row>
    <row r="373" spans="1:3" x14ac:dyDescent="0.25">
      <c r="A373" s="172">
        <f>A372+1</f>
        <v>41961</v>
      </c>
      <c r="B373" s="172"/>
      <c r="C373" s="33" t="str">
        <f t="shared" si="45"/>
        <v/>
      </c>
    </row>
    <row r="374" spans="1:3" x14ac:dyDescent="0.25">
      <c r="A374" s="172">
        <f>A373+1</f>
        <v>41962</v>
      </c>
      <c r="B374" s="172"/>
      <c r="C374" s="33" t="str">
        <f t="shared" si="45"/>
        <v/>
      </c>
    </row>
    <row r="375" spans="1:3" x14ac:dyDescent="0.25">
      <c r="A375" s="172">
        <f>A374+1</f>
        <v>41963</v>
      </c>
      <c r="B375" s="172"/>
      <c r="C375" s="33" t="str">
        <f t="shared" si="45"/>
        <v/>
      </c>
    </row>
    <row r="376" spans="1:3" x14ac:dyDescent="0.25">
      <c r="A376" s="172">
        <f t="shared" ref="A376:A377" si="52">A375+1</f>
        <v>41964</v>
      </c>
      <c r="B376" s="172"/>
      <c r="C376" s="33" t="str">
        <f t="shared" si="45"/>
        <v/>
      </c>
    </row>
    <row r="377" spans="1:3" x14ac:dyDescent="0.25">
      <c r="A377" s="172">
        <f t="shared" si="52"/>
        <v>41965</v>
      </c>
      <c r="B377" s="172"/>
      <c r="C377" s="33" t="str">
        <f t="shared" si="45"/>
        <v/>
      </c>
    </row>
    <row r="378" spans="1:3" x14ac:dyDescent="0.25">
      <c r="A378" s="172">
        <f>A377+1</f>
        <v>41966</v>
      </c>
      <c r="B378" s="172"/>
      <c r="C378" s="33" t="str">
        <f t="shared" si="45"/>
        <v/>
      </c>
    </row>
    <row r="379" spans="1:3" x14ac:dyDescent="0.25">
      <c r="A379" s="17" t="s">
        <v>1339</v>
      </c>
      <c r="B379" s="18">
        <f>B371+1</f>
        <v>48</v>
      </c>
      <c r="C379" s="33"/>
    </row>
    <row r="380" spans="1:3" x14ac:dyDescent="0.25">
      <c r="A380" s="172">
        <f>A378+1</f>
        <v>41967</v>
      </c>
      <c r="B380" s="172"/>
      <c r="C380" s="33" t="str">
        <f t="shared" si="45"/>
        <v/>
      </c>
    </row>
    <row r="381" spans="1:3" x14ac:dyDescent="0.25">
      <c r="A381" s="172">
        <f>A380+1</f>
        <v>41968</v>
      </c>
      <c r="B381" s="172"/>
      <c r="C381" s="33" t="str">
        <f t="shared" si="45"/>
        <v/>
      </c>
    </row>
    <row r="382" spans="1:3" x14ac:dyDescent="0.25">
      <c r="A382" s="172">
        <f>A381+1</f>
        <v>41969</v>
      </c>
      <c r="B382" s="172"/>
      <c r="C382" s="33" t="str">
        <f t="shared" si="45"/>
        <v/>
      </c>
    </row>
    <row r="383" spans="1:3" x14ac:dyDescent="0.25">
      <c r="A383" s="172">
        <f>A382+1</f>
        <v>41970</v>
      </c>
      <c r="B383" s="172"/>
      <c r="C383" s="33" t="str">
        <f t="shared" si="45"/>
        <v/>
      </c>
    </row>
    <row r="384" spans="1:3" x14ac:dyDescent="0.25">
      <c r="A384" s="172">
        <f t="shared" ref="A384:A385" si="53">A383+1</f>
        <v>41971</v>
      </c>
      <c r="B384" s="172"/>
      <c r="C384" s="33" t="str">
        <f t="shared" si="45"/>
        <v/>
      </c>
    </row>
    <row r="385" spans="1:3" x14ac:dyDescent="0.25">
      <c r="A385" s="172">
        <f t="shared" si="53"/>
        <v>41972</v>
      </c>
      <c r="B385" s="172"/>
      <c r="C385" s="33" t="str">
        <f t="shared" si="45"/>
        <v/>
      </c>
    </row>
    <row r="386" spans="1:3" x14ac:dyDescent="0.25">
      <c r="A386" s="172">
        <f>A385+1</f>
        <v>41973</v>
      </c>
      <c r="B386" s="172"/>
      <c r="C386" s="33" t="str">
        <f t="shared" si="45"/>
        <v/>
      </c>
    </row>
    <row r="387" spans="1:3" x14ac:dyDescent="0.25">
      <c r="A387" s="17" t="s">
        <v>1339</v>
      </c>
      <c r="B387" s="18">
        <f>B379+1</f>
        <v>49</v>
      </c>
      <c r="C387" s="33"/>
    </row>
    <row r="388" spans="1:3" x14ac:dyDescent="0.25">
      <c r="A388" s="172">
        <f>A386+1</f>
        <v>41974</v>
      </c>
      <c r="B388" s="172"/>
      <c r="C388" s="33" t="str">
        <f t="shared" ref="C388:C426" si="54">IFERROR(VLOOKUP(A388,Fériés,2,FALSE),"")</f>
        <v/>
      </c>
    </row>
    <row r="389" spans="1:3" x14ac:dyDescent="0.25">
      <c r="A389" s="172">
        <f>A388+1</f>
        <v>41975</v>
      </c>
      <c r="B389" s="172"/>
      <c r="C389" s="33" t="str">
        <f t="shared" si="54"/>
        <v/>
      </c>
    </row>
    <row r="390" spans="1:3" x14ac:dyDescent="0.25">
      <c r="A390" s="172">
        <f>A389+1</f>
        <v>41976</v>
      </c>
      <c r="B390" s="172"/>
      <c r="C390" s="33" t="str">
        <f t="shared" si="54"/>
        <v/>
      </c>
    </row>
    <row r="391" spans="1:3" x14ac:dyDescent="0.25">
      <c r="A391" s="172">
        <f>A390+1</f>
        <v>41977</v>
      </c>
      <c r="B391" s="172"/>
      <c r="C391" s="33" t="str">
        <f t="shared" si="54"/>
        <v/>
      </c>
    </row>
    <row r="392" spans="1:3" x14ac:dyDescent="0.25">
      <c r="A392" s="172">
        <f t="shared" ref="A392:A393" si="55">A391+1</f>
        <v>41978</v>
      </c>
      <c r="B392" s="172"/>
      <c r="C392" s="33" t="str">
        <f t="shared" si="54"/>
        <v/>
      </c>
    </row>
    <row r="393" spans="1:3" x14ac:dyDescent="0.25">
      <c r="A393" s="172">
        <f t="shared" si="55"/>
        <v>41979</v>
      </c>
      <c r="B393" s="172"/>
      <c r="C393" s="33" t="str">
        <f t="shared" si="54"/>
        <v/>
      </c>
    </row>
    <row r="394" spans="1:3" x14ac:dyDescent="0.25">
      <c r="A394" s="172">
        <f>A393+1</f>
        <v>41980</v>
      </c>
      <c r="B394" s="172"/>
      <c r="C394" s="33" t="str">
        <f t="shared" si="54"/>
        <v/>
      </c>
    </row>
    <row r="395" spans="1:3" x14ac:dyDescent="0.25">
      <c r="A395" s="17" t="s">
        <v>1339</v>
      </c>
      <c r="B395" s="18">
        <f>B387+1</f>
        <v>50</v>
      </c>
      <c r="C395" s="33"/>
    </row>
    <row r="396" spans="1:3" x14ac:dyDescent="0.25">
      <c r="A396" s="172">
        <f>A394+1</f>
        <v>41981</v>
      </c>
      <c r="B396" s="172"/>
      <c r="C396" s="33" t="str">
        <f t="shared" si="54"/>
        <v/>
      </c>
    </row>
    <row r="397" spans="1:3" x14ac:dyDescent="0.25">
      <c r="A397" s="172">
        <f>A396+1</f>
        <v>41982</v>
      </c>
      <c r="B397" s="172"/>
      <c r="C397" s="33" t="str">
        <f t="shared" si="54"/>
        <v/>
      </c>
    </row>
    <row r="398" spans="1:3" x14ac:dyDescent="0.25">
      <c r="A398" s="172">
        <f>A397+1</f>
        <v>41983</v>
      </c>
      <c r="B398" s="172"/>
      <c r="C398" s="33" t="str">
        <f t="shared" si="54"/>
        <v/>
      </c>
    </row>
    <row r="399" spans="1:3" x14ac:dyDescent="0.25">
      <c r="A399" s="172">
        <f>A398+1</f>
        <v>41984</v>
      </c>
      <c r="B399" s="172"/>
      <c r="C399" s="33" t="str">
        <f t="shared" si="54"/>
        <v/>
      </c>
    </row>
    <row r="400" spans="1:3" x14ac:dyDescent="0.25">
      <c r="A400" s="172">
        <f t="shared" ref="A400:A401" si="56">A399+1</f>
        <v>41985</v>
      </c>
      <c r="B400" s="172"/>
      <c r="C400" s="33" t="str">
        <f t="shared" si="54"/>
        <v/>
      </c>
    </row>
    <row r="401" spans="1:3" x14ac:dyDescent="0.25">
      <c r="A401" s="172">
        <f t="shared" si="56"/>
        <v>41986</v>
      </c>
      <c r="B401" s="172"/>
      <c r="C401" s="33" t="str">
        <f t="shared" si="54"/>
        <v/>
      </c>
    </row>
    <row r="402" spans="1:3" x14ac:dyDescent="0.25">
      <c r="A402" s="172">
        <f>A401+1</f>
        <v>41987</v>
      </c>
      <c r="B402" s="172"/>
      <c r="C402" s="33" t="str">
        <f t="shared" si="54"/>
        <v/>
      </c>
    </row>
    <row r="403" spans="1:3" x14ac:dyDescent="0.25">
      <c r="A403" s="17" t="s">
        <v>1339</v>
      </c>
      <c r="B403" s="18">
        <f>B395+1</f>
        <v>51</v>
      </c>
      <c r="C403" s="33"/>
    </row>
    <row r="404" spans="1:3" x14ac:dyDescent="0.25">
      <c r="A404" s="172">
        <f>A402+1</f>
        <v>41988</v>
      </c>
      <c r="B404" s="172"/>
      <c r="C404" s="33" t="str">
        <f t="shared" si="54"/>
        <v/>
      </c>
    </row>
    <row r="405" spans="1:3" x14ac:dyDescent="0.25">
      <c r="A405" s="172">
        <f>A404+1</f>
        <v>41989</v>
      </c>
      <c r="B405" s="172"/>
      <c r="C405" s="33" t="str">
        <f t="shared" si="54"/>
        <v/>
      </c>
    </row>
    <row r="406" spans="1:3" x14ac:dyDescent="0.25">
      <c r="A406" s="172">
        <f>A405+1</f>
        <v>41990</v>
      </c>
      <c r="B406" s="172"/>
      <c r="C406" s="33" t="str">
        <f t="shared" si="54"/>
        <v/>
      </c>
    </row>
    <row r="407" spans="1:3" x14ac:dyDescent="0.25">
      <c r="A407" s="172">
        <f>A406+1</f>
        <v>41991</v>
      </c>
      <c r="B407" s="172"/>
      <c r="C407" s="33" t="str">
        <f t="shared" si="54"/>
        <v/>
      </c>
    </row>
    <row r="408" spans="1:3" x14ac:dyDescent="0.25">
      <c r="A408" s="172">
        <f t="shared" ref="A408:A409" si="57">A407+1</f>
        <v>41992</v>
      </c>
      <c r="B408" s="172"/>
      <c r="C408" s="33" t="str">
        <f t="shared" si="54"/>
        <v/>
      </c>
    </row>
    <row r="409" spans="1:3" x14ac:dyDescent="0.25">
      <c r="A409" s="172">
        <f t="shared" si="57"/>
        <v>41993</v>
      </c>
      <c r="B409" s="172"/>
      <c r="C409" s="33" t="str">
        <f t="shared" si="54"/>
        <v/>
      </c>
    </row>
    <row r="410" spans="1:3" x14ac:dyDescent="0.25">
      <c r="A410" s="172">
        <f>A409+1</f>
        <v>41994</v>
      </c>
      <c r="B410" s="172"/>
      <c r="C410" s="33" t="str">
        <f t="shared" si="54"/>
        <v/>
      </c>
    </row>
    <row r="411" spans="1:3" x14ac:dyDescent="0.25">
      <c r="A411" s="17" t="s">
        <v>1339</v>
      </c>
      <c r="B411" s="18">
        <f>B403+1</f>
        <v>52</v>
      </c>
      <c r="C411" s="33"/>
    </row>
    <row r="412" spans="1:3" x14ac:dyDescent="0.25">
      <c r="A412" s="172">
        <f>A410+1</f>
        <v>41995</v>
      </c>
      <c r="B412" s="172"/>
      <c r="C412" s="33" t="str">
        <f t="shared" si="54"/>
        <v/>
      </c>
    </row>
    <row r="413" spans="1:3" x14ac:dyDescent="0.25">
      <c r="A413" s="172">
        <f>A412+1</f>
        <v>41996</v>
      </c>
      <c r="B413" s="172"/>
      <c r="C413" s="33" t="str">
        <f t="shared" si="54"/>
        <v/>
      </c>
    </row>
    <row r="414" spans="1:3" x14ac:dyDescent="0.25">
      <c r="A414" s="172">
        <f>A413+1</f>
        <v>41997</v>
      </c>
      <c r="B414" s="172"/>
      <c r="C414" s="33" t="str">
        <f t="shared" si="54"/>
        <v/>
      </c>
    </row>
    <row r="415" spans="1:3" x14ac:dyDescent="0.25">
      <c r="A415" s="172">
        <f>A414+1</f>
        <v>41998</v>
      </c>
      <c r="B415" s="172"/>
      <c r="C415" s="33" t="str">
        <f t="shared" si="54"/>
        <v>Noël</v>
      </c>
    </row>
    <row r="416" spans="1:3" x14ac:dyDescent="0.25">
      <c r="A416" s="172">
        <f t="shared" ref="A416:A417" si="58">A415+1</f>
        <v>41999</v>
      </c>
      <c r="B416" s="172"/>
      <c r="C416" s="33" t="str">
        <f t="shared" si="54"/>
        <v/>
      </c>
    </row>
    <row r="417" spans="1:3" x14ac:dyDescent="0.25">
      <c r="A417" s="172">
        <f t="shared" si="58"/>
        <v>42000</v>
      </c>
      <c r="B417" s="172"/>
      <c r="C417" s="33" t="str">
        <f t="shared" si="54"/>
        <v/>
      </c>
    </row>
    <row r="418" spans="1:3" x14ac:dyDescent="0.25">
      <c r="A418" s="172">
        <f>A417+1</f>
        <v>42001</v>
      </c>
      <c r="B418" s="172"/>
      <c r="C418" s="33" t="str">
        <f t="shared" si="54"/>
        <v/>
      </c>
    </row>
    <row r="419" spans="1:3" x14ac:dyDescent="0.25">
      <c r="A419" s="17" t="s">
        <v>1339</v>
      </c>
      <c r="B419" s="18">
        <f>B411+1</f>
        <v>53</v>
      </c>
      <c r="C419" s="33"/>
    </row>
    <row r="420" spans="1:3" x14ac:dyDescent="0.25">
      <c r="A420" s="172">
        <f>A418+1</f>
        <v>42002</v>
      </c>
      <c r="B420" s="172"/>
      <c r="C420" s="33" t="str">
        <f t="shared" si="54"/>
        <v/>
      </c>
    </row>
    <row r="421" spans="1:3" x14ac:dyDescent="0.25">
      <c r="A421" s="172">
        <f>A420+1</f>
        <v>42003</v>
      </c>
      <c r="B421" s="172"/>
      <c r="C421" s="33" t="str">
        <f t="shared" si="54"/>
        <v/>
      </c>
    </row>
    <row r="422" spans="1:3" x14ac:dyDescent="0.25">
      <c r="A422" s="172">
        <f>A421+1</f>
        <v>42004</v>
      </c>
      <c r="B422" s="172"/>
      <c r="C422" s="33" t="str">
        <f t="shared" si="54"/>
        <v/>
      </c>
    </row>
    <row r="423" spans="1:3" x14ac:dyDescent="0.25">
      <c r="A423" s="172">
        <f>A422+1</f>
        <v>42005</v>
      </c>
      <c r="B423" s="172"/>
      <c r="C423" s="33" t="str">
        <f t="shared" si="54"/>
        <v/>
      </c>
    </row>
    <row r="424" spans="1:3" x14ac:dyDescent="0.25">
      <c r="A424" s="172">
        <f t="shared" ref="A424:A425" si="59">A423+1</f>
        <v>42006</v>
      </c>
      <c r="B424" s="172"/>
      <c r="C424" s="33" t="str">
        <f t="shared" si="54"/>
        <v/>
      </c>
    </row>
    <row r="425" spans="1:3" x14ac:dyDescent="0.25">
      <c r="A425" s="172">
        <f t="shared" si="59"/>
        <v>42007</v>
      </c>
      <c r="B425" s="172"/>
      <c r="C425" s="33" t="str">
        <f t="shared" si="54"/>
        <v/>
      </c>
    </row>
    <row r="426" spans="1:3" x14ac:dyDescent="0.25">
      <c r="A426" s="172">
        <f>A425+1</f>
        <v>42008</v>
      </c>
      <c r="B426" s="172"/>
      <c r="C426" s="33" t="str">
        <f t="shared" si="54"/>
        <v/>
      </c>
    </row>
  </sheetData>
  <mergeCells count="372">
    <mergeCell ref="A9:B9"/>
    <mergeCell ref="A10:B10"/>
    <mergeCell ref="A12:B12"/>
    <mergeCell ref="A13:B13"/>
    <mergeCell ref="A14:B14"/>
    <mergeCell ref="A15:B15"/>
    <mergeCell ref="A4:B4"/>
    <mergeCell ref="A5:B5"/>
    <mergeCell ref="A6:B6"/>
    <mergeCell ref="A7:B7"/>
    <mergeCell ref="A8:B8"/>
    <mergeCell ref="A23:B23"/>
    <mergeCell ref="A24:B24"/>
    <mergeCell ref="A25:B25"/>
    <mergeCell ref="A26:B26"/>
    <mergeCell ref="A28:B28"/>
    <mergeCell ref="A29:B29"/>
    <mergeCell ref="A16:B16"/>
    <mergeCell ref="A17:B17"/>
    <mergeCell ref="A18:B18"/>
    <mergeCell ref="A20:B20"/>
    <mergeCell ref="A21:B21"/>
    <mergeCell ref="A22:B22"/>
    <mergeCell ref="A37:B37"/>
    <mergeCell ref="A38:B38"/>
    <mergeCell ref="A39:B39"/>
    <mergeCell ref="A40:B40"/>
    <mergeCell ref="A41:B41"/>
    <mergeCell ref="A42:B42"/>
    <mergeCell ref="A30:B30"/>
    <mergeCell ref="A31:B31"/>
    <mergeCell ref="A32:B32"/>
    <mergeCell ref="A33:B33"/>
    <mergeCell ref="A34:B34"/>
    <mergeCell ref="A36:B36"/>
    <mergeCell ref="A50:B50"/>
    <mergeCell ref="A52:B52"/>
    <mergeCell ref="A53:B53"/>
    <mergeCell ref="A54:B54"/>
    <mergeCell ref="A55:B55"/>
    <mergeCell ref="A56:B56"/>
    <mergeCell ref="A44:B44"/>
    <mergeCell ref="A45:B45"/>
    <mergeCell ref="A46:B46"/>
    <mergeCell ref="A47:B47"/>
    <mergeCell ref="A48:B48"/>
    <mergeCell ref="A49:B49"/>
    <mergeCell ref="A64:B64"/>
    <mergeCell ref="A65:B65"/>
    <mergeCell ref="A66:B66"/>
    <mergeCell ref="A68:B68"/>
    <mergeCell ref="A69:B69"/>
    <mergeCell ref="A70:B70"/>
    <mergeCell ref="A57:B57"/>
    <mergeCell ref="A58:B58"/>
    <mergeCell ref="A60:B60"/>
    <mergeCell ref="A61:B61"/>
    <mergeCell ref="A62:B62"/>
    <mergeCell ref="A63:B63"/>
    <mergeCell ref="A78:B78"/>
    <mergeCell ref="A79:B79"/>
    <mergeCell ref="A80:B80"/>
    <mergeCell ref="A81:B81"/>
    <mergeCell ref="A82:B82"/>
    <mergeCell ref="A84:B84"/>
    <mergeCell ref="A71:B71"/>
    <mergeCell ref="A72:B72"/>
    <mergeCell ref="A73:B73"/>
    <mergeCell ref="A74:B74"/>
    <mergeCell ref="A76:B76"/>
    <mergeCell ref="A77:B77"/>
    <mergeCell ref="A92:B92"/>
    <mergeCell ref="A93:B93"/>
    <mergeCell ref="A94:B94"/>
    <mergeCell ref="A95:B95"/>
    <mergeCell ref="A96:B96"/>
    <mergeCell ref="A97:B97"/>
    <mergeCell ref="A85:B85"/>
    <mergeCell ref="A86:B86"/>
    <mergeCell ref="A87:B87"/>
    <mergeCell ref="A88:B88"/>
    <mergeCell ref="A89:B89"/>
    <mergeCell ref="A90:B90"/>
    <mergeCell ref="A105:B105"/>
    <mergeCell ref="A106:B106"/>
    <mergeCell ref="A108:B108"/>
    <mergeCell ref="A109:B109"/>
    <mergeCell ref="A110:B110"/>
    <mergeCell ref="A111:B111"/>
    <mergeCell ref="A98:B98"/>
    <mergeCell ref="A100:B100"/>
    <mergeCell ref="A101:B101"/>
    <mergeCell ref="A102:B102"/>
    <mergeCell ref="A103:B103"/>
    <mergeCell ref="A104:B104"/>
    <mergeCell ref="A119:B119"/>
    <mergeCell ref="A120:B120"/>
    <mergeCell ref="A121:B121"/>
    <mergeCell ref="A122:B122"/>
    <mergeCell ref="A124:B124"/>
    <mergeCell ref="A125:B125"/>
    <mergeCell ref="A112:B112"/>
    <mergeCell ref="A113:B113"/>
    <mergeCell ref="A114:B114"/>
    <mergeCell ref="A116:B116"/>
    <mergeCell ref="A117:B117"/>
    <mergeCell ref="A118:B118"/>
    <mergeCell ref="A133:B133"/>
    <mergeCell ref="A134:B134"/>
    <mergeCell ref="A135:B135"/>
    <mergeCell ref="A136:B136"/>
    <mergeCell ref="A137:B137"/>
    <mergeCell ref="A138:B138"/>
    <mergeCell ref="A126:B126"/>
    <mergeCell ref="A127:B127"/>
    <mergeCell ref="A128:B128"/>
    <mergeCell ref="A129:B129"/>
    <mergeCell ref="A130:B130"/>
    <mergeCell ref="A132:B132"/>
    <mergeCell ref="A146:B146"/>
    <mergeCell ref="A148:B148"/>
    <mergeCell ref="A149:B149"/>
    <mergeCell ref="A150:B150"/>
    <mergeCell ref="A151:B151"/>
    <mergeCell ref="A152:B152"/>
    <mergeCell ref="A140:B140"/>
    <mergeCell ref="A141:B141"/>
    <mergeCell ref="A142:B142"/>
    <mergeCell ref="A143:B143"/>
    <mergeCell ref="A144:B144"/>
    <mergeCell ref="A145:B145"/>
    <mergeCell ref="A160:B160"/>
    <mergeCell ref="A161:B161"/>
    <mergeCell ref="A162:B162"/>
    <mergeCell ref="A164:B164"/>
    <mergeCell ref="A165:B165"/>
    <mergeCell ref="A166:B166"/>
    <mergeCell ref="A153:B153"/>
    <mergeCell ref="A154:B154"/>
    <mergeCell ref="A156:B156"/>
    <mergeCell ref="A157:B157"/>
    <mergeCell ref="A158:B158"/>
    <mergeCell ref="A159:B159"/>
    <mergeCell ref="A174:B174"/>
    <mergeCell ref="A175:B175"/>
    <mergeCell ref="A176:B176"/>
    <mergeCell ref="A177:B177"/>
    <mergeCell ref="A178:B178"/>
    <mergeCell ref="A180:B180"/>
    <mergeCell ref="A167:B167"/>
    <mergeCell ref="A168:B168"/>
    <mergeCell ref="A169:B169"/>
    <mergeCell ref="A170:B170"/>
    <mergeCell ref="A172:B172"/>
    <mergeCell ref="A173:B173"/>
    <mergeCell ref="A188:B188"/>
    <mergeCell ref="A189:B189"/>
    <mergeCell ref="A190:B190"/>
    <mergeCell ref="A191:B191"/>
    <mergeCell ref="A192:B192"/>
    <mergeCell ref="A193:B193"/>
    <mergeCell ref="A181:B181"/>
    <mergeCell ref="A182:B182"/>
    <mergeCell ref="A183:B183"/>
    <mergeCell ref="A184:B184"/>
    <mergeCell ref="A185:B185"/>
    <mergeCell ref="A186:B186"/>
    <mergeCell ref="A201:B201"/>
    <mergeCell ref="A202:B202"/>
    <mergeCell ref="A204:B204"/>
    <mergeCell ref="A205:B205"/>
    <mergeCell ref="A206:B206"/>
    <mergeCell ref="A207:B207"/>
    <mergeCell ref="A194:B194"/>
    <mergeCell ref="A196:B196"/>
    <mergeCell ref="A197:B197"/>
    <mergeCell ref="A198:B198"/>
    <mergeCell ref="A199:B199"/>
    <mergeCell ref="A200:B200"/>
    <mergeCell ref="A215:B215"/>
    <mergeCell ref="A216:B216"/>
    <mergeCell ref="A217:B217"/>
    <mergeCell ref="A218:B218"/>
    <mergeCell ref="A220:B220"/>
    <mergeCell ref="A221:B221"/>
    <mergeCell ref="A208:B208"/>
    <mergeCell ref="A209:B209"/>
    <mergeCell ref="A210:B210"/>
    <mergeCell ref="A212:B212"/>
    <mergeCell ref="A213:B213"/>
    <mergeCell ref="A214:B214"/>
    <mergeCell ref="A229:B229"/>
    <mergeCell ref="A230:B230"/>
    <mergeCell ref="A231:B231"/>
    <mergeCell ref="A232:B232"/>
    <mergeCell ref="A233:B233"/>
    <mergeCell ref="A234:B234"/>
    <mergeCell ref="A222:B222"/>
    <mergeCell ref="A223:B223"/>
    <mergeCell ref="A224:B224"/>
    <mergeCell ref="A225:B225"/>
    <mergeCell ref="A226:B226"/>
    <mergeCell ref="A228:B228"/>
    <mergeCell ref="A242:B242"/>
    <mergeCell ref="A244:B244"/>
    <mergeCell ref="A245:B245"/>
    <mergeCell ref="A246:B246"/>
    <mergeCell ref="A247:B247"/>
    <mergeCell ref="A248:B248"/>
    <mergeCell ref="A236:B236"/>
    <mergeCell ref="A237:B237"/>
    <mergeCell ref="A238:B238"/>
    <mergeCell ref="A239:B239"/>
    <mergeCell ref="A240:B240"/>
    <mergeCell ref="A241:B241"/>
    <mergeCell ref="A256:B256"/>
    <mergeCell ref="A257:B257"/>
    <mergeCell ref="A258:B258"/>
    <mergeCell ref="A260:B260"/>
    <mergeCell ref="A261:B261"/>
    <mergeCell ref="A262:B262"/>
    <mergeCell ref="A249:B249"/>
    <mergeCell ref="A250:B250"/>
    <mergeCell ref="A252:B252"/>
    <mergeCell ref="A253:B253"/>
    <mergeCell ref="A254:B254"/>
    <mergeCell ref="A255:B255"/>
    <mergeCell ref="A270:B270"/>
    <mergeCell ref="A271:B271"/>
    <mergeCell ref="A272:B272"/>
    <mergeCell ref="A273:B273"/>
    <mergeCell ref="A274:B274"/>
    <mergeCell ref="A276:B276"/>
    <mergeCell ref="A263:B263"/>
    <mergeCell ref="A264:B264"/>
    <mergeCell ref="A265:B265"/>
    <mergeCell ref="A266:B266"/>
    <mergeCell ref="A268:B268"/>
    <mergeCell ref="A269:B269"/>
    <mergeCell ref="A284:B284"/>
    <mergeCell ref="A285:B285"/>
    <mergeCell ref="A286:B286"/>
    <mergeCell ref="A287:B287"/>
    <mergeCell ref="A288:B288"/>
    <mergeCell ref="A289:B289"/>
    <mergeCell ref="A277:B277"/>
    <mergeCell ref="A278:B278"/>
    <mergeCell ref="A279:B279"/>
    <mergeCell ref="A280:B280"/>
    <mergeCell ref="A281:B281"/>
    <mergeCell ref="A282:B282"/>
    <mergeCell ref="A297:B297"/>
    <mergeCell ref="A298:B298"/>
    <mergeCell ref="A300:B300"/>
    <mergeCell ref="A301:B301"/>
    <mergeCell ref="A302:B302"/>
    <mergeCell ref="A303:B303"/>
    <mergeCell ref="A290:B290"/>
    <mergeCell ref="A292:B292"/>
    <mergeCell ref="A293:B293"/>
    <mergeCell ref="A294:B294"/>
    <mergeCell ref="A295:B295"/>
    <mergeCell ref="A296:B296"/>
    <mergeCell ref="A311:B311"/>
    <mergeCell ref="A312:B312"/>
    <mergeCell ref="A313:B313"/>
    <mergeCell ref="A314:B314"/>
    <mergeCell ref="A316:B316"/>
    <mergeCell ref="A317:B317"/>
    <mergeCell ref="A304:B304"/>
    <mergeCell ref="A305:B305"/>
    <mergeCell ref="A306:B306"/>
    <mergeCell ref="A308:B308"/>
    <mergeCell ref="A309:B309"/>
    <mergeCell ref="A310:B310"/>
    <mergeCell ref="A325:B325"/>
    <mergeCell ref="A326:B326"/>
    <mergeCell ref="A327:B327"/>
    <mergeCell ref="A328:B328"/>
    <mergeCell ref="A329:B329"/>
    <mergeCell ref="A330:B330"/>
    <mergeCell ref="A318:B318"/>
    <mergeCell ref="A319:B319"/>
    <mergeCell ref="A320:B320"/>
    <mergeCell ref="A321:B321"/>
    <mergeCell ref="A322:B322"/>
    <mergeCell ref="A324:B324"/>
    <mergeCell ref="A338:B338"/>
    <mergeCell ref="A340:B340"/>
    <mergeCell ref="A341:B341"/>
    <mergeCell ref="A342:B342"/>
    <mergeCell ref="A343:B343"/>
    <mergeCell ref="A344:B344"/>
    <mergeCell ref="A332:B332"/>
    <mergeCell ref="A333:B333"/>
    <mergeCell ref="A334:B334"/>
    <mergeCell ref="A335:B335"/>
    <mergeCell ref="A336:B336"/>
    <mergeCell ref="A337:B337"/>
    <mergeCell ref="A352:B352"/>
    <mergeCell ref="A353:B353"/>
    <mergeCell ref="A354:B354"/>
    <mergeCell ref="A356:B356"/>
    <mergeCell ref="A357:B357"/>
    <mergeCell ref="A358:B358"/>
    <mergeCell ref="A345:B345"/>
    <mergeCell ref="A346:B346"/>
    <mergeCell ref="A348:B348"/>
    <mergeCell ref="A349:B349"/>
    <mergeCell ref="A350:B350"/>
    <mergeCell ref="A351:B351"/>
    <mergeCell ref="A366:B366"/>
    <mergeCell ref="A367:B367"/>
    <mergeCell ref="A368:B368"/>
    <mergeCell ref="A369:B369"/>
    <mergeCell ref="A370:B370"/>
    <mergeCell ref="A372:B372"/>
    <mergeCell ref="A359:B359"/>
    <mergeCell ref="A360:B360"/>
    <mergeCell ref="A361:B361"/>
    <mergeCell ref="A362:B362"/>
    <mergeCell ref="A364:B364"/>
    <mergeCell ref="A365:B365"/>
    <mergeCell ref="A380:B380"/>
    <mergeCell ref="A381:B381"/>
    <mergeCell ref="A382:B382"/>
    <mergeCell ref="A383:B383"/>
    <mergeCell ref="A384:B384"/>
    <mergeCell ref="A385:B385"/>
    <mergeCell ref="A373:B373"/>
    <mergeCell ref="A374:B374"/>
    <mergeCell ref="A375:B375"/>
    <mergeCell ref="A376:B376"/>
    <mergeCell ref="A377:B377"/>
    <mergeCell ref="A378:B378"/>
    <mergeCell ref="A406:B406"/>
    <mergeCell ref="A393:B393"/>
    <mergeCell ref="A394:B394"/>
    <mergeCell ref="A396:B396"/>
    <mergeCell ref="A397:B397"/>
    <mergeCell ref="A398:B398"/>
    <mergeCell ref="A399:B399"/>
    <mergeCell ref="A386:B386"/>
    <mergeCell ref="A388:B388"/>
    <mergeCell ref="A389:B389"/>
    <mergeCell ref="A390:B390"/>
    <mergeCell ref="A391:B391"/>
    <mergeCell ref="A392:B392"/>
    <mergeCell ref="F1:H1"/>
    <mergeCell ref="A421:B421"/>
    <mergeCell ref="A422:B422"/>
    <mergeCell ref="A423:B423"/>
    <mergeCell ref="A424:B424"/>
    <mergeCell ref="A425:B425"/>
    <mergeCell ref="A426:B426"/>
    <mergeCell ref="A414:B414"/>
    <mergeCell ref="A415:B415"/>
    <mergeCell ref="A416:B416"/>
    <mergeCell ref="A417:B417"/>
    <mergeCell ref="A418:B418"/>
    <mergeCell ref="A420:B420"/>
    <mergeCell ref="A407:B407"/>
    <mergeCell ref="A408:B408"/>
    <mergeCell ref="A409:B409"/>
    <mergeCell ref="A410:B410"/>
    <mergeCell ref="A412:B412"/>
    <mergeCell ref="A413:B413"/>
    <mergeCell ref="A400:B400"/>
    <mergeCell ref="A401:B401"/>
    <mergeCell ref="A402:B402"/>
    <mergeCell ref="A404:B404"/>
    <mergeCell ref="A405:B405"/>
  </mergeCells>
  <conditionalFormatting sqref="A3:A426">
    <cfRule type="timePeriod" dxfId="2" priority="3" stopIfTrue="1" timePeriod="today">
      <formula>FLOOR(A3,1)=TODAY()</formula>
    </cfRule>
  </conditionalFormatting>
  <conditionalFormatting sqref="A4:A426">
    <cfRule type="expression" dxfId="1" priority="1" stopIfTrue="1">
      <formula>AND(A4&lt;&gt;"",COUNTIF(Fériés,A4)&gt;0)</formula>
    </cfRule>
  </conditionalFormatting>
  <dataValidations count="2">
    <dataValidation type="list" allowBlank="1" showInputMessage="1" showErrorMessage="1" sqref="F1:H1">
      <formula1>SALARIES</formula1>
    </dataValidation>
    <dataValidation type="list" allowBlank="1" showInputMessage="1" showErrorMessage="1" sqref="B1">
      <formula1>AN</formula1>
    </dataValidation>
  </dataValidations>
  <hyperlinks>
    <hyperlink ref="B27" location="'S1'!K340" display="'S1'!K340"/>
    <hyperlink ref="B35" location="'S1'!K452" display="'S1'!K452"/>
    <hyperlink ref="B3" location="'S1'!K4" display="'S1'!K4"/>
    <hyperlink ref="B11" location="'S1'!K116" display="'S1'!K116"/>
    <hyperlink ref="B19" location="'S1'!K228" display="'S1'!K228"/>
    <hyperlink ref="B43" location="'S1'!K564" display="'S1'!K564"/>
    <hyperlink ref="B51" location="'S1'!K676" display="'S1'!K676"/>
    <hyperlink ref="B59" location="'S1'!K788" display="'S1'!K788"/>
    <hyperlink ref="B67" location="'S1'!K900" display="'S1'!K900"/>
    <hyperlink ref="B75" location="'S1'!K1012" display="'S1'!K1012"/>
    <hyperlink ref="B83" location="'S1'!K1124" display="'S1'!K1124"/>
    <hyperlink ref="B91" location="'S1'!K1236" display="'S1'!K1236"/>
    <hyperlink ref="B99" location="'S1'!K1348" display="'S1'!K1348"/>
    <hyperlink ref="B107" location="'S1'!K1460" display="'S1'!K1460"/>
    <hyperlink ref="B115" location="'S1'!K1572" display="'S1'!K1572"/>
    <hyperlink ref="B123" location="'S1'!K1684" display="'S1'!K1684"/>
    <hyperlink ref="B131" location="'S1'!K1796" display="'S1'!K1796"/>
    <hyperlink ref="B139" location="'S1'!K1908" display="'S1'!K1908"/>
    <hyperlink ref="B147" location="'S1'!K2020" display="'S1'!K2020"/>
    <hyperlink ref="B155" location="'S1'!K2132" display="'S1'!K2132"/>
    <hyperlink ref="B163" location="'S1'!K2244" display="'S1'!K2244"/>
    <hyperlink ref="B171" location="'S1'!K2356" display="'S1'!K2356"/>
    <hyperlink ref="B179" location="'S1'!K2468" display="'S1'!K2468"/>
    <hyperlink ref="B187" location="'S1'!K2580" display="'S1'!K2580"/>
    <hyperlink ref="B195" location="'S1'!K2692" display="'S1'!K2692"/>
    <hyperlink ref="B203" location="'S1'!K2804" display="'S1'!K2804"/>
    <hyperlink ref="B211" location="'S1'!K2916" display="'S1'!K2916"/>
    <hyperlink ref="B219" location="'S1'!K3028" display="'S1'!K3028"/>
    <hyperlink ref="B227" location="'S1'!K3140" display="'S1'!K3140"/>
    <hyperlink ref="B235" location="'S1'!K3252" display="'S1'!K3252"/>
    <hyperlink ref="B243" location="'S1'!K3364" display="'S1'!K3364"/>
    <hyperlink ref="B251" location="'S1'!K3476" display="'S1'!K3476"/>
    <hyperlink ref="B259" location="'S1'!K3588" display="'S1'!K3588"/>
    <hyperlink ref="B267" location="'S1'!K3700" display="'S1'!K3700"/>
    <hyperlink ref="B275" location="'S1'!K3812" display="'S1'!K3812"/>
    <hyperlink ref="B283" location="'S1'!K3924" display="'S1'!K3924"/>
    <hyperlink ref="B291" location="'S1'!K4036" display="'S1'!K4036"/>
    <hyperlink ref="B299" location="'S1'!K4148" display="'S1'!K4148"/>
    <hyperlink ref="B307" location="'S1'!K4260" display="'S1'!K4260"/>
    <hyperlink ref="B315" location="'S1'!K4372" display="'S1'!K4372"/>
    <hyperlink ref="B323" location="'S1'!K4484" display="'S1'!K4484"/>
    <hyperlink ref="B331" location="'S1'!K4596" display="'S1'!K4596"/>
    <hyperlink ref="B339" location="'S1'!K4708" display="'S1'!K4708"/>
    <hyperlink ref="B347" location="'S1'!K4820" display="'S1'!K4820"/>
    <hyperlink ref="B355" location="'S1'!K4932" display="'S1'!K4932"/>
    <hyperlink ref="B363" location="'S1'!K5044" display="'S1'!K5044"/>
    <hyperlink ref="B371" location="'S1'!K5156" display="'S1'!K5156"/>
    <hyperlink ref="B379" location="'S1'!K5268" display="'S1'!K5268"/>
    <hyperlink ref="B387" location="'S1'!K5380" display="'S1'!K5380"/>
    <hyperlink ref="B395" location="'S1'!K5492" display="'S1'!K5492"/>
    <hyperlink ref="B403" location="'S1'!K5604" display="'S1'!K5604"/>
    <hyperlink ref="B411" location="'S1'!K5716" display="'S1'!K5716"/>
    <hyperlink ref="B419" location="'S1'!K5828" display="'S1'!K5828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S35"/>
  <sheetViews>
    <sheetView showZeros="0" tabSelected="1" zoomScaleNormal="100" workbookViewId="0">
      <pane ySplit="2" topLeftCell="A3" activePane="bottomLeft" state="frozen"/>
      <selection pane="bottomLeft" activeCell="F9" sqref="F9"/>
    </sheetView>
  </sheetViews>
  <sheetFormatPr baseColWidth="10" defaultRowHeight="15" x14ac:dyDescent="0.25"/>
  <cols>
    <col min="1" max="1" width="9.42578125" customWidth="1"/>
    <col min="2" max="2" width="4.28515625" customWidth="1"/>
    <col min="3" max="3" width="6.140625" customWidth="1"/>
    <col min="4" max="4" width="8.42578125" customWidth="1"/>
    <col min="5" max="5" width="11.7109375" customWidth="1"/>
    <col min="6" max="6" width="14.5703125" customWidth="1"/>
    <col min="7" max="7" width="13.28515625" customWidth="1"/>
    <col min="8" max="8" width="5.85546875" customWidth="1"/>
    <col min="9" max="9" width="5.42578125" customWidth="1"/>
    <col min="10" max="10" width="6.28515625" customWidth="1"/>
    <col min="11" max="11" width="6.140625" customWidth="1"/>
    <col min="12" max="12" width="6.5703125" customWidth="1"/>
    <col min="13" max="13" width="3.7109375" customWidth="1"/>
    <col min="14" max="14" width="8.140625" customWidth="1"/>
    <col min="15" max="15" width="8" customWidth="1"/>
    <col min="16" max="16" width="5.42578125" customWidth="1"/>
    <col min="17" max="17" width="20.28515625" customWidth="1"/>
  </cols>
  <sheetData>
    <row r="1" spans="1:19" ht="9.75" customHeight="1" thickBot="1" x14ac:dyDescent="0.3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9" ht="30" customHeight="1" thickTop="1" thickBot="1" x14ac:dyDescent="0.35">
      <c r="A2" s="34" t="s">
        <v>1340</v>
      </c>
      <c r="B2" s="182">
        <f>CALENDRIER!B1</f>
        <v>2014</v>
      </c>
      <c r="C2" s="182"/>
      <c r="D2" s="35"/>
      <c r="E2" s="35"/>
      <c r="F2" s="133"/>
      <c r="L2" s="15"/>
      <c r="M2" s="32"/>
      <c r="N2" s="32"/>
      <c r="O2" s="184" t="str">
        <f>CALENDRIER!F1</f>
        <v>Christophe DENOUAL</v>
      </c>
      <c r="P2" s="184"/>
      <c r="Q2" s="184"/>
    </row>
    <row r="3" spans="1:19" ht="26.25" customHeight="1" thickTop="1" thickBot="1" x14ac:dyDescent="0.3">
      <c r="A3" s="32" t="s">
        <v>285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9" ht="20.25" thickTop="1" thickBot="1" x14ac:dyDescent="0.3">
      <c r="A4" s="173">
        <f>DATE($B$2,1,5)-WEEKDAY(DATE($B$2,1,3))+(K4-1)*7</f>
        <v>41638</v>
      </c>
      <c r="B4" s="173"/>
      <c r="C4" s="173"/>
      <c r="D4" s="173"/>
      <c r="E4" s="173"/>
      <c r="F4" s="32"/>
      <c r="G4" s="32"/>
      <c r="H4" s="183" t="s">
        <v>5</v>
      </c>
      <c r="I4" s="183"/>
      <c r="J4" s="183"/>
      <c r="K4" s="116">
        <v>1</v>
      </c>
      <c r="L4" s="32"/>
      <c r="M4" s="32"/>
      <c r="N4" s="32"/>
      <c r="O4" s="32"/>
      <c r="P4" s="32"/>
      <c r="Q4" s="32"/>
    </row>
    <row r="5" spans="1:19" ht="16.5" thickTop="1" thickBot="1" x14ac:dyDescent="0.3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</row>
    <row r="6" spans="1:19" ht="26.25" thickTop="1" x14ac:dyDescent="0.25">
      <c r="A6" s="174" t="s">
        <v>1342</v>
      </c>
      <c r="B6" s="174"/>
      <c r="C6" s="174"/>
      <c r="D6" s="36" t="s">
        <v>1343</v>
      </c>
      <c r="E6" s="37" t="s">
        <v>1344</v>
      </c>
      <c r="F6" s="175" t="s">
        <v>1345</v>
      </c>
      <c r="G6" s="175"/>
      <c r="H6" s="37" t="s">
        <v>1346</v>
      </c>
      <c r="I6" s="37" t="s">
        <v>1347</v>
      </c>
      <c r="J6" s="37" t="s">
        <v>1348</v>
      </c>
      <c r="K6" s="37" t="s">
        <v>1349</v>
      </c>
      <c r="L6" s="175" t="s">
        <v>1350</v>
      </c>
      <c r="M6" s="175"/>
      <c r="N6" s="37" t="s">
        <v>1351</v>
      </c>
      <c r="O6" s="175" t="s">
        <v>1410</v>
      </c>
      <c r="P6" s="175"/>
      <c r="Q6" s="38" t="s">
        <v>1352</v>
      </c>
    </row>
    <row r="7" spans="1:19" ht="24" x14ac:dyDescent="0.25">
      <c r="A7" s="39" t="s">
        <v>1356</v>
      </c>
      <c r="B7" s="40"/>
      <c r="C7" s="134">
        <v>0.25</v>
      </c>
      <c r="D7" s="41" t="s">
        <v>1402</v>
      </c>
      <c r="E7" s="42" t="s">
        <v>1425</v>
      </c>
      <c r="F7" s="114" t="s">
        <v>618</v>
      </c>
      <c r="G7" s="122" t="s">
        <v>167</v>
      </c>
      <c r="H7" s="151" t="s">
        <v>18</v>
      </c>
      <c r="I7" s="149">
        <v>5890</v>
      </c>
      <c r="J7" s="110">
        <v>4.1666666666666699E-2</v>
      </c>
      <c r="K7" s="139">
        <v>1</v>
      </c>
      <c r="L7" s="154" t="s">
        <v>11</v>
      </c>
      <c r="M7" s="142">
        <v>1</v>
      </c>
      <c r="N7" s="164">
        <v>50</v>
      </c>
      <c r="O7" s="154" t="s">
        <v>14</v>
      </c>
      <c r="P7" s="166">
        <v>10</v>
      </c>
      <c r="Q7" s="128" t="s">
        <v>1428</v>
      </c>
    </row>
    <row r="8" spans="1:19" ht="36" x14ac:dyDescent="0.25">
      <c r="A8" s="44" t="s">
        <v>1357</v>
      </c>
      <c r="B8" s="45"/>
      <c r="C8" s="134">
        <v>0.5</v>
      </c>
      <c r="D8" s="46" t="s">
        <v>1402</v>
      </c>
      <c r="E8" s="47" t="s">
        <v>1412</v>
      </c>
      <c r="F8" s="119" t="s">
        <v>92</v>
      </c>
      <c r="G8" s="123" t="s">
        <v>93</v>
      </c>
      <c r="H8" s="152" t="s">
        <v>35</v>
      </c>
      <c r="I8" s="150">
        <v>58990</v>
      </c>
      <c r="J8" s="111">
        <v>8.3333333333333301E-2</v>
      </c>
      <c r="K8" s="140">
        <v>1</v>
      </c>
      <c r="L8" s="155" t="s">
        <v>16</v>
      </c>
      <c r="M8" s="141">
        <v>1</v>
      </c>
      <c r="N8" s="165">
        <v>50</v>
      </c>
      <c r="O8" s="155" t="s">
        <v>20</v>
      </c>
      <c r="P8" s="167">
        <v>10</v>
      </c>
      <c r="Q8" s="129" t="s">
        <v>1429</v>
      </c>
      <c r="S8" s="101"/>
    </row>
    <row r="9" spans="1:19" ht="24" x14ac:dyDescent="0.25">
      <c r="A9" s="48" t="s">
        <v>1358</v>
      </c>
      <c r="B9" s="49"/>
      <c r="C9" s="135">
        <v>0.58333333333333404</v>
      </c>
      <c r="D9" s="41" t="s">
        <v>1402</v>
      </c>
      <c r="E9" s="42" t="s">
        <v>1426</v>
      </c>
      <c r="F9" s="120" t="s">
        <v>172</v>
      </c>
      <c r="G9" s="124" t="s">
        <v>173</v>
      </c>
      <c r="H9" s="151" t="s">
        <v>1405</v>
      </c>
      <c r="I9" s="149">
        <v>58990</v>
      </c>
      <c r="J9" s="110">
        <v>0.125</v>
      </c>
      <c r="K9" s="153">
        <v>1</v>
      </c>
      <c r="L9" s="154" t="s">
        <v>21</v>
      </c>
      <c r="M9" s="142">
        <v>1</v>
      </c>
      <c r="N9" s="164">
        <v>50</v>
      </c>
      <c r="O9" s="154" t="s">
        <v>24</v>
      </c>
      <c r="P9" s="166">
        <v>10</v>
      </c>
      <c r="Q9" s="128" t="s">
        <v>1429</v>
      </c>
    </row>
    <row r="10" spans="1:19" ht="36" x14ac:dyDescent="0.25">
      <c r="A10" s="50" t="s">
        <v>1359</v>
      </c>
      <c r="B10" s="51"/>
      <c r="C10" s="135">
        <v>0.70833333333333404</v>
      </c>
      <c r="D10" s="46" t="s">
        <v>25</v>
      </c>
      <c r="E10" s="47" t="s">
        <v>49</v>
      </c>
      <c r="F10" s="119" t="s">
        <v>85</v>
      </c>
      <c r="G10" s="123" t="s">
        <v>88</v>
      </c>
      <c r="H10" s="152" t="s">
        <v>35</v>
      </c>
      <c r="I10" s="150">
        <v>58990</v>
      </c>
      <c r="J10" s="111">
        <v>0.125</v>
      </c>
      <c r="K10" s="140">
        <v>1</v>
      </c>
      <c r="L10" s="155" t="s">
        <v>16</v>
      </c>
      <c r="M10" s="141">
        <v>1</v>
      </c>
      <c r="N10" s="165">
        <v>50</v>
      </c>
      <c r="O10" s="155" t="s">
        <v>30</v>
      </c>
      <c r="P10" s="167">
        <v>10</v>
      </c>
      <c r="Q10" s="129" t="s">
        <v>1429</v>
      </c>
    </row>
    <row r="11" spans="1:19" ht="24" x14ac:dyDescent="0.25">
      <c r="A11" s="39" t="s">
        <v>1360</v>
      </c>
      <c r="B11" s="40"/>
      <c r="C11" s="134">
        <v>0.875000000000001</v>
      </c>
      <c r="D11" s="41" t="s">
        <v>1400</v>
      </c>
      <c r="E11" s="42" t="s">
        <v>60</v>
      </c>
      <c r="F11" s="120" t="s">
        <v>1242</v>
      </c>
      <c r="G11" s="124" t="s">
        <v>1249</v>
      </c>
      <c r="H11" s="151" t="s">
        <v>29</v>
      </c>
      <c r="I11" s="149">
        <v>5108</v>
      </c>
      <c r="J11" s="110">
        <v>4.1666666666666699E-2</v>
      </c>
      <c r="K11" s="153">
        <v>1</v>
      </c>
      <c r="L11" s="154" t="s">
        <v>21</v>
      </c>
      <c r="M11" s="142">
        <v>1</v>
      </c>
      <c r="N11" s="164">
        <v>50</v>
      </c>
      <c r="O11" s="154" t="s">
        <v>37</v>
      </c>
      <c r="P11" s="166">
        <v>10</v>
      </c>
      <c r="Q11" s="128" t="s">
        <v>1429</v>
      </c>
    </row>
    <row r="12" spans="1:19" ht="24" x14ac:dyDescent="0.25">
      <c r="A12" s="44" t="s">
        <v>1361</v>
      </c>
      <c r="B12" s="45"/>
      <c r="C12" s="134">
        <v>1.1666666666666701</v>
      </c>
      <c r="D12" s="46" t="s">
        <v>1403</v>
      </c>
      <c r="E12" s="47" t="s">
        <v>63</v>
      </c>
      <c r="F12" s="119" t="s">
        <v>1141</v>
      </c>
      <c r="G12" s="123" t="s">
        <v>1142</v>
      </c>
      <c r="H12" s="152" t="s">
        <v>13</v>
      </c>
      <c r="I12" s="150">
        <v>450</v>
      </c>
      <c r="J12" s="111">
        <v>4.1666666666666699E-2</v>
      </c>
      <c r="K12" s="140">
        <v>1</v>
      </c>
      <c r="L12" s="155" t="s">
        <v>27</v>
      </c>
      <c r="M12" s="141">
        <v>1</v>
      </c>
      <c r="N12" s="165">
        <v>50</v>
      </c>
      <c r="O12" s="155" t="s">
        <v>20</v>
      </c>
      <c r="P12" s="167">
        <v>10</v>
      </c>
      <c r="Q12" s="129" t="s">
        <v>1429</v>
      </c>
    </row>
    <row r="13" spans="1:19" ht="24" x14ac:dyDescent="0.25">
      <c r="A13" s="176" t="s">
        <v>1371</v>
      </c>
      <c r="B13" s="176"/>
      <c r="C13" s="146">
        <v>0.875000000000001</v>
      </c>
      <c r="D13" s="41" t="s">
        <v>1401</v>
      </c>
      <c r="E13" s="42" t="s">
        <v>1414</v>
      </c>
      <c r="F13" s="120" t="s">
        <v>399</v>
      </c>
      <c r="G13" s="124" t="s">
        <v>90</v>
      </c>
      <c r="H13" s="151" t="s">
        <v>37</v>
      </c>
      <c r="I13" s="149">
        <v>500</v>
      </c>
      <c r="J13" s="110">
        <v>4.1666666666666699E-2</v>
      </c>
      <c r="K13" s="153">
        <v>1</v>
      </c>
      <c r="L13" s="154" t="s">
        <v>33</v>
      </c>
      <c r="M13" s="142">
        <v>1</v>
      </c>
      <c r="N13" s="164">
        <v>50</v>
      </c>
      <c r="O13" s="154" t="s">
        <v>24</v>
      </c>
      <c r="P13" s="166">
        <v>10</v>
      </c>
      <c r="Q13" s="128" t="s">
        <v>1429</v>
      </c>
    </row>
    <row r="14" spans="1:19" ht="36" x14ac:dyDescent="0.25">
      <c r="A14" s="177" t="s">
        <v>1373</v>
      </c>
      <c r="B14" s="177"/>
      <c r="C14" s="147">
        <v>0.91666666666666796</v>
      </c>
      <c r="D14" s="46" t="s">
        <v>1402</v>
      </c>
      <c r="E14" s="47" t="s">
        <v>44</v>
      </c>
      <c r="F14" s="119" t="s">
        <v>1337</v>
      </c>
      <c r="G14" s="123" t="s">
        <v>210</v>
      </c>
      <c r="H14" s="152" t="s">
        <v>1377</v>
      </c>
      <c r="I14" s="150">
        <v>150</v>
      </c>
      <c r="J14" s="111">
        <v>4.1666666666666699E-2</v>
      </c>
      <c r="K14" s="140">
        <v>1</v>
      </c>
      <c r="L14" s="155" t="s">
        <v>39</v>
      </c>
      <c r="M14" s="141">
        <v>1</v>
      </c>
      <c r="N14" s="165">
        <v>50</v>
      </c>
      <c r="O14" s="155" t="s">
        <v>20</v>
      </c>
      <c r="P14" s="167">
        <v>10</v>
      </c>
      <c r="Q14" s="129" t="s">
        <v>1429</v>
      </c>
    </row>
    <row r="15" spans="1:19" ht="24" x14ac:dyDescent="0.25">
      <c r="A15" s="178" t="s">
        <v>1371</v>
      </c>
      <c r="B15" s="178"/>
      <c r="C15" s="148">
        <v>0.95833333333333504</v>
      </c>
      <c r="D15" s="41" t="s">
        <v>1375</v>
      </c>
      <c r="E15" s="42" t="s">
        <v>54</v>
      </c>
      <c r="F15" s="120" t="s">
        <v>259</v>
      </c>
      <c r="G15" s="124" t="s">
        <v>260</v>
      </c>
      <c r="H15" s="151" t="s">
        <v>18</v>
      </c>
      <c r="I15" s="149">
        <v>150</v>
      </c>
      <c r="J15" s="110">
        <v>4.1666666666666699E-2</v>
      </c>
      <c r="K15" s="153">
        <v>1</v>
      </c>
      <c r="L15" s="154" t="s">
        <v>33</v>
      </c>
      <c r="M15" s="142">
        <v>1</v>
      </c>
      <c r="N15" s="164">
        <v>50</v>
      </c>
      <c r="O15" s="154" t="s">
        <v>24</v>
      </c>
      <c r="P15" s="166">
        <v>10</v>
      </c>
      <c r="Q15" s="128" t="s">
        <v>1429</v>
      </c>
    </row>
    <row r="16" spans="1:19" ht="36" x14ac:dyDescent="0.25">
      <c r="A16" s="179" t="s">
        <v>1373</v>
      </c>
      <c r="B16" s="179"/>
      <c r="C16" s="148">
        <v>1.1666666666666701</v>
      </c>
      <c r="D16" s="46" t="s">
        <v>25</v>
      </c>
      <c r="E16" s="47" t="s">
        <v>51</v>
      </c>
      <c r="F16" s="119" t="s">
        <v>1071</v>
      </c>
      <c r="G16" s="123" t="s">
        <v>1427</v>
      </c>
      <c r="H16" s="152" t="s">
        <v>1377</v>
      </c>
      <c r="I16" s="150">
        <v>150</v>
      </c>
      <c r="J16" s="111">
        <v>4.1666666666666699E-2</v>
      </c>
      <c r="K16" s="140">
        <v>1</v>
      </c>
      <c r="L16" s="155" t="s">
        <v>16</v>
      </c>
      <c r="M16" s="141">
        <v>1</v>
      </c>
      <c r="N16" s="165">
        <v>50</v>
      </c>
      <c r="O16" s="155" t="s">
        <v>20</v>
      </c>
      <c r="P16" s="167">
        <v>10</v>
      </c>
      <c r="Q16" s="129" t="s">
        <v>1429</v>
      </c>
    </row>
    <row r="17" spans="1:17" ht="36.75" thickBot="1" x14ac:dyDescent="0.3">
      <c r="A17" s="180" t="s">
        <v>1364</v>
      </c>
      <c r="B17" s="180"/>
      <c r="C17" s="138">
        <f>MOD(C14-C13,1)+MOD(C16-C15,1)</f>
        <v>0.250000000000002</v>
      </c>
      <c r="D17" s="41" t="s">
        <v>1400</v>
      </c>
      <c r="E17" s="42" t="s">
        <v>59</v>
      </c>
      <c r="F17" s="121" t="s">
        <v>119</v>
      </c>
      <c r="G17" s="125" t="s">
        <v>120</v>
      </c>
      <c r="H17" s="151" t="s">
        <v>1377</v>
      </c>
      <c r="I17" s="149">
        <v>150</v>
      </c>
      <c r="J17" s="110">
        <v>4.1666666666666699E-2</v>
      </c>
      <c r="K17" s="153">
        <v>1</v>
      </c>
      <c r="L17" s="156" t="s">
        <v>16</v>
      </c>
      <c r="M17" s="142">
        <v>1</v>
      </c>
      <c r="N17" s="164">
        <v>50</v>
      </c>
      <c r="O17" s="156" t="s">
        <v>14</v>
      </c>
      <c r="P17" s="166">
        <v>10</v>
      </c>
      <c r="Q17" s="130" t="s">
        <v>1429</v>
      </c>
    </row>
    <row r="18" spans="1:17" ht="17.25" thickTop="1" thickBot="1" x14ac:dyDescent="0.3">
      <c r="A18" s="54" t="s">
        <v>1374</v>
      </c>
      <c r="B18" s="181">
        <f>IF(OR(C8&lt;C7, C10&lt;C9,C12&lt;C11),"erreur",MOD(C8-C7,1)+MOD(C10-C9,1)+MOD(C12-C11,1))</f>
        <v>0.66666666666666907</v>
      </c>
      <c r="C18" s="181"/>
      <c r="D18" s="185" t="s">
        <v>1392</v>
      </c>
      <c r="E18" s="185"/>
      <c r="F18" s="185"/>
      <c r="G18" s="186" t="s">
        <v>1374</v>
      </c>
      <c r="H18" s="186"/>
      <c r="I18" s="181">
        <f>SUM(J7:J17)</f>
        <v>0.66666666666666707</v>
      </c>
      <c r="J18" s="181"/>
      <c r="K18" s="144">
        <f>SUM(K7:K17)</f>
        <v>11</v>
      </c>
      <c r="L18" s="187">
        <f>SUM(M7:M17)</f>
        <v>11</v>
      </c>
      <c r="M18" s="187"/>
      <c r="N18" s="163">
        <f>SUM(N7:N17)</f>
        <v>550</v>
      </c>
      <c r="O18" s="188">
        <f>SUM(P7:P17)</f>
        <v>110</v>
      </c>
      <c r="P18" s="188"/>
      <c r="Q18" s="52"/>
    </row>
    <row r="19" spans="1:17" ht="16.5" thickTop="1" thickBot="1" x14ac:dyDescent="0.3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ht="20.25" thickTop="1" thickBot="1" x14ac:dyDescent="0.3">
      <c r="A20" s="173">
        <f>A4+1</f>
        <v>41639</v>
      </c>
      <c r="B20" s="173"/>
      <c r="C20" s="173"/>
      <c r="D20" s="173"/>
      <c r="E20" s="173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</row>
    <row r="21" spans="1:17" ht="16.5" thickTop="1" thickBot="1" x14ac:dyDescent="0.3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</row>
    <row r="22" spans="1:17" ht="26.25" thickTop="1" x14ac:dyDescent="0.25">
      <c r="A22" s="174" t="s">
        <v>1342</v>
      </c>
      <c r="B22" s="174"/>
      <c r="C22" s="174"/>
      <c r="D22" s="36" t="s">
        <v>1343</v>
      </c>
      <c r="E22" s="126" t="s">
        <v>1344</v>
      </c>
      <c r="F22" s="175" t="s">
        <v>1345</v>
      </c>
      <c r="G22" s="175"/>
      <c r="H22" s="126" t="s">
        <v>1346</v>
      </c>
      <c r="I22" s="126" t="s">
        <v>1347</v>
      </c>
      <c r="J22" s="126" t="s">
        <v>1348</v>
      </c>
      <c r="K22" s="126" t="s">
        <v>1349</v>
      </c>
      <c r="L22" s="175" t="s">
        <v>1350</v>
      </c>
      <c r="M22" s="175"/>
      <c r="N22" s="126" t="s">
        <v>1351</v>
      </c>
      <c r="O22" s="175" t="s">
        <v>1410</v>
      </c>
      <c r="P22" s="175"/>
      <c r="Q22" s="38" t="s">
        <v>1352</v>
      </c>
    </row>
    <row r="23" spans="1:17" ht="24" x14ac:dyDescent="0.25">
      <c r="A23" s="39" t="s">
        <v>1356</v>
      </c>
      <c r="B23" s="40"/>
      <c r="C23" s="134">
        <v>0.25</v>
      </c>
      <c r="D23" s="41" t="s">
        <v>1402</v>
      </c>
      <c r="E23" s="42" t="s">
        <v>1425</v>
      </c>
      <c r="F23" s="114" t="s">
        <v>83</v>
      </c>
      <c r="G23" s="122" t="s">
        <v>84</v>
      </c>
      <c r="H23" s="151" t="s">
        <v>18</v>
      </c>
      <c r="I23" s="149">
        <v>5890</v>
      </c>
      <c r="J23" s="110">
        <v>4.1666666666666699E-2</v>
      </c>
      <c r="K23" s="139">
        <v>1</v>
      </c>
      <c r="L23" s="154" t="s">
        <v>11</v>
      </c>
      <c r="M23" s="142">
        <v>1</v>
      </c>
      <c r="N23" s="164">
        <v>50</v>
      </c>
      <c r="O23" s="154" t="s">
        <v>14</v>
      </c>
      <c r="P23" s="166">
        <v>10</v>
      </c>
      <c r="Q23" s="128" t="s">
        <v>1428</v>
      </c>
    </row>
    <row r="24" spans="1:17" ht="36" x14ac:dyDescent="0.25">
      <c r="A24" s="44" t="s">
        <v>1357</v>
      </c>
      <c r="B24" s="45"/>
      <c r="C24" s="134">
        <v>0.5</v>
      </c>
      <c r="D24" s="46" t="s">
        <v>1402</v>
      </c>
      <c r="E24" s="47" t="s">
        <v>1412</v>
      </c>
      <c r="F24" s="119" t="s">
        <v>92</v>
      </c>
      <c r="G24" s="123" t="s">
        <v>93</v>
      </c>
      <c r="H24" s="152" t="s">
        <v>35</v>
      </c>
      <c r="I24" s="150">
        <v>58990</v>
      </c>
      <c r="J24" s="111">
        <v>8.3333333333333301E-2</v>
      </c>
      <c r="K24" s="140">
        <v>1</v>
      </c>
      <c r="L24" s="155" t="s">
        <v>16</v>
      </c>
      <c r="M24" s="141">
        <v>1</v>
      </c>
      <c r="N24" s="165">
        <v>50</v>
      </c>
      <c r="O24" s="155" t="s">
        <v>20</v>
      </c>
      <c r="P24" s="167">
        <v>10</v>
      </c>
      <c r="Q24" s="129" t="s">
        <v>1429</v>
      </c>
    </row>
    <row r="25" spans="1:17" ht="24" x14ac:dyDescent="0.25">
      <c r="A25" s="48" t="s">
        <v>1358</v>
      </c>
      <c r="B25" s="49"/>
      <c r="C25" s="135">
        <v>0.58333333333333404</v>
      </c>
      <c r="D25" s="41" t="s">
        <v>1402</v>
      </c>
      <c r="E25" s="42" t="s">
        <v>1426</v>
      </c>
      <c r="F25" s="120" t="s">
        <v>134</v>
      </c>
      <c r="G25" s="124" t="s">
        <v>88</v>
      </c>
      <c r="H25" s="151" t="s">
        <v>1405</v>
      </c>
      <c r="I25" s="149">
        <v>58990</v>
      </c>
      <c r="J25" s="110">
        <v>0.125</v>
      </c>
      <c r="K25" s="153">
        <v>1</v>
      </c>
      <c r="L25" s="154" t="s">
        <v>21</v>
      </c>
      <c r="M25" s="142">
        <v>1</v>
      </c>
      <c r="N25" s="164">
        <v>50</v>
      </c>
      <c r="O25" s="154" t="s">
        <v>24</v>
      </c>
      <c r="P25" s="166">
        <v>10</v>
      </c>
      <c r="Q25" s="128" t="s">
        <v>1429</v>
      </c>
    </row>
    <row r="26" spans="1:17" ht="36" x14ac:dyDescent="0.25">
      <c r="A26" s="50" t="s">
        <v>1359</v>
      </c>
      <c r="B26" s="51"/>
      <c r="C26" s="135">
        <v>0.70833333333333404</v>
      </c>
      <c r="D26" s="46" t="s">
        <v>25</v>
      </c>
      <c r="E26" s="47" t="s">
        <v>49</v>
      </c>
      <c r="F26" s="119" t="s">
        <v>591</v>
      </c>
      <c r="G26" s="123" t="s">
        <v>88</v>
      </c>
      <c r="H26" s="152" t="s">
        <v>35</v>
      </c>
      <c r="I26" s="150">
        <v>58990</v>
      </c>
      <c r="J26" s="111">
        <v>0.125</v>
      </c>
      <c r="K26" s="140">
        <v>1</v>
      </c>
      <c r="L26" s="155" t="s">
        <v>16</v>
      </c>
      <c r="M26" s="141">
        <v>1</v>
      </c>
      <c r="N26" s="165">
        <v>50</v>
      </c>
      <c r="O26" s="155" t="s">
        <v>30</v>
      </c>
      <c r="P26" s="167">
        <v>10</v>
      </c>
      <c r="Q26" s="129" t="s">
        <v>1429</v>
      </c>
    </row>
    <row r="27" spans="1:17" ht="24" x14ac:dyDescent="0.25">
      <c r="A27" s="39" t="s">
        <v>1360</v>
      </c>
      <c r="B27" s="40"/>
      <c r="C27" s="134">
        <v>0.875000000000001</v>
      </c>
      <c r="D27" s="41" t="s">
        <v>1400</v>
      </c>
      <c r="E27" s="42" t="s">
        <v>60</v>
      </c>
      <c r="F27" s="120" t="s">
        <v>1242</v>
      </c>
      <c r="G27" s="124" t="s">
        <v>1249</v>
      </c>
      <c r="H27" s="151" t="s">
        <v>29</v>
      </c>
      <c r="I27" s="149">
        <v>5108</v>
      </c>
      <c r="J27" s="110">
        <v>4.1666666666666699E-2</v>
      </c>
      <c r="K27" s="153">
        <v>1</v>
      </c>
      <c r="L27" s="154" t="s">
        <v>21</v>
      </c>
      <c r="M27" s="142">
        <v>1</v>
      </c>
      <c r="N27" s="164">
        <v>50</v>
      </c>
      <c r="O27" s="154" t="s">
        <v>37</v>
      </c>
      <c r="P27" s="166">
        <v>10</v>
      </c>
      <c r="Q27" s="128" t="s">
        <v>1429</v>
      </c>
    </row>
    <row r="28" spans="1:17" ht="24" x14ac:dyDescent="0.25">
      <c r="A28" s="44" t="s">
        <v>1361</v>
      </c>
      <c r="B28" s="45"/>
      <c r="C28" s="134">
        <v>1.1666666666666701</v>
      </c>
      <c r="D28" s="46" t="s">
        <v>1403</v>
      </c>
      <c r="E28" s="47" t="s">
        <v>63</v>
      </c>
      <c r="F28" s="119" t="s">
        <v>1141</v>
      </c>
      <c r="G28" s="123" t="s">
        <v>1142</v>
      </c>
      <c r="H28" s="152" t="s">
        <v>13</v>
      </c>
      <c r="I28" s="150">
        <v>450</v>
      </c>
      <c r="J28" s="111">
        <v>4.1666666666666699E-2</v>
      </c>
      <c r="K28" s="140">
        <v>1</v>
      </c>
      <c r="L28" s="155" t="s">
        <v>27</v>
      </c>
      <c r="M28" s="141">
        <v>1</v>
      </c>
      <c r="N28" s="165">
        <v>50</v>
      </c>
      <c r="O28" s="155" t="s">
        <v>20</v>
      </c>
      <c r="P28" s="167">
        <v>10</v>
      </c>
      <c r="Q28" s="129" t="s">
        <v>1429</v>
      </c>
    </row>
    <row r="29" spans="1:17" ht="24" x14ac:dyDescent="0.25">
      <c r="A29" s="176" t="s">
        <v>1371</v>
      </c>
      <c r="B29" s="176"/>
      <c r="C29" s="146">
        <v>0.875000000000001</v>
      </c>
      <c r="D29" s="41" t="s">
        <v>1401</v>
      </c>
      <c r="E29" s="42" t="s">
        <v>1414</v>
      </c>
      <c r="F29" s="120" t="s">
        <v>399</v>
      </c>
      <c r="G29" s="124" t="s">
        <v>90</v>
      </c>
      <c r="H29" s="151" t="s">
        <v>37</v>
      </c>
      <c r="I29" s="149">
        <v>500</v>
      </c>
      <c r="J29" s="110">
        <v>4.1666666666666699E-2</v>
      </c>
      <c r="K29" s="153">
        <v>1</v>
      </c>
      <c r="L29" s="154" t="s">
        <v>33</v>
      </c>
      <c r="M29" s="142">
        <v>1</v>
      </c>
      <c r="N29" s="164">
        <v>50</v>
      </c>
      <c r="O29" s="154" t="s">
        <v>24</v>
      </c>
      <c r="P29" s="166">
        <v>10</v>
      </c>
      <c r="Q29" s="128" t="s">
        <v>1429</v>
      </c>
    </row>
    <row r="30" spans="1:17" ht="36" x14ac:dyDescent="0.25">
      <c r="A30" s="177" t="s">
        <v>1373</v>
      </c>
      <c r="B30" s="177"/>
      <c r="C30" s="147">
        <v>0.91666666666666796</v>
      </c>
      <c r="D30" s="46" t="s">
        <v>1402</v>
      </c>
      <c r="E30" s="47" t="s">
        <v>44</v>
      </c>
      <c r="F30" s="119" t="s">
        <v>1337</v>
      </c>
      <c r="G30" s="123" t="s">
        <v>210</v>
      </c>
      <c r="H30" s="152" t="s">
        <v>1377</v>
      </c>
      <c r="I30" s="150">
        <v>150</v>
      </c>
      <c r="J30" s="111">
        <v>4.1666666666666699E-2</v>
      </c>
      <c r="K30" s="140">
        <v>1</v>
      </c>
      <c r="L30" s="155" t="s">
        <v>39</v>
      </c>
      <c r="M30" s="141">
        <v>1</v>
      </c>
      <c r="N30" s="165">
        <v>50</v>
      </c>
      <c r="O30" s="155" t="s">
        <v>20</v>
      </c>
      <c r="P30" s="167">
        <v>10</v>
      </c>
      <c r="Q30" s="129" t="s">
        <v>1429</v>
      </c>
    </row>
    <row r="31" spans="1:17" ht="24" x14ac:dyDescent="0.25">
      <c r="A31" s="178" t="s">
        <v>1371</v>
      </c>
      <c r="B31" s="178"/>
      <c r="C31" s="148">
        <v>0.95833333333333504</v>
      </c>
      <c r="D31" s="41" t="s">
        <v>1375</v>
      </c>
      <c r="E31" s="42" t="s">
        <v>54</v>
      </c>
      <c r="F31" s="120" t="s">
        <v>259</v>
      </c>
      <c r="G31" s="124" t="s">
        <v>260</v>
      </c>
      <c r="H31" s="151" t="s">
        <v>18</v>
      </c>
      <c r="I31" s="149">
        <v>150</v>
      </c>
      <c r="J31" s="110">
        <v>4.1666666666666699E-2</v>
      </c>
      <c r="K31" s="153">
        <v>1</v>
      </c>
      <c r="L31" s="154" t="s">
        <v>33</v>
      </c>
      <c r="M31" s="142">
        <v>1</v>
      </c>
      <c r="N31" s="164">
        <v>50</v>
      </c>
      <c r="O31" s="154" t="s">
        <v>24</v>
      </c>
      <c r="P31" s="166">
        <v>10</v>
      </c>
      <c r="Q31" s="128" t="s">
        <v>1429</v>
      </c>
    </row>
    <row r="32" spans="1:17" ht="36" x14ac:dyDescent="0.25">
      <c r="A32" s="179" t="s">
        <v>1373</v>
      </c>
      <c r="B32" s="179"/>
      <c r="C32" s="148">
        <v>1.1666666666666701</v>
      </c>
      <c r="D32" s="46" t="s">
        <v>25</v>
      </c>
      <c r="E32" s="47" t="s">
        <v>51</v>
      </c>
      <c r="F32" s="119" t="s">
        <v>1071</v>
      </c>
      <c r="G32" s="123" t="s">
        <v>1427</v>
      </c>
      <c r="H32" s="152" t="s">
        <v>1377</v>
      </c>
      <c r="I32" s="150">
        <v>150</v>
      </c>
      <c r="J32" s="111">
        <v>4.1666666666666699E-2</v>
      </c>
      <c r="K32" s="140">
        <v>1</v>
      </c>
      <c r="L32" s="155" t="s">
        <v>16</v>
      </c>
      <c r="M32" s="141">
        <v>1</v>
      </c>
      <c r="N32" s="165">
        <v>50</v>
      </c>
      <c r="O32" s="155" t="s">
        <v>20</v>
      </c>
      <c r="P32" s="167">
        <v>10</v>
      </c>
      <c r="Q32" s="129" t="s">
        <v>1429</v>
      </c>
    </row>
    <row r="33" spans="1:17" ht="36.75" thickBot="1" x14ac:dyDescent="0.3">
      <c r="A33" s="180" t="s">
        <v>1364</v>
      </c>
      <c r="B33" s="180"/>
      <c r="C33" s="138">
        <f>MOD(C30-C29,1)+MOD(C32-C31,1)</f>
        <v>0.250000000000002</v>
      </c>
      <c r="D33" s="41" t="s">
        <v>1400</v>
      </c>
      <c r="E33" s="42" t="s">
        <v>59</v>
      </c>
      <c r="F33" s="121" t="s">
        <v>119</v>
      </c>
      <c r="G33" s="125" t="s">
        <v>120</v>
      </c>
      <c r="H33" s="151" t="s">
        <v>1377</v>
      </c>
      <c r="I33" s="149">
        <v>150</v>
      </c>
      <c r="J33" s="110">
        <v>4.1666666666666699E-2</v>
      </c>
      <c r="K33" s="153">
        <v>1</v>
      </c>
      <c r="L33" s="156" t="s">
        <v>16</v>
      </c>
      <c r="M33" s="142">
        <v>1</v>
      </c>
      <c r="N33" s="164">
        <v>50</v>
      </c>
      <c r="O33" s="156" t="s">
        <v>14</v>
      </c>
      <c r="P33" s="166">
        <v>10</v>
      </c>
      <c r="Q33" s="130" t="s">
        <v>1429</v>
      </c>
    </row>
    <row r="34" spans="1:17" ht="17.25" thickTop="1" thickBot="1" x14ac:dyDescent="0.3">
      <c r="A34" s="54" t="s">
        <v>1374</v>
      </c>
      <c r="B34" s="181">
        <f>MOD(C24-C23,1)+MOD(C26-C25,1)+MOD(C28-C27,1)</f>
        <v>0.66666666666666907</v>
      </c>
      <c r="C34" s="181"/>
      <c r="D34" s="185" t="s">
        <v>1392</v>
      </c>
      <c r="E34" s="185"/>
      <c r="F34" s="185"/>
      <c r="G34" s="186" t="s">
        <v>1374</v>
      </c>
      <c r="H34" s="186"/>
      <c r="I34" s="181">
        <f>SUM(J23:J33)</f>
        <v>0.66666666666666707</v>
      </c>
      <c r="J34" s="181"/>
      <c r="K34" s="144">
        <f>SUM(K23:K33)</f>
        <v>11</v>
      </c>
      <c r="L34" s="187">
        <f>SUM(M23:M33)</f>
        <v>11</v>
      </c>
      <c r="M34" s="187"/>
      <c r="N34" s="143">
        <f>SUM(N23:N33)</f>
        <v>550</v>
      </c>
      <c r="O34" s="188">
        <f>SUM(P23:P33)</f>
        <v>110</v>
      </c>
      <c r="P34" s="188"/>
      <c r="Q34" s="52"/>
    </row>
    <row r="35" spans="1:17" ht="15.75" thickTop="1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</row>
  </sheetData>
  <dataConsolidate/>
  <mergeCells count="35">
    <mergeCell ref="G34:H34"/>
    <mergeCell ref="A22:C22"/>
    <mergeCell ref="F22:G22"/>
    <mergeCell ref="L22:M22"/>
    <mergeCell ref="O22:P22"/>
    <mergeCell ref="A29:B29"/>
    <mergeCell ref="A30:B30"/>
    <mergeCell ref="O34:P34"/>
    <mergeCell ref="L34:M34"/>
    <mergeCell ref="I34:J34"/>
    <mergeCell ref="A31:B31"/>
    <mergeCell ref="A32:B32"/>
    <mergeCell ref="A33:B33"/>
    <mergeCell ref="B34:C34"/>
    <mergeCell ref="D34:F34"/>
    <mergeCell ref="B2:C2"/>
    <mergeCell ref="H4:J4"/>
    <mergeCell ref="O2:Q2"/>
    <mergeCell ref="D18:F18"/>
    <mergeCell ref="G18:H18"/>
    <mergeCell ref="I18:J18"/>
    <mergeCell ref="L18:M18"/>
    <mergeCell ref="O18:P18"/>
    <mergeCell ref="O6:P6"/>
    <mergeCell ref="A13:B13"/>
    <mergeCell ref="A14:B14"/>
    <mergeCell ref="A15:B15"/>
    <mergeCell ref="A16:B16"/>
    <mergeCell ref="A20:E20"/>
    <mergeCell ref="A4:E4"/>
    <mergeCell ref="A6:C6"/>
    <mergeCell ref="F6:G6"/>
    <mergeCell ref="L6:M6"/>
    <mergeCell ref="A17:B17"/>
    <mergeCell ref="B18:C18"/>
  </mergeCells>
  <conditionalFormatting sqref="D18:F21 D34:F35 D4:E4">
    <cfRule type="containsText" dxfId="0" priority="128" stopIfTrue="1" operator="containsText" text="OK">
      <formula>NOT(ISERROR(SEARCH("OK",D4)))</formula>
    </cfRule>
  </conditionalFormatting>
  <dataValidations count="30">
    <dataValidation type="list" allowBlank="1" showInputMessage="1" prompt="Liste déroulante" sqref="E7 E23">
      <formula1>INDIRECT(D7)</formula1>
    </dataValidation>
    <dataValidation type="list" allowBlank="1" showInputMessage="1" showErrorMessage="1" prompt="Indiquez le nombre de repas à vous rembourser ; si aucun, laissez vide_x000a_" sqref="M7 M23">
      <formula1>IF(OR(L7="Au collègue",L7="Au client",L7="Perso"),REPAS,"")</formula1>
    </dataValidation>
    <dataValidation type="list" allowBlank="1" showInputMessage="1" showErrorMessage="1" sqref="M8:M17 M24:M33">
      <formula1>IF(OR(L8="Au collègue",L8="Au client",L8="Perso"),REPAS," ")</formula1>
    </dataValidation>
    <dataValidation type="list" allowBlank="1" sqref="E8:E17 E24:E33">
      <formula1>INDIRECT(D8)</formula1>
    </dataValidation>
    <dataValidation errorStyle="information" allowBlank="1" showInputMessage="1" showErrorMessage="1" error="52 semaines maxi" promptTitle="AUTOMATIQUE" sqref="H4"/>
    <dataValidation allowBlank="1" showInputMessage="1" showErrorMessage="1" promptTitle="CLIENT" sqref="A19:Q19"/>
    <dataValidation allowBlank="1" showInputMessage="1" showErrorMessage="1" prompt="Notez les précisions que vous jugez utiles" sqref="Q23 Q7"/>
    <dataValidation allowBlank="1" showErrorMessage="1" prompt="Liste déroulante pour client atelier, chantier, ou bureau d'étude._x000a_sI NOUVEAU CLIENT, ajoutez le dans l'onglet CLIENT ou saisissez le directement dans la cellule" sqref="G23:G33 G7:G17"/>
    <dataValidation type="list" allowBlank="1" showInputMessage="1" showErrorMessage="1" sqref="C25:C32 C9:C16">
      <formula1>HEURES</formula1>
    </dataValidation>
    <dataValidation allowBlank="1" showInputMessage="1" showErrorMessage="1" prompt="2 clics pour ouvrir la liste client_x000a_Si NOUVEAU CLIENT, ajoutez le manuellement dans la cellule ou clic sur &quot; Client&quot; puis &quot; Fiche&quot; puis nouvelle, saisir et fermer puis clic sur &quot;Tri&quot;" sqref="F7:F17 F23:F33"/>
    <dataValidation type="list" allowBlank="1" showInputMessage="1" showErrorMessage="1" sqref="D24:D33 D8:D17">
      <formula1>FAMILLE0</formula1>
    </dataValidation>
    <dataValidation type="list" allowBlank="1" showInputMessage="1" showErrorMessage="1" sqref="D34:F34 D18:F18">
      <formula1>RESULTAT</formula1>
    </dataValidation>
    <dataValidation type="list" allowBlank="1" showInputMessage="1" showErrorMessage="1" prompt="Entrez vos horaires de travail de la journée : matin midi soir (temps de déplacement inclus)_x000a_l'horaire de FIN doit correspondre à l'horaire de DEBUT de la ligne précédente (ne pas sauter de ligne)_x000a_Si absent : laissez vide" sqref="C7 C23">
      <formula1>HEURES</formula1>
    </dataValidation>
    <dataValidation type="list" allowBlank="1" showInputMessage="1" showErrorMessage="1" prompt="Liste déroulante" sqref="D23 D7">
      <formula1>FAMILLE0</formula1>
    </dataValidation>
    <dataValidation type="list" allowBlank="1" showErrorMessage="1" sqref="C8 C24">
      <formula1>HEURES</formula1>
    </dataValidation>
    <dataValidation allowBlank="1" showInputMessage="1" showErrorMessage="1" prompt="Saisissez le montant total des pensions à vous rembourser" sqref="N23 N7"/>
    <dataValidation type="list" allowBlank="1" showInputMessage="1" showErrorMessage="1" prompt="Indiquez les autres frais à vous rembourser, à l'aide de la liste déroulante puis noter le montant à droite_x000a_si aucun = laissez vide" sqref="O23 O7">
      <formula1>AUTRESFRAIS</formula1>
    </dataValidation>
    <dataValidation allowBlank="1" sqref="P23:P33 P7:P17"/>
    <dataValidation allowBlank="1" showErrorMessage="1" sqref="N8:N17 Q8:Q17 Q24:Q33 N24:N33"/>
    <dataValidation type="list" allowBlank="1" showErrorMessage="1" sqref="J8:J17 J24:J33">
      <formula1>DUREE</formula1>
    </dataValidation>
    <dataValidation type="list" allowBlank="1" showErrorMessage="1" sqref="K8:K17 K24:K33">
      <formula1>Panier</formula1>
    </dataValidation>
    <dataValidation type="list" allowBlank="1" showErrorMessage="1" sqref="O8:O17 O24:O33">
      <formula1>AUTRESFRAIS</formula1>
    </dataValidation>
    <dataValidation type="list" allowBlank="1" showInputMessage="1" showErrorMessage="1" error="UTILISEZ LA LISTE" prompt="Pour les repas pris au resto, précisez payé pour qui ou par qui_x000a_Si aucun = laissez vide_x000a_" sqref="L7 L23">
      <formula1>REPCHANTIER0</formula1>
    </dataValidation>
    <dataValidation type="list" allowBlank="1" showInputMessage="1" showErrorMessage="1" prompt="Indiquez le nombre de panier à vous rembourser ; si aucun, laissez vide " sqref="K7 K23">
      <formula1>Panier</formula1>
    </dataValidation>
    <dataValidation type="list" allowBlank="1" showInputMessage="1" prompt="Liste déroulante_x000a_" sqref="H7 H23">
      <formula1>ST</formula1>
    </dataValidation>
    <dataValidation type="list" allowBlank="1" sqref="H8:H17 H24:H33">
      <formula1>ST</formula1>
    </dataValidation>
    <dataValidation type="list" allowBlank="1" showErrorMessage="1" error="UTILISEZ LA LISTE" prompt="_x000a_" sqref="L8:L17 L24:L33">
      <formula1>REPCHANTIER0</formula1>
    </dataValidation>
    <dataValidation type="whole" allowBlank="1" showInputMessage="1" showErrorMessage="1" error="erreur chiffre" prompt="Entrez N° du BA, BC, BL ou devis" sqref="I7 I23">
      <formula1>100</formula1>
      <formula2>99999</formula2>
    </dataValidation>
    <dataValidation type="whole" allowBlank="1" showErrorMessage="1" error="erreur chiffre" sqref="I8:I17 I24:I33">
      <formula1>100</formula1>
      <formula2>99999</formula2>
    </dataValidation>
    <dataValidation type="list" allowBlank="1" showInputMessage="1" showErrorMessage="1" prompt="Entrez le temps passé pour la réalisation de chaque tâche_x000a_Si absent : laisser vide" sqref="J7 J23">
      <formula1>DUREE</formula1>
    </dataValidation>
  </dataValidations>
  <hyperlinks>
    <hyperlink ref="K4" location="RECAP!A4" display="RECAP!A4"/>
  </hyperlinks>
  <pageMargins left="0" right="0" top="0" bottom="0" header="0" footer="0"/>
  <pageSetup paperSize="9" orientation="landscape" verticalDpi="3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>
    <tabColor theme="3" tint="-0.249977111117893"/>
  </sheetPr>
  <dimension ref="A1:Y16"/>
  <sheetViews>
    <sheetView showZeros="0" zoomScaleNormal="100" workbookViewId="0">
      <pane ySplit="1" topLeftCell="A2" activePane="bottomLeft" state="frozen"/>
      <selection pane="bottomLeft" activeCell="L1" sqref="L1:Q1"/>
    </sheetView>
  </sheetViews>
  <sheetFormatPr baseColWidth="10" defaultRowHeight="15" x14ac:dyDescent="0.25"/>
  <cols>
    <col min="1" max="1" width="4" customWidth="1"/>
    <col min="2" max="2" width="2.5703125" customWidth="1"/>
    <col min="3" max="3" width="8.85546875" customWidth="1"/>
    <col min="4" max="4" width="7" customWidth="1"/>
    <col min="5" max="5" width="6.42578125" customWidth="1"/>
    <col min="6" max="6" width="6.85546875" customWidth="1"/>
    <col min="7" max="7" width="6.42578125" customWidth="1"/>
    <col min="8" max="8" width="6.28515625" customWidth="1"/>
    <col min="9" max="9" width="6.7109375" customWidth="1"/>
    <col min="10" max="10" width="6.85546875" customWidth="1"/>
    <col min="11" max="11" width="6.5703125" customWidth="1"/>
    <col min="12" max="12" width="6.42578125" customWidth="1"/>
    <col min="13" max="13" width="6.5703125" customWidth="1"/>
    <col min="14" max="14" width="6.7109375" customWidth="1"/>
    <col min="15" max="15" width="5.7109375" customWidth="1"/>
    <col min="16" max="16" width="5.5703125" customWidth="1"/>
    <col min="17" max="17" width="5.28515625" customWidth="1"/>
    <col min="18" max="18" width="7.85546875" customWidth="1"/>
    <col min="19" max="19" width="7" customWidth="1"/>
    <col min="21" max="21" width="6.28515625" customWidth="1"/>
    <col min="22" max="22" width="6.7109375" customWidth="1"/>
  </cols>
  <sheetData>
    <row r="1" spans="1:25" ht="32.25" customHeight="1" thickTop="1" thickBot="1" x14ac:dyDescent="0.3">
      <c r="A1" s="101"/>
      <c r="B1" s="189" t="s">
        <v>1340</v>
      </c>
      <c r="C1" s="190"/>
      <c r="D1" s="115">
        <f>CALENDRIER!B1</f>
        <v>2014</v>
      </c>
      <c r="E1" s="101"/>
      <c r="F1" s="183" t="s">
        <v>1341</v>
      </c>
      <c r="G1" s="183"/>
      <c r="H1" s="183"/>
      <c r="I1" s="183"/>
      <c r="J1" s="101"/>
      <c r="K1" s="101"/>
      <c r="L1" s="191" t="str">
        <f>CALENDRIER!F1</f>
        <v>Christophe DENOUAL</v>
      </c>
      <c r="M1" s="192"/>
      <c r="N1" s="192"/>
      <c r="O1" s="192"/>
      <c r="P1" s="192"/>
      <c r="Q1" s="193"/>
      <c r="R1" s="101"/>
      <c r="S1" s="101"/>
      <c r="T1" s="101"/>
      <c r="U1" s="101"/>
      <c r="V1" s="101"/>
      <c r="W1" s="101"/>
      <c r="X1" s="101"/>
      <c r="Y1" s="101"/>
    </row>
    <row r="2" spans="1:25" ht="10.5" customHeight="1" thickTop="1" thickBot="1" x14ac:dyDescent="0.3"/>
    <row r="3" spans="1:25" ht="39" thickTop="1" x14ac:dyDescent="0.25">
      <c r="A3" s="20" t="s">
        <v>1353</v>
      </c>
      <c r="B3" s="21" t="s">
        <v>1354</v>
      </c>
      <c r="C3" s="22" t="s">
        <v>1355</v>
      </c>
      <c r="D3" s="23" t="s">
        <v>1356</v>
      </c>
      <c r="E3" s="23" t="s">
        <v>1357</v>
      </c>
      <c r="F3" s="23" t="s">
        <v>1358</v>
      </c>
      <c r="G3" s="23" t="s">
        <v>1398</v>
      </c>
      <c r="H3" s="23" t="s">
        <v>1360</v>
      </c>
      <c r="I3" s="23" t="s">
        <v>1361</v>
      </c>
      <c r="J3" s="127" t="s">
        <v>1342</v>
      </c>
      <c r="K3" s="23" t="s">
        <v>1362</v>
      </c>
      <c r="L3" s="23" t="s">
        <v>1363</v>
      </c>
      <c r="M3" s="23" t="s">
        <v>1362</v>
      </c>
      <c r="N3" s="24" t="s">
        <v>1363</v>
      </c>
      <c r="O3" s="162" t="s">
        <v>1364</v>
      </c>
      <c r="P3" s="25" t="s">
        <v>1349</v>
      </c>
      <c r="Q3" s="25" t="s">
        <v>1350</v>
      </c>
      <c r="R3" s="25" t="s">
        <v>1409</v>
      </c>
      <c r="S3" s="26" t="s">
        <v>1408</v>
      </c>
      <c r="T3" s="26" t="s">
        <v>1365</v>
      </c>
      <c r="U3" s="26" t="s">
        <v>1366</v>
      </c>
      <c r="V3" s="26" t="s">
        <v>1367</v>
      </c>
    </row>
    <row r="4" spans="1:25" ht="18.75" x14ac:dyDescent="0.25">
      <c r="A4" s="117">
        <v>1</v>
      </c>
      <c r="B4" s="27" t="s">
        <v>1368</v>
      </c>
      <c r="C4" s="28">
        <f>'S1'!A4</f>
        <v>41638</v>
      </c>
      <c r="D4" s="157">
        <f>'S1'!C7</f>
        <v>0.25</v>
      </c>
      <c r="E4" s="157">
        <f>'S1'!C8</f>
        <v>0.5</v>
      </c>
      <c r="F4" s="157">
        <f>'S1'!C9</f>
        <v>0.58333333333333404</v>
      </c>
      <c r="G4" s="157">
        <f>'S1'!C10</f>
        <v>0.70833333333333404</v>
      </c>
      <c r="H4" s="157">
        <f>'S1'!C11</f>
        <v>0.875000000000001</v>
      </c>
      <c r="I4" s="157">
        <f>'S1'!C12</f>
        <v>1.1666666666666701</v>
      </c>
      <c r="J4" s="137">
        <f>'S1'!B18</f>
        <v>0.66666666666666907</v>
      </c>
      <c r="K4" s="157">
        <f>'S1'!C13</f>
        <v>0.875000000000001</v>
      </c>
      <c r="L4" s="157">
        <f>'S1'!C14</f>
        <v>0.91666666666666796</v>
      </c>
      <c r="M4" s="157">
        <f>'S1'!C15</f>
        <v>0.95833333333333504</v>
      </c>
      <c r="N4" s="157">
        <f>'S1'!C16</f>
        <v>1.1666666666666701</v>
      </c>
      <c r="O4" s="136">
        <f>'S1'!C17</f>
        <v>0.250000000000002</v>
      </c>
      <c r="P4" s="145">
        <f>'S1'!K18</f>
        <v>11</v>
      </c>
      <c r="Q4" s="145">
        <f>'S1'!L18</f>
        <v>11</v>
      </c>
      <c r="R4" s="160">
        <f>'S1'!N18</f>
        <v>550</v>
      </c>
      <c r="S4" s="160">
        <f>'S1'!O18</f>
        <v>110</v>
      </c>
      <c r="T4" s="131"/>
      <c r="U4" s="43"/>
      <c r="V4" s="43">
        <f t="shared" ref="V4:V10" si="0">IF(U4&gt;J4,"erreur",J4-U4)</f>
        <v>0.66666666666666907</v>
      </c>
    </row>
    <row r="5" spans="1:25" ht="15.75" x14ac:dyDescent="0.25">
      <c r="A5" s="29"/>
      <c r="B5" s="27" t="s">
        <v>1369</v>
      </c>
      <c r="C5" s="28">
        <f>'S1'!A20</f>
        <v>41639</v>
      </c>
      <c r="D5" s="157">
        <f>'S1'!C23</f>
        <v>0.25</v>
      </c>
      <c r="E5" s="157">
        <f>'S1'!C24</f>
        <v>0.5</v>
      </c>
      <c r="F5" s="157">
        <f>'S1'!C25</f>
        <v>0.58333333333333404</v>
      </c>
      <c r="G5" s="157">
        <f>'S1'!C26</f>
        <v>0.70833333333333404</v>
      </c>
      <c r="H5" s="157">
        <f>'S1'!C27</f>
        <v>0.875000000000001</v>
      </c>
      <c r="I5" s="157">
        <f>'S1'!C28</f>
        <v>1.1666666666666701</v>
      </c>
      <c r="J5" s="137">
        <f>'S1'!B34</f>
        <v>0.66666666666666907</v>
      </c>
      <c r="K5" s="157">
        <f>'S1'!C29</f>
        <v>0.875000000000001</v>
      </c>
      <c r="L5" s="157">
        <f>'S1'!C30</f>
        <v>0.91666666666666796</v>
      </c>
      <c r="M5" s="157">
        <f>'S1'!C31</f>
        <v>0.95833333333333504</v>
      </c>
      <c r="N5" s="157">
        <f>'S1'!C32</f>
        <v>1.1666666666666701</v>
      </c>
      <c r="O5" s="136">
        <f>'S1'!C33</f>
        <v>0.250000000000002</v>
      </c>
      <c r="P5" s="145">
        <f>'S1'!K34</f>
        <v>11</v>
      </c>
      <c r="Q5" s="145">
        <f>'S1'!L34</f>
        <v>11</v>
      </c>
      <c r="R5" s="160">
        <f>'S1'!N34</f>
        <v>550</v>
      </c>
      <c r="S5" s="160">
        <f>'S1'!O34</f>
        <v>110</v>
      </c>
      <c r="T5" s="132"/>
      <c r="U5" s="43"/>
      <c r="V5" s="43">
        <f t="shared" si="0"/>
        <v>0.66666666666666907</v>
      </c>
    </row>
    <row r="6" spans="1:25" ht="15.75" x14ac:dyDescent="0.25">
      <c r="A6" s="19"/>
      <c r="B6" s="27" t="s">
        <v>1369</v>
      </c>
      <c r="C6" s="28" t="e">
        <f>'S1'!#REF!</f>
        <v>#REF!</v>
      </c>
      <c r="D6" s="157" t="e">
        <f>'S1'!#REF!</f>
        <v>#REF!</v>
      </c>
      <c r="E6" s="157" t="e">
        <f>'S1'!#REF!</f>
        <v>#REF!</v>
      </c>
      <c r="F6" s="157" t="e">
        <f>'S1'!#REF!</f>
        <v>#REF!</v>
      </c>
      <c r="G6" s="157" t="e">
        <f>'S1'!#REF!</f>
        <v>#REF!</v>
      </c>
      <c r="H6" s="157" t="e">
        <f>'S1'!#REF!</f>
        <v>#REF!</v>
      </c>
      <c r="I6" s="157" t="e">
        <f>'S1'!#REF!</f>
        <v>#REF!</v>
      </c>
      <c r="J6" s="137" t="e">
        <f>'S1'!#REF!</f>
        <v>#REF!</v>
      </c>
      <c r="K6" s="157" t="e">
        <f>'S1'!#REF!</f>
        <v>#REF!</v>
      </c>
      <c r="L6" s="157" t="e">
        <f>'S1'!#REF!</f>
        <v>#REF!</v>
      </c>
      <c r="M6" s="157" t="e">
        <f>'S1'!#REF!</f>
        <v>#REF!</v>
      </c>
      <c r="N6" s="157" t="e">
        <f>'S1'!#REF!</f>
        <v>#REF!</v>
      </c>
      <c r="O6" s="136" t="e">
        <f>'S1'!#REF!</f>
        <v>#REF!</v>
      </c>
      <c r="P6" s="145" t="e">
        <f>'S1'!#REF!</f>
        <v>#REF!</v>
      </c>
      <c r="Q6" s="145" t="e">
        <f>'S1'!#REF!</f>
        <v>#REF!</v>
      </c>
      <c r="R6" s="160" t="e">
        <f>'S1'!#REF!</f>
        <v>#REF!</v>
      </c>
      <c r="S6" s="160" t="e">
        <f>'S1'!#REF!</f>
        <v>#REF!</v>
      </c>
      <c r="T6" s="132"/>
      <c r="U6" s="43"/>
      <c r="V6" s="43" t="e">
        <f t="shared" si="0"/>
        <v>#REF!</v>
      </c>
    </row>
    <row r="7" spans="1:25" ht="15.75" x14ac:dyDescent="0.25">
      <c r="A7" s="19"/>
      <c r="B7" s="27" t="s">
        <v>1354</v>
      </c>
      <c r="C7" s="28" t="e">
        <f>'S1'!#REF!</f>
        <v>#REF!</v>
      </c>
      <c r="D7" s="157" t="e">
        <f>'S1'!#REF!</f>
        <v>#REF!</v>
      </c>
      <c r="E7" s="157" t="e">
        <f>'S1'!#REF!</f>
        <v>#REF!</v>
      </c>
      <c r="F7" s="157" t="e">
        <f>'S1'!#REF!</f>
        <v>#REF!</v>
      </c>
      <c r="G7" s="157" t="e">
        <f>'S1'!#REF!</f>
        <v>#REF!</v>
      </c>
      <c r="H7" s="157" t="e">
        <f>'S1'!#REF!</f>
        <v>#REF!</v>
      </c>
      <c r="I7" s="157" t="e">
        <f>'S1'!#REF!</f>
        <v>#REF!</v>
      </c>
      <c r="J7" s="137" t="e">
        <f>'S1'!#REF!</f>
        <v>#REF!</v>
      </c>
      <c r="K7" s="157" t="e">
        <f>'S1'!#REF!</f>
        <v>#REF!</v>
      </c>
      <c r="L7" s="157" t="e">
        <f>'S1'!#REF!</f>
        <v>#REF!</v>
      </c>
      <c r="M7" s="157" t="e">
        <f>'S1'!#REF!</f>
        <v>#REF!</v>
      </c>
      <c r="N7" s="157" t="e">
        <f>'S1'!#REF!</f>
        <v>#REF!</v>
      </c>
      <c r="O7" s="136" t="e">
        <f>'S1'!#REF!</f>
        <v>#REF!</v>
      </c>
      <c r="P7" s="145" t="e">
        <f>'S1'!#REF!</f>
        <v>#REF!</v>
      </c>
      <c r="Q7" s="145" t="e">
        <f>'S1'!#REF!</f>
        <v>#REF!</v>
      </c>
      <c r="R7" s="160" t="e">
        <f>'S1'!#REF!</f>
        <v>#REF!</v>
      </c>
      <c r="S7" s="160" t="e">
        <f>'S1'!#REF!</f>
        <v>#REF!</v>
      </c>
      <c r="T7" s="132"/>
      <c r="U7" s="43"/>
      <c r="V7" s="43" t="e">
        <f t="shared" si="0"/>
        <v>#REF!</v>
      </c>
    </row>
    <row r="8" spans="1:25" ht="15.75" x14ac:dyDescent="0.25">
      <c r="A8" s="19"/>
      <c r="B8" s="27" t="s">
        <v>1370</v>
      </c>
      <c r="C8" s="28" t="e">
        <f>'S1'!#REF!</f>
        <v>#REF!</v>
      </c>
      <c r="D8" s="157" t="e">
        <f>'S1'!#REF!</f>
        <v>#REF!</v>
      </c>
      <c r="E8" s="157" t="e">
        <f>'S1'!#REF!</f>
        <v>#REF!</v>
      </c>
      <c r="F8" s="157" t="e">
        <f>'S1'!#REF!</f>
        <v>#REF!</v>
      </c>
      <c r="G8" s="157" t="e">
        <f>'S1'!#REF!</f>
        <v>#REF!</v>
      </c>
      <c r="H8" s="157" t="e">
        <f>'S1'!#REF!</f>
        <v>#REF!</v>
      </c>
      <c r="I8" s="157" t="e">
        <f>'S1'!#REF!</f>
        <v>#REF!</v>
      </c>
      <c r="J8" s="137" t="e">
        <f>'S1'!#REF!</f>
        <v>#REF!</v>
      </c>
      <c r="K8" s="157" t="e">
        <f>'S1'!#REF!</f>
        <v>#REF!</v>
      </c>
      <c r="L8" s="157" t="e">
        <f>'S1'!#REF!</f>
        <v>#REF!</v>
      </c>
      <c r="M8" s="157" t="e">
        <f>'S1'!#REF!</f>
        <v>#REF!</v>
      </c>
      <c r="N8" s="157" t="e">
        <f>'S1'!#REF!</f>
        <v>#REF!</v>
      </c>
      <c r="O8" s="136" t="e">
        <f>'S1'!#REF!</f>
        <v>#REF!</v>
      </c>
      <c r="P8" s="145" t="e">
        <f>'S1'!#REF!</f>
        <v>#REF!</v>
      </c>
      <c r="Q8" s="145" t="e">
        <f>'S1'!#REF!</f>
        <v>#REF!</v>
      </c>
      <c r="R8" s="160" t="e">
        <f>'S1'!#REF!</f>
        <v>#REF!</v>
      </c>
      <c r="S8" s="160" t="e">
        <f>'S1'!#REF!</f>
        <v>#REF!</v>
      </c>
      <c r="T8" s="132"/>
      <c r="U8" s="43"/>
      <c r="V8" s="43" t="e">
        <f t="shared" si="0"/>
        <v>#REF!</v>
      </c>
    </row>
    <row r="9" spans="1:25" ht="15.75" x14ac:dyDescent="0.25">
      <c r="A9" s="19"/>
      <c r="B9" s="27" t="s">
        <v>1353</v>
      </c>
      <c r="C9" s="28" t="e">
        <f>'S1'!#REF!</f>
        <v>#REF!</v>
      </c>
      <c r="D9" s="157" t="e">
        <f>'S1'!#REF!</f>
        <v>#REF!</v>
      </c>
      <c r="E9" s="157" t="e">
        <f>'S1'!#REF!</f>
        <v>#REF!</v>
      </c>
      <c r="F9" s="157" t="e">
        <f>'S1'!#REF!</f>
        <v>#REF!</v>
      </c>
      <c r="G9" s="157" t="e">
        <f>'S1'!#REF!</f>
        <v>#REF!</v>
      </c>
      <c r="H9" s="157" t="e">
        <f>'S1'!#REF!</f>
        <v>#REF!</v>
      </c>
      <c r="I9" s="157" t="e">
        <f>'S1'!#REF!</f>
        <v>#REF!</v>
      </c>
      <c r="J9" s="137" t="e">
        <f>'S1'!#REF!</f>
        <v>#REF!</v>
      </c>
      <c r="K9" s="157" t="e">
        <f>'S1'!#REF!</f>
        <v>#REF!</v>
      </c>
      <c r="L9" s="157" t="e">
        <f>'S1'!#REF!</f>
        <v>#REF!</v>
      </c>
      <c r="M9" s="157" t="e">
        <f>'S1'!#REF!</f>
        <v>#REF!</v>
      </c>
      <c r="N9" s="157" t="e">
        <f>'S1'!#REF!</f>
        <v>#REF!</v>
      </c>
      <c r="O9" s="136" t="e">
        <f>'S1'!#REF!</f>
        <v>#REF!</v>
      </c>
      <c r="P9" s="145" t="e">
        <f>'S1'!#REF!</f>
        <v>#REF!</v>
      </c>
      <c r="Q9" s="145" t="e">
        <f>'S1'!#REF!</f>
        <v>#REF!</v>
      </c>
      <c r="R9" s="160" t="e">
        <f>'S1'!#REF!</f>
        <v>#REF!</v>
      </c>
      <c r="S9" s="160" t="e">
        <f>'S1'!#REF!</f>
        <v>#REF!</v>
      </c>
      <c r="T9" s="132"/>
      <c r="U9" s="43"/>
      <c r="V9" s="43" t="e">
        <f t="shared" si="0"/>
        <v>#REF!</v>
      </c>
    </row>
    <row r="10" spans="1:25" ht="16.5" thickBot="1" x14ac:dyDescent="0.3">
      <c r="A10" s="19"/>
      <c r="B10" s="27" t="s">
        <v>1372</v>
      </c>
      <c r="C10" s="28" t="e">
        <f>'S1'!#REF!</f>
        <v>#REF!</v>
      </c>
      <c r="D10" s="157" t="e">
        <f>'S1'!#REF!</f>
        <v>#REF!</v>
      </c>
      <c r="E10" s="157" t="e">
        <f>'S1'!#REF!</f>
        <v>#REF!</v>
      </c>
      <c r="F10" s="157" t="e">
        <f>'S1'!#REF!</f>
        <v>#REF!</v>
      </c>
      <c r="G10" s="157" t="e">
        <f>'S1'!#REF!</f>
        <v>#REF!</v>
      </c>
      <c r="H10" s="157" t="e">
        <f>'S1'!#REF!</f>
        <v>#REF!</v>
      </c>
      <c r="I10" s="157" t="e">
        <f>'S1'!#REF!</f>
        <v>#REF!</v>
      </c>
      <c r="J10" s="137" t="e">
        <f>'S1'!#REF!</f>
        <v>#REF!</v>
      </c>
      <c r="K10" s="157" t="e">
        <f>'S1'!#REF!</f>
        <v>#REF!</v>
      </c>
      <c r="L10" s="157" t="e">
        <f>'S1'!#REF!</f>
        <v>#REF!</v>
      </c>
      <c r="M10" s="157" t="e">
        <f>'S1'!#REF!</f>
        <v>#REF!</v>
      </c>
      <c r="N10" s="157" t="e">
        <f>'S1'!#REF!</f>
        <v>#REF!</v>
      </c>
      <c r="O10" s="136" t="e">
        <f>'S1'!#REF!</f>
        <v>#REF!</v>
      </c>
      <c r="P10" s="158" t="e">
        <f>'S1'!#REF!</f>
        <v>#REF!</v>
      </c>
      <c r="Q10" s="158" t="e">
        <f>'S1'!#REF!</f>
        <v>#REF!</v>
      </c>
      <c r="R10" s="161" t="e">
        <f>'S1'!#REF!</f>
        <v>#REF!</v>
      </c>
      <c r="S10" s="161" t="e">
        <f>'S1'!#REF!</f>
        <v>#REF!</v>
      </c>
      <c r="T10" s="131"/>
      <c r="U10" s="43"/>
      <c r="V10" s="43" t="e">
        <f t="shared" si="0"/>
        <v>#REF!</v>
      </c>
    </row>
    <row r="11" spans="1:25" ht="16.5" thickTop="1" thickBot="1" x14ac:dyDescent="0.3">
      <c r="A11" s="30"/>
      <c r="B11" s="30"/>
      <c r="C11" s="54" t="s">
        <v>1374</v>
      </c>
      <c r="D11" s="31"/>
      <c r="E11" s="31"/>
      <c r="F11" s="31"/>
      <c r="G11" s="31"/>
      <c r="I11" s="31"/>
      <c r="J11" s="112" t="e">
        <f>SUM(J4:J10)</f>
        <v>#REF!</v>
      </c>
      <c r="K11" s="31"/>
      <c r="L11" s="31"/>
      <c r="M11" s="31"/>
      <c r="N11" s="31"/>
      <c r="O11" s="112" t="e">
        <f>SUM(O4:O10)</f>
        <v>#REF!</v>
      </c>
      <c r="P11" s="113" t="e">
        <f>SUM(P4:P10)</f>
        <v>#REF!</v>
      </c>
      <c r="Q11" s="113" t="e">
        <f>SUM(Q4:Q10)</f>
        <v>#REF!</v>
      </c>
      <c r="R11" s="159" t="e">
        <f>SUM(R4:R10)</f>
        <v>#REF!</v>
      </c>
      <c r="S11" s="159" t="e">
        <f>SUM(S4:S10)</f>
        <v>#REF!</v>
      </c>
      <c r="T11" s="31"/>
      <c r="U11" s="112">
        <f>SUM(U4:U10)</f>
        <v>0</v>
      </c>
      <c r="V11" s="112" t="e">
        <f>SUM(V4:V10)</f>
        <v>#REF!</v>
      </c>
    </row>
    <row r="12" spans="1:25" ht="15.75" thickTop="1" x14ac:dyDescent="0.25"/>
    <row r="13" spans="1:25" x14ac:dyDescent="0.25">
      <c r="A13" s="101"/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</row>
    <row r="14" spans="1:25" x14ac:dyDescent="0.25">
      <c r="A14" s="101"/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</row>
    <row r="15" spans="1:25" x14ac:dyDescent="0.25">
      <c r="A15" s="101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</row>
    <row r="16" spans="1:25" x14ac:dyDescent="0.25">
      <c r="A16" s="101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</row>
  </sheetData>
  <mergeCells count="3">
    <mergeCell ref="B1:C1"/>
    <mergeCell ref="F1:I1"/>
    <mergeCell ref="L1:Q1"/>
  </mergeCells>
  <dataValidations count="1">
    <dataValidation errorStyle="information" allowBlank="1" showInputMessage="1" showErrorMessage="1" error="52 semaines maxi" promptTitle="AUTOMATIQUE" sqref="F1"/>
  </dataValidations>
  <hyperlinks>
    <hyperlink ref="A4" location="'S1'!K4" display="'S1'!K4"/>
  </hyperlinks>
  <printOptions horizontalCentered="1"/>
  <pageMargins left="0" right="0" top="0" bottom="0" header="0" footer="0"/>
  <pageSetup paperSize="9" orientation="landscape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-0.249977111117893"/>
  </sheetPr>
  <dimension ref="A1:C939"/>
  <sheetViews>
    <sheetView workbookViewId="0">
      <pane ySplit="1" topLeftCell="A2" activePane="bottomLeft" state="frozen"/>
      <selection pane="bottomLeft" activeCell="A2" sqref="A2:C1090"/>
    </sheetView>
  </sheetViews>
  <sheetFormatPr baseColWidth="10" defaultRowHeight="15" x14ac:dyDescent="0.25"/>
  <cols>
    <col min="1" max="1" width="33.5703125" customWidth="1"/>
    <col min="2" max="2" width="31.5703125" customWidth="1"/>
    <col min="3" max="3" width="7.85546875" customWidth="1"/>
  </cols>
  <sheetData>
    <row r="1" spans="1:3" ht="37.5" customHeight="1" x14ac:dyDescent="0.25">
      <c r="A1" s="2" t="s">
        <v>65</v>
      </c>
      <c r="B1" s="2" t="s">
        <v>66</v>
      </c>
      <c r="C1" s="2" t="s">
        <v>67</v>
      </c>
    </row>
    <row r="2" spans="1:3" ht="20.100000000000001" customHeight="1" x14ac:dyDescent="0.25">
      <c r="A2" s="1" t="s">
        <v>68</v>
      </c>
      <c r="B2" s="4" t="s">
        <v>69</v>
      </c>
      <c r="C2" s="10">
        <v>35850</v>
      </c>
    </row>
    <row r="3" spans="1:3" ht="20.100000000000001" customHeight="1" x14ac:dyDescent="0.25">
      <c r="A3" s="5" t="s">
        <v>70</v>
      </c>
      <c r="B3" s="6" t="s">
        <v>71</v>
      </c>
      <c r="C3" s="11">
        <v>22330</v>
      </c>
    </row>
    <row r="4" spans="1:3" ht="20.100000000000001" customHeight="1" x14ac:dyDescent="0.25">
      <c r="A4" s="7" t="s">
        <v>72</v>
      </c>
      <c r="B4" s="3" t="s">
        <v>73</v>
      </c>
      <c r="C4" s="10" t="s">
        <v>74</v>
      </c>
    </row>
    <row r="5" spans="1:3" ht="20.100000000000001" customHeight="1" x14ac:dyDescent="0.25">
      <c r="A5" s="7" t="s">
        <v>75</v>
      </c>
      <c r="B5" s="3" t="s">
        <v>76</v>
      </c>
      <c r="C5" s="10" t="s">
        <v>77</v>
      </c>
    </row>
    <row r="6" spans="1:3" ht="20.100000000000001" customHeight="1" x14ac:dyDescent="0.25">
      <c r="A6" s="7" t="s">
        <v>78</v>
      </c>
      <c r="B6" s="3" t="s">
        <v>79</v>
      </c>
      <c r="C6" s="10" t="s">
        <v>80</v>
      </c>
    </row>
    <row r="7" spans="1:3" ht="20.100000000000001" customHeight="1" x14ac:dyDescent="0.25">
      <c r="A7" s="9" t="s">
        <v>81</v>
      </c>
      <c r="B7" s="8" t="s">
        <v>82</v>
      </c>
      <c r="C7" s="10">
        <v>35290</v>
      </c>
    </row>
    <row r="8" spans="1:3" ht="20.100000000000001" customHeight="1" x14ac:dyDescent="0.25">
      <c r="A8" s="7" t="s">
        <v>83</v>
      </c>
      <c r="B8" s="3" t="s">
        <v>84</v>
      </c>
      <c r="C8" s="10">
        <v>78960</v>
      </c>
    </row>
    <row r="9" spans="1:3" ht="20.100000000000001" customHeight="1" x14ac:dyDescent="0.25">
      <c r="A9" s="7" t="s">
        <v>85</v>
      </c>
      <c r="B9" s="3" t="s">
        <v>86</v>
      </c>
      <c r="C9" s="10">
        <v>65500</v>
      </c>
    </row>
    <row r="10" spans="1:3" ht="20.100000000000001" customHeight="1" x14ac:dyDescent="0.25">
      <c r="A10" s="7" t="s">
        <v>87</v>
      </c>
      <c r="B10" s="3" t="s">
        <v>88</v>
      </c>
      <c r="C10" s="10">
        <v>35360</v>
      </c>
    </row>
    <row r="11" spans="1:3" ht="20.100000000000001" customHeight="1" x14ac:dyDescent="0.25">
      <c r="A11" s="7" t="s">
        <v>89</v>
      </c>
      <c r="B11" s="3" t="s">
        <v>90</v>
      </c>
      <c r="C11" s="12" t="s">
        <v>91</v>
      </c>
    </row>
    <row r="12" spans="1:3" ht="20.100000000000001" customHeight="1" x14ac:dyDescent="0.25">
      <c r="A12" s="7" t="s">
        <v>92</v>
      </c>
      <c r="B12" s="3" t="s">
        <v>93</v>
      </c>
      <c r="C12" s="12">
        <v>41330</v>
      </c>
    </row>
    <row r="13" spans="1:3" ht="20.100000000000001" customHeight="1" x14ac:dyDescent="0.25">
      <c r="A13" s="7" t="s">
        <v>94</v>
      </c>
      <c r="B13" s="3" t="s">
        <v>95</v>
      </c>
      <c r="C13" s="12">
        <v>22250</v>
      </c>
    </row>
    <row r="14" spans="1:3" ht="20.100000000000001" customHeight="1" x14ac:dyDescent="0.25">
      <c r="A14" s="7" t="s">
        <v>96</v>
      </c>
      <c r="B14" s="3" t="s">
        <v>97</v>
      </c>
      <c r="C14" s="12">
        <v>35160</v>
      </c>
    </row>
    <row r="15" spans="1:3" ht="20.100000000000001" customHeight="1" x14ac:dyDescent="0.25">
      <c r="A15" s="7" t="s">
        <v>98</v>
      </c>
      <c r="B15" s="3" t="s">
        <v>99</v>
      </c>
      <c r="C15" s="12">
        <v>35290</v>
      </c>
    </row>
    <row r="16" spans="1:3" ht="20.100000000000001" customHeight="1" x14ac:dyDescent="0.25">
      <c r="A16" s="7" t="s">
        <v>100</v>
      </c>
      <c r="B16" s="3" t="s">
        <v>101</v>
      </c>
      <c r="C16" s="12">
        <v>53400</v>
      </c>
    </row>
    <row r="17" spans="1:3" ht="20.100000000000001" customHeight="1" x14ac:dyDescent="0.25">
      <c r="A17" s="7" t="s">
        <v>102</v>
      </c>
      <c r="B17" s="3" t="s">
        <v>103</v>
      </c>
      <c r="C17" s="13">
        <v>22402</v>
      </c>
    </row>
    <row r="18" spans="1:3" ht="20.100000000000001" customHeight="1" x14ac:dyDescent="0.25">
      <c r="A18" s="7" t="s">
        <v>102</v>
      </c>
      <c r="B18" s="3" t="s">
        <v>105</v>
      </c>
      <c r="C18" s="12" t="s">
        <v>106</v>
      </c>
    </row>
    <row r="19" spans="1:3" ht="20.100000000000001" customHeight="1" x14ac:dyDescent="0.25">
      <c r="A19" s="7" t="s">
        <v>107</v>
      </c>
      <c r="B19" s="3" t="s">
        <v>108</v>
      </c>
      <c r="C19" s="12">
        <v>86400</v>
      </c>
    </row>
    <row r="20" spans="1:3" ht="20.100000000000001" customHeight="1" x14ac:dyDescent="0.25">
      <c r="A20" s="7" t="s">
        <v>109</v>
      </c>
      <c r="B20" s="3" t="s">
        <v>110</v>
      </c>
      <c r="C20" s="12" t="s">
        <v>111</v>
      </c>
    </row>
    <row r="21" spans="1:3" ht="20.100000000000001" customHeight="1" x14ac:dyDescent="0.25">
      <c r="A21" s="7" t="s">
        <v>112</v>
      </c>
      <c r="B21" s="3" t="s">
        <v>113</v>
      </c>
      <c r="C21" s="12">
        <v>72540</v>
      </c>
    </row>
    <row r="22" spans="1:3" ht="20.100000000000001" customHeight="1" x14ac:dyDescent="0.25">
      <c r="A22" s="7" t="s">
        <v>114</v>
      </c>
      <c r="B22" s="3" t="s">
        <v>115</v>
      </c>
      <c r="C22" s="12" t="s">
        <v>116</v>
      </c>
    </row>
    <row r="23" spans="1:3" ht="20.100000000000001" customHeight="1" x14ac:dyDescent="0.25">
      <c r="A23" s="7" t="s">
        <v>117</v>
      </c>
      <c r="B23" s="3" t="s">
        <v>118</v>
      </c>
      <c r="C23" s="12">
        <v>72300</v>
      </c>
    </row>
    <row r="24" spans="1:3" ht="20.100000000000001" customHeight="1" x14ac:dyDescent="0.25">
      <c r="A24" s="7" t="s">
        <v>121</v>
      </c>
      <c r="B24" s="3" t="s">
        <v>122</v>
      </c>
      <c r="C24" s="12" t="s">
        <v>123</v>
      </c>
    </row>
    <row r="25" spans="1:3" ht="20.100000000000001" customHeight="1" x14ac:dyDescent="0.25">
      <c r="A25" s="7" t="s">
        <v>124</v>
      </c>
      <c r="B25" s="3" t="s">
        <v>88</v>
      </c>
      <c r="C25" s="12">
        <v>35360</v>
      </c>
    </row>
    <row r="26" spans="1:3" ht="20.100000000000001" customHeight="1" x14ac:dyDescent="0.25">
      <c r="A26" s="7" t="s">
        <v>125</v>
      </c>
      <c r="B26" s="3" t="s">
        <v>126</v>
      </c>
      <c r="C26" s="12">
        <v>17210</v>
      </c>
    </row>
    <row r="27" spans="1:3" ht="20.100000000000001" customHeight="1" x14ac:dyDescent="0.25">
      <c r="A27" s="7" t="s">
        <v>127</v>
      </c>
      <c r="B27" s="3" t="s">
        <v>128</v>
      </c>
      <c r="C27" s="12">
        <v>36000</v>
      </c>
    </row>
    <row r="28" spans="1:3" ht="20.100000000000001" customHeight="1" x14ac:dyDescent="0.25">
      <c r="A28" s="7" t="s">
        <v>129</v>
      </c>
      <c r="B28" s="3" t="s">
        <v>130</v>
      </c>
      <c r="C28" s="12">
        <v>56490</v>
      </c>
    </row>
    <row r="29" spans="1:3" ht="20.100000000000001" customHeight="1" x14ac:dyDescent="0.25">
      <c r="A29" s="7" t="s">
        <v>131</v>
      </c>
      <c r="B29" s="3" t="s">
        <v>132</v>
      </c>
      <c r="C29" s="12">
        <v>85120</v>
      </c>
    </row>
    <row r="30" spans="1:3" ht="20.100000000000001" customHeight="1" x14ac:dyDescent="0.25">
      <c r="A30" s="7" t="s">
        <v>133</v>
      </c>
      <c r="B30" s="3" t="s">
        <v>88</v>
      </c>
      <c r="C30" s="12">
        <v>35360</v>
      </c>
    </row>
    <row r="31" spans="1:3" ht="20.100000000000001" customHeight="1" x14ac:dyDescent="0.25">
      <c r="A31" s="7" t="s">
        <v>134</v>
      </c>
      <c r="B31" s="3" t="s">
        <v>88</v>
      </c>
      <c r="C31" s="12">
        <v>35360</v>
      </c>
    </row>
    <row r="32" spans="1:3" ht="20.100000000000001" customHeight="1" x14ac:dyDescent="0.25">
      <c r="A32" s="7" t="s">
        <v>135</v>
      </c>
      <c r="B32" s="3" t="s">
        <v>136</v>
      </c>
      <c r="C32" s="12">
        <v>35550</v>
      </c>
    </row>
    <row r="33" spans="1:3" ht="20.100000000000001" customHeight="1" x14ac:dyDescent="0.25">
      <c r="A33" s="7" t="s">
        <v>137</v>
      </c>
      <c r="B33" s="3" t="s">
        <v>88</v>
      </c>
      <c r="C33" s="12">
        <v>35360</v>
      </c>
    </row>
    <row r="34" spans="1:3" ht="20.100000000000001" customHeight="1" x14ac:dyDescent="0.25">
      <c r="A34" s="7" t="s">
        <v>138</v>
      </c>
      <c r="B34" s="3" t="s">
        <v>139</v>
      </c>
      <c r="C34" s="12">
        <v>22100</v>
      </c>
    </row>
    <row r="35" spans="1:3" ht="20.100000000000001" customHeight="1" x14ac:dyDescent="0.25">
      <c r="A35" s="7" t="s">
        <v>140</v>
      </c>
      <c r="B35" s="3" t="s">
        <v>141</v>
      </c>
      <c r="C35" s="12" t="s">
        <v>142</v>
      </c>
    </row>
    <row r="36" spans="1:3" ht="20.100000000000001" customHeight="1" x14ac:dyDescent="0.25">
      <c r="A36" s="7" t="s">
        <v>143</v>
      </c>
      <c r="B36" s="3" t="s">
        <v>144</v>
      </c>
      <c r="C36" s="12">
        <v>22640</v>
      </c>
    </row>
    <row r="37" spans="1:3" ht="20.100000000000001" customHeight="1" x14ac:dyDescent="0.25">
      <c r="A37" s="7" t="s">
        <v>145</v>
      </c>
      <c r="B37" s="3" t="s">
        <v>146</v>
      </c>
      <c r="C37" s="12">
        <v>79250</v>
      </c>
    </row>
    <row r="38" spans="1:3" ht="20.100000000000001" customHeight="1" x14ac:dyDescent="0.25">
      <c r="A38" s="7" t="s">
        <v>147</v>
      </c>
      <c r="B38" s="3" t="s">
        <v>148</v>
      </c>
      <c r="C38" s="12" t="s">
        <v>149</v>
      </c>
    </row>
    <row r="39" spans="1:3" ht="20.100000000000001" customHeight="1" x14ac:dyDescent="0.25">
      <c r="A39" s="7" t="s">
        <v>147</v>
      </c>
      <c r="B39" s="3" t="s">
        <v>150</v>
      </c>
      <c r="C39" s="12">
        <v>44170</v>
      </c>
    </row>
    <row r="40" spans="1:3" ht="20.100000000000001" customHeight="1" x14ac:dyDescent="0.25">
      <c r="A40" s="7" t="s">
        <v>151</v>
      </c>
      <c r="B40" s="3" t="s">
        <v>152</v>
      </c>
      <c r="C40" s="12">
        <v>35133</v>
      </c>
    </row>
    <row r="41" spans="1:3" ht="20.100000000000001" customHeight="1" x14ac:dyDescent="0.25">
      <c r="A41" s="7" t="s">
        <v>153</v>
      </c>
      <c r="B41" s="3" t="s">
        <v>154</v>
      </c>
      <c r="C41" s="12">
        <v>85260</v>
      </c>
    </row>
    <row r="42" spans="1:3" ht="20.100000000000001" customHeight="1" x14ac:dyDescent="0.25">
      <c r="A42" s="7" t="s">
        <v>155</v>
      </c>
      <c r="B42" s="3" t="s">
        <v>156</v>
      </c>
      <c r="C42" s="12">
        <v>47520</v>
      </c>
    </row>
    <row r="43" spans="1:3" ht="20.100000000000001" customHeight="1" x14ac:dyDescent="0.25">
      <c r="A43" s="7" t="s">
        <v>157</v>
      </c>
      <c r="B43" s="3" t="s">
        <v>88</v>
      </c>
      <c r="C43" s="12">
        <v>35360</v>
      </c>
    </row>
    <row r="44" spans="1:3" ht="20.100000000000001" customHeight="1" x14ac:dyDescent="0.25">
      <c r="A44" s="7" t="s">
        <v>158</v>
      </c>
      <c r="B44" s="3" t="s">
        <v>159</v>
      </c>
      <c r="C44" s="12">
        <v>22230</v>
      </c>
    </row>
    <row r="45" spans="1:3" ht="20.100000000000001" customHeight="1" x14ac:dyDescent="0.25">
      <c r="A45" s="7" t="s">
        <v>160</v>
      </c>
      <c r="B45" s="3" t="s">
        <v>161</v>
      </c>
      <c r="C45" s="12">
        <v>22350</v>
      </c>
    </row>
    <row r="46" spans="1:3" ht="20.100000000000001" customHeight="1" x14ac:dyDescent="0.25">
      <c r="A46" s="7" t="s">
        <v>162</v>
      </c>
      <c r="B46" s="3" t="s">
        <v>163</v>
      </c>
      <c r="C46" s="12">
        <v>13790</v>
      </c>
    </row>
    <row r="47" spans="1:3" ht="20.100000000000001" customHeight="1" x14ac:dyDescent="0.25">
      <c r="A47" s="7" t="s">
        <v>164</v>
      </c>
      <c r="B47" s="3" t="s">
        <v>165</v>
      </c>
      <c r="C47" s="12">
        <v>22360</v>
      </c>
    </row>
    <row r="48" spans="1:3" ht="20.100000000000001" customHeight="1" x14ac:dyDescent="0.25">
      <c r="A48" s="7" t="s">
        <v>166</v>
      </c>
      <c r="B48" s="3" t="s">
        <v>167</v>
      </c>
      <c r="C48" s="12" t="s">
        <v>168</v>
      </c>
    </row>
    <row r="49" spans="1:3" ht="20.100000000000001" customHeight="1" x14ac:dyDescent="0.25">
      <c r="A49" s="7" t="s">
        <v>169</v>
      </c>
      <c r="B49" s="3" t="s">
        <v>170</v>
      </c>
      <c r="C49" s="12">
        <v>22150</v>
      </c>
    </row>
    <row r="50" spans="1:3" ht="20.100000000000001" customHeight="1" x14ac:dyDescent="0.25">
      <c r="A50" s="7" t="s">
        <v>171</v>
      </c>
      <c r="B50" s="3" t="s">
        <v>99</v>
      </c>
      <c r="C50" s="12" t="s">
        <v>91</v>
      </c>
    </row>
    <row r="51" spans="1:3" ht="20.100000000000001" customHeight="1" x14ac:dyDescent="0.25">
      <c r="A51" s="7" t="s">
        <v>172</v>
      </c>
      <c r="B51" s="3" t="s">
        <v>173</v>
      </c>
      <c r="C51" s="12">
        <v>22350</v>
      </c>
    </row>
    <row r="52" spans="1:3" ht="20.100000000000001" customHeight="1" x14ac:dyDescent="0.25">
      <c r="A52" s="7" t="s">
        <v>174</v>
      </c>
      <c r="B52" s="3" t="s">
        <v>90</v>
      </c>
      <c r="C52" s="12">
        <v>35290</v>
      </c>
    </row>
    <row r="53" spans="1:3" ht="20.100000000000001" customHeight="1" x14ac:dyDescent="0.25">
      <c r="A53" s="7" t="s">
        <v>175</v>
      </c>
      <c r="B53" s="3" t="s">
        <v>176</v>
      </c>
      <c r="C53" s="12">
        <v>29187</v>
      </c>
    </row>
    <row r="54" spans="1:3" ht="20.100000000000001" customHeight="1" x14ac:dyDescent="0.25">
      <c r="A54" s="7" t="s">
        <v>177</v>
      </c>
      <c r="B54" s="3" t="s">
        <v>178</v>
      </c>
      <c r="C54" s="12">
        <v>35330</v>
      </c>
    </row>
    <row r="55" spans="1:3" ht="20.100000000000001" customHeight="1" x14ac:dyDescent="0.25">
      <c r="A55" s="7" t="s">
        <v>179</v>
      </c>
      <c r="B55" s="3" t="s">
        <v>82</v>
      </c>
      <c r="C55" s="12">
        <v>35290</v>
      </c>
    </row>
    <row r="56" spans="1:3" ht="20.100000000000001" customHeight="1" x14ac:dyDescent="0.25">
      <c r="A56" s="7" t="s">
        <v>180</v>
      </c>
      <c r="B56" s="3" t="s">
        <v>82</v>
      </c>
      <c r="C56" s="12">
        <v>35290</v>
      </c>
    </row>
    <row r="57" spans="1:3" ht="20.100000000000001" customHeight="1" x14ac:dyDescent="0.25">
      <c r="A57" s="7" t="s">
        <v>181</v>
      </c>
      <c r="B57" s="3" t="s">
        <v>182</v>
      </c>
      <c r="C57" s="12" t="s">
        <v>183</v>
      </c>
    </row>
    <row r="58" spans="1:3" ht="20.100000000000001" customHeight="1" x14ac:dyDescent="0.25">
      <c r="A58" s="7" t="s">
        <v>184</v>
      </c>
      <c r="B58" s="3" t="s">
        <v>99</v>
      </c>
      <c r="C58" s="12">
        <v>35290</v>
      </c>
    </row>
    <row r="59" spans="1:3" ht="20.100000000000001" customHeight="1" x14ac:dyDescent="0.25">
      <c r="A59" s="7" t="s">
        <v>185</v>
      </c>
      <c r="B59" s="3" t="s">
        <v>186</v>
      </c>
      <c r="C59" s="12" t="s">
        <v>187</v>
      </c>
    </row>
    <row r="60" spans="1:3" ht="20.100000000000001" customHeight="1" x14ac:dyDescent="0.25">
      <c r="A60" s="7" t="s">
        <v>188</v>
      </c>
      <c r="B60" s="3" t="s">
        <v>189</v>
      </c>
      <c r="C60" s="12">
        <v>35890</v>
      </c>
    </row>
    <row r="61" spans="1:3" ht="20.100000000000001" customHeight="1" x14ac:dyDescent="0.25">
      <c r="A61" s="7" t="s">
        <v>188</v>
      </c>
      <c r="B61" s="3" t="s">
        <v>190</v>
      </c>
      <c r="C61" s="12">
        <v>35230</v>
      </c>
    </row>
    <row r="62" spans="1:3" ht="20.100000000000001" customHeight="1" x14ac:dyDescent="0.25">
      <c r="A62" s="7" t="s">
        <v>188</v>
      </c>
      <c r="B62" s="3" t="s">
        <v>191</v>
      </c>
      <c r="C62" s="12">
        <v>35410</v>
      </c>
    </row>
    <row r="63" spans="1:3" ht="20.100000000000001" customHeight="1" x14ac:dyDescent="0.25">
      <c r="A63" s="7" t="s">
        <v>188</v>
      </c>
      <c r="B63" s="3" t="s">
        <v>192</v>
      </c>
      <c r="C63" s="12">
        <v>35500</v>
      </c>
    </row>
    <row r="64" spans="1:3" ht="20.100000000000001" customHeight="1" x14ac:dyDescent="0.25">
      <c r="A64" s="7" t="s">
        <v>188</v>
      </c>
      <c r="B64" s="3" t="s">
        <v>193</v>
      </c>
      <c r="C64" s="12">
        <v>35150</v>
      </c>
    </row>
    <row r="65" spans="1:3" ht="20.100000000000001" customHeight="1" x14ac:dyDescent="0.25">
      <c r="A65" s="7" t="s">
        <v>188</v>
      </c>
      <c r="B65" s="3" t="s">
        <v>194</v>
      </c>
      <c r="C65" s="12">
        <v>35480</v>
      </c>
    </row>
    <row r="66" spans="1:3" ht="20.100000000000001" customHeight="1" x14ac:dyDescent="0.25">
      <c r="A66" s="7" t="s">
        <v>195</v>
      </c>
      <c r="B66" s="3" t="s">
        <v>99</v>
      </c>
      <c r="C66" s="12">
        <v>35290</v>
      </c>
    </row>
    <row r="67" spans="1:3" ht="20.100000000000001" customHeight="1" x14ac:dyDescent="0.25">
      <c r="A67" s="7" t="s">
        <v>196</v>
      </c>
      <c r="B67" s="3" t="s">
        <v>90</v>
      </c>
      <c r="C67" s="12">
        <v>35290</v>
      </c>
    </row>
    <row r="68" spans="1:3" ht="20.100000000000001" customHeight="1" x14ac:dyDescent="0.25">
      <c r="A68" s="7" t="s">
        <v>197</v>
      </c>
      <c r="B68" s="3" t="s">
        <v>198</v>
      </c>
      <c r="C68" s="12">
        <v>56430</v>
      </c>
    </row>
    <row r="69" spans="1:3" ht="20.100000000000001" customHeight="1" x14ac:dyDescent="0.25">
      <c r="A69" s="7" t="s">
        <v>199</v>
      </c>
      <c r="B69" s="3" t="s">
        <v>95</v>
      </c>
      <c r="C69" s="12">
        <v>22250</v>
      </c>
    </row>
    <row r="70" spans="1:3" ht="20.100000000000001" customHeight="1" x14ac:dyDescent="0.25">
      <c r="A70" s="7" t="s">
        <v>200</v>
      </c>
      <c r="B70" s="3" t="s">
        <v>201</v>
      </c>
      <c r="C70" s="12">
        <v>35190</v>
      </c>
    </row>
    <row r="71" spans="1:3" ht="20.100000000000001" customHeight="1" x14ac:dyDescent="0.25">
      <c r="A71" s="7" t="s">
        <v>202</v>
      </c>
      <c r="B71" s="3" t="s">
        <v>203</v>
      </c>
      <c r="C71" s="12" t="s">
        <v>204</v>
      </c>
    </row>
    <row r="72" spans="1:3" ht="20.100000000000001" customHeight="1" x14ac:dyDescent="0.25">
      <c r="A72" s="7" t="s">
        <v>205</v>
      </c>
      <c r="B72" s="3" t="s">
        <v>206</v>
      </c>
      <c r="C72" s="12">
        <v>79320</v>
      </c>
    </row>
    <row r="73" spans="1:3" ht="20.100000000000001" customHeight="1" x14ac:dyDescent="0.25">
      <c r="A73" s="7" t="s">
        <v>207</v>
      </c>
      <c r="B73" s="3" t="s">
        <v>208</v>
      </c>
      <c r="C73" s="12">
        <v>30730</v>
      </c>
    </row>
    <row r="74" spans="1:3" ht="20.100000000000001" customHeight="1" x14ac:dyDescent="0.25">
      <c r="A74" s="7" t="s">
        <v>209</v>
      </c>
      <c r="B74" s="3" t="s">
        <v>210</v>
      </c>
      <c r="C74" s="12">
        <v>35360</v>
      </c>
    </row>
    <row r="75" spans="1:3" ht="20.100000000000001" customHeight="1" x14ac:dyDescent="0.25">
      <c r="A75" s="7" t="s">
        <v>211</v>
      </c>
      <c r="B75" s="3" t="s">
        <v>212</v>
      </c>
      <c r="C75" s="12">
        <v>56380</v>
      </c>
    </row>
    <row r="76" spans="1:3" ht="20.100000000000001" customHeight="1" x14ac:dyDescent="0.25">
      <c r="A76" s="7" t="s">
        <v>213</v>
      </c>
      <c r="B76" s="3" t="s">
        <v>214</v>
      </c>
      <c r="C76" s="12">
        <v>29393</v>
      </c>
    </row>
    <row r="77" spans="1:3" ht="20.100000000000001" customHeight="1" x14ac:dyDescent="0.25">
      <c r="A77" s="7" t="s">
        <v>215</v>
      </c>
      <c r="B77" s="3" t="s">
        <v>216</v>
      </c>
      <c r="C77" s="12">
        <v>35290</v>
      </c>
    </row>
    <row r="78" spans="1:3" ht="20.100000000000001" customHeight="1" x14ac:dyDescent="0.25">
      <c r="A78" s="7" t="s">
        <v>217</v>
      </c>
      <c r="B78" s="3" t="s">
        <v>218</v>
      </c>
      <c r="C78" s="12" t="s">
        <v>219</v>
      </c>
    </row>
    <row r="79" spans="1:3" ht="20.100000000000001" customHeight="1" x14ac:dyDescent="0.25">
      <c r="A79" s="7" t="s">
        <v>220</v>
      </c>
      <c r="B79" s="3" t="s">
        <v>221</v>
      </c>
      <c r="C79" s="12">
        <v>44390</v>
      </c>
    </row>
    <row r="80" spans="1:3" ht="20.100000000000001" customHeight="1" x14ac:dyDescent="0.25">
      <c r="A80" s="7" t="s">
        <v>222</v>
      </c>
      <c r="B80" s="3" t="s">
        <v>223</v>
      </c>
      <c r="C80" s="12">
        <v>35150</v>
      </c>
    </row>
    <row r="81" spans="1:3" ht="20.100000000000001" customHeight="1" x14ac:dyDescent="0.25">
      <c r="A81" s="7" t="s">
        <v>224</v>
      </c>
      <c r="B81" s="3" t="s">
        <v>225</v>
      </c>
      <c r="C81" s="12">
        <v>56800</v>
      </c>
    </row>
    <row r="82" spans="1:3" ht="20.100000000000001" customHeight="1" x14ac:dyDescent="0.25">
      <c r="A82" s="7" t="s">
        <v>226</v>
      </c>
      <c r="B82" s="3" t="s">
        <v>227</v>
      </c>
      <c r="C82" s="12">
        <v>35590</v>
      </c>
    </row>
    <row r="83" spans="1:3" ht="20.100000000000001" customHeight="1" x14ac:dyDescent="0.25">
      <c r="A83" s="7" t="s">
        <v>226</v>
      </c>
      <c r="B83" s="3" t="s">
        <v>228</v>
      </c>
      <c r="C83" s="12">
        <v>22250</v>
      </c>
    </row>
    <row r="84" spans="1:3" ht="20.100000000000001" customHeight="1" x14ac:dyDescent="0.25">
      <c r="A84" s="7" t="s">
        <v>229</v>
      </c>
      <c r="B84" s="3" t="s">
        <v>230</v>
      </c>
      <c r="C84" s="12">
        <v>56300</v>
      </c>
    </row>
    <row r="85" spans="1:3" ht="20.100000000000001" customHeight="1" x14ac:dyDescent="0.25">
      <c r="A85" s="7" t="s">
        <v>231</v>
      </c>
      <c r="B85" s="3" t="s">
        <v>232</v>
      </c>
      <c r="C85" s="12">
        <v>35630</v>
      </c>
    </row>
    <row r="86" spans="1:3" ht="20.100000000000001" customHeight="1" x14ac:dyDescent="0.25">
      <c r="A86" s="7" t="s">
        <v>233</v>
      </c>
      <c r="B86" s="3" t="s">
        <v>234</v>
      </c>
      <c r="C86" s="12">
        <v>22650</v>
      </c>
    </row>
    <row r="87" spans="1:3" ht="20.100000000000001" customHeight="1" x14ac:dyDescent="0.25">
      <c r="A87" s="7" t="s">
        <v>235</v>
      </c>
      <c r="B87" s="3" t="s">
        <v>236</v>
      </c>
      <c r="C87" s="12" t="s">
        <v>237</v>
      </c>
    </row>
    <row r="88" spans="1:3" ht="20.100000000000001" customHeight="1" x14ac:dyDescent="0.25">
      <c r="A88" s="7" t="s">
        <v>238</v>
      </c>
      <c r="B88" s="3" t="s">
        <v>95</v>
      </c>
      <c r="C88" s="12">
        <v>22250</v>
      </c>
    </row>
    <row r="89" spans="1:3" ht="20.100000000000001" customHeight="1" x14ac:dyDescent="0.25">
      <c r="A89" s="7" t="s">
        <v>239</v>
      </c>
      <c r="B89" s="3" t="s">
        <v>240</v>
      </c>
      <c r="C89" s="12" t="s">
        <v>241</v>
      </c>
    </row>
    <row r="90" spans="1:3" ht="20.100000000000001" customHeight="1" x14ac:dyDescent="0.25">
      <c r="A90" s="7" t="s">
        <v>242</v>
      </c>
      <c r="B90" s="3" t="s">
        <v>243</v>
      </c>
      <c r="C90" s="12">
        <v>28700</v>
      </c>
    </row>
    <row r="91" spans="1:3" ht="20.100000000000001" customHeight="1" x14ac:dyDescent="0.25">
      <c r="A91" s="7" t="s">
        <v>244</v>
      </c>
      <c r="B91" s="3" t="s">
        <v>99</v>
      </c>
      <c r="C91" s="12">
        <v>35290</v>
      </c>
    </row>
    <row r="92" spans="1:3" ht="20.100000000000001" customHeight="1" x14ac:dyDescent="0.25">
      <c r="A92" s="7" t="s">
        <v>245</v>
      </c>
      <c r="B92" s="3" t="s">
        <v>99</v>
      </c>
      <c r="C92" s="12">
        <v>35290</v>
      </c>
    </row>
    <row r="93" spans="1:3" ht="20.100000000000001" customHeight="1" x14ac:dyDescent="0.25">
      <c r="A93" s="7" t="s">
        <v>246</v>
      </c>
      <c r="B93" s="3" t="s">
        <v>216</v>
      </c>
      <c r="C93" s="12">
        <v>35290</v>
      </c>
    </row>
    <row r="94" spans="1:3" ht="20.100000000000001" customHeight="1" x14ac:dyDescent="0.25">
      <c r="A94" s="7" t="s">
        <v>247</v>
      </c>
      <c r="B94" s="3" t="s">
        <v>248</v>
      </c>
      <c r="C94" s="12">
        <v>35510</v>
      </c>
    </row>
    <row r="95" spans="1:3" ht="20.100000000000001" customHeight="1" x14ac:dyDescent="0.25">
      <c r="A95" s="7" t="s">
        <v>249</v>
      </c>
      <c r="B95" s="3" t="s">
        <v>250</v>
      </c>
      <c r="C95" s="12" t="s">
        <v>251</v>
      </c>
    </row>
    <row r="96" spans="1:3" ht="20.100000000000001" customHeight="1" x14ac:dyDescent="0.25">
      <c r="A96" s="7" t="s">
        <v>252</v>
      </c>
      <c r="B96" s="3" t="s">
        <v>90</v>
      </c>
      <c r="C96" s="12">
        <v>35290</v>
      </c>
    </row>
    <row r="97" spans="1:3" ht="20.100000000000001" customHeight="1" x14ac:dyDescent="0.25">
      <c r="A97" s="7" t="s">
        <v>253</v>
      </c>
      <c r="B97" s="3" t="s">
        <v>254</v>
      </c>
      <c r="C97" s="12">
        <v>35750</v>
      </c>
    </row>
    <row r="98" spans="1:3" ht="20.100000000000001" customHeight="1" x14ac:dyDescent="0.25">
      <c r="A98" s="7" t="s">
        <v>255</v>
      </c>
      <c r="B98" s="3" t="s">
        <v>90</v>
      </c>
      <c r="C98" s="12">
        <v>35290</v>
      </c>
    </row>
    <row r="99" spans="1:3" ht="20.100000000000001" customHeight="1" x14ac:dyDescent="0.25">
      <c r="A99" s="7" t="s">
        <v>256</v>
      </c>
      <c r="B99" s="3" t="s">
        <v>198</v>
      </c>
      <c r="C99" s="12">
        <v>56430</v>
      </c>
    </row>
    <row r="100" spans="1:3" ht="20.100000000000001" customHeight="1" x14ac:dyDescent="0.25">
      <c r="A100" s="7" t="s">
        <v>257</v>
      </c>
      <c r="B100" s="3" t="s">
        <v>258</v>
      </c>
      <c r="C100" s="12">
        <v>48140</v>
      </c>
    </row>
    <row r="101" spans="1:3" ht="20.100000000000001" customHeight="1" x14ac:dyDescent="0.25">
      <c r="A101" s="7" t="s">
        <v>259</v>
      </c>
      <c r="B101" s="3" t="s">
        <v>260</v>
      </c>
      <c r="C101" s="12">
        <v>56490</v>
      </c>
    </row>
    <row r="102" spans="1:3" ht="20.100000000000001" customHeight="1" x14ac:dyDescent="0.25">
      <c r="A102" s="7" t="s">
        <v>261</v>
      </c>
      <c r="B102" s="3" t="s">
        <v>159</v>
      </c>
      <c r="C102" s="12">
        <v>22230</v>
      </c>
    </row>
    <row r="103" spans="1:3" ht="20.100000000000001" customHeight="1" x14ac:dyDescent="0.25">
      <c r="A103" s="7" t="s">
        <v>262</v>
      </c>
      <c r="B103" s="3" t="s">
        <v>90</v>
      </c>
      <c r="C103" s="12">
        <v>35290</v>
      </c>
    </row>
    <row r="104" spans="1:3" ht="20.100000000000001" customHeight="1" x14ac:dyDescent="0.25">
      <c r="A104" s="7" t="s">
        <v>263</v>
      </c>
      <c r="B104" s="3" t="s">
        <v>95</v>
      </c>
      <c r="C104" s="12" t="s">
        <v>241</v>
      </c>
    </row>
    <row r="105" spans="1:3" ht="20.100000000000001" customHeight="1" x14ac:dyDescent="0.25">
      <c r="A105" s="7" t="s">
        <v>264</v>
      </c>
      <c r="B105" s="3" t="s">
        <v>90</v>
      </c>
      <c r="C105" s="12">
        <v>35290</v>
      </c>
    </row>
    <row r="106" spans="1:3" ht="20.100000000000001" customHeight="1" x14ac:dyDescent="0.25">
      <c r="A106" s="7" t="s">
        <v>265</v>
      </c>
      <c r="B106" s="3" t="s">
        <v>210</v>
      </c>
      <c r="C106" s="12">
        <v>35360</v>
      </c>
    </row>
    <row r="107" spans="1:3" ht="20.100000000000001" customHeight="1" x14ac:dyDescent="0.25">
      <c r="A107" s="7" t="s">
        <v>266</v>
      </c>
      <c r="B107" s="3" t="s">
        <v>210</v>
      </c>
      <c r="C107" s="12">
        <v>35360</v>
      </c>
    </row>
    <row r="108" spans="1:3" ht="20.100000000000001" customHeight="1" x14ac:dyDescent="0.25">
      <c r="A108" s="7" t="s">
        <v>267</v>
      </c>
      <c r="B108" s="3" t="s">
        <v>95</v>
      </c>
      <c r="C108" s="12">
        <v>22250</v>
      </c>
    </row>
    <row r="109" spans="1:3" ht="20.100000000000001" customHeight="1" x14ac:dyDescent="0.25">
      <c r="A109" s="7" t="s">
        <v>268</v>
      </c>
      <c r="B109" s="3" t="s">
        <v>269</v>
      </c>
      <c r="C109" s="12">
        <v>35290</v>
      </c>
    </row>
    <row r="110" spans="1:3" ht="20.100000000000001" customHeight="1" x14ac:dyDescent="0.25">
      <c r="A110" s="7" t="s">
        <v>270</v>
      </c>
      <c r="B110" s="3" t="s">
        <v>198</v>
      </c>
      <c r="C110" s="12">
        <v>56430</v>
      </c>
    </row>
    <row r="111" spans="1:3" ht="20.100000000000001" customHeight="1" x14ac:dyDescent="0.25">
      <c r="A111" s="7" t="s">
        <v>271</v>
      </c>
      <c r="B111" s="3" t="s">
        <v>272</v>
      </c>
      <c r="C111" s="12">
        <v>35380</v>
      </c>
    </row>
    <row r="112" spans="1:3" ht="20.100000000000001" customHeight="1" x14ac:dyDescent="0.25">
      <c r="A112" s="7" t="s">
        <v>273</v>
      </c>
      <c r="B112" s="3" t="s">
        <v>269</v>
      </c>
      <c r="C112" s="12">
        <v>35290</v>
      </c>
    </row>
    <row r="113" spans="1:3" ht="20.100000000000001" customHeight="1" x14ac:dyDescent="0.25">
      <c r="A113" s="7" t="s">
        <v>274</v>
      </c>
      <c r="B113" s="3" t="s">
        <v>275</v>
      </c>
      <c r="C113" s="12">
        <v>35640</v>
      </c>
    </row>
    <row r="114" spans="1:3" ht="20.100000000000001" customHeight="1" x14ac:dyDescent="0.25">
      <c r="A114" s="7" t="s">
        <v>276</v>
      </c>
      <c r="B114" s="3" t="s">
        <v>82</v>
      </c>
      <c r="C114" s="12">
        <v>35290</v>
      </c>
    </row>
    <row r="115" spans="1:3" ht="20.100000000000001" customHeight="1" x14ac:dyDescent="0.25">
      <c r="A115" s="7" t="s">
        <v>277</v>
      </c>
      <c r="B115" s="3" t="s">
        <v>254</v>
      </c>
      <c r="C115" s="12">
        <v>35750</v>
      </c>
    </row>
    <row r="116" spans="1:3" ht="20.100000000000001" customHeight="1" x14ac:dyDescent="0.25">
      <c r="A116" s="7" t="s">
        <v>278</v>
      </c>
      <c r="B116" s="3" t="s">
        <v>279</v>
      </c>
      <c r="C116" s="12">
        <v>22130</v>
      </c>
    </row>
    <row r="117" spans="1:3" ht="20.100000000000001" customHeight="1" x14ac:dyDescent="0.25">
      <c r="A117" s="7" t="s">
        <v>280</v>
      </c>
      <c r="B117" s="3" t="s">
        <v>281</v>
      </c>
      <c r="C117" s="12">
        <v>95944</v>
      </c>
    </row>
    <row r="118" spans="1:3" ht="20.100000000000001" customHeight="1" x14ac:dyDescent="0.25">
      <c r="A118" s="7" t="s">
        <v>282</v>
      </c>
      <c r="B118" s="3" t="s">
        <v>82</v>
      </c>
      <c r="C118" s="12">
        <v>35290</v>
      </c>
    </row>
    <row r="119" spans="1:3" ht="20.100000000000001" customHeight="1" x14ac:dyDescent="0.25">
      <c r="A119" s="7" t="s">
        <v>283</v>
      </c>
      <c r="B119" s="3" t="s">
        <v>284</v>
      </c>
      <c r="C119" s="12">
        <v>22230</v>
      </c>
    </row>
    <row r="120" spans="1:3" ht="20.100000000000001" customHeight="1" x14ac:dyDescent="0.25">
      <c r="A120" s="7" t="s">
        <v>285</v>
      </c>
      <c r="B120" s="3" t="s">
        <v>286</v>
      </c>
      <c r="C120" s="12">
        <v>44530</v>
      </c>
    </row>
    <row r="121" spans="1:3" ht="20.100000000000001" customHeight="1" x14ac:dyDescent="0.25">
      <c r="A121" s="7" t="s">
        <v>287</v>
      </c>
      <c r="B121" s="3" t="s">
        <v>288</v>
      </c>
      <c r="C121" s="12">
        <v>35330</v>
      </c>
    </row>
    <row r="122" spans="1:3" ht="20.100000000000001" customHeight="1" x14ac:dyDescent="0.25">
      <c r="A122" s="7" t="s">
        <v>289</v>
      </c>
      <c r="B122" s="3" t="s">
        <v>90</v>
      </c>
      <c r="C122" s="12">
        <v>35290</v>
      </c>
    </row>
    <row r="123" spans="1:3" ht="20.100000000000001" customHeight="1" x14ac:dyDescent="0.25">
      <c r="A123" s="7" t="s">
        <v>290</v>
      </c>
      <c r="B123" s="3" t="s">
        <v>216</v>
      </c>
      <c r="C123" s="12">
        <v>35290</v>
      </c>
    </row>
    <row r="124" spans="1:3" ht="20.100000000000001" customHeight="1" x14ac:dyDescent="0.25">
      <c r="A124" s="7" t="s">
        <v>291</v>
      </c>
      <c r="B124" s="3" t="s">
        <v>90</v>
      </c>
      <c r="C124" s="12" t="s">
        <v>91</v>
      </c>
    </row>
    <row r="125" spans="1:3" ht="20.100000000000001" customHeight="1" x14ac:dyDescent="0.25">
      <c r="A125" s="7" t="s">
        <v>292</v>
      </c>
      <c r="B125" s="3" t="s">
        <v>254</v>
      </c>
      <c r="C125" s="12">
        <v>35750</v>
      </c>
    </row>
    <row r="126" spans="1:3" ht="20.100000000000001" customHeight="1" x14ac:dyDescent="0.25">
      <c r="A126" s="7" t="s">
        <v>293</v>
      </c>
      <c r="B126" s="3" t="s">
        <v>294</v>
      </c>
      <c r="C126" s="12">
        <v>85480</v>
      </c>
    </row>
    <row r="127" spans="1:3" ht="20.100000000000001" customHeight="1" x14ac:dyDescent="0.25">
      <c r="A127" s="7" t="s">
        <v>295</v>
      </c>
      <c r="B127" s="3" t="s">
        <v>230</v>
      </c>
      <c r="C127" s="12">
        <v>56300</v>
      </c>
    </row>
    <row r="128" spans="1:3" ht="20.100000000000001" customHeight="1" x14ac:dyDescent="0.25">
      <c r="A128" s="7" t="s">
        <v>296</v>
      </c>
      <c r="B128" s="3" t="s">
        <v>297</v>
      </c>
      <c r="C128" s="12">
        <v>56100</v>
      </c>
    </row>
    <row r="129" spans="1:3" ht="20.100000000000001" customHeight="1" x14ac:dyDescent="0.25">
      <c r="A129" s="7" t="s">
        <v>298</v>
      </c>
      <c r="B129" s="3" t="s">
        <v>299</v>
      </c>
      <c r="C129" s="12" t="s">
        <v>300</v>
      </c>
    </row>
    <row r="130" spans="1:3" ht="20.100000000000001" customHeight="1" x14ac:dyDescent="0.25">
      <c r="A130" s="7" t="s">
        <v>301</v>
      </c>
      <c r="B130" s="3" t="s">
        <v>90</v>
      </c>
      <c r="C130" s="12">
        <v>35290</v>
      </c>
    </row>
    <row r="131" spans="1:3" ht="20.100000000000001" customHeight="1" x14ac:dyDescent="0.25">
      <c r="A131" s="7" t="s">
        <v>302</v>
      </c>
      <c r="B131" s="3" t="s">
        <v>303</v>
      </c>
      <c r="C131" s="12" t="s">
        <v>304</v>
      </c>
    </row>
    <row r="132" spans="1:3" ht="20.100000000000001" customHeight="1" x14ac:dyDescent="0.25">
      <c r="A132" s="7" t="s">
        <v>305</v>
      </c>
      <c r="B132" s="3" t="s">
        <v>306</v>
      </c>
      <c r="C132" s="12">
        <v>24052</v>
      </c>
    </row>
    <row r="133" spans="1:3" ht="20.100000000000001" customHeight="1" x14ac:dyDescent="0.25">
      <c r="A133" s="7" t="s">
        <v>307</v>
      </c>
      <c r="B133" s="3" t="s">
        <v>308</v>
      </c>
      <c r="C133" s="12">
        <v>22600</v>
      </c>
    </row>
    <row r="134" spans="1:3" ht="20.100000000000001" customHeight="1" x14ac:dyDescent="0.25">
      <c r="A134" s="7" t="s">
        <v>309</v>
      </c>
      <c r="B134" s="3" t="s">
        <v>310</v>
      </c>
      <c r="C134" s="12">
        <v>60420</v>
      </c>
    </row>
    <row r="135" spans="1:3" ht="20.100000000000001" customHeight="1" x14ac:dyDescent="0.25">
      <c r="A135" s="7" t="s">
        <v>311</v>
      </c>
      <c r="B135" s="3" t="s">
        <v>90</v>
      </c>
      <c r="C135" s="12">
        <v>35290</v>
      </c>
    </row>
    <row r="136" spans="1:3" ht="20.100000000000001" customHeight="1" x14ac:dyDescent="0.25">
      <c r="A136" s="7" t="s">
        <v>312</v>
      </c>
      <c r="B136" s="3" t="s">
        <v>284</v>
      </c>
      <c r="C136" s="12">
        <v>22230</v>
      </c>
    </row>
    <row r="137" spans="1:3" ht="20.100000000000001" customHeight="1" x14ac:dyDescent="0.25">
      <c r="A137" s="7" t="s">
        <v>313</v>
      </c>
      <c r="B137" s="3" t="s">
        <v>130</v>
      </c>
      <c r="C137" s="12" t="s">
        <v>314</v>
      </c>
    </row>
    <row r="138" spans="1:3" ht="20.100000000000001" customHeight="1" x14ac:dyDescent="0.25">
      <c r="A138" s="7" t="s">
        <v>315</v>
      </c>
      <c r="B138" s="3" t="s">
        <v>82</v>
      </c>
      <c r="C138" s="12">
        <v>35290</v>
      </c>
    </row>
    <row r="139" spans="1:3" ht="20.100000000000001" customHeight="1" x14ac:dyDescent="0.25">
      <c r="A139" s="7" t="s">
        <v>316</v>
      </c>
      <c r="B139" s="3" t="s">
        <v>159</v>
      </c>
      <c r="C139" s="12">
        <v>22230</v>
      </c>
    </row>
    <row r="140" spans="1:3" ht="20.100000000000001" customHeight="1" x14ac:dyDescent="0.25">
      <c r="A140" s="7" t="s">
        <v>317</v>
      </c>
      <c r="B140" s="3" t="s">
        <v>318</v>
      </c>
      <c r="C140" s="12">
        <v>35200</v>
      </c>
    </row>
    <row r="141" spans="1:3" ht="20.100000000000001" customHeight="1" x14ac:dyDescent="0.25">
      <c r="A141" s="7" t="s">
        <v>319</v>
      </c>
      <c r="B141" s="3" t="s">
        <v>320</v>
      </c>
      <c r="C141" s="12" t="s">
        <v>321</v>
      </c>
    </row>
    <row r="142" spans="1:3" ht="20.100000000000001" customHeight="1" x14ac:dyDescent="0.25">
      <c r="A142" s="7" t="s">
        <v>322</v>
      </c>
      <c r="B142" s="3" t="s">
        <v>323</v>
      </c>
      <c r="C142" s="12">
        <v>35920</v>
      </c>
    </row>
    <row r="143" spans="1:3" ht="20.100000000000001" customHeight="1" x14ac:dyDescent="0.25">
      <c r="A143" s="7" t="s">
        <v>324</v>
      </c>
      <c r="B143" s="3" t="s">
        <v>216</v>
      </c>
      <c r="C143" s="12">
        <v>35290</v>
      </c>
    </row>
    <row r="144" spans="1:3" ht="20.100000000000001" customHeight="1" x14ac:dyDescent="0.25">
      <c r="A144" s="7" t="s">
        <v>325</v>
      </c>
      <c r="B144" s="3" t="s">
        <v>326</v>
      </c>
      <c r="C144" s="12">
        <v>35532</v>
      </c>
    </row>
    <row r="145" spans="1:3" ht="20.100000000000001" customHeight="1" x14ac:dyDescent="0.25">
      <c r="A145" s="7" t="s">
        <v>325</v>
      </c>
      <c r="B145" s="3" t="s">
        <v>327</v>
      </c>
      <c r="C145" s="12">
        <v>22640</v>
      </c>
    </row>
    <row r="146" spans="1:3" ht="20.100000000000001" customHeight="1" x14ac:dyDescent="0.25">
      <c r="A146" s="7" t="s">
        <v>328</v>
      </c>
      <c r="B146" s="3" t="s">
        <v>90</v>
      </c>
      <c r="C146" s="12" t="s">
        <v>91</v>
      </c>
    </row>
    <row r="147" spans="1:3" ht="20.100000000000001" customHeight="1" x14ac:dyDescent="0.25">
      <c r="A147" s="7" t="s">
        <v>329</v>
      </c>
      <c r="B147" s="3" t="s">
        <v>167</v>
      </c>
      <c r="C147" s="12">
        <v>35590</v>
      </c>
    </row>
    <row r="148" spans="1:3" ht="20.100000000000001" customHeight="1" x14ac:dyDescent="0.25">
      <c r="A148" s="7" t="s">
        <v>330</v>
      </c>
      <c r="B148" s="3" t="s">
        <v>331</v>
      </c>
      <c r="C148" s="12">
        <v>29400</v>
      </c>
    </row>
    <row r="149" spans="1:3" ht="20.100000000000001" customHeight="1" x14ac:dyDescent="0.25">
      <c r="A149" s="7" t="s">
        <v>332</v>
      </c>
      <c r="B149" s="3" t="s">
        <v>333</v>
      </c>
      <c r="C149" s="12">
        <v>29470</v>
      </c>
    </row>
    <row r="150" spans="1:3" ht="20.100000000000001" customHeight="1" x14ac:dyDescent="0.25">
      <c r="A150" s="7" t="s">
        <v>334</v>
      </c>
      <c r="B150" s="3" t="s">
        <v>335</v>
      </c>
      <c r="C150" s="12">
        <v>22250</v>
      </c>
    </row>
    <row r="151" spans="1:3" ht="20.100000000000001" customHeight="1" x14ac:dyDescent="0.25">
      <c r="A151" s="7" t="s">
        <v>336</v>
      </c>
      <c r="B151" s="3" t="s">
        <v>337</v>
      </c>
      <c r="C151" s="12">
        <v>22300</v>
      </c>
    </row>
    <row r="152" spans="1:3" ht="20.100000000000001" customHeight="1" x14ac:dyDescent="0.25">
      <c r="A152" s="7" t="s">
        <v>338</v>
      </c>
      <c r="B152" s="3" t="s">
        <v>339</v>
      </c>
      <c r="C152" s="12">
        <v>35360</v>
      </c>
    </row>
    <row r="153" spans="1:3" ht="20.100000000000001" customHeight="1" x14ac:dyDescent="0.25">
      <c r="A153" s="7" t="s">
        <v>340</v>
      </c>
      <c r="B153" s="3" t="s">
        <v>335</v>
      </c>
      <c r="C153" s="12">
        <v>22250</v>
      </c>
    </row>
    <row r="154" spans="1:3" ht="20.100000000000001" customHeight="1" x14ac:dyDescent="0.25">
      <c r="A154" s="7" t="s">
        <v>341</v>
      </c>
      <c r="B154" s="3" t="s">
        <v>99</v>
      </c>
      <c r="C154" s="12">
        <v>35290</v>
      </c>
    </row>
    <row r="155" spans="1:3" ht="20.100000000000001" customHeight="1" x14ac:dyDescent="0.25">
      <c r="A155" s="7" t="s">
        <v>342</v>
      </c>
      <c r="B155" s="3" t="s">
        <v>88</v>
      </c>
      <c r="C155" s="12">
        <v>35360</v>
      </c>
    </row>
    <row r="156" spans="1:3" ht="20.100000000000001" customHeight="1" x14ac:dyDescent="0.25">
      <c r="A156" s="7" t="s">
        <v>343</v>
      </c>
      <c r="B156" s="3" t="s">
        <v>339</v>
      </c>
      <c r="C156" s="12">
        <v>35360</v>
      </c>
    </row>
    <row r="157" spans="1:3" ht="20.100000000000001" customHeight="1" x14ac:dyDescent="0.25">
      <c r="A157" s="7" t="s">
        <v>344</v>
      </c>
      <c r="B157" s="3" t="s">
        <v>90</v>
      </c>
      <c r="C157" s="12" t="s">
        <v>91</v>
      </c>
    </row>
    <row r="158" spans="1:3" ht="20.100000000000001" customHeight="1" x14ac:dyDescent="0.25">
      <c r="A158" s="7" t="s">
        <v>345</v>
      </c>
      <c r="B158" s="3" t="s">
        <v>90</v>
      </c>
      <c r="C158" s="12">
        <v>35290</v>
      </c>
    </row>
    <row r="159" spans="1:3" ht="20.100000000000001" customHeight="1" x14ac:dyDescent="0.25">
      <c r="A159" s="7" t="s">
        <v>346</v>
      </c>
      <c r="B159" s="3" t="s">
        <v>347</v>
      </c>
      <c r="C159" s="12">
        <v>56920</v>
      </c>
    </row>
    <row r="160" spans="1:3" ht="20.100000000000001" customHeight="1" x14ac:dyDescent="0.25">
      <c r="A160" s="7" t="s">
        <v>348</v>
      </c>
      <c r="B160" s="3" t="s">
        <v>260</v>
      </c>
      <c r="C160" s="12">
        <v>56490</v>
      </c>
    </row>
    <row r="161" spans="1:3" ht="20.100000000000001" customHeight="1" x14ac:dyDescent="0.25">
      <c r="A161" s="7" t="s">
        <v>349</v>
      </c>
      <c r="B161" s="3" t="s">
        <v>350</v>
      </c>
      <c r="C161" s="12">
        <v>29900</v>
      </c>
    </row>
    <row r="162" spans="1:3" ht="20.100000000000001" customHeight="1" x14ac:dyDescent="0.25">
      <c r="A162" s="7" t="s">
        <v>351</v>
      </c>
      <c r="B162" s="3" t="s">
        <v>240</v>
      </c>
      <c r="C162" s="12">
        <v>22250</v>
      </c>
    </row>
    <row r="163" spans="1:3" ht="20.100000000000001" customHeight="1" x14ac:dyDescent="0.25">
      <c r="A163" s="7" t="s">
        <v>352</v>
      </c>
      <c r="B163" s="3" t="s">
        <v>353</v>
      </c>
      <c r="C163" s="12" t="s">
        <v>354</v>
      </c>
    </row>
    <row r="164" spans="1:3" ht="20.100000000000001" customHeight="1" x14ac:dyDescent="0.25">
      <c r="A164" s="7" t="s">
        <v>355</v>
      </c>
      <c r="B164" s="3" t="s">
        <v>303</v>
      </c>
      <c r="C164" s="12">
        <v>35113</v>
      </c>
    </row>
    <row r="165" spans="1:3" ht="20.100000000000001" customHeight="1" x14ac:dyDescent="0.25">
      <c r="A165" s="7" t="s">
        <v>356</v>
      </c>
      <c r="B165" s="3" t="s">
        <v>103</v>
      </c>
      <c r="C165" s="12">
        <v>22400</v>
      </c>
    </row>
    <row r="166" spans="1:3" ht="20.100000000000001" customHeight="1" x14ac:dyDescent="0.25">
      <c r="A166" s="7" t="s">
        <v>356</v>
      </c>
      <c r="B166" s="3" t="s">
        <v>97</v>
      </c>
      <c r="C166" s="12">
        <v>35160</v>
      </c>
    </row>
    <row r="167" spans="1:3" ht="20.100000000000001" customHeight="1" x14ac:dyDescent="0.25">
      <c r="A167" s="7" t="s">
        <v>356</v>
      </c>
      <c r="B167" s="3" t="s">
        <v>358</v>
      </c>
      <c r="C167" s="12">
        <v>35500</v>
      </c>
    </row>
    <row r="168" spans="1:3" ht="20.100000000000001" customHeight="1" x14ac:dyDescent="0.25">
      <c r="A168" s="7" t="s">
        <v>356</v>
      </c>
      <c r="B168" s="3" t="s">
        <v>327</v>
      </c>
      <c r="C168" s="12">
        <v>22640</v>
      </c>
    </row>
    <row r="169" spans="1:3" ht="20.100000000000001" customHeight="1" x14ac:dyDescent="0.25">
      <c r="A169" s="7" t="s">
        <v>356</v>
      </c>
      <c r="B169" s="3" t="s">
        <v>359</v>
      </c>
      <c r="C169" s="12">
        <v>22780</v>
      </c>
    </row>
    <row r="170" spans="1:3" ht="20.100000000000001" customHeight="1" x14ac:dyDescent="0.25">
      <c r="A170" s="7" t="s">
        <v>360</v>
      </c>
      <c r="B170" s="3" t="s">
        <v>361</v>
      </c>
      <c r="C170" s="12">
        <v>85140</v>
      </c>
    </row>
    <row r="171" spans="1:3" ht="20.100000000000001" customHeight="1" x14ac:dyDescent="0.25">
      <c r="A171" s="7" t="s">
        <v>362</v>
      </c>
      <c r="B171" s="3" t="s">
        <v>363</v>
      </c>
      <c r="C171" s="12">
        <v>35770</v>
      </c>
    </row>
    <row r="172" spans="1:3" ht="20.100000000000001" customHeight="1" x14ac:dyDescent="0.25">
      <c r="A172" s="7" t="s">
        <v>364</v>
      </c>
      <c r="B172" s="3" t="s">
        <v>365</v>
      </c>
      <c r="C172" s="12" t="s">
        <v>366</v>
      </c>
    </row>
    <row r="173" spans="1:3" ht="20.100000000000001" customHeight="1" x14ac:dyDescent="0.25">
      <c r="A173" s="7" t="s">
        <v>367</v>
      </c>
      <c r="B173" s="3" t="s">
        <v>368</v>
      </c>
      <c r="C173" s="12" t="s">
        <v>369</v>
      </c>
    </row>
    <row r="174" spans="1:3" ht="20.100000000000001" customHeight="1" x14ac:dyDescent="0.25">
      <c r="A174" s="7" t="s">
        <v>370</v>
      </c>
      <c r="B174" s="3" t="s">
        <v>371</v>
      </c>
      <c r="C174" s="12" t="s">
        <v>372</v>
      </c>
    </row>
    <row r="175" spans="1:3" ht="20.100000000000001" customHeight="1" x14ac:dyDescent="0.25">
      <c r="A175" s="7" t="s">
        <v>373</v>
      </c>
      <c r="B175" s="3" t="s">
        <v>374</v>
      </c>
      <c r="C175" s="12">
        <v>35290</v>
      </c>
    </row>
    <row r="176" spans="1:3" ht="20.100000000000001" customHeight="1" x14ac:dyDescent="0.25">
      <c r="A176" s="7" t="s">
        <v>375</v>
      </c>
      <c r="B176" s="3" t="s">
        <v>376</v>
      </c>
      <c r="C176" s="12">
        <v>35290</v>
      </c>
    </row>
    <row r="177" spans="1:3" ht="20.100000000000001" customHeight="1" x14ac:dyDescent="0.25">
      <c r="A177" s="7" t="s">
        <v>377</v>
      </c>
      <c r="B177" s="3" t="s">
        <v>90</v>
      </c>
      <c r="C177" s="12">
        <v>35290</v>
      </c>
    </row>
    <row r="178" spans="1:3" ht="20.100000000000001" customHeight="1" x14ac:dyDescent="0.25">
      <c r="A178" s="7" t="s">
        <v>378</v>
      </c>
      <c r="B178" s="3" t="s">
        <v>99</v>
      </c>
      <c r="C178" s="12">
        <v>35290</v>
      </c>
    </row>
    <row r="179" spans="1:3" ht="20.100000000000001" customHeight="1" x14ac:dyDescent="0.25">
      <c r="A179" s="7" t="s">
        <v>379</v>
      </c>
      <c r="B179" s="3" t="s">
        <v>380</v>
      </c>
      <c r="C179" s="12">
        <v>56140</v>
      </c>
    </row>
    <row r="180" spans="1:3" ht="20.100000000000001" customHeight="1" x14ac:dyDescent="0.25">
      <c r="A180" s="7" t="s">
        <v>381</v>
      </c>
      <c r="B180" s="3" t="s">
        <v>88</v>
      </c>
      <c r="C180" s="12">
        <v>35360</v>
      </c>
    </row>
    <row r="181" spans="1:3" ht="20.100000000000001" customHeight="1" x14ac:dyDescent="0.25">
      <c r="A181" s="7" t="s">
        <v>381</v>
      </c>
      <c r="B181" s="3" t="s">
        <v>99</v>
      </c>
      <c r="C181" s="12">
        <v>35290</v>
      </c>
    </row>
    <row r="182" spans="1:3" ht="20.100000000000001" customHeight="1" x14ac:dyDescent="0.25">
      <c r="A182" s="7" t="s">
        <v>382</v>
      </c>
      <c r="B182" s="3" t="s">
        <v>339</v>
      </c>
      <c r="C182" s="12">
        <v>35360</v>
      </c>
    </row>
    <row r="183" spans="1:3" ht="20.100000000000001" customHeight="1" x14ac:dyDescent="0.25">
      <c r="A183" s="7" t="s">
        <v>383</v>
      </c>
      <c r="B183" s="3" t="s">
        <v>384</v>
      </c>
      <c r="C183" s="12">
        <v>14700</v>
      </c>
    </row>
    <row r="184" spans="1:3" ht="20.100000000000001" customHeight="1" x14ac:dyDescent="0.25">
      <c r="A184" s="7" t="s">
        <v>385</v>
      </c>
      <c r="B184" s="3" t="s">
        <v>386</v>
      </c>
      <c r="C184" s="12">
        <v>22230</v>
      </c>
    </row>
    <row r="185" spans="1:3" ht="20.100000000000001" customHeight="1" x14ac:dyDescent="0.25">
      <c r="A185" s="7" t="s">
        <v>387</v>
      </c>
      <c r="B185" s="3" t="s">
        <v>99</v>
      </c>
      <c r="C185" s="12">
        <v>35290</v>
      </c>
    </row>
    <row r="186" spans="1:3" ht="20.100000000000001" customHeight="1" x14ac:dyDescent="0.25">
      <c r="A186" s="7" t="s">
        <v>388</v>
      </c>
      <c r="B186" s="3" t="s">
        <v>82</v>
      </c>
      <c r="C186" s="12">
        <v>35290</v>
      </c>
    </row>
    <row r="187" spans="1:3" ht="20.100000000000001" customHeight="1" x14ac:dyDescent="0.25">
      <c r="A187" s="7" t="s">
        <v>389</v>
      </c>
      <c r="B187" s="3" t="s">
        <v>390</v>
      </c>
      <c r="C187" s="12">
        <v>56430</v>
      </c>
    </row>
    <row r="188" spans="1:3" ht="20.100000000000001" customHeight="1" x14ac:dyDescent="0.25">
      <c r="A188" s="7" t="s">
        <v>391</v>
      </c>
      <c r="B188" s="3" t="s">
        <v>88</v>
      </c>
      <c r="C188" s="12">
        <v>35360</v>
      </c>
    </row>
    <row r="189" spans="1:3" ht="20.100000000000001" customHeight="1" x14ac:dyDescent="0.25">
      <c r="A189" s="7" t="s">
        <v>392</v>
      </c>
      <c r="B189" s="3" t="s">
        <v>90</v>
      </c>
      <c r="C189" s="12">
        <v>35290</v>
      </c>
    </row>
    <row r="190" spans="1:3" ht="20.100000000000001" customHeight="1" x14ac:dyDescent="0.25">
      <c r="A190" s="7" t="s">
        <v>393</v>
      </c>
      <c r="B190" s="3" t="s">
        <v>386</v>
      </c>
      <c r="C190" s="12" t="s">
        <v>394</v>
      </c>
    </row>
    <row r="191" spans="1:3" ht="20.100000000000001" customHeight="1" x14ac:dyDescent="0.25">
      <c r="A191" s="7" t="s">
        <v>395</v>
      </c>
      <c r="B191" s="3" t="s">
        <v>90</v>
      </c>
      <c r="C191" s="12">
        <v>35290</v>
      </c>
    </row>
    <row r="192" spans="1:3" ht="20.100000000000001" customHeight="1" x14ac:dyDescent="0.25">
      <c r="A192" s="7" t="s">
        <v>396</v>
      </c>
      <c r="B192" s="3" t="s">
        <v>90</v>
      </c>
      <c r="C192" s="12">
        <v>35290</v>
      </c>
    </row>
    <row r="193" spans="1:3" ht="20.100000000000001" customHeight="1" x14ac:dyDescent="0.25">
      <c r="A193" s="7" t="s">
        <v>397</v>
      </c>
      <c r="B193" s="3" t="s">
        <v>99</v>
      </c>
      <c r="C193" s="12" t="s">
        <v>91</v>
      </c>
    </row>
    <row r="194" spans="1:3" ht="20.100000000000001" customHeight="1" x14ac:dyDescent="0.25">
      <c r="A194" s="7" t="s">
        <v>398</v>
      </c>
      <c r="B194" s="3" t="s">
        <v>339</v>
      </c>
      <c r="C194" s="12">
        <v>35360</v>
      </c>
    </row>
    <row r="195" spans="1:3" ht="20.100000000000001" customHeight="1" x14ac:dyDescent="0.25">
      <c r="A195" s="7" t="s">
        <v>399</v>
      </c>
      <c r="B195" s="3" t="s">
        <v>90</v>
      </c>
      <c r="C195" s="12">
        <v>35290</v>
      </c>
    </row>
    <row r="196" spans="1:3" ht="20.100000000000001" customHeight="1" x14ac:dyDescent="0.25">
      <c r="A196" s="7" t="s">
        <v>400</v>
      </c>
      <c r="B196" s="3" t="s">
        <v>225</v>
      </c>
      <c r="C196" s="12">
        <v>56800</v>
      </c>
    </row>
    <row r="197" spans="1:3" ht="20.100000000000001" customHeight="1" x14ac:dyDescent="0.25">
      <c r="A197" s="7" t="s">
        <v>401</v>
      </c>
      <c r="B197" s="3" t="s">
        <v>97</v>
      </c>
      <c r="C197" s="12">
        <v>35160</v>
      </c>
    </row>
    <row r="198" spans="1:3" ht="20.100000000000001" customHeight="1" x14ac:dyDescent="0.25">
      <c r="A198" s="7" t="s">
        <v>401</v>
      </c>
      <c r="B198" s="3" t="s">
        <v>250</v>
      </c>
      <c r="C198" s="12">
        <v>35230</v>
      </c>
    </row>
    <row r="199" spans="1:3" ht="20.100000000000001" customHeight="1" x14ac:dyDescent="0.25">
      <c r="A199" s="7" t="s">
        <v>402</v>
      </c>
      <c r="B199" s="3" t="s">
        <v>159</v>
      </c>
      <c r="C199" s="12">
        <v>22230</v>
      </c>
    </row>
    <row r="200" spans="1:3" ht="20.100000000000001" customHeight="1" x14ac:dyDescent="0.25">
      <c r="A200" s="7" t="s">
        <v>403</v>
      </c>
      <c r="B200" s="3" t="s">
        <v>404</v>
      </c>
      <c r="C200" s="12">
        <v>22330</v>
      </c>
    </row>
    <row r="201" spans="1:3" ht="20.100000000000001" customHeight="1" x14ac:dyDescent="0.25">
      <c r="A201" s="7" t="s">
        <v>405</v>
      </c>
      <c r="B201" s="3" t="s">
        <v>159</v>
      </c>
      <c r="C201" s="12">
        <v>22230</v>
      </c>
    </row>
    <row r="202" spans="1:3" ht="20.100000000000001" customHeight="1" x14ac:dyDescent="0.25">
      <c r="A202" s="7" t="s">
        <v>406</v>
      </c>
      <c r="B202" s="3" t="s">
        <v>88</v>
      </c>
      <c r="C202" s="12">
        <v>35360</v>
      </c>
    </row>
    <row r="203" spans="1:3" ht="20.100000000000001" customHeight="1" x14ac:dyDescent="0.25">
      <c r="A203" s="7" t="s">
        <v>407</v>
      </c>
      <c r="B203" s="3" t="s">
        <v>408</v>
      </c>
      <c r="C203" s="12">
        <v>22230</v>
      </c>
    </row>
    <row r="204" spans="1:3" ht="20.100000000000001" customHeight="1" x14ac:dyDescent="0.25">
      <c r="A204" s="7" t="s">
        <v>409</v>
      </c>
      <c r="B204" s="3" t="s">
        <v>410</v>
      </c>
      <c r="C204" s="12">
        <v>56430</v>
      </c>
    </row>
    <row r="205" spans="1:3" ht="20.100000000000001" customHeight="1" x14ac:dyDescent="0.25">
      <c r="A205" s="7" t="s">
        <v>411</v>
      </c>
      <c r="B205" s="3" t="s">
        <v>82</v>
      </c>
      <c r="C205" s="12" t="s">
        <v>91</v>
      </c>
    </row>
    <row r="206" spans="1:3" ht="20.100000000000001" customHeight="1" x14ac:dyDescent="0.25">
      <c r="A206" s="7" t="s">
        <v>412</v>
      </c>
      <c r="B206" s="3" t="s">
        <v>90</v>
      </c>
      <c r="C206" s="12">
        <v>35290</v>
      </c>
    </row>
    <row r="207" spans="1:3" ht="20.100000000000001" customHeight="1" x14ac:dyDescent="0.25">
      <c r="A207" s="7" t="s">
        <v>413</v>
      </c>
      <c r="B207" s="3" t="s">
        <v>414</v>
      </c>
      <c r="C207" s="12">
        <v>22130</v>
      </c>
    </row>
    <row r="208" spans="1:3" ht="20.100000000000001" customHeight="1" x14ac:dyDescent="0.25">
      <c r="A208" s="7" t="s">
        <v>415</v>
      </c>
      <c r="B208" s="3" t="s">
        <v>416</v>
      </c>
      <c r="C208" s="12">
        <v>14209</v>
      </c>
    </row>
    <row r="209" spans="1:3" ht="20.100000000000001" customHeight="1" x14ac:dyDescent="0.25">
      <c r="A209" s="7" t="s">
        <v>417</v>
      </c>
      <c r="B209" s="3" t="s">
        <v>418</v>
      </c>
      <c r="C209" s="12" t="s">
        <v>74</v>
      </c>
    </row>
    <row r="210" spans="1:3" ht="20.100000000000001" customHeight="1" x14ac:dyDescent="0.25">
      <c r="A210" s="7" t="s">
        <v>417</v>
      </c>
      <c r="B210" s="3" t="s">
        <v>90</v>
      </c>
      <c r="C210" s="12">
        <v>35290</v>
      </c>
    </row>
    <row r="211" spans="1:3" ht="20.100000000000001" customHeight="1" x14ac:dyDescent="0.25">
      <c r="A211" s="7" t="s">
        <v>419</v>
      </c>
      <c r="B211" s="3" t="s">
        <v>420</v>
      </c>
      <c r="C211" s="12">
        <v>35730</v>
      </c>
    </row>
    <row r="212" spans="1:3" ht="20.100000000000001" customHeight="1" x14ac:dyDescent="0.25">
      <c r="A212" s="7" t="s">
        <v>421</v>
      </c>
      <c r="B212" s="3" t="s">
        <v>216</v>
      </c>
      <c r="C212" s="12">
        <v>35290</v>
      </c>
    </row>
    <row r="213" spans="1:3" ht="20.100000000000001" customHeight="1" x14ac:dyDescent="0.25">
      <c r="A213" s="7" t="s">
        <v>422</v>
      </c>
      <c r="B213" s="3" t="s">
        <v>423</v>
      </c>
      <c r="C213" s="12">
        <v>35220</v>
      </c>
    </row>
    <row r="214" spans="1:3" ht="20.100000000000001" customHeight="1" x14ac:dyDescent="0.25">
      <c r="A214" s="7" t="s">
        <v>422</v>
      </c>
      <c r="B214" s="3" t="s">
        <v>424</v>
      </c>
      <c r="C214" s="12">
        <v>22100</v>
      </c>
    </row>
    <row r="215" spans="1:3" ht="20.100000000000001" customHeight="1" x14ac:dyDescent="0.25">
      <c r="A215" s="7" t="s">
        <v>425</v>
      </c>
      <c r="B215" s="3" t="s">
        <v>90</v>
      </c>
      <c r="C215" s="12">
        <v>35290</v>
      </c>
    </row>
    <row r="216" spans="1:3" ht="20.100000000000001" customHeight="1" x14ac:dyDescent="0.25">
      <c r="A216" s="7" t="s">
        <v>426</v>
      </c>
      <c r="B216" s="3" t="s">
        <v>427</v>
      </c>
      <c r="C216" s="12">
        <v>56430</v>
      </c>
    </row>
    <row r="217" spans="1:3" ht="20.100000000000001" customHeight="1" x14ac:dyDescent="0.25">
      <c r="A217" s="7" t="s">
        <v>428</v>
      </c>
      <c r="B217" s="3" t="s">
        <v>386</v>
      </c>
      <c r="C217" s="12">
        <v>22230</v>
      </c>
    </row>
    <row r="218" spans="1:3" ht="20.100000000000001" customHeight="1" x14ac:dyDescent="0.25">
      <c r="A218" s="7" t="s">
        <v>429</v>
      </c>
      <c r="B218" s="3" t="s">
        <v>82</v>
      </c>
      <c r="C218" s="12">
        <v>35290</v>
      </c>
    </row>
    <row r="219" spans="1:3" ht="20.100000000000001" customHeight="1" x14ac:dyDescent="0.25">
      <c r="A219" s="7" t="s">
        <v>430</v>
      </c>
      <c r="B219" s="3" t="s">
        <v>431</v>
      </c>
      <c r="C219" s="12">
        <v>47140</v>
      </c>
    </row>
    <row r="220" spans="1:3" ht="20.100000000000001" customHeight="1" x14ac:dyDescent="0.25">
      <c r="A220" s="7" t="s">
        <v>432</v>
      </c>
      <c r="B220" s="3" t="s">
        <v>433</v>
      </c>
      <c r="C220" s="12">
        <v>87000</v>
      </c>
    </row>
    <row r="221" spans="1:3" ht="20.100000000000001" customHeight="1" x14ac:dyDescent="0.25">
      <c r="A221" s="7" t="s">
        <v>434</v>
      </c>
      <c r="B221" s="3" t="s">
        <v>435</v>
      </c>
      <c r="C221" s="12">
        <v>77261</v>
      </c>
    </row>
    <row r="222" spans="1:3" ht="20.100000000000001" customHeight="1" x14ac:dyDescent="0.25">
      <c r="A222" s="7" t="s">
        <v>436</v>
      </c>
      <c r="B222" s="3" t="s">
        <v>437</v>
      </c>
      <c r="C222" s="12">
        <v>22830</v>
      </c>
    </row>
    <row r="223" spans="1:3" ht="20.100000000000001" customHeight="1" x14ac:dyDescent="0.25">
      <c r="A223" s="7" t="s">
        <v>438</v>
      </c>
      <c r="B223" s="3" t="s">
        <v>439</v>
      </c>
      <c r="C223" s="12">
        <v>35370</v>
      </c>
    </row>
    <row r="224" spans="1:3" ht="20.100000000000001" customHeight="1" x14ac:dyDescent="0.25">
      <c r="A224" s="7" t="s">
        <v>440</v>
      </c>
      <c r="B224" s="3" t="s">
        <v>240</v>
      </c>
      <c r="C224" s="12">
        <v>22250</v>
      </c>
    </row>
    <row r="225" spans="1:3" ht="20.100000000000001" customHeight="1" x14ac:dyDescent="0.25">
      <c r="A225" s="7" t="s">
        <v>440</v>
      </c>
      <c r="B225" s="3" t="s">
        <v>441</v>
      </c>
      <c r="C225" s="12" t="s">
        <v>442</v>
      </c>
    </row>
    <row r="226" spans="1:3" ht="20.100000000000001" customHeight="1" x14ac:dyDescent="0.25">
      <c r="A226" s="7" t="s">
        <v>440</v>
      </c>
      <c r="B226" s="3" t="s">
        <v>288</v>
      </c>
      <c r="C226" s="12" t="s">
        <v>443</v>
      </c>
    </row>
    <row r="227" spans="1:3" ht="20.100000000000001" customHeight="1" x14ac:dyDescent="0.25">
      <c r="A227" s="7" t="s">
        <v>440</v>
      </c>
      <c r="B227" s="3" t="s">
        <v>198</v>
      </c>
      <c r="C227" s="12">
        <v>56430</v>
      </c>
    </row>
    <row r="228" spans="1:3" ht="20.100000000000001" customHeight="1" x14ac:dyDescent="0.25">
      <c r="A228" s="7" t="s">
        <v>440</v>
      </c>
      <c r="B228" s="3" t="s">
        <v>88</v>
      </c>
      <c r="C228" s="12">
        <v>35360</v>
      </c>
    </row>
    <row r="229" spans="1:3" ht="20.100000000000001" customHeight="1" x14ac:dyDescent="0.25">
      <c r="A229" s="7" t="s">
        <v>440</v>
      </c>
      <c r="B229" s="3" t="s">
        <v>279</v>
      </c>
      <c r="C229" s="12">
        <v>22130</v>
      </c>
    </row>
    <row r="230" spans="1:3" ht="20.100000000000001" customHeight="1" x14ac:dyDescent="0.25">
      <c r="A230" s="7" t="s">
        <v>440</v>
      </c>
      <c r="B230" s="3" t="s">
        <v>90</v>
      </c>
      <c r="C230" s="12" t="s">
        <v>91</v>
      </c>
    </row>
    <row r="231" spans="1:3" ht="20.100000000000001" customHeight="1" x14ac:dyDescent="0.25">
      <c r="A231" s="7" t="s">
        <v>440</v>
      </c>
      <c r="B231" s="3" t="s">
        <v>201</v>
      </c>
      <c r="C231" s="12" t="s">
        <v>444</v>
      </c>
    </row>
    <row r="232" spans="1:3" ht="20.100000000000001" customHeight="1" x14ac:dyDescent="0.25">
      <c r="A232" s="7" t="s">
        <v>445</v>
      </c>
      <c r="B232" s="3" t="s">
        <v>446</v>
      </c>
      <c r="C232" s="12" t="s">
        <v>447</v>
      </c>
    </row>
    <row r="233" spans="1:3" ht="20.100000000000001" customHeight="1" x14ac:dyDescent="0.25">
      <c r="A233" s="7" t="s">
        <v>448</v>
      </c>
      <c r="B233" s="3" t="s">
        <v>90</v>
      </c>
      <c r="C233" s="12">
        <v>35290</v>
      </c>
    </row>
    <row r="234" spans="1:3" ht="20.100000000000001" customHeight="1" x14ac:dyDescent="0.25">
      <c r="A234" s="7" t="s">
        <v>449</v>
      </c>
      <c r="B234" s="3" t="s">
        <v>450</v>
      </c>
      <c r="C234" s="12">
        <v>22250</v>
      </c>
    </row>
    <row r="235" spans="1:3" ht="20.100000000000001" customHeight="1" x14ac:dyDescent="0.25">
      <c r="A235" s="7" t="s">
        <v>451</v>
      </c>
      <c r="B235" s="3" t="s">
        <v>452</v>
      </c>
      <c r="C235" s="12">
        <v>29150</v>
      </c>
    </row>
    <row r="236" spans="1:3" ht="20.100000000000001" customHeight="1" x14ac:dyDescent="0.25">
      <c r="A236" s="7" t="s">
        <v>453</v>
      </c>
      <c r="B236" s="3" t="s">
        <v>454</v>
      </c>
      <c r="C236" s="12" t="s">
        <v>455</v>
      </c>
    </row>
    <row r="237" spans="1:3" ht="20.100000000000001" customHeight="1" x14ac:dyDescent="0.25">
      <c r="A237" s="7" t="s">
        <v>456</v>
      </c>
      <c r="B237" s="3" t="s">
        <v>454</v>
      </c>
      <c r="C237" s="12">
        <v>29380</v>
      </c>
    </row>
    <row r="238" spans="1:3" ht="20.100000000000001" customHeight="1" x14ac:dyDescent="0.25">
      <c r="A238" s="7" t="s">
        <v>456</v>
      </c>
      <c r="B238" s="3" t="s">
        <v>457</v>
      </c>
      <c r="C238" s="12">
        <v>29700</v>
      </c>
    </row>
    <row r="239" spans="1:3" ht="20.100000000000001" customHeight="1" x14ac:dyDescent="0.25">
      <c r="A239" s="7" t="s">
        <v>458</v>
      </c>
      <c r="B239" s="3" t="s">
        <v>452</v>
      </c>
      <c r="C239" s="12" t="s">
        <v>459</v>
      </c>
    </row>
    <row r="240" spans="1:3" ht="20.100000000000001" customHeight="1" x14ac:dyDescent="0.25">
      <c r="A240" s="7" t="s">
        <v>460</v>
      </c>
      <c r="B240" s="3" t="s">
        <v>461</v>
      </c>
      <c r="C240" s="12" t="s">
        <v>462</v>
      </c>
    </row>
    <row r="241" spans="1:3" ht="20.100000000000001" customHeight="1" x14ac:dyDescent="0.25">
      <c r="A241" s="7" t="s">
        <v>463</v>
      </c>
      <c r="B241" s="3" t="s">
        <v>464</v>
      </c>
      <c r="C241" s="12">
        <v>56770</v>
      </c>
    </row>
    <row r="242" spans="1:3" ht="20.100000000000001" customHeight="1" x14ac:dyDescent="0.25">
      <c r="A242" s="7" t="s">
        <v>465</v>
      </c>
      <c r="B242" s="3" t="s">
        <v>240</v>
      </c>
      <c r="C242" s="12">
        <v>22250</v>
      </c>
    </row>
    <row r="243" spans="1:3" ht="20.100000000000001" customHeight="1" x14ac:dyDescent="0.25">
      <c r="A243" s="7" t="s">
        <v>466</v>
      </c>
      <c r="B243" s="3" t="s">
        <v>228</v>
      </c>
      <c r="C243" s="12" t="s">
        <v>241</v>
      </c>
    </row>
    <row r="244" spans="1:3" ht="20.100000000000001" customHeight="1" x14ac:dyDescent="0.25">
      <c r="A244" s="7" t="s">
        <v>467</v>
      </c>
      <c r="B244" s="3" t="s">
        <v>468</v>
      </c>
      <c r="C244" s="12">
        <v>35750</v>
      </c>
    </row>
    <row r="245" spans="1:3" ht="20.100000000000001" customHeight="1" x14ac:dyDescent="0.25">
      <c r="A245" s="7" t="s">
        <v>469</v>
      </c>
      <c r="B245" s="3" t="s">
        <v>269</v>
      </c>
      <c r="C245" s="12">
        <v>35290</v>
      </c>
    </row>
    <row r="246" spans="1:3" ht="20.100000000000001" customHeight="1" x14ac:dyDescent="0.25">
      <c r="A246" s="7" t="s">
        <v>470</v>
      </c>
      <c r="B246" s="3" t="s">
        <v>99</v>
      </c>
      <c r="C246" s="12">
        <v>35290</v>
      </c>
    </row>
    <row r="247" spans="1:3" ht="20.100000000000001" customHeight="1" x14ac:dyDescent="0.25">
      <c r="A247" s="7" t="s">
        <v>471</v>
      </c>
      <c r="B247" s="3" t="s">
        <v>472</v>
      </c>
      <c r="C247" s="12">
        <v>35160</v>
      </c>
    </row>
    <row r="248" spans="1:3" ht="20.100000000000001" customHeight="1" x14ac:dyDescent="0.25">
      <c r="A248" s="7" t="s">
        <v>473</v>
      </c>
      <c r="B248" s="3" t="s">
        <v>474</v>
      </c>
      <c r="C248" s="12">
        <v>35290</v>
      </c>
    </row>
    <row r="249" spans="1:3" ht="20.100000000000001" customHeight="1" x14ac:dyDescent="0.25">
      <c r="A249" s="7" t="s">
        <v>475</v>
      </c>
      <c r="B249" s="3" t="s">
        <v>476</v>
      </c>
      <c r="C249" s="12">
        <v>22350</v>
      </c>
    </row>
    <row r="250" spans="1:3" ht="20.100000000000001" customHeight="1" x14ac:dyDescent="0.25">
      <c r="A250" s="7" t="s">
        <v>477</v>
      </c>
      <c r="B250" s="3" t="s">
        <v>82</v>
      </c>
      <c r="C250" s="12" t="s">
        <v>91</v>
      </c>
    </row>
    <row r="251" spans="1:3" ht="20.100000000000001" customHeight="1" x14ac:dyDescent="0.25">
      <c r="A251" s="7" t="s">
        <v>478</v>
      </c>
      <c r="B251" s="3" t="s">
        <v>82</v>
      </c>
      <c r="C251" s="12">
        <v>35290</v>
      </c>
    </row>
    <row r="252" spans="1:3" ht="20.100000000000001" customHeight="1" x14ac:dyDescent="0.25">
      <c r="A252" s="7" t="s">
        <v>479</v>
      </c>
      <c r="B252" s="3" t="s">
        <v>210</v>
      </c>
      <c r="C252" s="12">
        <v>35360</v>
      </c>
    </row>
    <row r="253" spans="1:3" ht="20.100000000000001" customHeight="1" x14ac:dyDescent="0.25">
      <c r="A253" s="7" t="s">
        <v>480</v>
      </c>
      <c r="B253" s="3" t="s">
        <v>90</v>
      </c>
      <c r="C253" s="12">
        <v>35290</v>
      </c>
    </row>
    <row r="254" spans="1:3" ht="20.100000000000001" customHeight="1" x14ac:dyDescent="0.25">
      <c r="A254" s="7" t="s">
        <v>481</v>
      </c>
      <c r="B254" s="3" t="s">
        <v>88</v>
      </c>
      <c r="C254" s="12">
        <v>35360</v>
      </c>
    </row>
    <row r="255" spans="1:3" ht="20.100000000000001" customHeight="1" x14ac:dyDescent="0.25">
      <c r="A255" s="7" t="s">
        <v>482</v>
      </c>
      <c r="B255" s="3" t="s">
        <v>337</v>
      </c>
      <c r="C255" s="12">
        <v>22300</v>
      </c>
    </row>
    <row r="256" spans="1:3" ht="20.100000000000001" customHeight="1" x14ac:dyDescent="0.25">
      <c r="A256" s="7" t="s">
        <v>483</v>
      </c>
      <c r="B256" s="3" t="s">
        <v>484</v>
      </c>
      <c r="C256" s="12" t="s">
        <v>485</v>
      </c>
    </row>
    <row r="257" spans="1:3" ht="20.100000000000001" customHeight="1" x14ac:dyDescent="0.25">
      <c r="A257" s="7" t="s">
        <v>486</v>
      </c>
      <c r="B257" s="3" t="s">
        <v>82</v>
      </c>
      <c r="C257" s="12">
        <v>35290</v>
      </c>
    </row>
    <row r="258" spans="1:3" ht="20.100000000000001" customHeight="1" x14ac:dyDescent="0.25">
      <c r="A258" s="7" t="s">
        <v>487</v>
      </c>
      <c r="B258" s="3" t="s">
        <v>159</v>
      </c>
      <c r="C258" s="12">
        <v>22230</v>
      </c>
    </row>
    <row r="259" spans="1:3" ht="20.100000000000001" customHeight="1" x14ac:dyDescent="0.25">
      <c r="A259" s="7" t="s">
        <v>488</v>
      </c>
      <c r="B259" s="3" t="s">
        <v>90</v>
      </c>
      <c r="C259" s="12">
        <v>35290</v>
      </c>
    </row>
    <row r="260" spans="1:3" ht="20.100000000000001" customHeight="1" x14ac:dyDescent="0.25">
      <c r="A260" s="7" t="s">
        <v>489</v>
      </c>
      <c r="B260" s="3" t="s">
        <v>490</v>
      </c>
      <c r="C260" s="12">
        <v>35150</v>
      </c>
    </row>
    <row r="261" spans="1:3" ht="20.100000000000001" customHeight="1" x14ac:dyDescent="0.25">
      <c r="A261" s="7" t="s">
        <v>491</v>
      </c>
      <c r="B261" s="3" t="s">
        <v>492</v>
      </c>
      <c r="C261" s="12">
        <v>69628</v>
      </c>
    </row>
    <row r="262" spans="1:3" ht="20.100000000000001" customHeight="1" x14ac:dyDescent="0.25">
      <c r="A262" s="7" t="s">
        <v>493</v>
      </c>
      <c r="B262" s="3" t="s">
        <v>494</v>
      </c>
      <c r="C262" s="12">
        <v>22980</v>
      </c>
    </row>
    <row r="263" spans="1:3" ht="20.100000000000001" customHeight="1" x14ac:dyDescent="0.25">
      <c r="A263" s="7" t="s">
        <v>495</v>
      </c>
      <c r="B263" s="3" t="s">
        <v>90</v>
      </c>
      <c r="C263" s="12">
        <v>35290</v>
      </c>
    </row>
    <row r="264" spans="1:3" ht="20.100000000000001" customHeight="1" x14ac:dyDescent="0.25">
      <c r="A264" s="7" t="s">
        <v>496</v>
      </c>
      <c r="B264" s="3" t="s">
        <v>216</v>
      </c>
      <c r="C264" s="12">
        <v>35290</v>
      </c>
    </row>
    <row r="265" spans="1:3" ht="20.100000000000001" customHeight="1" x14ac:dyDescent="0.25">
      <c r="A265" s="7" t="s">
        <v>497</v>
      </c>
      <c r="B265" s="3" t="s">
        <v>498</v>
      </c>
      <c r="C265" s="12">
        <v>44803</v>
      </c>
    </row>
    <row r="266" spans="1:3" ht="20.100000000000001" customHeight="1" x14ac:dyDescent="0.25">
      <c r="A266" s="7" t="s">
        <v>499</v>
      </c>
      <c r="B266" s="3" t="s">
        <v>500</v>
      </c>
      <c r="C266" s="12">
        <v>88270</v>
      </c>
    </row>
    <row r="267" spans="1:3" ht="20.100000000000001" customHeight="1" x14ac:dyDescent="0.25">
      <c r="A267" s="7" t="s">
        <v>501</v>
      </c>
      <c r="B267" s="3" t="s">
        <v>502</v>
      </c>
      <c r="C267" s="12">
        <v>29830</v>
      </c>
    </row>
    <row r="268" spans="1:3" ht="20.100000000000001" customHeight="1" x14ac:dyDescent="0.25">
      <c r="A268" s="7" t="s">
        <v>503</v>
      </c>
      <c r="B268" s="3" t="s">
        <v>504</v>
      </c>
      <c r="C268" s="12" t="s">
        <v>505</v>
      </c>
    </row>
    <row r="269" spans="1:3" ht="20.100000000000001" customHeight="1" x14ac:dyDescent="0.25">
      <c r="A269" s="7" t="s">
        <v>506</v>
      </c>
      <c r="B269" s="3" t="s">
        <v>507</v>
      </c>
      <c r="C269" s="12" t="s">
        <v>508</v>
      </c>
    </row>
    <row r="270" spans="1:3" ht="20.100000000000001" customHeight="1" x14ac:dyDescent="0.25">
      <c r="A270" s="7" t="s">
        <v>509</v>
      </c>
      <c r="B270" s="3" t="s">
        <v>510</v>
      </c>
      <c r="C270" s="12">
        <v>34000</v>
      </c>
    </row>
    <row r="271" spans="1:3" ht="20.100000000000001" customHeight="1" x14ac:dyDescent="0.25">
      <c r="A271" s="7" t="s">
        <v>511</v>
      </c>
      <c r="B271" s="3" t="s">
        <v>512</v>
      </c>
      <c r="C271" s="12">
        <v>35137</v>
      </c>
    </row>
    <row r="272" spans="1:3" ht="20.100000000000001" customHeight="1" x14ac:dyDescent="0.25">
      <c r="A272" s="7" t="s">
        <v>513</v>
      </c>
      <c r="B272" s="3" t="s">
        <v>514</v>
      </c>
      <c r="C272" s="12">
        <v>53470</v>
      </c>
    </row>
    <row r="273" spans="1:3" ht="20.100000000000001" customHeight="1" x14ac:dyDescent="0.25">
      <c r="A273" s="7" t="s">
        <v>515</v>
      </c>
      <c r="B273" s="3" t="s">
        <v>516</v>
      </c>
      <c r="C273" s="12">
        <v>35530</v>
      </c>
    </row>
    <row r="274" spans="1:3" ht="20.100000000000001" customHeight="1" x14ac:dyDescent="0.25">
      <c r="A274" s="7" t="s">
        <v>517</v>
      </c>
      <c r="B274" s="3" t="s">
        <v>420</v>
      </c>
      <c r="C274" s="12" t="s">
        <v>518</v>
      </c>
    </row>
    <row r="275" spans="1:3" ht="20.100000000000001" customHeight="1" x14ac:dyDescent="0.25">
      <c r="A275" s="7" t="s">
        <v>519</v>
      </c>
      <c r="B275" s="3" t="s">
        <v>520</v>
      </c>
      <c r="C275" s="12" t="s">
        <v>521</v>
      </c>
    </row>
    <row r="276" spans="1:3" ht="20.100000000000001" customHeight="1" x14ac:dyDescent="0.25">
      <c r="A276" s="7" t="s">
        <v>522</v>
      </c>
      <c r="B276" s="3" t="s">
        <v>523</v>
      </c>
      <c r="C276" s="12">
        <v>85420</v>
      </c>
    </row>
    <row r="277" spans="1:3" ht="20.100000000000001" customHeight="1" x14ac:dyDescent="0.25">
      <c r="A277" s="7" t="s">
        <v>522</v>
      </c>
      <c r="B277" s="3" t="s">
        <v>524</v>
      </c>
      <c r="C277" s="12" t="s">
        <v>525</v>
      </c>
    </row>
    <row r="278" spans="1:3" ht="20.100000000000001" customHeight="1" x14ac:dyDescent="0.25">
      <c r="A278" s="7" t="s">
        <v>526</v>
      </c>
      <c r="B278" s="3" t="s">
        <v>527</v>
      </c>
      <c r="C278" s="12" t="s">
        <v>528</v>
      </c>
    </row>
    <row r="279" spans="1:3" ht="20.100000000000001" customHeight="1" x14ac:dyDescent="0.25">
      <c r="A279" s="7" t="s">
        <v>529</v>
      </c>
      <c r="B279" s="3" t="s">
        <v>530</v>
      </c>
      <c r="C279" s="12">
        <v>56200</v>
      </c>
    </row>
    <row r="280" spans="1:3" ht="20.100000000000001" customHeight="1" x14ac:dyDescent="0.25">
      <c r="A280" s="7" t="s">
        <v>531</v>
      </c>
      <c r="B280" s="3" t="s">
        <v>532</v>
      </c>
      <c r="C280" s="12">
        <v>35502</v>
      </c>
    </row>
    <row r="281" spans="1:3" ht="20.100000000000001" customHeight="1" x14ac:dyDescent="0.25">
      <c r="A281" s="7" t="s">
        <v>533</v>
      </c>
      <c r="B281" s="3" t="s">
        <v>534</v>
      </c>
      <c r="C281" s="12" t="s">
        <v>535</v>
      </c>
    </row>
    <row r="282" spans="1:3" ht="20.100000000000001" customHeight="1" x14ac:dyDescent="0.25">
      <c r="A282" s="7" t="s">
        <v>536</v>
      </c>
      <c r="B282" s="3" t="s">
        <v>537</v>
      </c>
      <c r="C282" s="12">
        <v>35360</v>
      </c>
    </row>
    <row r="283" spans="1:3" ht="20.100000000000001" customHeight="1" x14ac:dyDescent="0.25">
      <c r="A283" s="7" t="s">
        <v>538</v>
      </c>
      <c r="B283" s="3" t="s">
        <v>88</v>
      </c>
      <c r="C283" s="12">
        <v>35360</v>
      </c>
    </row>
    <row r="284" spans="1:3" ht="20.100000000000001" customHeight="1" x14ac:dyDescent="0.25">
      <c r="A284" s="7" t="s">
        <v>539</v>
      </c>
      <c r="B284" s="3" t="s">
        <v>318</v>
      </c>
      <c r="C284" s="12">
        <v>35000</v>
      </c>
    </row>
    <row r="285" spans="1:3" ht="20.100000000000001" customHeight="1" x14ac:dyDescent="0.25">
      <c r="A285" s="7" t="s">
        <v>540</v>
      </c>
      <c r="B285" s="3" t="s">
        <v>88</v>
      </c>
      <c r="C285" s="12">
        <v>35360</v>
      </c>
    </row>
    <row r="286" spans="1:3" ht="20.100000000000001" customHeight="1" x14ac:dyDescent="0.25">
      <c r="A286" s="7" t="s">
        <v>541</v>
      </c>
      <c r="B286" s="3" t="s">
        <v>90</v>
      </c>
      <c r="C286" s="12">
        <v>35290</v>
      </c>
    </row>
    <row r="287" spans="1:3" ht="20.100000000000001" customHeight="1" x14ac:dyDescent="0.25">
      <c r="A287" s="7" t="s">
        <v>542</v>
      </c>
      <c r="B287" s="3" t="s">
        <v>418</v>
      </c>
      <c r="C287" s="12">
        <v>56430</v>
      </c>
    </row>
    <row r="288" spans="1:3" ht="20.100000000000001" customHeight="1" x14ac:dyDescent="0.25">
      <c r="A288" s="7" t="s">
        <v>543</v>
      </c>
      <c r="B288" s="3" t="s">
        <v>418</v>
      </c>
      <c r="C288" s="12">
        <v>56430</v>
      </c>
    </row>
    <row r="289" spans="1:3" ht="20.100000000000001" customHeight="1" x14ac:dyDescent="0.25">
      <c r="A289" s="7" t="s">
        <v>544</v>
      </c>
      <c r="B289" s="3" t="s">
        <v>390</v>
      </c>
      <c r="C289" s="12">
        <v>56730</v>
      </c>
    </row>
    <row r="290" spans="1:3" ht="20.100000000000001" customHeight="1" x14ac:dyDescent="0.25">
      <c r="A290" s="7" t="s">
        <v>545</v>
      </c>
      <c r="B290" s="3" t="s">
        <v>90</v>
      </c>
      <c r="C290" s="12">
        <v>35290</v>
      </c>
    </row>
    <row r="291" spans="1:3" ht="20.100000000000001" customHeight="1" x14ac:dyDescent="0.25">
      <c r="A291" s="7" t="s">
        <v>546</v>
      </c>
      <c r="B291" s="3" t="s">
        <v>228</v>
      </c>
      <c r="C291" s="12">
        <v>22250</v>
      </c>
    </row>
    <row r="292" spans="1:3" ht="20.100000000000001" customHeight="1" x14ac:dyDescent="0.25">
      <c r="A292" s="7" t="s">
        <v>547</v>
      </c>
      <c r="B292" s="3" t="s">
        <v>90</v>
      </c>
      <c r="C292" s="12">
        <v>35290</v>
      </c>
    </row>
    <row r="293" spans="1:3" ht="20.100000000000001" customHeight="1" x14ac:dyDescent="0.25">
      <c r="A293" s="7" t="s">
        <v>548</v>
      </c>
      <c r="B293" s="3" t="s">
        <v>549</v>
      </c>
      <c r="C293" s="12" t="s">
        <v>550</v>
      </c>
    </row>
    <row r="294" spans="1:3" ht="20.100000000000001" customHeight="1" x14ac:dyDescent="0.25">
      <c r="A294" s="7" t="s">
        <v>548</v>
      </c>
      <c r="B294" s="3" t="s">
        <v>551</v>
      </c>
      <c r="C294" s="12">
        <v>51150</v>
      </c>
    </row>
    <row r="295" spans="1:3" ht="20.100000000000001" customHeight="1" x14ac:dyDescent="0.25">
      <c r="A295" s="7" t="s">
        <v>548</v>
      </c>
      <c r="B295" s="3" t="s">
        <v>552</v>
      </c>
      <c r="C295" s="12" t="s">
        <v>553</v>
      </c>
    </row>
    <row r="296" spans="1:3" ht="20.100000000000001" customHeight="1" x14ac:dyDescent="0.25">
      <c r="A296" s="7" t="s">
        <v>548</v>
      </c>
      <c r="B296" s="3" t="s">
        <v>554</v>
      </c>
      <c r="C296" s="12" t="s">
        <v>555</v>
      </c>
    </row>
    <row r="297" spans="1:3" ht="20.100000000000001" customHeight="1" x14ac:dyDescent="0.25">
      <c r="A297" s="7" t="s">
        <v>556</v>
      </c>
      <c r="B297" s="3" t="s">
        <v>90</v>
      </c>
      <c r="C297" s="12">
        <v>35290</v>
      </c>
    </row>
    <row r="298" spans="1:3" ht="20.100000000000001" customHeight="1" x14ac:dyDescent="0.25">
      <c r="A298" s="7" t="s">
        <v>557</v>
      </c>
      <c r="B298" s="3" t="s">
        <v>468</v>
      </c>
      <c r="C298" s="12">
        <v>35750</v>
      </c>
    </row>
    <row r="299" spans="1:3" ht="20.100000000000001" customHeight="1" x14ac:dyDescent="0.25">
      <c r="A299" s="7" t="s">
        <v>558</v>
      </c>
      <c r="B299" s="3" t="s">
        <v>216</v>
      </c>
      <c r="C299" s="12">
        <v>35290</v>
      </c>
    </row>
    <row r="300" spans="1:3" ht="20.100000000000001" customHeight="1" x14ac:dyDescent="0.25">
      <c r="A300" s="7" t="s">
        <v>559</v>
      </c>
      <c r="B300" s="3" t="s">
        <v>474</v>
      </c>
      <c r="C300" s="12">
        <v>35290</v>
      </c>
    </row>
    <row r="301" spans="1:3" ht="20.100000000000001" customHeight="1" x14ac:dyDescent="0.25">
      <c r="A301" s="7" t="s">
        <v>560</v>
      </c>
      <c r="B301" s="3" t="s">
        <v>561</v>
      </c>
      <c r="C301" s="12">
        <v>67190</v>
      </c>
    </row>
    <row r="302" spans="1:3" ht="20.100000000000001" customHeight="1" x14ac:dyDescent="0.25">
      <c r="A302" s="7" t="s">
        <v>562</v>
      </c>
      <c r="B302" s="3" t="s">
        <v>82</v>
      </c>
      <c r="C302" s="12">
        <v>35290</v>
      </c>
    </row>
    <row r="303" spans="1:3" ht="20.100000000000001" customHeight="1" x14ac:dyDescent="0.25">
      <c r="A303" s="7" t="s">
        <v>563</v>
      </c>
      <c r="B303" s="3" t="s">
        <v>230</v>
      </c>
      <c r="C303" s="12">
        <v>56300</v>
      </c>
    </row>
    <row r="304" spans="1:3" ht="20.100000000000001" customHeight="1" x14ac:dyDescent="0.25">
      <c r="A304" s="7" t="s">
        <v>564</v>
      </c>
      <c r="B304" s="3" t="s">
        <v>82</v>
      </c>
      <c r="C304" s="12">
        <v>35290</v>
      </c>
    </row>
    <row r="305" spans="1:3" ht="20.100000000000001" customHeight="1" x14ac:dyDescent="0.25">
      <c r="A305" s="7" t="s">
        <v>565</v>
      </c>
      <c r="B305" s="3" t="s">
        <v>566</v>
      </c>
      <c r="C305" s="12">
        <v>38510</v>
      </c>
    </row>
    <row r="306" spans="1:3" ht="20.100000000000001" customHeight="1" x14ac:dyDescent="0.25">
      <c r="A306" s="7" t="s">
        <v>567</v>
      </c>
      <c r="B306" s="3" t="s">
        <v>275</v>
      </c>
      <c r="C306" s="12">
        <v>35640</v>
      </c>
    </row>
    <row r="307" spans="1:3" ht="20.100000000000001" customHeight="1" x14ac:dyDescent="0.25">
      <c r="A307" s="7" t="s">
        <v>568</v>
      </c>
      <c r="B307" s="3" t="s">
        <v>90</v>
      </c>
      <c r="C307" s="12">
        <v>35290</v>
      </c>
    </row>
    <row r="308" spans="1:3" ht="20.100000000000001" customHeight="1" x14ac:dyDescent="0.25">
      <c r="A308" s="7" t="s">
        <v>569</v>
      </c>
      <c r="B308" s="3" t="s">
        <v>570</v>
      </c>
      <c r="C308" s="12">
        <v>35750</v>
      </c>
    </row>
    <row r="309" spans="1:3" ht="20.100000000000001" customHeight="1" x14ac:dyDescent="0.25">
      <c r="A309" s="7" t="s">
        <v>571</v>
      </c>
      <c r="B309" s="3" t="s">
        <v>90</v>
      </c>
      <c r="C309" s="12">
        <v>35290</v>
      </c>
    </row>
    <row r="310" spans="1:3" ht="20.100000000000001" customHeight="1" x14ac:dyDescent="0.25">
      <c r="A310" s="7" t="s">
        <v>572</v>
      </c>
      <c r="B310" s="3" t="s">
        <v>386</v>
      </c>
      <c r="C310" s="12">
        <v>22230</v>
      </c>
    </row>
    <row r="311" spans="1:3" ht="20.100000000000001" customHeight="1" x14ac:dyDescent="0.25">
      <c r="A311" s="7" t="s">
        <v>573</v>
      </c>
      <c r="B311" s="3" t="s">
        <v>574</v>
      </c>
      <c r="C311" s="12" t="s">
        <v>575</v>
      </c>
    </row>
    <row r="312" spans="1:3" ht="20.100000000000001" customHeight="1" x14ac:dyDescent="0.25">
      <c r="A312" s="7" t="s">
        <v>576</v>
      </c>
      <c r="B312" s="3" t="s">
        <v>577</v>
      </c>
      <c r="C312" s="12">
        <v>22160</v>
      </c>
    </row>
    <row r="313" spans="1:3" ht="20.100000000000001" customHeight="1" x14ac:dyDescent="0.25">
      <c r="A313" s="7" t="s">
        <v>576</v>
      </c>
      <c r="B313" s="3" t="s">
        <v>578</v>
      </c>
      <c r="C313" s="12" t="s">
        <v>579</v>
      </c>
    </row>
    <row r="314" spans="1:3" ht="20.100000000000001" customHeight="1" x14ac:dyDescent="0.25">
      <c r="A314" s="7" t="s">
        <v>576</v>
      </c>
      <c r="B314" s="3" t="s">
        <v>424</v>
      </c>
      <c r="C314" s="12" t="s">
        <v>580</v>
      </c>
    </row>
    <row r="315" spans="1:3" ht="20.100000000000001" customHeight="1" x14ac:dyDescent="0.25">
      <c r="A315" s="7" t="s">
        <v>581</v>
      </c>
      <c r="B315" s="3" t="s">
        <v>284</v>
      </c>
      <c r="C315" s="12">
        <v>22230</v>
      </c>
    </row>
    <row r="316" spans="1:3" ht="20.100000000000001" customHeight="1" x14ac:dyDescent="0.25">
      <c r="A316" s="7" t="s">
        <v>582</v>
      </c>
      <c r="B316" s="3" t="s">
        <v>90</v>
      </c>
      <c r="C316" s="12">
        <v>35290</v>
      </c>
    </row>
    <row r="317" spans="1:3" ht="20.100000000000001" customHeight="1" x14ac:dyDescent="0.25">
      <c r="A317" s="7" t="s">
        <v>583</v>
      </c>
      <c r="B317" s="3" t="s">
        <v>339</v>
      </c>
      <c r="C317" s="12">
        <v>35360</v>
      </c>
    </row>
    <row r="318" spans="1:3" ht="20.100000000000001" customHeight="1" x14ac:dyDescent="0.25">
      <c r="A318" s="7" t="s">
        <v>584</v>
      </c>
      <c r="B318" s="3" t="s">
        <v>476</v>
      </c>
      <c r="C318" s="12">
        <v>22350</v>
      </c>
    </row>
    <row r="319" spans="1:3" ht="20.100000000000001" customHeight="1" x14ac:dyDescent="0.25">
      <c r="A319" s="7" t="s">
        <v>584</v>
      </c>
      <c r="B319" s="3" t="s">
        <v>585</v>
      </c>
      <c r="C319" s="12" t="s">
        <v>586</v>
      </c>
    </row>
    <row r="320" spans="1:3" ht="20.100000000000001" customHeight="1" x14ac:dyDescent="0.25">
      <c r="A320" s="7" t="s">
        <v>587</v>
      </c>
      <c r="B320" s="3" t="s">
        <v>90</v>
      </c>
      <c r="C320" s="12" t="s">
        <v>91</v>
      </c>
    </row>
    <row r="321" spans="1:3" ht="20.100000000000001" customHeight="1" x14ac:dyDescent="0.25">
      <c r="A321" s="7" t="s">
        <v>588</v>
      </c>
      <c r="B321" s="3" t="s">
        <v>589</v>
      </c>
      <c r="C321" s="12">
        <v>56220</v>
      </c>
    </row>
    <row r="322" spans="1:3" ht="20.100000000000001" customHeight="1" x14ac:dyDescent="0.25">
      <c r="A322" s="7" t="s">
        <v>588</v>
      </c>
      <c r="B322" s="3" t="s">
        <v>590</v>
      </c>
      <c r="C322" s="12">
        <v>56220</v>
      </c>
    </row>
    <row r="323" spans="1:3" ht="20.100000000000001" customHeight="1" x14ac:dyDescent="0.25">
      <c r="A323" s="7" t="s">
        <v>591</v>
      </c>
      <c r="B323" s="3" t="s">
        <v>592</v>
      </c>
      <c r="C323" s="12">
        <v>22403</v>
      </c>
    </row>
    <row r="324" spans="1:3" ht="20.100000000000001" customHeight="1" x14ac:dyDescent="0.25">
      <c r="A324" s="7" t="s">
        <v>591</v>
      </c>
      <c r="B324" s="3" t="s">
        <v>593</v>
      </c>
      <c r="C324" s="12" t="s">
        <v>594</v>
      </c>
    </row>
    <row r="325" spans="1:3" ht="20.100000000000001" customHeight="1" x14ac:dyDescent="0.25">
      <c r="A325" s="7" t="s">
        <v>591</v>
      </c>
      <c r="B325" s="3" t="s">
        <v>88</v>
      </c>
      <c r="C325" s="12">
        <v>35360</v>
      </c>
    </row>
    <row r="326" spans="1:3" ht="20.100000000000001" customHeight="1" x14ac:dyDescent="0.25">
      <c r="A326" s="7" t="s">
        <v>595</v>
      </c>
      <c r="B326" s="3" t="s">
        <v>408</v>
      </c>
      <c r="C326" s="12">
        <v>22230</v>
      </c>
    </row>
    <row r="327" spans="1:3" ht="20.100000000000001" customHeight="1" x14ac:dyDescent="0.25">
      <c r="A327" s="7" t="s">
        <v>596</v>
      </c>
      <c r="B327" s="3" t="s">
        <v>408</v>
      </c>
      <c r="C327" s="12">
        <v>22230</v>
      </c>
    </row>
    <row r="328" spans="1:3" ht="20.100000000000001" customHeight="1" x14ac:dyDescent="0.25">
      <c r="A328" s="7" t="s">
        <v>597</v>
      </c>
      <c r="B328" s="3" t="s">
        <v>585</v>
      </c>
      <c r="C328" s="12">
        <v>22350</v>
      </c>
    </row>
    <row r="329" spans="1:3" ht="20.100000000000001" customHeight="1" x14ac:dyDescent="0.25">
      <c r="A329" s="7" t="s">
        <v>598</v>
      </c>
      <c r="B329" s="3" t="s">
        <v>599</v>
      </c>
      <c r="C329" s="12">
        <v>56710</v>
      </c>
    </row>
    <row r="330" spans="1:3" ht="20.100000000000001" customHeight="1" x14ac:dyDescent="0.25">
      <c r="A330" s="7" t="s">
        <v>600</v>
      </c>
      <c r="B330" s="3" t="s">
        <v>113</v>
      </c>
      <c r="C330" s="12">
        <v>72540</v>
      </c>
    </row>
    <row r="331" spans="1:3" ht="20.100000000000001" customHeight="1" x14ac:dyDescent="0.25">
      <c r="A331" s="7" t="s">
        <v>601</v>
      </c>
      <c r="B331" s="3" t="s">
        <v>602</v>
      </c>
      <c r="C331" s="12">
        <v>44630</v>
      </c>
    </row>
    <row r="332" spans="1:3" ht="20.100000000000001" customHeight="1" x14ac:dyDescent="0.25">
      <c r="A332" s="7" t="s">
        <v>603</v>
      </c>
      <c r="B332" s="3" t="s">
        <v>308</v>
      </c>
      <c r="C332" s="12">
        <v>22600</v>
      </c>
    </row>
    <row r="333" spans="1:3" ht="20.100000000000001" customHeight="1" x14ac:dyDescent="0.25">
      <c r="A333" s="7" t="s">
        <v>604</v>
      </c>
      <c r="B333" s="3" t="s">
        <v>605</v>
      </c>
      <c r="C333" s="12" t="s">
        <v>606</v>
      </c>
    </row>
    <row r="334" spans="1:3" ht="20.100000000000001" customHeight="1" x14ac:dyDescent="0.25">
      <c r="A334" s="7" t="s">
        <v>607</v>
      </c>
      <c r="B334" s="3" t="s">
        <v>608</v>
      </c>
      <c r="C334" s="12">
        <v>35360</v>
      </c>
    </row>
    <row r="335" spans="1:3" ht="20.100000000000001" customHeight="1" x14ac:dyDescent="0.25">
      <c r="A335" s="7" t="s">
        <v>609</v>
      </c>
      <c r="B335" s="3" t="s">
        <v>90</v>
      </c>
      <c r="C335" s="12">
        <v>35290</v>
      </c>
    </row>
    <row r="336" spans="1:3" ht="20.100000000000001" customHeight="1" x14ac:dyDescent="0.25">
      <c r="A336" s="7" t="s">
        <v>610</v>
      </c>
      <c r="B336" s="3" t="s">
        <v>450</v>
      </c>
      <c r="C336" s="12">
        <v>22250</v>
      </c>
    </row>
    <row r="337" spans="1:3" ht="20.100000000000001" customHeight="1" x14ac:dyDescent="0.25">
      <c r="A337" s="7" t="s">
        <v>611</v>
      </c>
      <c r="B337" s="3" t="s">
        <v>90</v>
      </c>
      <c r="C337" s="12">
        <v>35290</v>
      </c>
    </row>
    <row r="338" spans="1:3" ht="20.100000000000001" customHeight="1" x14ac:dyDescent="0.25">
      <c r="A338" s="7" t="s">
        <v>612</v>
      </c>
      <c r="B338" s="3" t="s">
        <v>613</v>
      </c>
      <c r="C338" s="12" t="s">
        <v>614</v>
      </c>
    </row>
    <row r="339" spans="1:3" ht="20.100000000000001" customHeight="1" x14ac:dyDescent="0.25">
      <c r="A339" s="7" t="s">
        <v>615</v>
      </c>
      <c r="B339" s="3" t="s">
        <v>90</v>
      </c>
      <c r="C339" s="12">
        <v>35290</v>
      </c>
    </row>
    <row r="340" spans="1:3" ht="20.100000000000001" customHeight="1" x14ac:dyDescent="0.25">
      <c r="A340" s="7" t="s">
        <v>616</v>
      </c>
      <c r="B340" s="3" t="s">
        <v>339</v>
      </c>
      <c r="C340" s="12">
        <v>35360</v>
      </c>
    </row>
    <row r="341" spans="1:3" ht="20.100000000000001" customHeight="1" x14ac:dyDescent="0.25">
      <c r="A341" s="7" t="s">
        <v>617</v>
      </c>
      <c r="B341" s="3" t="s">
        <v>82</v>
      </c>
      <c r="C341" s="12" t="s">
        <v>91</v>
      </c>
    </row>
    <row r="342" spans="1:3" ht="20.100000000000001" customHeight="1" x14ac:dyDescent="0.25">
      <c r="A342" s="7" t="s">
        <v>618</v>
      </c>
      <c r="B342" s="3" t="s">
        <v>167</v>
      </c>
      <c r="C342" s="12" t="s">
        <v>168</v>
      </c>
    </row>
    <row r="343" spans="1:3" ht="20.100000000000001" customHeight="1" x14ac:dyDescent="0.25">
      <c r="A343" s="7" t="s">
        <v>619</v>
      </c>
      <c r="B343" s="3" t="s">
        <v>90</v>
      </c>
      <c r="C343" s="12">
        <v>35290</v>
      </c>
    </row>
    <row r="344" spans="1:3" ht="20.100000000000001" customHeight="1" x14ac:dyDescent="0.25">
      <c r="A344" s="7" t="s">
        <v>620</v>
      </c>
      <c r="B344" s="3" t="s">
        <v>476</v>
      </c>
      <c r="C344" s="12">
        <v>22350</v>
      </c>
    </row>
    <row r="345" spans="1:3" ht="20.100000000000001" customHeight="1" x14ac:dyDescent="0.25">
      <c r="A345" s="7" t="s">
        <v>621</v>
      </c>
      <c r="B345" s="3" t="s">
        <v>90</v>
      </c>
      <c r="C345" s="12">
        <v>35290</v>
      </c>
    </row>
    <row r="346" spans="1:3" ht="20.100000000000001" customHeight="1" x14ac:dyDescent="0.25">
      <c r="A346" s="7" t="s">
        <v>622</v>
      </c>
      <c r="B346" s="3" t="s">
        <v>159</v>
      </c>
      <c r="C346" s="12">
        <v>22230</v>
      </c>
    </row>
    <row r="347" spans="1:3" ht="20.100000000000001" customHeight="1" x14ac:dyDescent="0.25">
      <c r="A347" s="7" t="s">
        <v>623</v>
      </c>
      <c r="B347" s="3" t="s">
        <v>624</v>
      </c>
      <c r="C347" s="12">
        <v>29860</v>
      </c>
    </row>
    <row r="348" spans="1:3" ht="20.100000000000001" customHeight="1" x14ac:dyDescent="0.25">
      <c r="A348" s="7" t="s">
        <v>625</v>
      </c>
      <c r="B348" s="3" t="s">
        <v>99</v>
      </c>
      <c r="C348" s="12" t="s">
        <v>91</v>
      </c>
    </row>
    <row r="349" spans="1:3" ht="20.100000000000001" customHeight="1" x14ac:dyDescent="0.25">
      <c r="A349" s="7" t="s">
        <v>626</v>
      </c>
      <c r="B349" s="3" t="s">
        <v>216</v>
      </c>
      <c r="C349" s="12" t="s">
        <v>91</v>
      </c>
    </row>
    <row r="350" spans="1:3" ht="20.100000000000001" customHeight="1" x14ac:dyDescent="0.25">
      <c r="A350" s="7" t="s">
        <v>627</v>
      </c>
      <c r="B350" s="3" t="s">
        <v>628</v>
      </c>
      <c r="C350" s="12" t="s">
        <v>629</v>
      </c>
    </row>
    <row r="351" spans="1:3" ht="20.100000000000001" customHeight="1" x14ac:dyDescent="0.25">
      <c r="A351" s="7" t="s">
        <v>630</v>
      </c>
      <c r="B351" s="3" t="s">
        <v>216</v>
      </c>
      <c r="C351" s="12">
        <v>35290</v>
      </c>
    </row>
    <row r="352" spans="1:3" ht="20.100000000000001" customHeight="1" x14ac:dyDescent="0.25">
      <c r="A352" s="7" t="s">
        <v>631</v>
      </c>
      <c r="B352" s="3" t="s">
        <v>632</v>
      </c>
      <c r="C352" s="12">
        <v>35830</v>
      </c>
    </row>
    <row r="353" spans="1:3" ht="20.100000000000001" customHeight="1" x14ac:dyDescent="0.25">
      <c r="A353" s="7" t="s">
        <v>633</v>
      </c>
      <c r="B353" s="3" t="s">
        <v>318</v>
      </c>
      <c r="C353" s="12" t="s">
        <v>634</v>
      </c>
    </row>
    <row r="354" spans="1:3" ht="20.100000000000001" customHeight="1" x14ac:dyDescent="0.25">
      <c r="A354" s="7" t="s">
        <v>635</v>
      </c>
      <c r="B354" s="3" t="s">
        <v>210</v>
      </c>
      <c r="C354" s="12">
        <v>35360</v>
      </c>
    </row>
    <row r="355" spans="1:3" ht="20.100000000000001" customHeight="1" x14ac:dyDescent="0.25">
      <c r="A355" s="7" t="s">
        <v>636</v>
      </c>
      <c r="B355" s="3" t="s">
        <v>88</v>
      </c>
      <c r="C355" s="12">
        <v>35360</v>
      </c>
    </row>
    <row r="356" spans="1:3" ht="20.100000000000001" customHeight="1" x14ac:dyDescent="0.25">
      <c r="A356" s="7" t="s">
        <v>637</v>
      </c>
      <c r="B356" s="3" t="s">
        <v>90</v>
      </c>
      <c r="C356" s="12" t="s">
        <v>91</v>
      </c>
    </row>
    <row r="357" spans="1:3" ht="20.100000000000001" customHeight="1" x14ac:dyDescent="0.25">
      <c r="A357" s="7" t="s">
        <v>638</v>
      </c>
      <c r="B357" s="3" t="s">
        <v>82</v>
      </c>
      <c r="C357" s="12">
        <v>35290</v>
      </c>
    </row>
    <row r="358" spans="1:3" ht="20.100000000000001" customHeight="1" x14ac:dyDescent="0.25">
      <c r="A358" s="7" t="s">
        <v>639</v>
      </c>
      <c r="B358" s="3" t="s">
        <v>212</v>
      </c>
      <c r="C358" s="12">
        <v>56380</v>
      </c>
    </row>
    <row r="359" spans="1:3" ht="20.100000000000001" customHeight="1" x14ac:dyDescent="0.25">
      <c r="A359" s="7" t="s">
        <v>640</v>
      </c>
      <c r="B359" s="3" t="s">
        <v>641</v>
      </c>
      <c r="C359" s="12">
        <v>91330</v>
      </c>
    </row>
    <row r="360" spans="1:3" ht="20.100000000000001" customHeight="1" x14ac:dyDescent="0.25">
      <c r="A360" s="7" t="s">
        <v>642</v>
      </c>
      <c r="B360" s="3" t="s">
        <v>173</v>
      </c>
      <c r="C360" s="12">
        <v>22350</v>
      </c>
    </row>
    <row r="361" spans="1:3" ht="20.100000000000001" customHeight="1" x14ac:dyDescent="0.25">
      <c r="A361" s="7" t="s">
        <v>643</v>
      </c>
      <c r="B361" s="3" t="s">
        <v>88</v>
      </c>
      <c r="C361" s="12">
        <v>35360</v>
      </c>
    </row>
    <row r="362" spans="1:3" ht="20.100000000000001" customHeight="1" x14ac:dyDescent="0.25">
      <c r="A362" s="7" t="s">
        <v>644</v>
      </c>
      <c r="B362" s="3" t="s">
        <v>198</v>
      </c>
      <c r="C362" s="12" t="s">
        <v>74</v>
      </c>
    </row>
    <row r="363" spans="1:3" ht="20.100000000000001" customHeight="1" x14ac:dyDescent="0.25">
      <c r="A363" s="7" t="s">
        <v>645</v>
      </c>
      <c r="B363" s="3" t="s">
        <v>240</v>
      </c>
      <c r="C363" s="12">
        <v>22250</v>
      </c>
    </row>
    <row r="364" spans="1:3" ht="20.100000000000001" customHeight="1" x14ac:dyDescent="0.25">
      <c r="A364" s="7" t="s">
        <v>646</v>
      </c>
      <c r="B364" s="3" t="s">
        <v>269</v>
      </c>
      <c r="C364" s="12">
        <v>35290</v>
      </c>
    </row>
    <row r="365" spans="1:3" ht="20.100000000000001" customHeight="1" x14ac:dyDescent="0.25">
      <c r="A365" s="7" t="s">
        <v>647</v>
      </c>
      <c r="B365" s="3" t="s">
        <v>648</v>
      </c>
      <c r="C365" s="12" t="s">
        <v>606</v>
      </c>
    </row>
    <row r="366" spans="1:3" ht="20.100000000000001" customHeight="1" x14ac:dyDescent="0.25">
      <c r="A366" s="7" t="s">
        <v>649</v>
      </c>
      <c r="B366" s="3" t="s">
        <v>82</v>
      </c>
      <c r="C366" s="12">
        <v>35290</v>
      </c>
    </row>
    <row r="367" spans="1:3" ht="20.100000000000001" customHeight="1" x14ac:dyDescent="0.25">
      <c r="A367" s="7" t="s">
        <v>650</v>
      </c>
      <c r="B367" s="3" t="s">
        <v>468</v>
      </c>
      <c r="C367" s="12">
        <v>35750</v>
      </c>
    </row>
    <row r="368" spans="1:3" ht="20.100000000000001" customHeight="1" x14ac:dyDescent="0.25">
      <c r="A368" s="7" t="s">
        <v>651</v>
      </c>
      <c r="B368" s="3" t="s">
        <v>240</v>
      </c>
      <c r="C368" s="12">
        <v>22250</v>
      </c>
    </row>
    <row r="369" spans="1:3" ht="20.100000000000001" customHeight="1" x14ac:dyDescent="0.25">
      <c r="A369" s="7" t="s">
        <v>652</v>
      </c>
      <c r="B369" s="3" t="s">
        <v>284</v>
      </c>
      <c r="C369" s="12">
        <v>22230</v>
      </c>
    </row>
    <row r="370" spans="1:3" ht="20.100000000000001" customHeight="1" x14ac:dyDescent="0.25">
      <c r="A370" s="7" t="s">
        <v>653</v>
      </c>
      <c r="B370" s="3" t="s">
        <v>386</v>
      </c>
      <c r="C370" s="12">
        <v>22230</v>
      </c>
    </row>
    <row r="371" spans="1:3" ht="20.100000000000001" customHeight="1" x14ac:dyDescent="0.25">
      <c r="A371" s="7" t="s">
        <v>654</v>
      </c>
      <c r="B371" s="3" t="s">
        <v>90</v>
      </c>
      <c r="C371" s="12">
        <v>35290</v>
      </c>
    </row>
    <row r="372" spans="1:3" ht="20.100000000000001" customHeight="1" x14ac:dyDescent="0.25">
      <c r="A372" s="7" t="s">
        <v>655</v>
      </c>
      <c r="B372" s="3" t="s">
        <v>99</v>
      </c>
      <c r="C372" s="12">
        <v>35290</v>
      </c>
    </row>
    <row r="373" spans="1:3" ht="20.100000000000001" customHeight="1" x14ac:dyDescent="0.25">
      <c r="A373" s="7" t="s">
        <v>656</v>
      </c>
      <c r="B373" s="3" t="s">
        <v>657</v>
      </c>
      <c r="C373" s="12">
        <v>35350</v>
      </c>
    </row>
    <row r="374" spans="1:3" ht="20.100000000000001" customHeight="1" x14ac:dyDescent="0.25">
      <c r="A374" s="7" t="s">
        <v>658</v>
      </c>
      <c r="B374" s="3" t="s">
        <v>198</v>
      </c>
      <c r="C374" s="12">
        <v>56430</v>
      </c>
    </row>
    <row r="375" spans="1:3" ht="20.100000000000001" customHeight="1" x14ac:dyDescent="0.25">
      <c r="A375" s="7" t="s">
        <v>659</v>
      </c>
      <c r="B375" s="3" t="s">
        <v>90</v>
      </c>
      <c r="C375" s="12">
        <v>35290</v>
      </c>
    </row>
    <row r="376" spans="1:3" ht="20.100000000000001" customHeight="1" x14ac:dyDescent="0.25">
      <c r="A376" s="7" t="s">
        <v>660</v>
      </c>
      <c r="B376" s="3" t="s">
        <v>173</v>
      </c>
      <c r="C376" s="12">
        <v>22350</v>
      </c>
    </row>
    <row r="377" spans="1:3" ht="20.100000000000001" customHeight="1" x14ac:dyDescent="0.25">
      <c r="A377" s="7" t="s">
        <v>661</v>
      </c>
      <c r="B377" s="3" t="s">
        <v>90</v>
      </c>
      <c r="C377" s="12">
        <v>35290</v>
      </c>
    </row>
    <row r="378" spans="1:3" ht="20.100000000000001" customHeight="1" x14ac:dyDescent="0.25">
      <c r="A378" s="7" t="s">
        <v>662</v>
      </c>
      <c r="B378" s="3" t="s">
        <v>663</v>
      </c>
      <c r="C378" s="12">
        <v>35120</v>
      </c>
    </row>
    <row r="379" spans="1:3" ht="20.100000000000001" customHeight="1" x14ac:dyDescent="0.25">
      <c r="A379" s="7" t="s">
        <v>664</v>
      </c>
      <c r="B379" s="3" t="s">
        <v>665</v>
      </c>
      <c r="C379" s="12" t="s">
        <v>666</v>
      </c>
    </row>
    <row r="380" spans="1:3" ht="20.100000000000001" customHeight="1" x14ac:dyDescent="0.25">
      <c r="A380" s="7" t="s">
        <v>667</v>
      </c>
      <c r="B380" s="3" t="s">
        <v>90</v>
      </c>
      <c r="C380" s="12">
        <v>35290</v>
      </c>
    </row>
    <row r="381" spans="1:3" ht="20.100000000000001" customHeight="1" x14ac:dyDescent="0.25">
      <c r="A381" s="7" t="s">
        <v>668</v>
      </c>
      <c r="B381" s="3" t="s">
        <v>669</v>
      </c>
      <c r="C381" s="12" t="s">
        <v>670</v>
      </c>
    </row>
    <row r="382" spans="1:3" ht="20.100000000000001" customHeight="1" x14ac:dyDescent="0.25">
      <c r="A382" s="7" t="s">
        <v>671</v>
      </c>
      <c r="B382" s="3" t="s">
        <v>672</v>
      </c>
      <c r="C382" s="12" t="s">
        <v>673</v>
      </c>
    </row>
    <row r="383" spans="1:3" ht="20.100000000000001" customHeight="1" x14ac:dyDescent="0.25">
      <c r="A383" s="7" t="s">
        <v>674</v>
      </c>
      <c r="B383" s="3" t="s">
        <v>173</v>
      </c>
      <c r="C383" s="12">
        <v>22350</v>
      </c>
    </row>
    <row r="384" spans="1:3" ht="20.100000000000001" customHeight="1" x14ac:dyDescent="0.25">
      <c r="A384" s="7" t="s">
        <v>675</v>
      </c>
      <c r="B384" s="3" t="s">
        <v>474</v>
      </c>
      <c r="C384" s="12" t="s">
        <v>91</v>
      </c>
    </row>
    <row r="385" spans="1:3" ht="20.100000000000001" customHeight="1" x14ac:dyDescent="0.25">
      <c r="A385" s="7" t="s">
        <v>676</v>
      </c>
      <c r="B385" s="3" t="s">
        <v>677</v>
      </c>
      <c r="C385" s="12">
        <v>72650</v>
      </c>
    </row>
    <row r="386" spans="1:3" ht="20.100000000000001" customHeight="1" x14ac:dyDescent="0.25">
      <c r="A386" s="7" t="s">
        <v>678</v>
      </c>
      <c r="B386" s="3" t="s">
        <v>95</v>
      </c>
      <c r="C386" s="12">
        <v>22250</v>
      </c>
    </row>
    <row r="387" spans="1:3" ht="20.100000000000001" customHeight="1" x14ac:dyDescent="0.25">
      <c r="A387" s="7" t="s">
        <v>679</v>
      </c>
      <c r="B387" s="3" t="s">
        <v>680</v>
      </c>
      <c r="C387" s="12">
        <v>69685</v>
      </c>
    </row>
    <row r="388" spans="1:3" ht="20.100000000000001" customHeight="1" x14ac:dyDescent="0.25">
      <c r="A388" s="7" t="s">
        <v>681</v>
      </c>
      <c r="B388" s="3" t="s">
        <v>159</v>
      </c>
      <c r="C388" s="12">
        <v>22230</v>
      </c>
    </row>
    <row r="389" spans="1:3" ht="20.100000000000001" customHeight="1" x14ac:dyDescent="0.25">
      <c r="A389" s="7" t="s">
        <v>682</v>
      </c>
      <c r="B389" s="3" t="s">
        <v>159</v>
      </c>
      <c r="C389" s="12" t="s">
        <v>394</v>
      </c>
    </row>
    <row r="390" spans="1:3" ht="20.100000000000001" customHeight="1" x14ac:dyDescent="0.25">
      <c r="A390" s="7" t="s">
        <v>683</v>
      </c>
      <c r="B390" s="3" t="s">
        <v>99</v>
      </c>
      <c r="C390" s="12" t="s">
        <v>91</v>
      </c>
    </row>
    <row r="391" spans="1:3" ht="20.100000000000001" customHeight="1" x14ac:dyDescent="0.25">
      <c r="A391" s="7" t="s">
        <v>683</v>
      </c>
      <c r="B391" s="3" t="s">
        <v>90</v>
      </c>
      <c r="C391" s="12">
        <v>35290</v>
      </c>
    </row>
    <row r="392" spans="1:3" ht="20.100000000000001" customHeight="1" x14ac:dyDescent="0.25">
      <c r="A392" s="7" t="s">
        <v>684</v>
      </c>
      <c r="B392" s="3" t="s">
        <v>685</v>
      </c>
      <c r="C392" s="12">
        <v>22230</v>
      </c>
    </row>
    <row r="393" spans="1:3" ht="20.100000000000001" customHeight="1" x14ac:dyDescent="0.25">
      <c r="A393" s="7" t="s">
        <v>686</v>
      </c>
      <c r="B393" s="3" t="s">
        <v>687</v>
      </c>
      <c r="C393" s="12">
        <v>61270</v>
      </c>
    </row>
    <row r="394" spans="1:3" ht="20.100000000000001" customHeight="1" x14ac:dyDescent="0.25">
      <c r="A394" s="7" t="s">
        <v>688</v>
      </c>
      <c r="B394" s="3" t="s">
        <v>386</v>
      </c>
      <c r="C394" s="12">
        <v>22230</v>
      </c>
    </row>
    <row r="395" spans="1:3" ht="20.100000000000001" customHeight="1" x14ac:dyDescent="0.25">
      <c r="A395" s="7" t="s">
        <v>689</v>
      </c>
      <c r="B395" s="3" t="s">
        <v>90</v>
      </c>
      <c r="C395" s="12" t="s">
        <v>91</v>
      </c>
    </row>
    <row r="396" spans="1:3" ht="20.100000000000001" customHeight="1" x14ac:dyDescent="0.25">
      <c r="A396" s="7" t="s">
        <v>690</v>
      </c>
      <c r="B396" s="3" t="s">
        <v>99</v>
      </c>
      <c r="C396" s="12">
        <v>35290</v>
      </c>
    </row>
    <row r="397" spans="1:3" ht="20.100000000000001" customHeight="1" x14ac:dyDescent="0.25">
      <c r="A397" s="7" t="s">
        <v>691</v>
      </c>
      <c r="B397" s="3" t="s">
        <v>90</v>
      </c>
      <c r="C397" s="12">
        <v>35290</v>
      </c>
    </row>
    <row r="398" spans="1:3" ht="20.100000000000001" customHeight="1" x14ac:dyDescent="0.25">
      <c r="A398" s="7" t="s">
        <v>692</v>
      </c>
      <c r="B398" s="3" t="s">
        <v>260</v>
      </c>
      <c r="C398" s="12">
        <v>56490</v>
      </c>
    </row>
    <row r="399" spans="1:3" ht="20.100000000000001" customHeight="1" x14ac:dyDescent="0.25">
      <c r="A399" s="7" t="s">
        <v>693</v>
      </c>
      <c r="B399" s="3" t="s">
        <v>198</v>
      </c>
      <c r="C399" s="12">
        <v>56430</v>
      </c>
    </row>
    <row r="400" spans="1:3" ht="20.100000000000001" customHeight="1" x14ac:dyDescent="0.25">
      <c r="A400" s="7" t="s">
        <v>694</v>
      </c>
      <c r="B400" s="3" t="s">
        <v>88</v>
      </c>
      <c r="C400" s="12" t="s">
        <v>606</v>
      </c>
    </row>
    <row r="401" spans="1:3" ht="20.100000000000001" customHeight="1" x14ac:dyDescent="0.25">
      <c r="A401" s="7" t="s">
        <v>695</v>
      </c>
      <c r="B401" s="3" t="s">
        <v>685</v>
      </c>
      <c r="C401" s="12">
        <v>22230</v>
      </c>
    </row>
    <row r="402" spans="1:3" ht="20.100000000000001" customHeight="1" x14ac:dyDescent="0.25">
      <c r="A402" s="7" t="s">
        <v>696</v>
      </c>
      <c r="B402" s="3" t="s">
        <v>697</v>
      </c>
      <c r="C402" s="12">
        <v>61700</v>
      </c>
    </row>
    <row r="403" spans="1:3" ht="20.100000000000001" customHeight="1" x14ac:dyDescent="0.25">
      <c r="A403" s="7" t="s">
        <v>698</v>
      </c>
      <c r="B403" s="3" t="s">
        <v>386</v>
      </c>
      <c r="C403" s="12">
        <v>22230</v>
      </c>
    </row>
    <row r="404" spans="1:3" ht="20.100000000000001" customHeight="1" x14ac:dyDescent="0.25">
      <c r="A404" s="7" t="s">
        <v>699</v>
      </c>
      <c r="B404" s="3" t="s">
        <v>700</v>
      </c>
      <c r="C404" s="12">
        <v>60403</v>
      </c>
    </row>
    <row r="405" spans="1:3" ht="20.100000000000001" customHeight="1" x14ac:dyDescent="0.25">
      <c r="A405" s="7" t="s">
        <v>701</v>
      </c>
      <c r="B405" s="3" t="s">
        <v>82</v>
      </c>
      <c r="C405" s="12">
        <v>35290</v>
      </c>
    </row>
    <row r="406" spans="1:3" ht="20.100000000000001" customHeight="1" x14ac:dyDescent="0.25">
      <c r="A406" s="7" t="s">
        <v>702</v>
      </c>
      <c r="B406" s="3" t="s">
        <v>685</v>
      </c>
      <c r="C406" s="12">
        <v>22230</v>
      </c>
    </row>
    <row r="407" spans="1:3" ht="20.100000000000001" customHeight="1" x14ac:dyDescent="0.25">
      <c r="A407" s="7" t="s">
        <v>703</v>
      </c>
      <c r="B407" s="3" t="s">
        <v>227</v>
      </c>
      <c r="C407" s="12">
        <v>35590</v>
      </c>
    </row>
    <row r="408" spans="1:3" ht="20.100000000000001" customHeight="1" x14ac:dyDescent="0.25">
      <c r="A408" s="7" t="s">
        <v>704</v>
      </c>
      <c r="B408" s="3" t="s">
        <v>159</v>
      </c>
      <c r="C408" s="12">
        <v>22230</v>
      </c>
    </row>
    <row r="409" spans="1:3" ht="20.100000000000001" customHeight="1" x14ac:dyDescent="0.25">
      <c r="A409" s="7" t="s">
        <v>705</v>
      </c>
      <c r="B409" s="3" t="s">
        <v>95</v>
      </c>
      <c r="C409" s="12">
        <v>22250</v>
      </c>
    </row>
    <row r="410" spans="1:3" ht="20.100000000000001" customHeight="1" x14ac:dyDescent="0.25">
      <c r="A410" s="7" t="s">
        <v>706</v>
      </c>
      <c r="B410" s="3" t="s">
        <v>173</v>
      </c>
      <c r="C410" s="12">
        <v>22350</v>
      </c>
    </row>
    <row r="411" spans="1:3" ht="20.100000000000001" customHeight="1" x14ac:dyDescent="0.25">
      <c r="A411" s="7" t="s">
        <v>707</v>
      </c>
      <c r="B411" s="3" t="s">
        <v>88</v>
      </c>
      <c r="C411" s="12">
        <v>35360</v>
      </c>
    </row>
    <row r="412" spans="1:3" ht="20.100000000000001" customHeight="1" x14ac:dyDescent="0.25">
      <c r="A412" s="7" t="s">
        <v>708</v>
      </c>
      <c r="B412" s="3" t="s">
        <v>90</v>
      </c>
      <c r="C412" s="12">
        <v>35290</v>
      </c>
    </row>
    <row r="413" spans="1:3" ht="20.100000000000001" customHeight="1" x14ac:dyDescent="0.25">
      <c r="A413" s="7" t="s">
        <v>709</v>
      </c>
      <c r="B413" s="3" t="s">
        <v>339</v>
      </c>
      <c r="C413" s="12">
        <v>35360</v>
      </c>
    </row>
    <row r="414" spans="1:3" ht="20.100000000000001" customHeight="1" x14ac:dyDescent="0.25">
      <c r="A414" s="7" t="s">
        <v>710</v>
      </c>
      <c r="B414" s="3" t="s">
        <v>269</v>
      </c>
      <c r="C414" s="12" t="s">
        <v>91</v>
      </c>
    </row>
    <row r="415" spans="1:3" ht="20.100000000000001" customHeight="1" x14ac:dyDescent="0.25">
      <c r="A415" s="7" t="s">
        <v>711</v>
      </c>
      <c r="B415" s="3" t="s">
        <v>712</v>
      </c>
      <c r="C415" s="12">
        <v>35630</v>
      </c>
    </row>
    <row r="416" spans="1:3" ht="20.100000000000001" customHeight="1" x14ac:dyDescent="0.25">
      <c r="A416" s="7" t="s">
        <v>713</v>
      </c>
      <c r="B416" s="3" t="s">
        <v>210</v>
      </c>
      <c r="C416" s="12">
        <v>35360</v>
      </c>
    </row>
    <row r="417" spans="1:3" ht="20.100000000000001" customHeight="1" x14ac:dyDescent="0.25">
      <c r="A417" s="7" t="s">
        <v>714</v>
      </c>
      <c r="B417" s="3" t="s">
        <v>90</v>
      </c>
      <c r="C417" s="12">
        <v>35290</v>
      </c>
    </row>
    <row r="418" spans="1:3" ht="20.100000000000001" customHeight="1" x14ac:dyDescent="0.25">
      <c r="A418" s="7" t="s">
        <v>715</v>
      </c>
      <c r="B418" s="3" t="s">
        <v>386</v>
      </c>
      <c r="C418" s="12">
        <v>22230</v>
      </c>
    </row>
    <row r="419" spans="1:3" ht="20.100000000000001" customHeight="1" x14ac:dyDescent="0.25">
      <c r="A419" s="7" t="s">
        <v>716</v>
      </c>
      <c r="B419" s="3" t="s">
        <v>717</v>
      </c>
      <c r="C419" s="12">
        <v>35137</v>
      </c>
    </row>
    <row r="420" spans="1:3" ht="20.100000000000001" customHeight="1" x14ac:dyDescent="0.25">
      <c r="A420" s="7" t="s">
        <v>718</v>
      </c>
      <c r="B420" s="3" t="s">
        <v>570</v>
      </c>
      <c r="C420" s="12">
        <v>35750</v>
      </c>
    </row>
    <row r="421" spans="1:3" ht="20.100000000000001" customHeight="1" x14ac:dyDescent="0.25">
      <c r="A421" s="7" t="s">
        <v>719</v>
      </c>
      <c r="B421" s="3" t="s">
        <v>720</v>
      </c>
      <c r="C421" s="12" t="s">
        <v>721</v>
      </c>
    </row>
    <row r="422" spans="1:3" ht="20.100000000000001" customHeight="1" x14ac:dyDescent="0.25">
      <c r="A422" s="7" t="s">
        <v>722</v>
      </c>
      <c r="B422" s="3" t="s">
        <v>216</v>
      </c>
      <c r="C422" s="12">
        <v>35290</v>
      </c>
    </row>
    <row r="423" spans="1:3" ht="20.100000000000001" customHeight="1" x14ac:dyDescent="0.25">
      <c r="A423" s="7" t="s">
        <v>723</v>
      </c>
      <c r="B423" s="3" t="s">
        <v>724</v>
      </c>
      <c r="C423" s="12">
        <v>35190</v>
      </c>
    </row>
    <row r="424" spans="1:3" ht="20.100000000000001" customHeight="1" x14ac:dyDescent="0.25">
      <c r="A424" s="7" t="s">
        <v>725</v>
      </c>
      <c r="B424" s="3" t="s">
        <v>726</v>
      </c>
      <c r="C424" s="12">
        <v>35190</v>
      </c>
    </row>
    <row r="425" spans="1:3" ht="20.100000000000001" customHeight="1" x14ac:dyDescent="0.25">
      <c r="A425" s="7" t="s">
        <v>727</v>
      </c>
      <c r="B425" s="3" t="s">
        <v>95</v>
      </c>
      <c r="C425" s="12">
        <v>22250</v>
      </c>
    </row>
    <row r="426" spans="1:3" ht="20.100000000000001" customHeight="1" x14ac:dyDescent="0.25">
      <c r="A426" s="7" t="s">
        <v>728</v>
      </c>
      <c r="B426" s="3" t="s">
        <v>99</v>
      </c>
      <c r="C426" s="12">
        <v>35290</v>
      </c>
    </row>
    <row r="427" spans="1:3" ht="20.100000000000001" customHeight="1" x14ac:dyDescent="0.25">
      <c r="A427" s="7" t="s">
        <v>729</v>
      </c>
      <c r="B427" s="3" t="s">
        <v>476</v>
      </c>
      <c r="C427" s="12">
        <v>22350</v>
      </c>
    </row>
    <row r="428" spans="1:3" ht="20.100000000000001" customHeight="1" x14ac:dyDescent="0.25">
      <c r="A428" s="7" t="s">
        <v>730</v>
      </c>
      <c r="B428" s="3" t="s">
        <v>731</v>
      </c>
      <c r="C428" s="12">
        <v>35160</v>
      </c>
    </row>
    <row r="429" spans="1:3" ht="20.100000000000001" customHeight="1" x14ac:dyDescent="0.25">
      <c r="A429" s="7" t="s">
        <v>732</v>
      </c>
      <c r="B429" s="3" t="s">
        <v>648</v>
      </c>
      <c r="C429" s="12">
        <v>35360</v>
      </c>
    </row>
    <row r="430" spans="1:3" ht="20.100000000000001" customHeight="1" x14ac:dyDescent="0.25">
      <c r="A430" s="7" t="s">
        <v>733</v>
      </c>
      <c r="B430" s="3" t="s">
        <v>90</v>
      </c>
      <c r="C430" s="12" t="s">
        <v>91</v>
      </c>
    </row>
    <row r="431" spans="1:3" ht="20.100000000000001" customHeight="1" x14ac:dyDescent="0.25">
      <c r="A431" s="7" t="s">
        <v>734</v>
      </c>
      <c r="B431" s="3" t="s">
        <v>735</v>
      </c>
      <c r="C431" s="12">
        <v>35850</v>
      </c>
    </row>
    <row r="432" spans="1:3" ht="20.100000000000001" customHeight="1" x14ac:dyDescent="0.25">
      <c r="A432" s="7" t="s">
        <v>736</v>
      </c>
      <c r="B432" s="3" t="s">
        <v>95</v>
      </c>
      <c r="C432" s="12" t="s">
        <v>241</v>
      </c>
    </row>
    <row r="433" spans="1:3" ht="20.100000000000001" customHeight="1" x14ac:dyDescent="0.25">
      <c r="A433" s="7" t="s">
        <v>737</v>
      </c>
      <c r="B433" s="3" t="s">
        <v>82</v>
      </c>
      <c r="C433" s="12">
        <v>35290</v>
      </c>
    </row>
    <row r="434" spans="1:3" ht="20.100000000000001" customHeight="1" x14ac:dyDescent="0.25">
      <c r="A434" s="7" t="s">
        <v>738</v>
      </c>
      <c r="B434" s="3" t="s">
        <v>269</v>
      </c>
      <c r="C434" s="12">
        <v>35290</v>
      </c>
    </row>
    <row r="435" spans="1:3" ht="20.100000000000001" customHeight="1" x14ac:dyDescent="0.25">
      <c r="A435" s="7" t="s">
        <v>739</v>
      </c>
      <c r="B435" s="3" t="s">
        <v>82</v>
      </c>
      <c r="C435" s="12">
        <v>35290</v>
      </c>
    </row>
    <row r="436" spans="1:3" ht="20.100000000000001" customHeight="1" x14ac:dyDescent="0.25">
      <c r="A436" s="7" t="s">
        <v>740</v>
      </c>
      <c r="B436" s="3" t="s">
        <v>741</v>
      </c>
      <c r="C436" s="12" t="s">
        <v>594</v>
      </c>
    </row>
    <row r="437" spans="1:3" ht="20.100000000000001" customHeight="1" x14ac:dyDescent="0.25">
      <c r="A437" s="7" t="s">
        <v>742</v>
      </c>
      <c r="B437" s="3" t="s">
        <v>95</v>
      </c>
      <c r="C437" s="12">
        <v>22250</v>
      </c>
    </row>
    <row r="438" spans="1:3" ht="20.100000000000001" customHeight="1" x14ac:dyDescent="0.25">
      <c r="A438" s="7" t="s">
        <v>743</v>
      </c>
      <c r="B438" s="3" t="s">
        <v>423</v>
      </c>
      <c r="C438" s="12" t="s">
        <v>721</v>
      </c>
    </row>
    <row r="439" spans="1:3" ht="20.100000000000001" customHeight="1" x14ac:dyDescent="0.25">
      <c r="A439" s="7" t="s">
        <v>744</v>
      </c>
      <c r="B439" s="3" t="s">
        <v>386</v>
      </c>
      <c r="C439" s="12">
        <v>22230</v>
      </c>
    </row>
    <row r="440" spans="1:3" ht="20.100000000000001" customHeight="1" x14ac:dyDescent="0.25">
      <c r="A440" s="7" t="s">
        <v>745</v>
      </c>
      <c r="B440" s="3" t="s">
        <v>216</v>
      </c>
      <c r="C440" s="12">
        <v>35290</v>
      </c>
    </row>
    <row r="441" spans="1:3" ht="20.100000000000001" customHeight="1" x14ac:dyDescent="0.25">
      <c r="A441" s="7" t="s">
        <v>746</v>
      </c>
      <c r="B441" s="3" t="s">
        <v>99</v>
      </c>
      <c r="C441" s="12">
        <v>35290</v>
      </c>
    </row>
    <row r="442" spans="1:3" ht="20.100000000000001" customHeight="1" x14ac:dyDescent="0.25">
      <c r="A442" s="7" t="s">
        <v>747</v>
      </c>
      <c r="B442" s="3" t="s">
        <v>210</v>
      </c>
      <c r="C442" s="12">
        <v>35360</v>
      </c>
    </row>
    <row r="443" spans="1:3" ht="20.100000000000001" customHeight="1" x14ac:dyDescent="0.25">
      <c r="A443" s="7" t="s">
        <v>748</v>
      </c>
      <c r="B443" s="3" t="s">
        <v>99</v>
      </c>
      <c r="C443" s="12">
        <v>35290</v>
      </c>
    </row>
    <row r="444" spans="1:3" ht="20.100000000000001" customHeight="1" x14ac:dyDescent="0.25">
      <c r="A444" s="7" t="s">
        <v>749</v>
      </c>
      <c r="B444" s="3" t="s">
        <v>173</v>
      </c>
      <c r="C444" s="12">
        <v>22350</v>
      </c>
    </row>
    <row r="445" spans="1:3" ht="20.100000000000001" customHeight="1" x14ac:dyDescent="0.25">
      <c r="A445" s="7" t="s">
        <v>750</v>
      </c>
      <c r="B445" s="3" t="s">
        <v>99</v>
      </c>
      <c r="C445" s="12">
        <v>35290</v>
      </c>
    </row>
    <row r="446" spans="1:3" ht="20.100000000000001" customHeight="1" x14ac:dyDescent="0.25">
      <c r="A446" s="7" t="s">
        <v>751</v>
      </c>
      <c r="B446" s="3" t="s">
        <v>269</v>
      </c>
      <c r="C446" s="12">
        <v>35290</v>
      </c>
    </row>
    <row r="447" spans="1:3" ht="20.100000000000001" customHeight="1" x14ac:dyDescent="0.25">
      <c r="A447" s="7" t="s">
        <v>752</v>
      </c>
      <c r="B447" s="3" t="s">
        <v>173</v>
      </c>
      <c r="C447" s="12">
        <v>22350</v>
      </c>
    </row>
    <row r="448" spans="1:3" ht="20.100000000000001" customHeight="1" x14ac:dyDescent="0.25">
      <c r="A448" s="7" t="s">
        <v>753</v>
      </c>
      <c r="B448" s="3" t="s">
        <v>99</v>
      </c>
      <c r="C448" s="12">
        <v>35290</v>
      </c>
    </row>
    <row r="449" spans="1:3" ht="20.100000000000001" customHeight="1" x14ac:dyDescent="0.25">
      <c r="A449" s="7" t="s">
        <v>754</v>
      </c>
      <c r="B449" s="3" t="s">
        <v>755</v>
      </c>
      <c r="C449" s="12">
        <v>56490</v>
      </c>
    </row>
    <row r="450" spans="1:3" ht="20.100000000000001" customHeight="1" x14ac:dyDescent="0.25">
      <c r="A450" s="7" t="s">
        <v>756</v>
      </c>
      <c r="B450" s="3" t="s">
        <v>757</v>
      </c>
      <c r="C450" s="12">
        <v>35</v>
      </c>
    </row>
    <row r="451" spans="1:3" ht="20.100000000000001" customHeight="1" x14ac:dyDescent="0.25">
      <c r="A451" s="7" t="s">
        <v>758</v>
      </c>
      <c r="B451" s="3" t="s">
        <v>88</v>
      </c>
      <c r="C451" s="12">
        <v>35360</v>
      </c>
    </row>
    <row r="452" spans="1:3" ht="20.100000000000001" customHeight="1" x14ac:dyDescent="0.25">
      <c r="A452" s="7" t="s">
        <v>759</v>
      </c>
      <c r="B452" s="3" t="s">
        <v>198</v>
      </c>
      <c r="C452" s="12">
        <v>56430</v>
      </c>
    </row>
    <row r="453" spans="1:3" ht="20.100000000000001" customHeight="1" x14ac:dyDescent="0.25">
      <c r="A453" s="7" t="s">
        <v>759</v>
      </c>
      <c r="B453" s="3" t="s">
        <v>99</v>
      </c>
      <c r="C453" s="12">
        <v>35290</v>
      </c>
    </row>
    <row r="454" spans="1:3" ht="20.100000000000001" customHeight="1" x14ac:dyDescent="0.25">
      <c r="A454" s="7" t="s">
        <v>760</v>
      </c>
      <c r="B454" s="3" t="s">
        <v>761</v>
      </c>
      <c r="C454" s="12" t="s">
        <v>357</v>
      </c>
    </row>
    <row r="455" spans="1:3" ht="20.100000000000001" customHeight="1" x14ac:dyDescent="0.25">
      <c r="A455" s="7" t="s">
        <v>760</v>
      </c>
      <c r="B455" s="3" t="s">
        <v>762</v>
      </c>
      <c r="C455" s="12">
        <v>22250</v>
      </c>
    </row>
    <row r="456" spans="1:3" ht="20.100000000000001" customHeight="1" x14ac:dyDescent="0.25">
      <c r="A456" s="7" t="s">
        <v>763</v>
      </c>
      <c r="B456" s="3" t="s">
        <v>585</v>
      </c>
      <c r="C456" s="12">
        <v>22350</v>
      </c>
    </row>
    <row r="457" spans="1:3" ht="20.100000000000001" customHeight="1" x14ac:dyDescent="0.25">
      <c r="A457" s="7" t="s">
        <v>764</v>
      </c>
      <c r="B457" s="3" t="s">
        <v>159</v>
      </c>
      <c r="C457" s="12">
        <v>22230</v>
      </c>
    </row>
    <row r="458" spans="1:3" ht="20.100000000000001" customHeight="1" x14ac:dyDescent="0.25">
      <c r="A458" s="7" t="s">
        <v>765</v>
      </c>
      <c r="B458" s="3" t="s">
        <v>216</v>
      </c>
      <c r="C458" s="12">
        <v>35290</v>
      </c>
    </row>
    <row r="459" spans="1:3" ht="20.100000000000001" customHeight="1" x14ac:dyDescent="0.25">
      <c r="A459" s="7" t="s">
        <v>766</v>
      </c>
      <c r="B459" s="3" t="s">
        <v>159</v>
      </c>
      <c r="C459" s="12">
        <v>22230</v>
      </c>
    </row>
    <row r="460" spans="1:3" ht="20.100000000000001" customHeight="1" x14ac:dyDescent="0.25">
      <c r="A460" s="7" t="s">
        <v>767</v>
      </c>
      <c r="B460" s="3" t="s">
        <v>339</v>
      </c>
      <c r="C460" s="12">
        <v>35360</v>
      </c>
    </row>
    <row r="461" spans="1:3" ht="20.100000000000001" customHeight="1" x14ac:dyDescent="0.25">
      <c r="A461" s="7" t="s">
        <v>768</v>
      </c>
      <c r="B461" s="3" t="s">
        <v>216</v>
      </c>
      <c r="C461" s="12">
        <v>35290</v>
      </c>
    </row>
    <row r="462" spans="1:3" ht="20.100000000000001" customHeight="1" x14ac:dyDescent="0.25">
      <c r="A462" s="7" t="s">
        <v>769</v>
      </c>
      <c r="B462" s="3" t="s">
        <v>770</v>
      </c>
      <c r="C462" s="12">
        <v>35190</v>
      </c>
    </row>
    <row r="463" spans="1:3" ht="20.100000000000001" customHeight="1" x14ac:dyDescent="0.25">
      <c r="A463" s="7" t="s">
        <v>771</v>
      </c>
      <c r="B463" s="3" t="s">
        <v>772</v>
      </c>
      <c r="C463" s="12" t="s">
        <v>237</v>
      </c>
    </row>
    <row r="464" spans="1:3" ht="20.100000000000001" customHeight="1" x14ac:dyDescent="0.25">
      <c r="A464" s="7" t="s">
        <v>773</v>
      </c>
      <c r="B464" s="3" t="s">
        <v>720</v>
      </c>
      <c r="C464" s="12">
        <v>35270</v>
      </c>
    </row>
    <row r="465" spans="1:3" ht="20.100000000000001" customHeight="1" x14ac:dyDescent="0.25">
      <c r="A465" s="7" t="s">
        <v>774</v>
      </c>
      <c r="B465" s="3" t="s">
        <v>775</v>
      </c>
      <c r="C465" s="12">
        <v>56250</v>
      </c>
    </row>
    <row r="466" spans="1:3" ht="20.100000000000001" customHeight="1" x14ac:dyDescent="0.25">
      <c r="A466" s="7" t="s">
        <v>776</v>
      </c>
      <c r="B466" s="3" t="s">
        <v>254</v>
      </c>
      <c r="C466" s="12">
        <v>35750</v>
      </c>
    </row>
    <row r="467" spans="1:3" ht="20.100000000000001" customHeight="1" x14ac:dyDescent="0.25">
      <c r="A467" s="7" t="s">
        <v>777</v>
      </c>
      <c r="B467" s="3" t="s">
        <v>90</v>
      </c>
      <c r="C467" s="12" t="s">
        <v>91</v>
      </c>
    </row>
    <row r="468" spans="1:3" ht="20.100000000000001" customHeight="1" x14ac:dyDescent="0.25">
      <c r="A468" s="7" t="s">
        <v>778</v>
      </c>
      <c r="B468" s="3" t="s">
        <v>450</v>
      </c>
      <c r="C468" s="12">
        <v>22250</v>
      </c>
    </row>
    <row r="469" spans="1:3" ht="20.100000000000001" customHeight="1" x14ac:dyDescent="0.25">
      <c r="A469" s="7" t="s">
        <v>779</v>
      </c>
      <c r="B469" s="3" t="s">
        <v>90</v>
      </c>
      <c r="C469" s="12">
        <v>35290</v>
      </c>
    </row>
    <row r="470" spans="1:3" ht="20.100000000000001" customHeight="1" x14ac:dyDescent="0.25">
      <c r="A470" s="7" t="s">
        <v>780</v>
      </c>
      <c r="B470" s="3" t="s">
        <v>216</v>
      </c>
      <c r="C470" s="12">
        <v>35290</v>
      </c>
    </row>
    <row r="471" spans="1:3" ht="20.100000000000001" customHeight="1" x14ac:dyDescent="0.25">
      <c r="A471" s="7" t="s">
        <v>781</v>
      </c>
      <c r="B471" s="3" t="s">
        <v>82</v>
      </c>
      <c r="C471" s="12">
        <v>35290</v>
      </c>
    </row>
    <row r="472" spans="1:3" ht="20.100000000000001" customHeight="1" x14ac:dyDescent="0.25">
      <c r="A472" s="7" t="s">
        <v>782</v>
      </c>
      <c r="B472" s="3" t="s">
        <v>783</v>
      </c>
      <c r="C472" s="12">
        <v>56500</v>
      </c>
    </row>
    <row r="473" spans="1:3" ht="20.100000000000001" customHeight="1" x14ac:dyDescent="0.25">
      <c r="A473" s="7" t="s">
        <v>784</v>
      </c>
      <c r="B473" s="3" t="s">
        <v>90</v>
      </c>
      <c r="C473" s="12">
        <v>35290</v>
      </c>
    </row>
    <row r="474" spans="1:3" ht="20.100000000000001" customHeight="1" x14ac:dyDescent="0.25">
      <c r="A474" s="7" t="s">
        <v>785</v>
      </c>
      <c r="B474" s="3" t="s">
        <v>103</v>
      </c>
      <c r="C474" s="12" t="s">
        <v>104</v>
      </c>
    </row>
    <row r="475" spans="1:3" ht="20.100000000000001" customHeight="1" x14ac:dyDescent="0.25">
      <c r="A475" s="7" t="s">
        <v>785</v>
      </c>
      <c r="B475" s="3" t="s">
        <v>450</v>
      </c>
      <c r="C475" s="12" t="s">
        <v>241</v>
      </c>
    </row>
    <row r="476" spans="1:3" ht="20.100000000000001" customHeight="1" x14ac:dyDescent="0.25">
      <c r="A476" s="7" t="s">
        <v>785</v>
      </c>
      <c r="B476" s="3" t="s">
        <v>88</v>
      </c>
      <c r="C476" s="12">
        <v>35360</v>
      </c>
    </row>
    <row r="477" spans="1:3" ht="20.100000000000001" customHeight="1" x14ac:dyDescent="0.25">
      <c r="A477" s="7" t="s">
        <v>785</v>
      </c>
      <c r="B477" s="3" t="s">
        <v>786</v>
      </c>
      <c r="C477" s="12" t="s">
        <v>787</v>
      </c>
    </row>
    <row r="478" spans="1:3" ht="20.100000000000001" customHeight="1" x14ac:dyDescent="0.25">
      <c r="A478" s="7" t="s">
        <v>788</v>
      </c>
      <c r="B478" s="3" t="s">
        <v>386</v>
      </c>
      <c r="C478" s="12">
        <v>22230</v>
      </c>
    </row>
    <row r="479" spans="1:3" ht="20.100000000000001" customHeight="1" x14ac:dyDescent="0.25">
      <c r="A479" s="7" t="s">
        <v>789</v>
      </c>
      <c r="B479" s="3" t="s">
        <v>474</v>
      </c>
      <c r="C479" s="12">
        <v>35290</v>
      </c>
    </row>
    <row r="480" spans="1:3" ht="20.100000000000001" customHeight="1" x14ac:dyDescent="0.25">
      <c r="A480" s="7" t="s">
        <v>789</v>
      </c>
      <c r="B480" s="3" t="s">
        <v>88</v>
      </c>
      <c r="C480" s="12">
        <v>35360</v>
      </c>
    </row>
    <row r="481" spans="1:3" ht="20.100000000000001" customHeight="1" x14ac:dyDescent="0.25">
      <c r="A481" s="7" t="s">
        <v>790</v>
      </c>
      <c r="B481" s="3" t="s">
        <v>791</v>
      </c>
      <c r="C481" s="12" t="s">
        <v>792</v>
      </c>
    </row>
    <row r="482" spans="1:3" ht="20.100000000000001" customHeight="1" x14ac:dyDescent="0.25">
      <c r="A482" s="7" t="s">
        <v>793</v>
      </c>
      <c r="B482" s="3" t="s">
        <v>628</v>
      </c>
      <c r="C482" s="12">
        <v>50370</v>
      </c>
    </row>
    <row r="483" spans="1:3" ht="20.100000000000001" customHeight="1" x14ac:dyDescent="0.25">
      <c r="A483" s="7" t="s">
        <v>794</v>
      </c>
      <c r="B483" s="3" t="s">
        <v>190</v>
      </c>
      <c r="C483" s="12">
        <v>35230</v>
      </c>
    </row>
    <row r="484" spans="1:3" ht="20.100000000000001" customHeight="1" x14ac:dyDescent="0.25">
      <c r="A484" s="7" t="s">
        <v>795</v>
      </c>
      <c r="B484" s="3" t="s">
        <v>90</v>
      </c>
      <c r="C484" s="12">
        <v>35290</v>
      </c>
    </row>
    <row r="485" spans="1:3" ht="20.100000000000001" customHeight="1" x14ac:dyDescent="0.25">
      <c r="A485" s="7" t="s">
        <v>796</v>
      </c>
      <c r="B485" s="3" t="s">
        <v>90</v>
      </c>
      <c r="C485" s="12">
        <v>35290</v>
      </c>
    </row>
    <row r="486" spans="1:3" ht="20.100000000000001" customHeight="1" x14ac:dyDescent="0.25">
      <c r="A486" s="7" t="s">
        <v>797</v>
      </c>
      <c r="B486" s="3" t="s">
        <v>798</v>
      </c>
      <c r="C486" s="12">
        <v>22350</v>
      </c>
    </row>
    <row r="487" spans="1:3" ht="20.100000000000001" customHeight="1" x14ac:dyDescent="0.25">
      <c r="A487" s="7" t="s">
        <v>799</v>
      </c>
      <c r="B487" s="3" t="s">
        <v>269</v>
      </c>
      <c r="C487" s="12">
        <v>35290</v>
      </c>
    </row>
    <row r="488" spans="1:3" ht="20.100000000000001" customHeight="1" x14ac:dyDescent="0.25">
      <c r="A488" s="7" t="s">
        <v>800</v>
      </c>
      <c r="B488" s="3" t="s">
        <v>90</v>
      </c>
      <c r="C488" s="12">
        <v>35290</v>
      </c>
    </row>
    <row r="489" spans="1:3" ht="20.100000000000001" customHeight="1" x14ac:dyDescent="0.25">
      <c r="A489" s="7" t="s">
        <v>801</v>
      </c>
      <c r="B489" s="3" t="s">
        <v>95</v>
      </c>
      <c r="C489" s="12" t="s">
        <v>241</v>
      </c>
    </row>
    <row r="490" spans="1:3" ht="20.100000000000001" customHeight="1" x14ac:dyDescent="0.25">
      <c r="A490" s="7" t="s">
        <v>802</v>
      </c>
      <c r="B490" s="3" t="s">
        <v>585</v>
      </c>
      <c r="C490" s="12">
        <v>22350</v>
      </c>
    </row>
    <row r="491" spans="1:3" ht="20.100000000000001" customHeight="1" x14ac:dyDescent="0.25">
      <c r="A491" s="7" t="s">
        <v>803</v>
      </c>
      <c r="B491" s="3" t="s">
        <v>95</v>
      </c>
      <c r="C491" s="12">
        <v>22250</v>
      </c>
    </row>
    <row r="492" spans="1:3" ht="20.100000000000001" customHeight="1" x14ac:dyDescent="0.25">
      <c r="A492" s="7" t="s">
        <v>803</v>
      </c>
      <c r="B492" s="3" t="s">
        <v>99</v>
      </c>
      <c r="C492" s="12">
        <v>35290</v>
      </c>
    </row>
    <row r="493" spans="1:3" ht="20.100000000000001" customHeight="1" x14ac:dyDescent="0.25">
      <c r="A493" s="7" t="s">
        <v>804</v>
      </c>
      <c r="B493" s="3" t="s">
        <v>99</v>
      </c>
      <c r="C493" s="12">
        <v>35290</v>
      </c>
    </row>
    <row r="494" spans="1:3" ht="20.100000000000001" customHeight="1" x14ac:dyDescent="0.25">
      <c r="A494" s="7" t="s">
        <v>805</v>
      </c>
      <c r="B494" s="3" t="s">
        <v>173</v>
      </c>
      <c r="C494" s="12">
        <v>22350</v>
      </c>
    </row>
    <row r="495" spans="1:3" ht="20.100000000000001" customHeight="1" x14ac:dyDescent="0.25">
      <c r="A495" s="7" t="s">
        <v>806</v>
      </c>
      <c r="B495" s="3" t="s">
        <v>807</v>
      </c>
      <c r="C495" s="12">
        <v>35190</v>
      </c>
    </row>
    <row r="496" spans="1:3" ht="20.100000000000001" customHeight="1" x14ac:dyDescent="0.25">
      <c r="A496" s="7" t="s">
        <v>808</v>
      </c>
      <c r="B496" s="3" t="s">
        <v>82</v>
      </c>
      <c r="C496" s="12">
        <v>35290</v>
      </c>
    </row>
    <row r="497" spans="1:3" ht="20.100000000000001" customHeight="1" x14ac:dyDescent="0.25">
      <c r="A497" s="7" t="s">
        <v>809</v>
      </c>
      <c r="B497" s="3" t="s">
        <v>82</v>
      </c>
      <c r="C497" s="12">
        <v>35290</v>
      </c>
    </row>
    <row r="498" spans="1:3" ht="20.100000000000001" customHeight="1" x14ac:dyDescent="0.25">
      <c r="A498" s="7" t="s">
        <v>810</v>
      </c>
      <c r="B498" s="3" t="s">
        <v>240</v>
      </c>
      <c r="C498" s="12" t="s">
        <v>241</v>
      </c>
    </row>
    <row r="499" spans="1:3" ht="20.100000000000001" customHeight="1" x14ac:dyDescent="0.25">
      <c r="A499" s="7" t="s">
        <v>811</v>
      </c>
      <c r="B499" s="3" t="s">
        <v>173</v>
      </c>
      <c r="C499" s="12">
        <v>22350</v>
      </c>
    </row>
    <row r="500" spans="1:3" ht="20.100000000000001" customHeight="1" x14ac:dyDescent="0.25">
      <c r="A500" s="7" t="s">
        <v>812</v>
      </c>
      <c r="B500" s="3" t="s">
        <v>82</v>
      </c>
      <c r="C500" s="12">
        <v>35290</v>
      </c>
    </row>
    <row r="501" spans="1:3" ht="20.100000000000001" customHeight="1" x14ac:dyDescent="0.25">
      <c r="A501" s="7" t="s">
        <v>813</v>
      </c>
      <c r="B501" s="3" t="s">
        <v>240</v>
      </c>
      <c r="C501" s="12">
        <v>22250</v>
      </c>
    </row>
    <row r="502" spans="1:3" ht="20.100000000000001" customHeight="1" x14ac:dyDescent="0.25">
      <c r="A502" s="7" t="s">
        <v>814</v>
      </c>
      <c r="B502" s="3" t="s">
        <v>254</v>
      </c>
      <c r="C502" s="12">
        <v>35750</v>
      </c>
    </row>
    <row r="503" spans="1:3" ht="20.100000000000001" customHeight="1" x14ac:dyDescent="0.25">
      <c r="A503" s="7" t="s">
        <v>815</v>
      </c>
      <c r="B503" s="3" t="s">
        <v>99</v>
      </c>
      <c r="C503" s="12">
        <v>35290</v>
      </c>
    </row>
    <row r="504" spans="1:3" ht="20.100000000000001" customHeight="1" x14ac:dyDescent="0.25">
      <c r="A504" s="7" t="s">
        <v>816</v>
      </c>
      <c r="B504" s="3" t="s">
        <v>210</v>
      </c>
      <c r="C504" s="12">
        <v>35360</v>
      </c>
    </row>
    <row r="505" spans="1:3" ht="20.100000000000001" customHeight="1" x14ac:dyDescent="0.25">
      <c r="A505" s="7" t="s">
        <v>817</v>
      </c>
      <c r="B505" s="3" t="s">
        <v>173</v>
      </c>
      <c r="C505" s="12">
        <v>22350</v>
      </c>
    </row>
    <row r="506" spans="1:3" ht="20.100000000000001" customHeight="1" x14ac:dyDescent="0.25">
      <c r="A506" s="7" t="s">
        <v>818</v>
      </c>
      <c r="B506" s="3" t="s">
        <v>82</v>
      </c>
      <c r="C506" s="12">
        <v>35290</v>
      </c>
    </row>
    <row r="507" spans="1:3" ht="20.100000000000001" customHeight="1" x14ac:dyDescent="0.25">
      <c r="A507" s="7" t="s">
        <v>819</v>
      </c>
      <c r="B507" s="3" t="s">
        <v>88</v>
      </c>
      <c r="C507" s="12">
        <v>35360</v>
      </c>
    </row>
    <row r="508" spans="1:3" ht="20.100000000000001" customHeight="1" x14ac:dyDescent="0.25">
      <c r="A508" s="7" t="s">
        <v>820</v>
      </c>
      <c r="B508" s="3" t="s">
        <v>90</v>
      </c>
      <c r="C508" s="12">
        <v>35290</v>
      </c>
    </row>
    <row r="509" spans="1:3" ht="20.100000000000001" customHeight="1" x14ac:dyDescent="0.25">
      <c r="A509" s="7" t="s">
        <v>821</v>
      </c>
      <c r="B509" s="3" t="s">
        <v>210</v>
      </c>
      <c r="C509" s="12">
        <v>35360</v>
      </c>
    </row>
    <row r="510" spans="1:3" ht="20.100000000000001" customHeight="1" x14ac:dyDescent="0.25">
      <c r="A510" s="7" t="s">
        <v>822</v>
      </c>
      <c r="B510" s="3" t="s">
        <v>90</v>
      </c>
      <c r="C510" s="12">
        <v>35290</v>
      </c>
    </row>
    <row r="511" spans="1:3" ht="20.100000000000001" customHeight="1" x14ac:dyDescent="0.25">
      <c r="A511" s="7" t="s">
        <v>823</v>
      </c>
      <c r="B511" s="3" t="s">
        <v>159</v>
      </c>
      <c r="C511" s="12">
        <v>22230</v>
      </c>
    </row>
    <row r="512" spans="1:3" ht="20.100000000000001" customHeight="1" x14ac:dyDescent="0.25">
      <c r="A512" s="7" t="s">
        <v>824</v>
      </c>
      <c r="B512" s="3" t="s">
        <v>386</v>
      </c>
      <c r="C512" s="12">
        <v>22230</v>
      </c>
    </row>
    <row r="513" spans="1:3" ht="20.100000000000001" customHeight="1" x14ac:dyDescent="0.25">
      <c r="A513" s="7" t="s">
        <v>825</v>
      </c>
      <c r="B513" s="3" t="s">
        <v>198</v>
      </c>
      <c r="C513" s="12">
        <v>56430</v>
      </c>
    </row>
    <row r="514" spans="1:3" ht="20.100000000000001" customHeight="1" x14ac:dyDescent="0.25">
      <c r="A514" s="7" t="s">
        <v>826</v>
      </c>
      <c r="B514" s="3" t="s">
        <v>827</v>
      </c>
      <c r="C514" s="12">
        <v>35137</v>
      </c>
    </row>
    <row r="515" spans="1:3" ht="20.100000000000001" customHeight="1" x14ac:dyDescent="0.25">
      <c r="A515" s="7" t="s">
        <v>828</v>
      </c>
      <c r="B515" s="3" t="s">
        <v>339</v>
      </c>
      <c r="C515" s="12">
        <v>35360</v>
      </c>
    </row>
    <row r="516" spans="1:3" ht="20.100000000000001" customHeight="1" x14ac:dyDescent="0.25">
      <c r="A516" s="7" t="s">
        <v>829</v>
      </c>
      <c r="B516" s="3" t="s">
        <v>537</v>
      </c>
      <c r="C516" s="12">
        <v>35360</v>
      </c>
    </row>
    <row r="517" spans="1:3" ht="20.100000000000001" customHeight="1" x14ac:dyDescent="0.25">
      <c r="A517" s="7" t="s">
        <v>830</v>
      </c>
      <c r="B517" s="3" t="s">
        <v>90</v>
      </c>
      <c r="C517" s="12">
        <v>35290</v>
      </c>
    </row>
    <row r="518" spans="1:3" ht="20.100000000000001" customHeight="1" x14ac:dyDescent="0.25">
      <c r="A518" s="7" t="s">
        <v>831</v>
      </c>
      <c r="B518" s="3" t="s">
        <v>198</v>
      </c>
      <c r="C518" s="12">
        <v>56430</v>
      </c>
    </row>
    <row r="519" spans="1:3" ht="20.100000000000001" customHeight="1" x14ac:dyDescent="0.25">
      <c r="A519" s="7" t="s">
        <v>832</v>
      </c>
      <c r="B519" s="3" t="s">
        <v>833</v>
      </c>
      <c r="C519" s="12">
        <v>35750</v>
      </c>
    </row>
    <row r="520" spans="1:3" ht="20.100000000000001" customHeight="1" x14ac:dyDescent="0.25">
      <c r="A520" s="7" t="s">
        <v>834</v>
      </c>
      <c r="B520" s="3" t="s">
        <v>833</v>
      </c>
      <c r="C520" s="12">
        <v>35750</v>
      </c>
    </row>
    <row r="521" spans="1:3" ht="20.100000000000001" customHeight="1" x14ac:dyDescent="0.25">
      <c r="A521" s="7" t="s">
        <v>835</v>
      </c>
      <c r="B521" s="3" t="s">
        <v>173</v>
      </c>
      <c r="C521" s="12">
        <v>22350</v>
      </c>
    </row>
    <row r="522" spans="1:3" ht="20.100000000000001" customHeight="1" x14ac:dyDescent="0.25">
      <c r="A522" s="7" t="s">
        <v>836</v>
      </c>
      <c r="B522" s="3" t="s">
        <v>82</v>
      </c>
      <c r="C522" s="12">
        <v>35290</v>
      </c>
    </row>
    <row r="523" spans="1:3" ht="20.100000000000001" customHeight="1" x14ac:dyDescent="0.25">
      <c r="A523" s="7" t="s">
        <v>837</v>
      </c>
      <c r="B523" s="3" t="s">
        <v>838</v>
      </c>
      <c r="C523" s="12">
        <v>35235</v>
      </c>
    </row>
    <row r="524" spans="1:3" ht="20.100000000000001" customHeight="1" x14ac:dyDescent="0.25">
      <c r="A524" s="7" t="s">
        <v>839</v>
      </c>
      <c r="B524" s="3" t="s">
        <v>82</v>
      </c>
      <c r="C524" s="12">
        <v>35290</v>
      </c>
    </row>
    <row r="525" spans="1:3" ht="20.100000000000001" customHeight="1" x14ac:dyDescent="0.25">
      <c r="A525" s="7" t="s">
        <v>840</v>
      </c>
      <c r="B525" s="3" t="s">
        <v>841</v>
      </c>
      <c r="C525" s="12">
        <v>22100</v>
      </c>
    </row>
    <row r="526" spans="1:3" ht="20.100000000000001" customHeight="1" x14ac:dyDescent="0.25">
      <c r="A526" s="7" t="s">
        <v>842</v>
      </c>
      <c r="B526" s="3" t="s">
        <v>339</v>
      </c>
      <c r="C526" s="12">
        <v>35360</v>
      </c>
    </row>
    <row r="527" spans="1:3" ht="20.100000000000001" customHeight="1" x14ac:dyDescent="0.25">
      <c r="A527" s="7" t="s">
        <v>843</v>
      </c>
      <c r="B527" s="3" t="s">
        <v>269</v>
      </c>
      <c r="C527" s="12" t="s">
        <v>91</v>
      </c>
    </row>
    <row r="528" spans="1:3" ht="20.100000000000001" customHeight="1" x14ac:dyDescent="0.25">
      <c r="A528" s="7" t="s">
        <v>844</v>
      </c>
      <c r="B528" s="3" t="s">
        <v>99</v>
      </c>
      <c r="C528" s="12">
        <v>35290</v>
      </c>
    </row>
    <row r="529" spans="1:3" ht="20.100000000000001" customHeight="1" x14ac:dyDescent="0.25">
      <c r="A529" s="7" t="s">
        <v>845</v>
      </c>
      <c r="B529" s="3" t="s">
        <v>833</v>
      </c>
      <c r="C529" s="12">
        <v>35750</v>
      </c>
    </row>
    <row r="530" spans="1:3" ht="20.100000000000001" customHeight="1" x14ac:dyDescent="0.25">
      <c r="A530" s="7" t="s">
        <v>846</v>
      </c>
      <c r="B530" s="3" t="s">
        <v>284</v>
      </c>
      <c r="C530" s="12">
        <v>22230</v>
      </c>
    </row>
    <row r="531" spans="1:3" ht="20.100000000000001" customHeight="1" x14ac:dyDescent="0.25">
      <c r="A531" s="7" t="s">
        <v>847</v>
      </c>
      <c r="B531" s="3" t="s">
        <v>227</v>
      </c>
      <c r="C531" s="12" t="s">
        <v>168</v>
      </c>
    </row>
    <row r="532" spans="1:3" ht="20.100000000000001" customHeight="1" x14ac:dyDescent="0.25">
      <c r="A532" s="7" t="s">
        <v>848</v>
      </c>
      <c r="B532" s="3" t="s">
        <v>216</v>
      </c>
      <c r="C532" s="12">
        <v>35290</v>
      </c>
    </row>
    <row r="533" spans="1:3" ht="20.100000000000001" customHeight="1" x14ac:dyDescent="0.25">
      <c r="A533" s="7" t="s">
        <v>849</v>
      </c>
      <c r="B533" s="3" t="s">
        <v>198</v>
      </c>
      <c r="C533" s="12">
        <v>56430</v>
      </c>
    </row>
    <row r="534" spans="1:3" ht="20.100000000000001" customHeight="1" x14ac:dyDescent="0.25">
      <c r="A534" s="7" t="s">
        <v>850</v>
      </c>
      <c r="B534" s="3" t="s">
        <v>851</v>
      </c>
      <c r="C534" s="12">
        <v>22350</v>
      </c>
    </row>
    <row r="535" spans="1:3" ht="20.100000000000001" customHeight="1" x14ac:dyDescent="0.25">
      <c r="A535" s="7" t="s">
        <v>852</v>
      </c>
      <c r="B535" s="3" t="s">
        <v>798</v>
      </c>
      <c r="C535" s="12">
        <v>22350</v>
      </c>
    </row>
    <row r="536" spans="1:3" ht="20.100000000000001" customHeight="1" x14ac:dyDescent="0.25">
      <c r="A536" s="7" t="s">
        <v>227</v>
      </c>
      <c r="B536" s="3" t="s">
        <v>240</v>
      </c>
      <c r="C536" s="12">
        <v>22250</v>
      </c>
    </row>
    <row r="537" spans="1:3" ht="20.100000000000001" customHeight="1" x14ac:dyDescent="0.25">
      <c r="A537" s="7" t="s">
        <v>853</v>
      </c>
      <c r="B537" s="3" t="s">
        <v>450</v>
      </c>
      <c r="C537" s="12">
        <v>22250</v>
      </c>
    </row>
    <row r="538" spans="1:3" ht="20.100000000000001" customHeight="1" x14ac:dyDescent="0.25">
      <c r="A538" s="7" t="s">
        <v>854</v>
      </c>
      <c r="B538" s="3" t="s">
        <v>136</v>
      </c>
      <c r="C538" s="12">
        <v>35550</v>
      </c>
    </row>
    <row r="539" spans="1:3" ht="20.100000000000001" customHeight="1" x14ac:dyDescent="0.25">
      <c r="A539" s="7" t="s">
        <v>855</v>
      </c>
      <c r="B539" s="3" t="s">
        <v>856</v>
      </c>
      <c r="C539" s="12">
        <v>49250</v>
      </c>
    </row>
    <row r="540" spans="1:3" ht="20.100000000000001" customHeight="1" x14ac:dyDescent="0.25">
      <c r="A540" s="7" t="s">
        <v>857</v>
      </c>
      <c r="B540" s="3" t="s">
        <v>210</v>
      </c>
      <c r="C540" s="12">
        <v>35360</v>
      </c>
    </row>
    <row r="541" spans="1:3" ht="20.100000000000001" customHeight="1" x14ac:dyDescent="0.25">
      <c r="A541" s="7" t="s">
        <v>858</v>
      </c>
      <c r="B541" s="3" t="s">
        <v>216</v>
      </c>
      <c r="C541" s="12">
        <v>35290</v>
      </c>
    </row>
    <row r="542" spans="1:3" ht="20.100000000000001" customHeight="1" x14ac:dyDescent="0.25">
      <c r="A542" s="7" t="s">
        <v>859</v>
      </c>
      <c r="B542" s="3" t="s">
        <v>386</v>
      </c>
      <c r="C542" s="12">
        <v>22230</v>
      </c>
    </row>
    <row r="543" spans="1:3" ht="20.100000000000001" customHeight="1" x14ac:dyDescent="0.25">
      <c r="A543" s="7" t="s">
        <v>860</v>
      </c>
      <c r="B543" s="3" t="s">
        <v>90</v>
      </c>
      <c r="C543" s="12">
        <v>35290</v>
      </c>
    </row>
    <row r="544" spans="1:3" ht="20.100000000000001" customHeight="1" x14ac:dyDescent="0.25">
      <c r="A544" s="7" t="s">
        <v>861</v>
      </c>
      <c r="B544" s="3" t="s">
        <v>212</v>
      </c>
      <c r="C544" s="12">
        <v>56380</v>
      </c>
    </row>
    <row r="545" spans="1:3" ht="20.100000000000001" customHeight="1" x14ac:dyDescent="0.25">
      <c r="A545" s="7" t="s">
        <v>862</v>
      </c>
      <c r="B545" s="3" t="s">
        <v>210</v>
      </c>
      <c r="C545" s="12">
        <v>35360</v>
      </c>
    </row>
    <row r="546" spans="1:3" ht="20.100000000000001" customHeight="1" x14ac:dyDescent="0.25">
      <c r="A546" s="7" t="s">
        <v>863</v>
      </c>
      <c r="B546" s="3" t="s">
        <v>512</v>
      </c>
      <c r="C546" s="12">
        <v>35137</v>
      </c>
    </row>
    <row r="547" spans="1:3" ht="20.100000000000001" customHeight="1" x14ac:dyDescent="0.25">
      <c r="A547" s="7" t="s">
        <v>864</v>
      </c>
      <c r="B547" s="3" t="s">
        <v>865</v>
      </c>
      <c r="C547" s="12">
        <v>64120</v>
      </c>
    </row>
    <row r="548" spans="1:3" ht="20.100000000000001" customHeight="1" x14ac:dyDescent="0.25">
      <c r="A548" s="7" t="s">
        <v>866</v>
      </c>
      <c r="B548" s="3" t="s">
        <v>685</v>
      </c>
      <c r="C548" s="12">
        <v>22230</v>
      </c>
    </row>
    <row r="549" spans="1:3" ht="20.100000000000001" customHeight="1" x14ac:dyDescent="0.25">
      <c r="A549" s="7" t="s">
        <v>867</v>
      </c>
      <c r="B549" s="3" t="s">
        <v>95</v>
      </c>
      <c r="C549" s="12">
        <v>22250</v>
      </c>
    </row>
    <row r="550" spans="1:3" ht="20.100000000000001" customHeight="1" x14ac:dyDescent="0.25">
      <c r="A550" s="7" t="s">
        <v>868</v>
      </c>
      <c r="B550" s="3" t="s">
        <v>95</v>
      </c>
      <c r="C550" s="12">
        <v>22250</v>
      </c>
    </row>
    <row r="551" spans="1:3" ht="20.100000000000001" customHeight="1" x14ac:dyDescent="0.25">
      <c r="A551" s="7" t="s">
        <v>869</v>
      </c>
      <c r="B551" s="3" t="s">
        <v>216</v>
      </c>
      <c r="C551" s="12" t="s">
        <v>91</v>
      </c>
    </row>
    <row r="552" spans="1:3" ht="20.100000000000001" customHeight="1" x14ac:dyDescent="0.25">
      <c r="A552" s="7" t="s">
        <v>870</v>
      </c>
      <c r="B552" s="3" t="s">
        <v>871</v>
      </c>
      <c r="C552" s="12">
        <v>28410</v>
      </c>
    </row>
    <row r="553" spans="1:3" ht="20.100000000000001" customHeight="1" x14ac:dyDescent="0.25">
      <c r="A553" s="7" t="s">
        <v>872</v>
      </c>
      <c r="B553" s="3" t="s">
        <v>103</v>
      </c>
      <c r="C553" s="12">
        <v>22400</v>
      </c>
    </row>
    <row r="554" spans="1:3" ht="20.100000000000001" customHeight="1" x14ac:dyDescent="0.25">
      <c r="A554" s="7" t="s">
        <v>873</v>
      </c>
      <c r="B554" s="3" t="s">
        <v>798</v>
      </c>
      <c r="C554" s="12">
        <v>22350</v>
      </c>
    </row>
    <row r="555" spans="1:3" ht="20.100000000000001" customHeight="1" x14ac:dyDescent="0.25">
      <c r="A555" s="7" t="s">
        <v>874</v>
      </c>
      <c r="B555" s="3" t="s">
        <v>875</v>
      </c>
      <c r="C555" s="12">
        <v>35240</v>
      </c>
    </row>
    <row r="556" spans="1:3" ht="20.100000000000001" customHeight="1" x14ac:dyDescent="0.25">
      <c r="A556" s="7" t="s">
        <v>876</v>
      </c>
      <c r="B556" s="3" t="s">
        <v>173</v>
      </c>
      <c r="C556" s="12">
        <v>22350</v>
      </c>
    </row>
    <row r="557" spans="1:3" ht="20.100000000000001" customHeight="1" x14ac:dyDescent="0.25">
      <c r="A557" s="7" t="s">
        <v>877</v>
      </c>
      <c r="B557" s="3" t="s">
        <v>474</v>
      </c>
      <c r="C557" s="12">
        <v>35290</v>
      </c>
    </row>
    <row r="558" spans="1:3" ht="20.100000000000001" customHeight="1" x14ac:dyDescent="0.25">
      <c r="A558" s="7" t="s">
        <v>877</v>
      </c>
      <c r="B558" s="3" t="s">
        <v>339</v>
      </c>
      <c r="C558" s="12">
        <v>35360</v>
      </c>
    </row>
    <row r="559" spans="1:3" ht="20.100000000000001" customHeight="1" x14ac:dyDescent="0.25">
      <c r="A559" s="7" t="s">
        <v>877</v>
      </c>
      <c r="B559" s="3" t="s">
        <v>88</v>
      </c>
      <c r="C559" s="12">
        <v>35360</v>
      </c>
    </row>
    <row r="560" spans="1:3" ht="20.100000000000001" customHeight="1" x14ac:dyDescent="0.25">
      <c r="A560" s="7" t="s">
        <v>877</v>
      </c>
      <c r="B560" s="3" t="s">
        <v>95</v>
      </c>
      <c r="C560" s="12">
        <v>22250</v>
      </c>
    </row>
    <row r="561" spans="1:3" ht="20.100000000000001" customHeight="1" x14ac:dyDescent="0.25">
      <c r="A561" s="7" t="s">
        <v>877</v>
      </c>
      <c r="B561" s="3" t="s">
        <v>173</v>
      </c>
      <c r="C561" s="12">
        <v>22350</v>
      </c>
    </row>
    <row r="562" spans="1:3" ht="20.100000000000001" customHeight="1" x14ac:dyDescent="0.25">
      <c r="A562" s="7" t="s">
        <v>877</v>
      </c>
      <c r="B562" s="3" t="s">
        <v>90</v>
      </c>
      <c r="C562" s="12">
        <v>35290</v>
      </c>
    </row>
    <row r="563" spans="1:3" ht="20.100000000000001" customHeight="1" x14ac:dyDescent="0.25">
      <c r="A563" s="7" t="s">
        <v>878</v>
      </c>
      <c r="B563" s="3" t="s">
        <v>879</v>
      </c>
      <c r="C563" s="12">
        <v>44152</v>
      </c>
    </row>
    <row r="564" spans="1:3" ht="20.100000000000001" customHeight="1" x14ac:dyDescent="0.25">
      <c r="A564" s="7" t="s">
        <v>880</v>
      </c>
      <c r="B564" s="3" t="s">
        <v>755</v>
      </c>
      <c r="C564" s="12">
        <v>56490</v>
      </c>
    </row>
    <row r="565" spans="1:3" ht="20.100000000000001" customHeight="1" x14ac:dyDescent="0.25">
      <c r="A565" s="7" t="s">
        <v>881</v>
      </c>
      <c r="B565" s="3" t="s">
        <v>882</v>
      </c>
      <c r="C565" s="12">
        <v>56150</v>
      </c>
    </row>
    <row r="566" spans="1:3" ht="20.100000000000001" customHeight="1" x14ac:dyDescent="0.25">
      <c r="A566" s="7" t="s">
        <v>883</v>
      </c>
      <c r="B566" s="3" t="s">
        <v>884</v>
      </c>
      <c r="C566" s="12">
        <v>35190</v>
      </c>
    </row>
    <row r="567" spans="1:3" ht="20.100000000000001" customHeight="1" x14ac:dyDescent="0.25">
      <c r="A567" s="7" t="s">
        <v>885</v>
      </c>
      <c r="B567" s="3" t="s">
        <v>450</v>
      </c>
      <c r="C567" s="12">
        <v>22250</v>
      </c>
    </row>
    <row r="568" spans="1:3" ht="20.100000000000001" customHeight="1" x14ac:dyDescent="0.25">
      <c r="A568" s="7" t="s">
        <v>886</v>
      </c>
      <c r="B568" s="3" t="s">
        <v>167</v>
      </c>
      <c r="C568" s="12" t="s">
        <v>168</v>
      </c>
    </row>
    <row r="569" spans="1:3" ht="20.100000000000001" customHeight="1" x14ac:dyDescent="0.25">
      <c r="A569" s="7" t="s">
        <v>887</v>
      </c>
      <c r="B569" s="3" t="s">
        <v>82</v>
      </c>
      <c r="C569" s="12">
        <v>35290</v>
      </c>
    </row>
    <row r="570" spans="1:3" ht="20.100000000000001" customHeight="1" x14ac:dyDescent="0.25">
      <c r="A570" s="7" t="s">
        <v>888</v>
      </c>
      <c r="B570" s="3" t="s">
        <v>889</v>
      </c>
      <c r="C570" s="12" t="s">
        <v>890</v>
      </c>
    </row>
    <row r="571" spans="1:3" ht="20.100000000000001" customHeight="1" x14ac:dyDescent="0.25">
      <c r="A571" s="7" t="s">
        <v>891</v>
      </c>
      <c r="B571" s="3" t="s">
        <v>363</v>
      </c>
      <c r="C571" s="12">
        <v>35770</v>
      </c>
    </row>
    <row r="572" spans="1:3" ht="20.100000000000001" customHeight="1" x14ac:dyDescent="0.25">
      <c r="A572" s="7" t="s">
        <v>892</v>
      </c>
      <c r="B572" s="3" t="s">
        <v>476</v>
      </c>
      <c r="C572" s="12" t="s">
        <v>586</v>
      </c>
    </row>
    <row r="573" spans="1:3" ht="20.100000000000001" customHeight="1" x14ac:dyDescent="0.25">
      <c r="A573" s="7" t="s">
        <v>893</v>
      </c>
      <c r="B573" s="3" t="s">
        <v>103</v>
      </c>
      <c r="C573" s="12">
        <v>22400</v>
      </c>
    </row>
    <row r="574" spans="1:3" ht="20.100000000000001" customHeight="1" x14ac:dyDescent="0.25">
      <c r="A574" s="7" t="s">
        <v>894</v>
      </c>
      <c r="B574" s="3" t="s">
        <v>339</v>
      </c>
      <c r="C574" s="12">
        <v>35360</v>
      </c>
    </row>
    <row r="575" spans="1:3" ht="20.100000000000001" customHeight="1" x14ac:dyDescent="0.25">
      <c r="A575" s="7" t="s">
        <v>895</v>
      </c>
      <c r="B575" s="3" t="s">
        <v>90</v>
      </c>
      <c r="C575" s="12">
        <v>35290</v>
      </c>
    </row>
    <row r="576" spans="1:3" ht="20.100000000000001" customHeight="1" x14ac:dyDescent="0.25">
      <c r="A576" s="7" t="s">
        <v>896</v>
      </c>
      <c r="B576" s="3" t="s">
        <v>269</v>
      </c>
      <c r="C576" s="12">
        <v>35290</v>
      </c>
    </row>
    <row r="577" spans="1:3" ht="20.100000000000001" customHeight="1" x14ac:dyDescent="0.25">
      <c r="A577" s="7" t="s">
        <v>897</v>
      </c>
      <c r="B577" s="3" t="s">
        <v>474</v>
      </c>
      <c r="C577" s="12">
        <v>35290</v>
      </c>
    </row>
    <row r="578" spans="1:3" ht="20.100000000000001" customHeight="1" x14ac:dyDescent="0.25">
      <c r="A578" s="7" t="s">
        <v>898</v>
      </c>
      <c r="B578" s="3" t="s">
        <v>418</v>
      </c>
      <c r="C578" s="12">
        <v>56430</v>
      </c>
    </row>
    <row r="579" spans="1:3" ht="20.100000000000001" customHeight="1" x14ac:dyDescent="0.25">
      <c r="A579" s="7" t="s">
        <v>899</v>
      </c>
      <c r="B579" s="3" t="s">
        <v>900</v>
      </c>
      <c r="C579" s="12">
        <v>56380</v>
      </c>
    </row>
    <row r="580" spans="1:3" ht="20.100000000000001" customHeight="1" x14ac:dyDescent="0.25">
      <c r="A580" s="7" t="s">
        <v>901</v>
      </c>
      <c r="B580" s="3" t="s">
        <v>90</v>
      </c>
      <c r="C580" s="12" t="s">
        <v>91</v>
      </c>
    </row>
    <row r="581" spans="1:3" ht="20.100000000000001" customHeight="1" x14ac:dyDescent="0.25">
      <c r="A581" s="7" t="s">
        <v>902</v>
      </c>
      <c r="B581" s="3" t="s">
        <v>159</v>
      </c>
      <c r="C581" s="12">
        <v>22230</v>
      </c>
    </row>
    <row r="582" spans="1:3" ht="20.100000000000001" customHeight="1" x14ac:dyDescent="0.25">
      <c r="A582" s="7" t="s">
        <v>903</v>
      </c>
      <c r="B582" s="3" t="s">
        <v>90</v>
      </c>
      <c r="C582" s="12">
        <v>35290</v>
      </c>
    </row>
    <row r="583" spans="1:3" ht="20.100000000000001" customHeight="1" x14ac:dyDescent="0.25">
      <c r="A583" s="7" t="s">
        <v>904</v>
      </c>
      <c r="B583" s="3" t="s">
        <v>90</v>
      </c>
      <c r="C583" s="12">
        <v>35290</v>
      </c>
    </row>
    <row r="584" spans="1:3" ht="20.100000000000001" customHeight="1" x14ac:dyDescent="0.25">
      <c r="A584" s="7" t="s">
        <v>905</v>
      </c>
      <c r="B584" s="3" t="s">
        <v>423</v>
      </c>
      <c r="C584" s="12" t="s">
        <v>721</v>
      </c>
    </row>
    <row r="585" spans="1:3" ht="20.100000000000001" customHeight="1" x14ac:dyDescent="0.25">
      <c r="A585" s="7" t="s">
        <v>906</v>
      </c>
      <c r="B585" s="3" t="s">
        <v>537</v>
      </c>
      <c r="C585" s="12">
        <v>35360</v>
      </c>
    </row>
    <row r="586" spans="1:3" ht="20.100000000000001" customHeight="1" x14ac:dyDescent="0.25">
      <c r="A586" s="7" t="s">
        <v>907</v>
      </c>
      <c r="B586" s="3" t="s">
        <v>908</v>
      </c>
      <c r="C586" s="12">
        <v>35133</v>
      </c>
    </row>
    <row r="587" spans="1:3" ht="20.100000000000001" customHeight="1" x14ac:dyDescent="0.25">
      <c r="A587" s="7" t="s">
        <v>909</v>
      </c>
      <c r="B587" s="3" t="s">
        <v>363</v>
      </c>
      <c r="C587" s="12">
        <v>35770</v>
      </c>
    </row>
    <row r="588" spans="1:3" ht="20.100000000000001" customHeight="1" x14ac:dyDescent="0.25">
      <c r="A588" s="7" t="s">
        <v>910</v>
      </c>
      <c r="B588" s="3" t="s">
        <v>450</v>
      </c>
      <c r="C588" s="12">
        <v>22250</v>
      </c>
    </row>
    <row r="589" spans="1:3" ht="20.100000000000001" customHeight="1" x14ac:dyDescent="0.25">
      <c r="A589" s="7" t="s">
        <v>911</v>
      </c>
      <c r="B589" s="3" t="s">
        <v>88</v>
      </c>
      <c r="C589" s="12">
        <v>35360</v>
      </c>
    </row>
    <row r="590" spans="1:3" ht="20.100000000000001" customHeight="1" x14ac:dyDescent="0.25">
      <c r="A590" s="7" t="s">
        <v>912</v>
      </c>
      <c r="B590" s="3" t="s">
        <v>99</v>
      </c>
      <c r="C590" s="12">
        <v>35290</v>
      </c>
    </row>
    <row r="591" spans="1:3" ht="20.100000000000001" customHeight="1" x14ac:dyDescent="0.25">
      <c r="A591" s="7" t="s">
        <v>913</v>
      </c>
      <c r="B591" s="3" t="s">
        <v>735</v>
      </c>
      <c r="C591" s="12">
        <v>35850</v>
      </c>
    </row>
    <row r="592" spans="1:3" ht="20.100000000000001" customHeight="1" x14ac:dyDescent="0.25">
      <c r="A592" s="7" t="s">
        <v>914</v>
      </c>
      <c r="B592" s="3" t="s">
        <v>269</v>
      </c>
      <c r="C592" s="12">
        <v>35290</v>
      </c>
    </row>
    <row r="593" spans="1:3" ht="20.100000000000001" customHeight="1" x14ac:dyDescent="0.25">
      <c r="A593" s="7" t="s">
        <v>915</v>
      </c>
      <c r="B593" s="3" t="s">
        <v>82</v>
      </c>
      <c r="C593" s="12">
        <v>35290</v>
      </c>
    </row>
    <row r="594" spans="1:3" ht="20.100000000000001" customHeight="1" x14ac:dyDescent="0.25">
      <c r="A594" s="7" t="s">
        <v>916</v>
      </c>
      <c r="B594" s="3" t="s">
        <v>833</v>
      </c>
      <c r="C594" s="12">
        <v>35750</v>
      </c>
    </row>
    <row r="595" spans="1:3" ht="20.100000000000001" customHeight="1" x14ac:dyDescent="0.25">
      <c r="A595" s="7" t="s">
        <v>917</v>
      </c>
      <c r="B595" s="3" t="s">
        <v>516</v>
      </c>
      <c r="C595" s="12">
        <v>35530</v>
      </c>
    </row>
    <row r="596" spans="1:3" ht="20.100000000000001" customHeight="1" x14ac:dyDescent="0.25">
      <c r="A596" s="7" t="s">
        <v>918</v>
      </c>
      <c r="B596" s="3" t="s">
        <v>90</v>
      </c>
      <c r="C596" s="12">
        <v>35290</v>
      </c>
    </row>
    <row r="597" spans="1:3" ht="20.100000000000001" customHeight="1" x14ac:dyDescent="0.25">
      <c r="A597" s="7" t="s">
        <v>919</v>
      </c>
      <c r="B597" s="3" t="s">
        <v>88</v>
      </c>
      <c r="C597" s="12">
        <v>35360</v>
      </c>
    </row>
    <row r="598" spans="1:3" ht="20.100000000000001" customHeight="1" x14ac:dyDescent="0.25">
      <c r="A598" s="7" t="s">
        <v>920</v>
      </c>
      <c r="B598" s="3" t="s">
        <v>284</v>
      </c>
      <c r="C598" s="12" t="s">
        <v>394</v>
      </c>
    </row>
    <row r="599" spans="1:3" ht="20.100000000000001" customHeight="1" x14ac:dyDescent="0.25">
      <c r="A599" s="7" t="s">
        <v>921</v>
      </c>
      <c r="B599" s="3" t="s">
        <v>922</v>
      </c>
      <c r="C599" s="12" t="s">
        <v>923</v>
      </c>
    </row>
    <row r="600" spans="1:3" ht="20.100000000000001" customHeight="1" x14ac:dyDescent="0.25">
      <c r="A600" s="7" t="s">
        <v>924</v>
      </c>
      <c r="B600" s="3" t="s">
        <v>925</v>
      </c>
      <c r="C600" s="12">
        <v>77462</v>
      </c>
    </row>
    <row r="601" spans="1:3" ht="20.100000000000001" customHeight="1" x14ac:dyDescent="0.25">
      <c r="A601" s="7" t="s">
        <v>926</v>
      </c>
      <c r="B601" s="3" t="s">
        <v>927</v>
      </c>
      <c r="C601" s="12">
        <v>62140</v>
      </c>
    </row>
    <row r="602" spans="1:3" ht="20.100000000000001" customHeight="1" x14ac:dyDescent="0.25">
      <c r="A602" s="7" t="s">
        <v>928</v>
      </c>
      <c r="B602" s="3" t="s">
        <v>214</v>
      </c>
      <c r="C602" s="12">
        <v>29300</v>
      </c>
    </row>
    <row r="603" spans="1:3" ht="20.100000000000001" customHeight="1" x14ac:dyDescent="0.25">
      <c r="A603" s="7" t="s">
        <v>929</v>
      </c>
      <c r="B603" s="3" t="s">
        <v>930</v>
      </c>
      <c r="C603" s="12">
        <v>22210</v>
      </c>
    </row>
    <row r="604" spans="1:3" ht="20.100000000000001" customHeight="1" x14ac:dyDescent="0.25">
      <c r="A604" s="7" t="s">
        <v>931</v>
      </c>
      <c r="B604" s="3" t="s">
        <v>932</v>
      </c>
      <c r="C604" s="12" t="s">
        <v>933</v>
      </c>
    </row>
    <row r="605" spans="1:3" ht="20.100000000000001" customHeight="1" x14ac:dyDescent="0.25">
      <c r="A605" s="7" t="s">
        <v>934</v>
      </c>
      <c r="B605" s="3" t="s">
        <v>935</v>
      </c>
      <c r="C605" s="12">
        <v>79700</v>
      </c>
    </row>
    <row r="606" spans="1:3" ht="20.100000000000001" customHeight="1" x14ac:dyDescent="0.25">
      <c r="A606" s="7" t="s">
        <v>936</v>
      </c>
      <c r="B606" s="3" t="s">
        <v>937</v>
      </c>
      <c r="C606" s="12" t="s">
        <v>580</v>
      </c>
    </row>
    <row r="607" spans="1:3" ht="20.100000000000001" customHeight="1" x14ac:dyDescent="0.25">
      <c r="A607" s="7" t="s">
        <v>938</v>
      </c>
      <c r="B607" s="3" t="s">
        <v>318</v>
      </c>
      <c r="C607" s="12">
        <v>35065</v>
      </c>
    </row>
    <row r="608" spans="1:3" ht="20.100000000000001" customHeight="1" x14ac:dyDescent="0.25">
      <c r="A608" s="7" t="s">
        <v>939</v>
      </c>
      <c r="B608" s="3" t="s">
        <v>940</v>
      </c>
      <c r="C608" s="12">
        <v>29150</v>
      </c>
    </row>
    <row r="609" spans="1:3" ht="20.100000000000001" customHeight="1" x14ac:dyDescent="0.25">
      <c r="A609" s="7" t="s">
        <v>939</v>
      </c>
      <c r="B609" s="3" t="s">
        <v>941</v>
      </c>
      <c r="C609" s="12" t="s">
        <v>942</v>
      </c>
    </row>
    <row r="610" spans="1:3" ht="20.100000000000001" customHeight="1" x14ac:dyDescent="0.25">
      <c r="A610" s="7" t="s">
        <v>939</v>
      </c>
      <c r="B610" s="3" t="s">
        <v>943</v>
      </c>
      <c r="C610" s="12">
        <v>22170</v>
      </c>
    </row>
    <row r="611" spans="1:3" ht="20.100000000000001" customHeight="1" x14ac:dyDescent="0.25">
      <c r="A611" s="7" t="s">
        <v>939</v>
      </c>
      <c r="B611" s="3" t="s">
        <v>944</v>
      </c>
      <c r="C611" s="12" t="s">
        <v>945</v>
      </c>
    </row>
    <row r="612" spans="1:3" ht="20.100000000000001" customHeight="1" x14ac:dyDescent="0.25">
      <c r="A612" s="7" t="s">
        <v>946</v>
      </c>
      <c r="B612" s="3" t="s">
        <v>947</v>
      </c>
      <c r="C612" s="12">
        <v>85300</v>
      </c>
    </row>
    <row r="613" spans="1:3" ht="20.100000000000001" customHeight="1" x14ac:dyDescent="0.25">
      <c r="A613" s="7" t="s">
        <v>948</v>
      </c>
      <c r="B613" s="3" t="s">
        <v>484</v>
      </c>
      <c r="C613" s="12">
        <v>89770</v>
      </c>
    </row>
    <row r="614" spans="1:3" ht="20.100000000000001" customHeight="1" x14ac:dyDescent="0.25">
      <c r="A614" s="7" t="s">
        <v>949</v>
      </c>
      <c r="B614" s="3" t="s">
        <v>950</v>
      </c>
      <c r="C614" s="12" t="s">
        <v>951</v>
      </c>
    </row>
    <row r="615" spans="1:3" ht="20.100000000000001" customHeight="1" x14ac:dyDescent="0.25">
      <c r="A615" s="7" t="s">
        <v>952</v>
      </c>
      <c r="B615" s="3" t="s">
        <v>474</v>
      </c>
      <c r="C615" s="12">
        <v>35290</v>
      </c>
    </row>
    <row r="616" spans="1:3" ht="20.100000000000001" customHeight="1" x14ac:dyDescent="0.25">
      <c r="A616" s="7" t="s">
        <v>953</v>
      </c>
      <c r="B616" s="3" t="s">
        <v>198</v>
      </c>
      <c r="C616" s="12">
        <v>56430</v>
      </c>
    </row>
    <row r="617" spans="1:3" ht="20.100000000000001" customHeight="1" x14ac:dyDescent="0.25">
      <c r="A617" s="7" t="s">
        <v>954</v>
      </c>
      <c r="B617" s="3" t="s">
        <v>297</v>
      </c>
      <c r="C617" s="12" t="s">
        <v>955</v>
      </c>
    </row>
    <row r="618" spans="1:3" ht="20.100000000000001" customHeight="1" x14ac:dyDescent="0.25">
      <c r="A618" s="7" t="s">
        <v>956</v>
      </c>
      <c r="B618" s="3" t="s">
        <v>474</v>
      </c>
      <c r="C618" s="12" t="s">
        <v>91</v>
      </c>
    </row>
    <row r="619" spans="1:3" ht="20.100000000000001" customHeight="1" x14ac:dyDescent="0.25">
      <c r="A619" s="7" t="s">
        <v>957</v>
      </c>
      <c r="B619" s="3" t="s">
        <v>958</v>
      </c>
      <c r="C619" s="12" t="s">
        <v>959</v>
      </c>
    </row>
    <row r="620" spans="1:3" ht="20.100000000000001" customHeight="1" x14ac:dyDescent="0.25">
      <c r="A620" s="7" t="s">
        <v>960</v>
      </c>
      <c r="B620" s="3" t="s">
        <v>524</v>
      </c>
      <c r="C620" s="12">
        <v>44120</v>
      </c>
    </row>
    <row r="621" spans="1:3" ht="20.100000000000001" customHeight="1" x14ac:dyDescent="0.25">
      <c r="A621" s="7" t="s">
        <v>961</v>
      </c>
      <c r="B621" s="3" t="s">
        <v>99</v>
      </c>
      <c r="C621" s="12">
        <v>35290</v>
      </c>
    </row>
    <row r="622" spans="1:3" ht="20.100000000000001" customHeight="1" x14ac:dyDescent="0.25">
      <c r="A622" s="7" t="s">
        <v>962</v>
      </c>
      <c r="B622" s="3" t="s">
        <v>963</v>
      </c>
      <c r="C622" s="12">
        <v>22410</v>
      </c>
    </row>
    <row r="623" spans="1:3" ht="20.100000000000001" customHeight="1" x14ac:dyDescent="0.25">
      <c r="A623" s="7" t="s">
        <v>964</v>
      </c>
      <c r="B623" s="3" t="s">
        <v>965</v>
      </c>
      <c r="C623" s="12">
        <v>92230</v>
      </c>
    </row>
    <row r="624" spans="1:3" ht="20.100000000000001" customHeight="1" x14ac:dyDescent="0.25">
      <c r="A624" s="7" t="s">
        <v>966</v>
      </c>
      <c r="B624" s="3" t="s">
        <v>88</v>
      </c>
      <c r="C624" s="12">
        <v>35360</v>
      </c>
    </row>
    <row r="625" spans="1:3" ht="20.100000000000001" customHeight="1" x14ac:dyDescent="0.25">
      <c r="A625" s="7" t="s">
        <v>967</v>
      </c>
      <c r="B625" s="3" t="s">
        <v>90</v>
      </c>
      <c r="C625" s="12" t="s">
        <v>91</v>
      </c>
    </row>
    <row r="626" spans="1:3" ht="20.100000000000001" customHeight="1" x14ac:dyDescent="0.25">
      <c r="A626" s="7" t="s">
        <v>968</v>
      </c>
      <c r="B626" s="3" t="s">
        <v>216</v>
      </c>
      <c r="C626" s="12">
        <v>35290</v>
      </c>
    </row>
    <row r="627" spans="1:3" ht="20.100000000000001" customHeight="1" x14ac:dyDescent="0.25">
      <c r="A627" s="7" t="s">
        <v>969</v>
      </c>
      <c r="B627" s="3" t="s">
        <v>90</v>
      </c>
      <c r="C627" s="12">
        <v>35290</v>
      </c>
    </row>
    <row r="628" spans="1:3" ht="20.100000000000001" customHeight="1" x14ac:dyDescent="0.25">
      <c r="A628" s="7" t="s">
        <v>970</v>
      </c>
      <c r="B628" s="3" t="s">
        <v>159</v>
      </c>
      <c r="C628" s="12">
        <v>22230</v>
      </c>
    </row>
    <row r="629" spans="1:3" ht="20.100000000000001" customHeight="1" x14ac:dyDescent="0.25">
      <c r="A629" s="7" t="s">
        <v>971</v>
      </c>
      <c r="B629" s="3" t="s">
        <v>90</v>
      </c>
      <c r="C629" s="12">
        <v>35290</v>
      </c>
    </row>
    <row r="630" spans="1:3" ht="20.100000000000001" customHeight="1" x14ac:dyDescent="0.25">
      <c r="A630" s="7" t="s">
        <v>972</v>
      </c>
      <c r="B630" s="3" t="s">
        <v>339</v>
      </c>
      <c r="C630" s="12">
        <v>35360</v>
      </c>
    </row>
    <row r="631" spans="1:3" ht="20.100000000000001" customHeight="1" x14ac:dyDescent="0.25">
      <c r="A631" s="7" t="s">
        <v>973</v>
      </c>
      <c r="B631" s="3" t="s">
        <v>173</v>
      </c>
      <c r="C631" s="12">
        <v>22350</v>
      </c>
    </row>
    <row r="632" spans="1:3" ht="20.100000000000001" customHeight="1" x14ac:dyDescent="0.25">
      <c r="A632" s="7" t="s">
        <v>974</v>
      </c>
      <c r="B632" s="3" t="s">
        <v>260</v>
      </c>
      <c r="C632" s="12">
        <v>56490</v>
      </c>
    </row>
    <row r="633" spans="1:3" ht="20.100000000000001" customHeight="1" x14ac:dyDescent="0.25">
      <c r="A633" s="7" t="s">
        <v>975</v>
      </c>
      <c r="B633" s="3" t="s">
        <v>90</v>
      </c>
      <c r="C633" s="12">
        <v>35290</v>
      </c>
    </row>
    <row r="634" spans="1:3" ht="20.100000000000001" customHeight="1" x14ac:dyDescent="0.25">
      <c r="A634" s="7" t="s">
        <v>976</v>
      </c>
      <c r="B634" s="3" t="s">
        <v>159</v>
      </c>
      <c r="C634" s="12">
        <v>22230</v>
      </c>
    </row>
    <row r="635" spans="1:3" ht="20.100000000000001" customHeight="1" x14ac:dyDescent="0.25">
      <c r="A635" s="7" t="s">
        <v>977</v>
      </c>
      <c r="B635" s="3" t="s">
        <v>122</v>
      </c>
      <c r="C635" s="12" t="s">
        <v>123</v>
      </c>
    </row>
    <row r="636" spans="1:3" ht="20.100000000000001" customHeight="1" x14ac:dyDescent="0.25">
      <c r="A636" s="7" t="s">
        <v>978</v>
      </c>
      <c r="B636" s="3" t="s">
        <v>99</v>
      </c>
      <c r="C636" s="12" t="s">
        <v>91</v>
      </c>
    </row>
    <row r="637" spans="1:3" ht="20.100000000000001" customHeight="1" x14ac:dyDescent="0.25">
      <c r="A637" s="7" t="s">
        <v>979</v>
      </c>
      <c r="B637" s="3" t="s">
        <v>159</v>
      </c>
      <c r="C637" s="12">
        <v>22230</v>
      </c>
    </row>
    <row r="638" spans="1:3" ht="20.100000000000001" customHeight="1" x14ac:dyDescent="0.25">
      <c r="A638" s="7" t="s">
        <v>980</v>
      </c>
      <c r="B638" s="3" t="s">
        <v>95</v>
      </c>
      <c r="C638" s="12">
        <v>22250</v>
      </c>
    </row>
    <row r="639" spans="1:3" ht="20.100000000000001" customHeight="1" x14ac:dyDescent="0.25">
      <c r="A639" s="7" t="s">
        <v>981</v>
      </c>
      <c r="B639" s="3" t="s">
        <v>159</v>
      </c>
      <c r="C639" s="12">
        <v>22230</v>
      </c>
    </row>
    <row r="640" spans="1:3" ht="20.100000000000001" customHeight="1" x14ac:dyDescent="0.25">
      <c r="A640" s="7" t="s">
        <v>982</v>
      </c>
      <c r="B640" s="3" t="s">
        <v>159</v>
      </c>
      <c r="C640" s="12">
        <v>22230</v>
      </c>
    </row>
    <row r="641" spans="1:3" ht="20.100000000000001" customHeight="1" x14ac:dyDescent="0.25">
      <c r="A641" s="7" t="s">
        <v>983</v>
      </c>
      <c r="B641" s="3" t="s">
        <v>339</v>
      </c>
      <c r="C641" s="12">
        <v>35360</v>
      </c>
    </row>
    <row r="642" spans="1:3" ht="20.100000000000001" customHeight="1" x14ac:dyDescent="0.25">
      <c r="A642" s="7" t="s">
        <v>984</v>
      </c>
      <c r="B642" s="3" t="s">
        <v>427</v>
      </c>
      <c r="C642" s="12">
        <v>56430</v>
      </c>
    </row>
    <row r="643" spans="1:3" ht="20.100000000000001" customHeight="1" x14ac:dyDescent="0.25">
      <c r="A643" s="7" t="s">
        <v>985</v>
      </c>
      <c r="B643" s="3" t="s">
        <v>90</v>
      </c>
      <c r="C643" s="12">
        <v>35290</v>
      </c>
    </row>
    <row r="644" spans="1:3" ht="20.100000000000001" customHeight="1" x14ac:dyDescent="0.25">
      <c r="A644" s="7" t="s">
        <v>986</v>
      </c>
      <c r="B644" s="3" t="s">
        <v>512</v>
      </c>
      <c r="C644" s="12">
        <v>35137</v>
      </c>
    </row>
    <row r="645" spans="1:3" ht="20.100000000000001" customHeight="1" x14ac:dyDescent="0.25">
      <c r="A645" s="7" t="s">
        <v>987</v>
      </c>
      <c r="B645" s="3" t="s">
        <v>476</v>
      </c>
      <c r="C645" s="12">
        <v>22350</v>
      </c>
    </row>
    <row r="646" spans="1:3" ht="20.100000000000001" customHeight="1" x14ac:dyDescent="0.25">
      <c r="A646" s="7" t="s">
        <v>988</v>
      </c>
      <c r="B646" s="3" t="s">
        <v>474</v>
      </c>
      <c r="C646" s="12" t="s">
        <v>91</v>
      </c>
    </row>
    <row r="647" spans="1:3" ht="20.100000000000001" customHeight="1" x14ac:dyDescent="0.25">
      <c r="A647" s="7" t="s">
        <v>989</v>
      </c>
      <c r="B647" s="3" t="s">
        <v>90</v>
      </c>
      <c r="C647" s="12">
        <v>35290</v>
      </c>
    </row>
    <row r="648" spans="1:3" ht="20.100000000000001" customHeight="1" x14ac:dyDescent="0.25">
      <c r="A648" s="7" t="s">
        <v>990</v>
      </c>
      <c r="B648" s="3" t="s">
        <v>90</v>
      </c>
      <c r="C648" s="12">
        <v>35290</v>
      </c>
    </row>
    <row r="649" spans="1:3" ht="20.100000000000001" customHeight="1" x14ac:dyDescent="0.25">
      <c r="A649" s="7" t="s">
        <v>991</v>
      </c>
      <c r="B649" s="3" t="s">
        <v>88</v>
      </c>
      <c r="C649" s="12">
        <v>35360</v>
      </c>
    </row>
    <row r="650" spans="1:3" ht="20.100000000000001" customHeight="1" x14ac:dyDescent="0.25">
      <c r="A650" s="7" t="s">
        <v>991</v>
      </c>
      <c r="B650" s="3" t="s">
        <v>437</v>
      </c>
      <c r="C650" s="12">
        <v>22830</v>
      </c>
    </row>
    <row r="651" spans="1:3" ht="20.100000000000001" customHeight="1" x14ac:dyDescent="0.25">
      <c r="A651" s="7" t="s">
        <v>992</v>
      </c>
      <c r="B651" s="3" t="s">
        <v>88</v>
      </c>
      <c r="C651" s="12">
        <v>35360</v>
      </c>
    </row>
    <row r="652" spans="1:3" ht="20.100000000000001" customHeight="1" x14ac:dyDescent="0.25">
      <c r="A652" s="7" t="s">
        <v>993</v>
      </c>
      <c r="B652" s="3" t="s">
        <v>90</v>
      </c>
      <c r="C652" s="12">
        <v>35290</v>
      </c>
    </row>
    <row r="653" spans="1:3" ht="20.100000000000001" customHeight="1" x14ac:dyDescent="0.25">
      <c r="A653" s="7" t="s">
        <v>994</v>
      </c>
      <c r="B653" s="3" t="s">
        <v>90</v>
      </c>
      <c r="C653" s="12">
        <v>35290</v>
      </c>
    </row>
    <row r="654" spans="1:3" ht="20.100000000000001" customHeight="1" x14ac:dyDescent="0.25">
      <c r="A654" s="7" t="s">
        <v>995</v>
      </c>
      <c r="B654" s="3" t="s">
        <v>996</v>
      </c>
      <c r="C654" s="12" t="s">
        <v>997</v>
      </c>
    </row>
    <row r="655" spans="1:3" ht="20.100000000000001" customHeight="1" x14ac:dyDescent="0.25">
      <c r="A655" s="7" t="s">
        <v>998</v>
      </c>
      <c r="B655" s="3" t="s">
        <v>225</v>
      </c>
      <c r="C655" s="12">
        <v>56800</v>
      </c>
    </row>
    <row r="656" spans="1:3" ht="20.100000000000001" customHeight="1" x14ac:dyDescent="0.25">
      <c r="A656" s="7" t="s">
        <v>999</v>
      </c>
      <c r="B656" s="3" t="s">
        <v>427</v>
      </c>
      <c r="C656" s="12">
        <v>56430</v>
      </c>
    </row>
    <row r="657" spans="1:3" ht="20.100000000000001" customHeight="1" x14ac:dyDescent="0.25">
      <c r="A657" s="7" t="s">
        <v>1000</v>
      </c>
      <c r="B657" s="3" t="s">
        <v>1001</v>
      </c>
      <c r="C657" s="12" t="s">
        <v>1002</v>
      </c>
    </row>
    <row r="658" spans="1:3" ht="20.100000000000001" customHeight="1" x14ac:dyDescent="0.25">
      <c r="A658" s="7" t="s">
        <v>1003</v>
      </c>
      <c r="B658" s="3" t="s">
        <v>537</v>
      </c>
      <c r="C658" s="12">
        <v>35360</v>
      </c>
    </row>
    <row r="659" spans="1:3" ht="20.100000000000001" customHeight="1" x14ac:dyDescent="0.25">
      <c r="A659" s="7" t="s">
        <v>1004</v>
      </c>
      <c r="B659" s="3" t="s">
        <v>216</v>
      </c>
      <c r="C659" s="12" t="s">
        <v>91</v>
      </c>
    </row>
    <row r="660" spans="1:3" ht="20.100000000000001" customHeight="1" x14ac:dyDescent="0.25">
      <c r="A660" s="7" t="s">
        <v>1005</v>
      </c>
      <c r="B660" s="3" t="s">
        <v>216</v>
      </c>
      <c r="C660" s="12">
        <v>35290</v>
      </c>
    </row>
    <row r="661" spans="1:3" ht="20.100000000000001" customHeight="1" x14ac:dyDescent="0.25">
      <c r="A661" s="7" t="s">
        <v>1006</v>
      </c>
      <c r="B661" s="3" t="s">
        <v>90</v>
      </c>
      <c r="C661" s="12">
        <v>35290</v>
      </c>
    </row>
    <row r="662" spans="1:3" ht="20.100000000000001" customHeight="1" x14ac:dyDescent="0.25">
      <c r="A662" s="7" t="s">
        <v>1007</v>
      </c>
      <c r="B662" s="3" t="s">
        <v>90</v>
      </c>
      <c r="C662" s="12">
        <v>35290</v>
      </c>
    </row>
    <row r="663" spans="1:3" ht="20.100000000000001" customHeight="1" x14ac:dyDescent="0.25">
      <c r="A663" s="7" t="s">
        <v>1008</v>
      </c>
      <c r="B663" s="3" t="s">
        <v>1009</v>
      </c>
      <c r="C663" s="12">
        <v>91090</v>
      </c>
    </row>
    <row r="664" spans="1:3" ht="20.100000000000001" customHeight="1" x14ac:dyDescent="0.25">
      <c r="A664" s="7" t="s">
        <v>1010</v>
      </c>
      <c r="B664" s="3" t="s">
        <v>82</v>
      </c>
      <c r="C664" s="12">
        <v>35290</v>
      </c>
    </row>
    <row r="665" spans="1:3" ht="20.100000000000001" customHeight="1" x14ac:dyDescent="0.25">
      <c r="A665" s="7" t="s">
        <v>1011</v>
      </c>
      <c r="B665" s="3" t="s">
        <v>1012</v>
      </c>
      <c r="C665" s="12">
        <v>35300</v>
      </c>
    </row>
    <row r="666" spans="1:3" ht="20.100000000000001" customHeight="1" x14ac:dyDescent="0.25">
      <c r="A666" s="7" t="s">
        <v>1013</v>
      </c>
      <c r="B666" s="3" t="s">
        <v>90</v>
      </c>
      <c r="C666" s="12">
        <v>35290</v>
      </c>
    </row>
    <row r="667" spans="1:3" ht="20.100000000000001" customHeight="1" x14ac:dyDescent="0.25">
      <c r="A667" s="7" t="s">
        <v>1014</v>
      </c>
      <c r="B667" s="3" t="s">
        <v>148</v>
      </c>
      <c r="C667" s="12">
        <v>44550</v>
      </c>
    </row>
    <row r="668" spans="1:3" ht="20.100000000000001" customHeight="1" x14ac:dyDescent="0.25">
      <c r="A668" s="7" t="s">
        <v>1015</v>
      </c>
      <c r="B668" s="3" t="s">
        <v>871</v>
      </c>
      <c r="C668" s="12" t="s">
        <v>1016</v>
      </c>
    </row>
    <row r="669" spans="1:3" ht="20.100000000000001" customHeight="1" x14ac:dyDescent="0.25">
      <c r="A669" s="7" t="s">
        <v>1017</v>
      </c>
      <c r="B669" s="3" t="s">
        <v>1018</v>
      </c>
      <c r="C669" s="12" t="s">
        <v>1019</v>
      </c>
    </row>
    <row r="670" spans="1:3" ht="20.100000000000001" customHeight="1" x14ac:dyDescent="0.25">
      <c r="A670" s="7" t="s">
        <v>1020</v>
      </c>
      <c r="B670" s="3" t="s">
        <v>1021</v>
      </c>
      <c r="C670" s="12">
        <v>35190</v>
      </c>
    </row>
    <row r="671" spans="1:3" ht="20.100000000000001" customHeight="1" x14ac:dyDescent="0.25">
      <c r="A671" s="7" t="s">
        <v>1022</v>
      </c>
      <c r="B671" s="3" t="s">
        <v>1023</v>
      </c>
      <c r="C671" s="12">
        <v>46300</v>
      </c>
    </row>
    <row r="672" spans="1:3" ht="20.100000000000001" customHeight="1" x14ac:dyDescent="0.25">
      <c r="A672" s="7" t="s">
        <v>1024</v>
      </c>
      <c r="B672" s="3" t="s">
        <v>592</v>
      </c>
      <c r="C672" s="12">
        <v>22404</v>
      </c>
    </row>
    <row r="673" spans="1:3" ht="20.100000000000001" customHeight="1" x14ac:dyDescent="0.25">
      <c r="A673" s="7" t="s">
        <v>1025</v>
      </c>
      <c r="B673" s="3" t="s">
        <v>1026</v>
      </c>
      <c r="C673" s="12">
        <v>56920</v>
      </c>
    </row>
    <row r="674" spans="1:3" ht="20.100000000000001" customHeight="1" x14ac:dyDescent="0.25">
      <c r="A674" s="7" t="s">
        <v>1027</v>
      </c>
      <c r="B674" s="3" t="s">
        <v>1028</v>
      </c>
      <c r="C674" s="12">
        <v>29170</v>
      </c>
    </row>
    <row r="675" spans="1:3" ht="20.100000000000001" customHeight="1" x14ac:dyDescent="0.25">
      <c r="A675" s="7" t="s">
        <v>1029</v>
      </c>
      <c r="B675" s="3" t="s">
        <v>99</v>
      </c>
      <c r="C675" s="12">
        <v>35290</v>
      </c>
    </row>
    <row r="676" spans="1:3" ht="20.100000000000001" customHeight="1" x14ac:dyDescent="0.25">
      <c r="A676" s="7" t="s">
        <v>1030</v>
      </c>
      <c r="B676" s="3" t="s">
        <v>585</v>
      </c>
      <c r="C676" s="12">
        <v>22350</v>
      </c>
    </row>
    <row r="677" spans="1:3" ht="20.100000000000001" customHeight="1" x14ac:dyDescent="0.25">
      <c r="A677" s="7" t="s">
        <v>1031</v>
      </c>
      <c r="B677" s="3" t="s">
        <v>103</v>
      </c>
      <c r="C677" s="12">
        <v>22400</v>
      </c>
    </row>
    <row r="678" spans="1:3" ht="20.100000000000001" customHeight="1" x14ac:dyDescent="0.25">
      <c r="A678" s="7" t="s">
        <v>1032</v>
      </c>
      <c r="B678" s="3" t="s">
        <v>476</v>
      </c>
      <c r="C678" s="12">
        <v>22350</v>
      </c>
    </row>
    <row r="679" spans="1:3" ht="20.100000000000001" customHeight="1" x14ac:dyDescent="0.25">
      <c r="A679" s="7" t="s">
        <v>1033</v>
      </c>
      <c r="B679" s="3" t="s">
        <v>216</v>
      </c>
      <c r="C679" s="12">
        <v>35290</v>
      </c>
    </row>
    <row r="680" spans="1:3" ht="20.100000000000001" customHeight="1" x14ac:dyDescent="0.25">
      <c r="A680" s="7" t="s">
        <v>1034</v>
      </c>
      <c r="B680" s="3" t="s">
        <v>216</v>
      </c>
      <c r="C680" s="12">
        <v>35290</v>
      </c>
    </row>
    <row r="681" spans="1:3" ht="20.100000000000001" customHeight="1" x14ac:dyDescent="0.25">
      <c r="A681" s="7" t="s">
        <v>1035</v>
      </c>
      <c r="B681" s="3" t="s">
        <v>476</v>
      </c>
      <c r="C681" s="12">
        <v>22350</v>
      </c>
    </row>
    <row r="682" spans="1:3" ht="20.100000000000001" customHeight="1" x14ac:dyDescent="0.25">
      <c r="A682" s="7" t="s">
        <v>1036</v>
      </c>
      <c r="B682" s="3" t="s">
        <v>88</v>
      </c>
      <c r="C682" s="12">
        <v>35360</v>
      </c>
    </row>
    <row r="683" spans="1:3" ht="20.100000000000001" customHeight="1" x14ac:dyDescent="0.25">
      <c r="A683" s="7" t="s">
        <v>1037</v>
      </c>
      <c r="B683" s="3" t="s">
        <v>95</v>
      </c>
      <c r="C683" s="12">
        <v>22250</v>
      </c>
    </row>
    <row r="684" spans="1:3" ht="20.100000000000001" customHeight="1" x14ac:dyDescent="0.25">
      <c r="A684" s="7" t="s">
        <v>1038</v>
      </c>
      <c r="B684" s="3" t="s">
        <v>82</v>
      </c>
      <c r="C684" s="12">
        <v>35290</v>
      </c>
    </row>
    <row r="685" spans="1:3" ht="20.100000000000001" customHeight="1" x14ac:dyDescent="0.25">
      <c r="A685" s="7" t="s">
        <v>1039</v>
      </c>
      <c r="B685" s="3" t="s">
        <v>1040</v>
      </c>
      <c r="C685" s="12">
        <v>22400</v>
      </c>
    </row>
    <row r="686" spans="1:3" ht="20.100000000000001" customHeight="1" x14ac:dyDescent="0.25">
      <c r="A686" s="7" t="s">
        <v>1041</v>
      </c>
      <c r="B686" s="3" t="s">
        <v>1042</v>
      </c>
      <c r="C686" s="12">
        <v>35750</v>
      </c>
    </row>
    <row r="687" spans="1:3" ht="20.100000000000001" customHeight="1" x14ac:dyDescent="0.25">
      <c r="A687" s="7" t="s">
        <v>1043</v>
      </c>
      <c r="B687" s="3" t="s">
        <v>512</v>
      </c>
      <c r="C687" s="12">
        <v>35137</v>
      </c>
    </row>
    <row r="688" spans="1:3" ht="20.100000000000001" customHeight="1" x14ac:dyDescent="0.25">
      <c r="A688" s="7" t="s">
        <v>1044</v>
      </c>
      <c r="B688" s="3" t="s">
        <v>1045</v>
      </c>
      <c r="C688" s="12">
        <v>22230</v>
      </c>
    </row>
    <row r="689" spans="1:3" ht="20.100000000000001" customHeight="1" x14ac:dyDescent="0.25">
      <c r="A689" s="7" t="s">
        <v>1046</v>
      </c>
      <c r="B689" s="3" t="s">
        <v>512</v>
      </c>
      <c r="C689" s="12">
        <v>35137</v>
      </c>
    </row>
    <row r="690" spans="1:3" ht="20.100000000000001" customHeight="1" x14ac:dyDescent="0.25">
      <c r="A690" s="7" t="s">
        <v>1047</v>
      </c>
      <c r="B690" s="3" t="s">
        <v>474</v>
      </c>
      <c r="C690" s="12">
        <v>35290</v>
      </c>
    </row>
    <row r="691" spans="1:3" ht="20.100000000000001" customHeight="1" x14ac:dyDescent="0.25">
      <c r="A691" s="7" t="s">
        <v>1048</v>
      </c>
      <c r="B691" s="3" t="s">
        <v>99</v>
      </c>
      <c r="C691" s="12">
        <v>35290</v>
      </c>
    </row>
    <row r="692" spans="1:3" ht="20.100000000000001" customHeight="1" x14ac:dyDescent="0.25">
      <c r="A692" s="7" t="s">
        <v>1049</v>
      </c>
      <c r="B692" s="3" t="s">
        <v>99</v>
      </c>
      <c r="C692" s="12" t="s">
        <v>91</v>
      </c>
    </row>
    <row r="693" spans="1:3" ht="20.100000000000001" customHeight="1" x14ac:dyDescent="0.25">
      <c r="A693" s="7" t="s">
        <v>1050</v>
      </c>
      <c r="B693" s="3" t="s">
        <v>272</v>
      </c>
      <c r="C693" s="12">
        <v>35380</v>
      </c>
    </row>
    <row r="694" spans="1:3" ht="20.100000000000001" customHeight="1" x14ac:dyDescent="0.25">
      <c r="A694" s="7" t="s">
        <v>1051</v>
      </c>
      <c r="B694" s="3" t="s">
        <v>99</v>
      </c>
      <c r="C694" s="12">
        <v>35290</v>
      </c>
    </row>
    <row r="695" spans="1:3" ht="20.100000000000001" customHeight="1" x14ac:dyDescent="0.25">
      <c r="A695" s="7" t="s">
        <v>1051</v>
      </c>
      <c r="B695" s="3" t="s">
        <v>605</v>
      </c>
      <c r="C695" s="12">
        <v>35360</v>
      </c>
    </row>
    <row r="696" spans="1:3" ht="20.100000000000001" customHeight="1" x14ac:dyDescent="0.25">
      <c r="A696" s="7" t="s">
        <v>1052</v>
      </c>
      <c r="B696" s="3" t="s">
        <v>1053</v>
      </c>
      <c r="C696" s="12" t="s">
        <v>1054</v>
      </c>
    </row>
    <row r="697" spans="1:3" ht="20.100000000000001" customHeight="1" x14ac:dyDescent="0.25">
      <c r="A697" s="7" t="s">
        <v>1055</v>
      </c>
      <c r="B697" s="3" t="s">
        <v>216</v>
      </c>
      <c r="C697" s="12">
        <v>35290</v>
      </c>
    </row>
    <row r="698" spans="1:3" ht="20.100000000000001" customHeight="1" x14ac:dyDescent="0.25">
      <c r="A698" s="7" t="s">
        <v>1056</v>
      </c>
      <c r="B698" s="3" t="s">
        <v>99</v>
      </c>
      <c r="C698" s="12" t="s">
        <v>91</v>
      </c>
    </row>
    <row r="699" spans="1:3" ht="20.100000000000001" customHeight="1" x14ac:dyDescent="0.25">
      <c r="A699" s="7" t="s">
        <v>1057</v>
      </c>
      <c r="B699" s="3" t="s">
        <v>605</v>
      </c>
      <c r="C699" s="12">
        <v>35360</v>
      </c>
    </row>
    <row r="700" spans="1:3" ht="20.100000000000001" customHeight="1" x14ac:dyDescent="0.25">
      <c r="A700" s="7" t="s">
        <v>1058</v>
      </c>
      <c r="B700" s="3" t="s">
        <v>159</v>
      </c>
      <c r="C700" s="12">
        <v>22230</v>
      </c>
    </row>
    <row r="701" spans="1:3" ht="20.100000000000001" customHeight="1" x14ac:dyDescent="0.25">
      <c r="A701" s="7" t="s">
        <v>1059</v>
      </c>
      <c r="B701" s="3" t="s">
        <v>216</v>
      </c>
      <c r="C701" s="12">
        <v>35290</v>
      </c>
    </row>
    <row r="702" spans="1:3" ht="20.100000000000001" customHeight="1" x14ac:dyDescent="0.25">
      <c r="A702" s="7" t="s">
        <v>1060</v>
      </c>
      <c r="B702" s="3" t="s">
        <v>159</v>
      </c>
      <c r="C702" s="12">
        <v>22230</v>
      </c>
    </row>
    <row r="703" spans="1:3" ht="20.100000000000001" customHeight="1" x14ac:dyDescent="0.25">
      <c r="A703" s="7" t="s">
        <v>1061</v>
      </c>
      <c r="B703" s="3" t="s">
        <v>408</v>
      </c>
      <c r="C703" s="12">
        <v>22230</v>
      </c>
    </row>
    <row r="704" spans="1:3" ht="20.100000000000001" customHeight="1" x14ac:dyDescent="0.25">
      <c r="A704" s="7" t="s">
        <v>1061</v>
      </c>
      <c r="B704" s="3" t="s">
        <v>1062</v>
      </c>
      <c r="C704" s="12">
        <v>56000</v>
      </c>
    </row>
    <row r="705" spans="1:3" ht="20.100000000000001" customHeight="1" x14ac:dyDescent="0.25">
      <c r="A705" s="7" t="s">
        <v>1063</v>
      </c>
      <c r="B705" s="3" t="s">
        <v>284</v>
      </c>
      <c r="C705" s="12">
        <v>22230</v>
      </c>
    </row>
    <row r="706" spans="1:3" ht="20.100000000000001" customHeight="1" x14ac:dyDescent="0.25">
      <c r="A706" s="7" t="s">
        <v>1064</v>
      </c>
      <c r="B706" s="3" t="s">
        <v>308</v>
      </c>
      <c r="C706" s="12">
        <v>22600</v>
      </c>
    </row>
    <row r="707" spans="1:3" ht="20.100000000000001" customHeight="1" x14ac:dyDescent="0.25">
      <c r="A707" s="7" t="s">
        <v>1065</v>
      </c>
      <c r="B707" s="3" t="s">
        <v>1066</v>
      </c>
      <c r="C707" s="12">
        <v>33530</v>
      </c>
    </row>
    <row r="708" spans="1:3" ht="20.100000000000001" customHeight="1" x14ac:dyDescent="0.25">
      <c r="A708" s="7" t="s">
        <v>1067</v>
      </c>
      <c r="B708" s="3" t="s">
        <v>90</v>
      </c>
      <c r="C708" s="12" t="s">
        <v>91</v>
      </c>
    </row>
    <row r="709" spans="1:3" ht="20.100000000000001" customHeight="1" x14ac:dyDescent="0.25">
      <c r="A709" s="7" t="s">
        <v>1068</v>
      </c>
      <c r="B709" s="3" t="s">
        <v>82</v>
      </c>
      <c r="C709" s="12">
        <v>35290</v>
      </c>
    </row>
    <row r="710" spans="1:3" ht="20.100000000000001" customHeight="1" x14ac:dyDescent="0.25">
      <c r="A710" s="7" t="s">
        <v>1069</v>
      </c>
      <c r="B710" s="3" t="s">
        <v>1070</v>
      </c>
      <c r="C710" s="12">
        <v>64140</v>
      </c>
    </row>
    <row r="711" spans="1:3" ht="20.100000000000001" customHeight="1" x14ac:dyDescent="0.25">
      <c r="A711" s="7" t="s">
        <v>1072</v>
      </c>
      <c r="B711" s="3" t="s">
        <v>1073</v>
      </c>
      <c r="C711" s="12">
        <v>71100</v>
      </c>
    </row>
    <row r="712" spans="1:3" ht="20.100000000000001" customHeight="1" x14ac:dyDescent="0.25">
      <c r="A712" s="7" t="s">
        <v>1074</v>
      </c>
      <c r="B712" s="3" t="s">
        <v>1075</v>
      </c>
      <c r="C712" s="12" t="s">
        <v>1076</v>
      </c>
    </row>
    <row r="713" spans="1:3" ht="20.100000000000001" customHeight="1" x14ac:dyDescent="0.25">
      <c r="A713" s="7" t="s">
        <v>1074</v>
      </c>
      <c r="B713" s="3" t="s">
        <v>88</v>
      </c>
      <c r="C713" s="12">
        <v>35360</v>
      </c>
    </row>
    <row r="714" spans="1:3" ht="20.100000000000001" customHeight="1" x14ac:dyDescent="0.25">
      <c r="A714" s="7" t="s">
        <v>1074</v>
      </c>
      <c r="B714" s="3" t="s">
        <v>1077</v>
      </c>
      <c r="C714" s="12">
        <v>56302</v>
      </c>
    </row>
    <row r="715" spans="1:3" ht="20.100000000000001" customHeight="1" x14ac:dyDescent="0.25">
      <c r="A715" s="7" t="s">
        <v>1074</v>
      </c>
      <c r="B715" s="3" t="s">
        <v>1078</v>
      </c>
      <c r="C715" s="12">
        <v>56920</v>
      </c>
    </row>
    <row r="716" spans="1:3" ht="20.100000000000001" customHeight="1" x14ac:dyDescent="0.25">
      <c r="A716" s="7" t="s">
        <v>1079</v>
      </c>
      <c r="B716" s="3" t="s">
        <v>1080</v>
      </c>
      <c r="C716" s="12">
        <v>29410</v>
      </c>
    </row>
    <row r="717" spans="1:3" ht="20.100000000000001" customHeight="1" x14ac:dyDescent="0.25">
      <c r="A717" s="7" t="s">
        <v>1081</v>
      </c>
      <c r="B717" s="3" t="s">
        <v>86</v>
      </c>
      <c r="C717" s="12">
        <v>65500</v>
      </c>
    </row>
    <row r="718" spans="1:3" ht="20.100000000000001" customHeight="1" x14ac:dyDescent="0.25">
      <c r="A718" s="7" t="s">
        <v>1082</v>
      </c>
      <c r="B718" s="3" t="s">
        <v>1083</v>
      </c>
      <c r="C718" s="12" t="s">
        <v>1084</v>
      </c>
    </row>
    <row r="719" spans="1:3" ht="20.100000000000001" customHeight="1" x14ac:dyDescent="0.25">
      <c r="A719" s="7" t="s">
        <v>1082</v>
      </c>
      <c r="B719" s="3" t="s">
        <v>1085</v>
      </c>
      <c r="C719" s="12" t="s">
        <v>1086</v>
      </c>
    </row>
    <row r="720" spans="1:3" ht="20.100000000000001" customHeight="1" x14ac:dyDescent="0.25">
      <c r="A720" s="7" t="s">
        <v>1087</v>
      </c>
      <c r="B720" s="3" t="s">
        <v>932</v>
      </c>
      <c r="C720" s="12">
        <v>59550</v>
      </c>
    </row>
    <row r="721" spans="1:3" ht="20.100000000000001" customHeight="1" x14ac:dyDescent="0.25">
      <c r="A721" s="7" t="s">
        <v>1088</v>
      </c>
      <c r="B721" s="3" t="s">
        <v>1089</v>
      </c>
      <c r="C721" s="12">
        <v>14653</v>
      </c>
    </row>
    <row r="722" spans="1:3" ht="20.100000000000001" customHeight="1" x14ac:dyDescent="0.25">
      <c r="A722" s="7" t="s">
        <v>1088</v>
      </c>
      <c r="B722" s="3" t="s">
        <v>1090</v>
      </c>
      <c r="C722" s="12" t="s">
        <v>1091</v>
      </c>
    </row>
    <row r="723" spans="1:3" ht="20.100000000000001" customHeight="1" x14ac:dyDescent="0.25">
      <c r="A723" s="7" t="s">
        <v>1088</v>
      </c>
      <c r="B723" s="3" t="s">
        <v>423</v>
      </c>
      <c r="C723" s="12">
        <v>35520</v>
      </c>
    </row>
    <row r="724" spans="1:3" ht="20.100000000000001" customHeight="1" x14ac:dyDescent="0.25">
      <c r="A724" s="7" t="s">
        <v>1088</v>
      </c>
      <c r="B724" s="3" t="s">
        <v>1092</v>
      </c>
      <c r="C724" s="12" t="s">
        <v>1093</v>
      </c>
    </row>
    <row r="725" spans="1:3" ht="20.100000000000001" customHeight="1" x14ac:dyDescent="0.25">
      <c r="A725" s="7" t="s">
        <v>1088</v>
      </c>
      <c r="B725" s="3" t="s">
        <v>524</v>
      </c>
      <c r="C725" s="12">
        <v>44120</v>
      </c>
    </row>
    <row r="726" spans="1:3" ht="20.100000000000001" customHeight="1" x14ac:dyDescent="0.25">
      <c r="A726" s="7" t="s">
        <v>1094</v>
      </c>
      <c r="B726" s="3" t="s">
        <v>1090</v>
      </c>
      <c r="C726" s="12">
        <v>72470</v>
      </c>
    </row>
    <row r="727" spans="1:3" ht="20.100000000000001" customHeight="1" x14ac:dyDescent="0.25">
      <c r="A727" s="7" t="s">
        <v>1095</v>
      </c>
      <c r="B727" s="3" t="s">
        <v>1096</v>
      </c>
      <c r="C727" s="12">
        <v>24750</v>
      </c>
    </row>
    <row r="728" spans="1:3" ht="20.100000000000001" customHeight="1" x14ac:dyDescent="0.25">
      <c r="A728" s="7" t="s">
        <v>1097</v>
      </c>
      <c r="B728" s="3" t="s">
        <v>1098</v>
      </c>
      <c r="C728" s="12">
        <v>53200</v>
      </c>
    </row>
    <row r="729" spans="1:3" ht="20.100000000000001" customHeight="1" x14ac:dyDescent="0.25">
      <c r="A729" s="7" t="s">
        <v>1099</v>
      </c>
      <c r="B729" s="3" t="s">
        <v>225</v>
      </c>
      <c r="C729" s="12">
        <v>56800</v>
      </c>
    </row>
    <row r="730" spans="1:3" ht="20.100000000000001" customHeight="1" x14ac:dyDescent="0.25">
      <c r="A730" s="7" t="s">
        <v>1100</v>
      </c>
      <c r="B730" s="3" t="s">
        <v>1101</v>
      </c>
      <c r="C730" s="12">
        <v>35760</v>
      </c>
    </row>
    <row r="731" spans="1:3" ht="20.100000000000001" customHeight="1" x14ac:dyDescent="0.25">
      <c r="A731" s="7" t="s">
        <v>1102</v>
      </c>
      <c r="B731" s="3" t="s">
        <v>216</v>
      </c>
      <c r="C731" s="12">
        <v>35290</v>
      </c>
    </row>
    <row r="732" spans="1:3" ht="20.100000000000001" customHeight="1" x14ac:dyDescent="0.25">
      <c r="A732" s="7" t="s">
        <v>1103</v>
      </c>
      <c r="B732" s="3" t="s">
        <v>159</v>
      </c>
      <c r="C732" s="12">
        <v>22230</v>
      </c>
    </row>
    <row r="733" spans="1:3" ht="20.100000000000001" customHeight="1" x14ac:dyDescent="0.25">
      <c r="A733" s="7" t="s">
        <v>1104</v>
      </c>
      <c r="B733" s="3" t="s">
        <v>159</v>
      </c>
      <c r="C733" s="12">
        <v>22230</v>
      </c>
    </row>
    <row r="734" spans="1:3" ht="20.100000000000001" customHeight="1" x14ac:dyDescent="0.25">
      <c r="A734" s="7" t="s">
        <v>1105</v>
      </c>
      <c r="B734" s="3" t="s">
        <v>216</v>
      </c>
      <c r="C734" s="12">
        <v>35290</v>
      </c>
    </row>
    <row r="735" spans="1:3" ht="20.100000000000001" customHeight="1" x14ac:dyDescent="0.25">
      <c r="A735" s="7" t="s">
        <v>1106</v>
      </c>
      <c r="B735" s="3" t="s">
        <v>284</v>
      </c>
      <c r="C735" s="12" t="s">
        <v>394</v>
      </c>
    </row>
    <row r="736" spans="1:3" ht="20.100000000000001" customHeight="1" x14ac:dyDescent="0.25">
      <c r="A736" s="7" t="s">
        <v>1106</v>
      </c>
      <c r="B736" s="3" t="s">
        <v>90</v>
      </c>
      <c r="C736" s="12">
        <v>35290</v>
      </c>
    </row>
    <row r="737" spans="1:3" ht="20.100000000000001" customHeight="1" x14ac:dyDescent="0.25">
      <c r="A737" s="7" t="s">
        <v>1107</v>
      </c>
      <c r="B737" s="3" t="s">
        <v>88</v>
      </c>
      <c r="C737" s="12">
        <v>35360</v>
      </c>
    </row>
    <row r="738" spans="1:3" ht="20.100000000000001" customHeight="1" x14ac:dyDescent="0.25">
      <c r="A738" s="7" t="s">
        <v>1108</v>
      </c>
      <c r="B738" s="3" t="s">
        <v>250</v>
      </c>
      <c r="C738" s="12">
        <v>35230</v>
      </c>
    </row>
    <row r="739" spans="1:3" ht="20.100000000000001" customHeight="1" x14ac:dyDescent="0.25">
      <c r="A739" s="7" t="s">
        <v>1109</v>
      </c>
      <c r="B739" s="3" t="s">
        <v>308</v>
      </c>
      <c r="C739" s="12">
        <v>22600</v>
      </c>
    </row>
    <row r="740" spans="1:3" ht="20.100000000000001" customHeight="1" x14ac:dyDescent="0.25">
      <c r="A740" s="7" t="s">
        <v>1110</v>
      </c>
      <c r="B740" s="3" t="s">
        <v>82</v>
      </c>
      <c r="C740" s="12" t="s">
        <v>606</v>
      </c>
    </row>
    <row r="741" spans="1:3" ht="20.100000000000001" customHeight="1" x14ac:dyDescent="0.25">
      <c r="A741" s="7" t="s">
        <v>1111</v>
      </c>
      <c r="B741" s="3" t="s">
        <v>248</v>
      </c>
      <c r="C741" s="12">
        <v>35577</v>
      </c>
    </row>
    <row r="742" spans="1:3" ht="20.100000000000001" customHeight="1" x14ac:dyDescent="0.25">
      <c r="A742" s="7" t="s">
        <v>1112</v>
      </c>
      <c r="B742" s="3" t="s">
        <v>90</v>
      </c>
      <c r="C742" s="12">
        <v>35290</v>
      </c>
    </row>
    <row r="743" spans="1:3" ht="20.100000000000001" customHeight="1" x14ac:dyDescent="0.25">
      <c r="A743" s="7" t="s">
        <v>1113</v>
      </c>
      <c r="B743" s="3" t="s">
        <v>1114</v>
      </c>
      <c r="C743" s="12">
        <v>56230</v>
      </c>
    </row>
    <row r="744" spans="1:3" ht="20.100000000000001" customHeight="1" x14ac:dyDescent="0.25">
      <c r="A744" s="7" t="s">
        <v>1115</v>
      </c>
      <c r="B744" s="3" t="s">
        <v>1116</v>
      </c>
      <c r="C744" s="12">
        <v>44260</v>
      </c>
    </row>
    <row r="745" spans="1:3" ht="20.100000000000001" customHeight="1" x14ac:dyDescent="0.25">
      <c r="A745" s="7" t="s">
        <v>1117</v>
      </c>
      <c r="B745" s="3" t="s">
        <v>1118</v>
      </c>
      <c r="C745" s="12">
        <v>72140</v>
      </c>
    </row>
    <row r="746" spans="1:3" ht="20.100000000000001" customHeight="1" x14ac:dyDescent="0.25">
      <c r="A746" s="7" t="s">
        <v>1119</v>
      </c>
      <c r="B746" s="3" t="s">
        <v>1120</v>
      </c>
      <c r="C746" s="12">
        <v>45120</v>
      </c>
    </row>
    <row r="747" spans="1:3" ht="20.100000000000001" customHeight="1" x14ac:dyDescent="0.25">
      <c r="A747" s="7" t="s">
        <v>1122</v>
      </c>
      <c r="B747" s="3" t="s">
        <v>101</v>
      </c>
      <c r="C747" s="12">
        <v>53400</v>
      </c>
    </row>
    <row r="748" spans="1:3" ht="20.100000000000001" customHeight="1" x14ac:dyDescent="0.25">
      <c r="A748" s="7" t="s">
        <v>1123</v>
      </c>
      <c r="B748" s="3" t="s">
        <v>1124</v>
      </c>
      <c r="C748" s="12">
        <v>17026</v>
      </c>
    </row>
    <row r="749" spans="1:3" ht="20.100000000000001" customHeight="1" x14ac:dyDescent="0.25">
      <c r="A749" s="7" t="s">
        <v>1125</v>
      </c>
      <c r="B749" s="3" t="s">
        <v>1126</v>
      </c>
      <c r="C749" s="12">
        <v>56850</v>
      </c>
    </row>
    <row r="750" spans="1:3" ht="20.100000000000001" customHeight="1" x14ac:dyDescent="0.25">
      <c r="A750" s="7" t="s">
        <v>1125</v>
      </c>
      <c r="B750" s="3" t="s">
        <v>248</v>
      </c>
      <c r="C750" s="12" t="s">
        <v>1127</v>
      </c>
    </row>
    <row r="751" spans="1:3" ht="20.100000000000001" customHeight="1" x14ac:dyDescent="0.25">
      <c r="A751" s="7" t="s">
        <v>1128</v>
      </c>
      <c r="B751" s="3" t="s">
        <v>1129</v>
      </c>
      <c r="C751" s="12">
        <v>35400</v>
      </c>
    </row>
    <row r="752" spans="1:3" ht="20.100000000000001" customHeight="1" x14ac:dyDescent="0.25">
      <c r="A752" s="7" t="s">
        <v>1130</v>
      </c>
      <c r="B752" s="3" t="s">
        <v>1131</v>
      </c>
      <c r="C752" s="12">
        <v>19500</v>
      </c>
    </row>
    <row r="753" spans="1:3" ht="20.100000000000001" customHeight="1" x14ac:dyDescent="0.25">
      <c r="A753" s="7" t="s">
        <v>1132</v>
      </c>
      <c r="B753" s="3" t="s">
        <v>90</v>
      </c>
      <c r="C753" s="12" t="s">
        <v>91</v>
      </c>
    </row>
    <row r="754" spans="1:3" ht="20.100000000000001" customHeight="1" x14ac:dyDescent="0.25">
      <c r="A754" s="7" t="s">
        <v>1133</v>
      </c>
      <c r="B754" s="3" t="s">
        <v>216</v>
      </c>
      <c r="C754" s="12">
        <v>35290</v>
      </c>
    </row>
    <row r="755" spans="1:3" ht="20.100000000000001" customHeight="1" x14ac:dyDescent="0.25">
      <c r="A755" s="7" t="s">
        <v>1134</v>
      </c>
      <c r="B755" s="3" t="s">
        <v>1135</v>
      </c>
      <c r="C755" s="12" t="s">
        <v>1136</v>
      </c>
    </row>
    <row r="756" spans="1:3" ht="20.100000000000001" customHeight="1" x14ac:dyDescent="0.25">
      <c r="A756" s="7" t="s">
        <v>1137</v>
      </c>
      <c r="B756" s="3" t="s">
        <v>90</v>
      </c>
      <c r="C756" s="12">
        <v>35290</v>
      </c>
    </row>
    <row r="757" spans="1:3" ht="20.100000000000001" customHeight="1" x14ac:dyDescent="0.25">
      <c r="A757" s="7" t="s">
        <v>1138</v>
      </c>
      <c r="B757" s="3" t="s">
        <v>308</v>
      </c>
      <c r="C757" s="12" t="s">
        <v>1139</v>
      </c>
    </row>
    <row r="758" spans="1:3" ht="20.100000000000001" customHeight="1" x14ac:dyDescent="0.25">
      <c r="A758" s="7" t="s">
        <v>1140</v>
      </c>
      <c r="B758" s="3" t="s">
        <v>318</v>
      </c>
      <c r="C758" s="12" t="s">
        <v>634</v>
      </c>
    </row>
    <row r="759" spans="1:3" ht="20.100000000000001" customHeight="1" x14ac:dyDescent="0.25">
      <c r="A759" s="7" t="s">
        <v>1141</v>
      </c>
      <c r="B759" s="3" t="s">
        <v>1142</v>
      </c>
      <c r="C759" s="12">
        <v>44600</v>
      </c>
    </row>
    <row r="760" spans="1:3" ht="20.100000000000001" customHeight="1" x14ac:dyDescent="0.25">
      <c r="A760" s="7" t="s">
        <v>1143</v>
      </c>
      <c r="B760" s="3" t="s">
        <v>1144</v>
      </c>
      <c r="C760" s="12">
        <v>35530</v>
      </c>
    </row>
    <row r="761" spans="1:3" ht="20.100000000000001" customHeight="1" x14ac:dyDescent="0.25">
      <c r="A761" s="7" t="s">
        <v>1145</v>
      </c>
      <c r="B761" s="3" t="s">
        <v>1146</v>
      </c>
      <c r="C761" s="12">
        <v>56305</v>
      </c>
    </row>
    <row r="762" spans="1:3" ht="20.100000000000001" customHeight="1" x14ac:dyDescent="0.25">
      <c r="A762" s="7" t="s">
        <v>1147</v>
      </c>
      <c r="B762" s="3" t="s">
        <v>284</v>
      </c>
      <c r="C762" s="12">
        <v>22230</v>
      </c>
    </row>
    <row r="763" spans="1:3" ht="20.100000000000001" customHeight="1" x14ac:dyDescent="0.25">
      <c r="A763" s="7" t="s">
        <v>1148</v>
      </c>
      <c r="B763" s="3" t="s">
        <v>838</v>
      </c>
      <c r="C763" s="12">
        <v>35235</v>
      </c>
    </row>
    <row r="764" spans="1:3" ht="20.100000000000001" customHeight="1" x14ac:dyDescent="0.25">
      <c r="A764" s="7" t="s">
        <v>1149</v>
      </c>
      <c r="B764" s="3" t="s">
        <v>1150</v>
      </c>
      <c r="C764" s="12">
        <v>56323</v>
      </c>
    </row>
    <row r="765" spans="1:3" ht="20.100000000000001" customHeight="1" x14ac:dyDescent="0.25">
      <c r="A765" s="7" t="s">
        <v>1151</v>
      </c>
      <c r="B765" s="3" t="s">
        <v>1152</v>
      </c>
      <c r="C765" s="12">
        <v>85140</v>
      </c>
    </row>
    <row r="766" spans="1:3" ht="20.100000000000001" customHeight="1" x14ac:dyDescent="0.25">
      <c r="A766" s="7" t="s">
        <v>1153</v>
      </c>
      <c r="B766" s="3" t="s">
        <v>210</v>
      </c>
      <c r="C766" s="12">
        <v>35360</v>
      </c>
    </row>
    <row r="767" spans="1:3" ht="20.100000000000001" customHeight="1" x14ac:dyDescent="0.25">
      <c r="A767" s="7" t="s">
        <v>1154</v>
      </c>
      <c r="B767" s="3" t="s">
        <v>1155</v>
      </c>
      <c r="C767" s="12">
        <v>86340</v>
      </c>
    </row>
    <row r="768" spans="1:3" ht="20.100000000000001" customHeight="1" x14ac:dyDescent="0.25">
      <c r="A768" s="7" t="s">
        <v>1156</v>
      </c>
      <c r="B768" s="3" t="s">
        <v>1157</v>
      </c>
      <c r="C768" s="12">
        <v>85600</v>
      </c>
    </row>
    <row r="769" spans="1:3" ht="20.100000000000001" customHeight="1" x14ac:dyDescent="0.25">
      <c r="A769" s="7" t="s">
        <v>1158</v>
      </c>
      <c r="B769" s="3" t="s">
        <v>90</v>
      </c>
      <c r="C769" s="12">
        <v>35290</v>
      </c>
    </row>
    <row r="770" spans="1:3" ht="20.100000000000001" customHeight="1" x14ac:dyDescent="0.25">
      <c r="A770" s="7" t="s">
        <v>1159</v>
      </c>
      <c r="B770" s="3" t="s">
        <v>1160</v>
      </c>
      <c r="C770" s="12">
        <v>28402</v>
      </c>
    </row>
    <row r="771" spans="1:3" ht="20.100000000000001" customHeight="1" x14ac:dyDescent="0.25">
      <c r="A771" s="7" t="s">
        <v>1161</v>
      </c>
      <c r="B771" s="3" t="s">
        <v>464</v>
      </c>
      <c r="C771" s="12">
        <v>56</v>
      </c>
    </row>
    <row r="772" spans="1:3" ht="20.100000000000001" customHeight="1" x14ac:dyDescent="0.25">
      <c r="A772" s="7" t="s">
        <v>1162</v>
      </c>
      <c r="B772" s="3" t="s">
        <v>1163</v>
      </c>
      <c r="C772" s="12" t="s">
        <v>1164</v>
      </c>
    </row>
    <row r="773" spans="1:3" ht="20.100000000000001" customHeight="1" x14ac:dyDescent="0.25">
      <c r="A773" s="7" t="s">
        <v>1165</v>
      </c>
      <c r="B773" s="3" t="s">
        <v>198</v>
      </c>
      <c r="C773" s="12">
        <v>56430</v>
      </c>
    </row>
    <row r="774" spans="1:3" ht="20.100000000000001" customHeight="1" x14ac:dyDescent="0.25">
      <c r="A774" s="7" t="s">
        <v>1166</v>
      </c>
      <c r="B774" s="3" t="s">
        <v>1167</v>
      </c>
      <c r="C774" s="12">
        <v>44550</v>
      </c>
    </row>
    <row r="775" spans="1:3" ht="20.100000000000001" customHeight="1" x14ac:dyDescent="0.25">
      <c r="A775" s="7" t="s">
        <v>1168</v>
      </c>
      <c r="B775" s="3" t="s">
        <v>230</v>
      </c>
      <c r="C775" s="12">
        <v>56300</v>
      </c>
    </row>
    <row r="776" spans="1:3" ht="20.100000000000001" customHeight="1" x14ac:dyDescent="0.25">
      <c r="A776" s="7" t="s">
        <v>1168</v>
      </c>
      <c r="B776" s="3" t="s">
        <v>1169</v>
      </c>
      <c r="C776" s="12">
        <v>62170</v>
      </c>
    </row>
    <row r="777" spans="1:3" ht="20.100000000000001" customHeight="1" x14ac:dyDescent="0.25">
      <c r="A777" s="7" t="s">
        <v>1170</v>
      </c>
      <c r="B777" s="3" t="s">
        <v>1171</v>
      </c>
      <c r="C777" s="12">
        <v>35690</v>
      </c>
    </row>
    <row r="778" spans="1:3" ht="20.100000000000001" customHeight="1" x14ac:dyDescent="0.25">
      <c r="A778" s="7" t="s">
        <v>1172</v>
      </c>
      <c r="B778" s="3" t="s">
        <v>1173</v>
      </c>
      <c r="C778" s="12">
        <v>22980</v>
      </c>
    </row>
    <row r="779" spans="1:3" ht="20.100000000000001" customHeight="1" x14ac:dyDescent="0.25">
      <c r="A779" s="7" t="s">
        <v>1174</v>
      </c>
      <c r="B779" s="3" t="s">
        <v>532</v>
      </c>
      <c r="C779" s="12">
        <v>35500</v>
      </c>
    </row>
    <row r="780" spans="1:3" ht="20.100000000000001" customHeight="1" x14ac:dyDescent="0.25">
      <c r="A780" s="7" t="s">
        <v>1175</v>
      </c>
      <c r="B780" s="3" t="s">
        <v>1176</v>
      </c>
      <c r="C780" s="12">
        <v>47140</v>
      </c>
    </row>
    <row r="781" spans="1:3" ht="20.100000000000001" customHeight="1" x14ac:dyDescent="0.25">
      <c r="A781" s="7" t="s">
        <v>1177</v>
      </c>
      <c r="B781" s="3" t="s">
        <v>1178</v>
      </c>
      <c r="C781" s="12" t="s">
        <v>1179</v>
      </c>
    </row>
    <row r="782" spans="1:3" ht="20.100000000000001" customHeight="1" x14ac:dyDescent="0.25">
      <c r="A782" s="7" t="s">
        <v>1180</v>
      </c>
      <c r="B782" s="3" t="s">
        <v>90</v>
      </c>
      <c r="C782" s="12">
        <v>35290</v>
      </c>
    </row>
    <row r="783" spans="1:3" ht="20.100000000000001" customHeight="1" x14ac:dyDescent="0.25">
      <c r="A783" s="7" t="s">
        <v>1181</v>
      </c>
      <c r="B783" s="3" t="s">
        <v>90</v>
      </c>
      <c r="C783" s="12">
        <v>35290</v>
      </c>
    </row>
    <row r="784" spans="1:3" ht="20.100000000000001" customHeight="1" x14ac:dyDescent="0.25">
      <c r="A784" s="7" t="s">
        <v>1182</v>
      </c>
      <c r="B784" s="3" t="s">
        <v>323</v>
      </c>
      <c r="C784" s="12">
        <v>35008</v>
      </c>
    </row>
    <row r="785" spans="1:3" ht="20.100000000000001" customHeight="1" x14ac:dyDescent="0.25">
      <c r="A785" s="7" t="s">
        <v>1183</v>
      </c>
      <c r="B785" s="3" t="s">
        <v>90</v>
      </c>
      <c r="C785" s="12" t="s">
        <v>91</v>
      </c>
    </row>
    <row r="786" spans="1:3" ht="20.100000000000001" customHeight="1" x14ac:dyDescent="0.25">
      <c r="A786" s="7" t="s">
        <v>1184</v>
      </c>
      <c r="B786" s="3" t="s">
        <v>159</v>
      </c>
      <c r="C786" s="12" t="s">
        <v>394</v>
      </c>
    </row>
    <row r="787" spans="1:3" ht="20.100000000000001" customHeight="1" x14ac:dyDescent="0.25">
      <c r="A787" s="7" t="s">
        <v>1184</v>
      </c>
      <c r="B787" s="3" t="s">
        <v>532</v>
      </c>
      <c r="C787" s="12">
        <v>35502</v>
      </c>
    </row>
    <row r="788" spans="1:3" ht="20.100000000000001" customHeight="1" x14ac:dyDescent="0.25">
      <c r="A788" s="7" t="s">
        <v>1185</v>
      </c>
      <c r="B788" s="3" t="s">
        <v>159</v>
      </c>
      <c r="C788" s="12">
        <v>22230</v>
      </c>
    </row>
    <row r="789" spans="1:3" ht="20.100000000000001" customHeight="1" x14ac:dyDescent="0.25">
      <c r="A789" s="7" t="s">
        <v>1186</v>
      </c>
      <c r="B789" s="3" t="s">
        <v>216</v>
      </c>
      <c r="C789" s="12">
        <v>35290</v>
      </c>
    </row>
    <row r="790" spans="1:3" ht="20.100000000000001" customHeight="1" x14ac:dyDescent="0.25">
      <c r="A790" s="7" t="s">
        <v>1187</v>
      </c>
      <c r="B790" s="3" t="s">
        <v>248</v>
      </c>
      <c r="C790" s="12">
        <v>35517</v>
      </c>
    </row>
    <row r="791" spans="1:3" ht="20.100000000000001" customHeight="1" x14ac:dyDescent="0.25">
      <c r="A791" s="7" t="s">
        <v>1187</v>
      </c>
      <c r="B791" s="3" t="s">
        <v>363</v>
      </c>
      <c r="C791" s="12">
        <v>35770</v>
      </c>
    </row>
    <row r="792" spans="1:3" ht="20.100000000000001" customHeight="1" x14ac:dyDescent="0.25">
      <c r="A792" s="7" t="s">
        <v>1188</v>
      </c>
      <c r="B792" s="3" t="s">
        <v>418</v>
      </c>
      <c r="C792" s="12">
        <v>56430</v>
      </c>
    </row>
    <row r="793" spans="1:3" ht="20.100000000000001" customHeight="1" x14ac:dyDescent="0.25">
      <c r="A793" s="7" t="s">
        <v>1189</v>
      </c>
      <c r="B793" s="3" t="s">
        <v>1190</v>
      </c>
      <c r="C793" s="12" t="s">
        <v>1191</v>
      </c>
    </row>
    <row r="794" spans="1:3" ht="20.100000000000001" customHeight="1" x14ac:dyDescent="0.25">
      <c r="A794" s="7" t="s">
        <v>1192</v>
      </c>
      <c r="B794" s="3" t="s">
        <v>95</v>
      </c>
      <c r="C794" s="12" t="s">
        <v>241</v>
      </c>
    </row>
    <row r="795" spans="1:3" ht="20.100000000000001" customHeight="1" x14ac:dyDescent="0.25">
      <c r="A795" s="7" t="s">
        <v>1193</v>
      </c>
      <c r="B795" s="3" t="s">
        <v>386</v>
      </c>
      <c r="C795" s="12">
        <v>22230</v>
      </c>
    </row>
    <row r="796" spans="1:3" ht="20.100000000000001" customHeight="1" x14ac:dyDescent="0.25">
      <c r="A796" s="7" t="s">
        <v>1194</v>
      </c>
      <c r="B796" s="3" t="s">
        <v>1195</v>
      </c>
      <c r="C796" s="12" t="s">
        <v>1196</v>
      </c>
    </row>
    <row r="797" spans="1:3" ht="20.100000000000001" customHeight="1" x14ac:dyDescent="0.25">
      <c r="A797" s="7" t="s">
        <v>1197</v>
      </c>
      <c r="B797" s="3" t="s">
        <v>1198</v>
      </c>
      <c r="C797" s="12" t="s">
        <v>1199</v>
      </c>
    </row>
    <row r="798" spans="1:3" ht="20.100000000000001" customHeight="1" x14ac:dyDescent="0.25">
      <c r="A798" s="7" t="s">
        <v>1200</v>
      </c>
      <c r="B798" s="3" t="s">
        <v>1201</v>
      </c>
      <c r="C798" s="12">
        <v>47110</v>
      </c>
    </row>
    <row r="799" spans="1:3" ht="20.100000000000001" customHeight="1" x14ac:dyDescent="0.25">
      <c r="A799" s="7" t="s">
        <v>1202</v>
      </c>
      <c r="B799" s="3" t="s">
        <v>1203</v>
      </c>
      <c r="C799" s="12" t="s">
        <v>1204</v>
      </c>
    </row>
    <row r="800" spans="1:3" ht="20.100000000000001" customHeight="1" x14ac:dyDescent="0.25">
      <c r="A800" s="7" t="s">
        <v>1202</v>
      </c>
      <c r="B800" s="3" t="s">
        <v>275</v>
      </c>
      <c r="C800" s="12">
        <v>35640</v>
      </c>
    </row>
    <row r="801" spans="1:3" ht="20.100000000000001" customHeight="1" x14ac:dyDescent="0.25">
      <c r="A801" s="7" t="s">
        <v>1202</v>
      </c>
      <c r="B801" s="3" t="s">
        <v>1205</v>
      </c>
      <c r="C801" s="12" t="s">
        <v>1206</v>
      </c>
    </row>
    <row r="802" spans="1:3" ht="20.100000000000001" customHeight="1" x14ac:dyDescent="0.25">
      <c r="A802" s="7" t="s">
        <v>1207</v>
      </c>
      <c r="B802" s="3" t="s">
        <v>1208</v>
      </c>
      <c r="C802" s="12">
        <v>49450</v>
      </c>
    </row>
    <row r="803" spans="1:3" ht="20.100000000000001" customHeight="1" x14ac:dyDescent="0.25">
      <c r="A803" s="7" t="s">
        <v>1209</v>
      </c>
      <c r="B803" s="3" t="s">
        <v>1077</v>
      </c>
      <c r="C803" s="12" t="s">
        <v>1210</v>
      </c>
    </row>
    <row r="804" spans="1:3" ht="20.100000000000001" customHeight="1" x14ac:dyDescent="0.25">
      <c r="A804" s="7" t="s">
        <v>1211</v>
      </c>
      <c r="B804" s="3" t="s">
        <v>1212</v>
      </c>
      <c r="C804" s="12">
        <v>35460</v>
      </c>
    </row>
    <row r="805" spans="1:3" ht="20.100000000000001" customHeight="1" x14ac:dyDescent="0.25">
      <c r="A805" s="7" t="s">
        <v>1213</v>
      </c>
      <c r="B805" s="3" t="s">
        <v>1214</v>
      </c>
      <c r="C805" s="12">
        <v>56910</v>
      </c>
    </row>
    <row r="806" spans="1:3" ht="20.100000000000001" customHeight="1" x14ac:dyDescent="0.25">
      <c r="A806" s="7" t="s">
        <v>1215</v>
      </c>
      <c r="B806" s="3" t="s">
        <v>95</v>
      </c>
      <c r="C806" s="12">
        <v>22250</v>
      </c>
    </row>
    <row r="807" spans="1:3" ht="20.100000000000001" customHeight="1" x14ac:dyDescent="0.25">
      <c r="A807" s="7" t="s">
        <v>1216</v>
      </c>
      <c r="B807" s="3" t="s">
        <v>90</v>
      </c>
      <c r="C807" s="12">
        <v>35290</v>
      </c>
    </row>
    <row r="808" spans="1:3" ht="20.100000000000001" customHeight="1" x14ac:dyDescent="0.25">
      <c r="A808" s="7" t="s">
        <v>1217</v>
      </c>
      <c r="B808" s="3" t="s">
        <v>90</v>
      </c>
      <c r="C808" s="12" t="s">
        <v>91</v>
      </c>
    </row>
    <row r="809" spans="1:3" ht="20.100000000000001" customHeight="1" x14ac:dyDescent="0.25">
      <c r="A809" s="7" t="s">
        <v>1218</v>
      </c>
      <c r="B809" s="3" t="s">
        <v>90</v>
      </c>
      <c r="C809" s="12">
        <v>35290</v>
      </c>
    </row>
    <row r="810" spans="1:3" ht="20.100000000000001" customHeight="1" x14ac:dyDescent="0.25">
      <c r="A810" s="7" t="s">
        <v>1219</v>
      </c>
      <c r="B810" s="3" t="s">
        <v>1220</v>
      </c>
      <c r="C810" s="12">
        <v>36160</v>
      </c>
    </row>
    <row r="811" spans="1:3" ht="20.100000000000001" customHeight="1" x14ac:dyDescent="0.25">
      <c r="A811" s="7" t="s">
        <v>1221</v>
      </c>
      <c r="B811" s="3" t="s">
        <v>570</v>
      </c>
      <c r="C811" s="12">
        <v>35750</v>
      </c>
    </row>
    <row r="812" spans="1:3" ht="20.100000000000001" customHeight="1" x14ac:dyDescent="0.25">
      <c r="A812" s="7" t="s">
        <v>1222</v>
      </c>
      <c r="B812" s="3" t="s">
        <v>269</v>
      </c>
      <c r="C812" s="12">
        <v>35290</v>
      </c>
    </row>
    <row r="813" spans="1:3" ht="20.100000000000001" customHeight="1" x14ac:dyDescent="0.25">
      <c r="A813" s="7" t="s">
        <v>1223</v>
      </c>
      <c r="B813" s="3" t="s">
        <v>1224</v>
      </c>
      <c r="C813" s="12">
        <v>35470</v>
      </c>
    </row>
    <row r="814" spans="1:3" ht="20.100000000000001" customHeight="1" x14ac:dyDescent="0.25">
      <c r="A814" s="7" t="s">
        <v>1225</v>
      </c>
      <c r="B814" s="3" t="s">
        <v>1226</v>
      </c>
      <c r="C814" s="12">
        <v>29170</v>
      </c>
    </row>
    <row r="815" spans="1:3" ht="20.100000000000001" customHeight="1" x14ac:dyDescent="0.25">
      <c r="A815" s="7" t="s">
        <v>1227</v>
      </c>
      <c r="B815" s="3" t="s">
        <v>339</v>
      </c>
      <c r="C815" s="12">
        <v>35360</v>
      </c>
    </row>
    <row r="816" spans="1:3" ht="20.100000000000001" customHeight="1" x14ac:dyDescent="0.25">
      <c r="A816" s="7" t="s">
        <v>1228</v>
      </c>
      <c r="B816" s="3" t="s">
        <v>339</v>
      </c>
      <c r="C816" s="12">
        <v>35360</v>
      </c>
    </row>
    <row r="817" spans="1:3" ht="20.100000000000001" customHeight="1" x14ac:dyDescent="0.25">
      <c r="A817" s="7" t="s">
        <v>1229</v>
      </c>
      <c r="B817" s="3" t="s">
        <v>1230</v>
      </c>
      <c r="C817" s="12">
        <v>22230</v>
      </c>
    </row>
    <row r="818" spans="1:3" ht="20.100000000000001" customHeight="1" x14ac:dyDescent="0.25">
      <c r="A818" s="7" t="s">
        <v>1231</v>
      </c>
      <c r="B818" s="3" t="s">
        <v>99</v>
      </c>
      <c r="C818" s="12" t="s">
        <v>91</v>
      </c>
    </row>
    <row r="819" spans="1:3" ht="20.100000000000001" customHeight="1" x14ac:dyDescent="0.25">
      <c r="A819" s="7" t="s">
        <v>1232</v>
      </c>
      <c r="B819" s="3" t="s">
        <v>386</v>
      </c>
      <c r="C819" s="12">
        <v>22230</v>
      </c>
    </row>
    <row r="820" spans="1:3" ht="20.100000000000001" customHeight="1" x14ac:dyDescent="0.25">
      <c r="A820" s="7" t="s">
        <v>1233</v>
      </c>
      <c r="B820" s="3" t="s">
        <v>410</v>
      </c>
      <c r="C820" s="12">
        <v>56430</v>
      </c>
    </row>
    <row r="821" spans="1:3" ht="20.100000000000001" customHeight="1" x14ac:dyDescent="0.25">
      <c r="A821" s="7" t="s">
        <v>1234</v>
      </c>
      <c r="B821" s="3" t="s">
        <v>530</v>
      </c>
      <c r="C821" s="12">
        <v>56200</v>
      </c>
    </row>
    <row r="822" spans="1:3" ht="20.100000000000001" customHeight="1" x14ac:dyDescent="0.25">
      <c r="A822" s="7" t="s">
        <v>1235</v>
      </c>
      <c r="B822" s="3" t="s">
        <v>339</v>
      </c>
      <c r="C822" s="12">
        <v>35360</v>
      </c>
    </row>
    <row r="823" spans="1:3" ht="20.100000000000001" customHeight="1" x14ac:dyDescent="0.25">
      <c r="A823" s="7" t="s">
        <v>1236</v>
      </c>
      <c r="B823" s="3" t="s">
        <v>335</v>
      </c>
      <c r="C823" s="12">
        <v>22250</v>
      </c>
    </row>
    <row r="824" spans="1:3" ht="20.100000000000001" customHeight="1" x14ac:dyDescent="0.25">
      <c r="A824" s="7" t="s">
        <v>1237</v>
      </c>
      <c r="B824" s="3" t="s">
        <v>90</v>
      </c>
      <c r="C824" s="12">
        <v>35290</v>
      </c>
    </row>
    <row r="825" spans="1:3" ht="20.100000000000001" customHeight="1" x14ac:dyDescent="0.25">
      <c r="A825" s="7" t="s">
        <v>1238</v>
      </c>
      <c r="B825" s="3" t="s">
        <v>159</v>
      </c>
      <c r="C825" s="12">
        <v>22230</v>
      </c>
    </row>
    <row r="826" spans="1:3" ht="20.100000000000001" customHeight="1" x14ac:dyDescent="0.25">
      <c r="A826" s="7" t="s">
        <v>1239</v>
      </c>
      <c r="B826" s="3" t="s">
        <v>423</v>
      </c>
      <c r="C826" s="12">
        <v>35220</v>
      </c>
    </row>
    <row r="827" spans="1:3" ht="20.100000000000001" customHeight="1" x14ac:dyDescent="0.25">
      <c r="A827" s="7" t="s">
        <v>1240</v>
      </c>
      <c r="B827" s="3" t="s">
        <v>82</v>
      </c>
      <c r="C827" s="12">
        <v>35290</v>
      </c>
    </row>
    <row r="828" spans="1:3" ht="20.100000000000001" customHeight="1" x14ac:dyDescent="0.25">
      <c r="A828" s="7" t="s">
        <v>1241</v>
      </c>
      <c r="B828" s="3" t="s">
        <v>254</v>
      </c>
      <c r="C828" s="12">
        <v>35750</v>
      </c>
    </row>
    <row r="829" spans="1:3" ht="20.100000000000001" customHeight="1" x14ac:dyDescent="0.25">
      <c r="A829" s="7" t="s">
        <v>1242</v>
      </c>
      <c r="B829" s="3" t="s">
        <v>1243</v>
      </c>
      <c r="C829" s="12">
        <v>35560</v>
      </c>
    </row>
    <row r="830" spans="1:3" ht="20.100000000000001" customHeight="1" x14ac:dyDescent="0.25">
      <c r="A830" s="7" t="s">
        <v>1242</v>
      </c>
      <c r="B830" s="3" t="s">
        <v>1244</v>
      </c>
      <c r="C830" s="12">
        <v>56580</v>
      </c>
    </row>
    <row r="831" spans="1:3" ht="20.100000000000001" customHeight="1" x14ac:dyDescent="0.25">
      <c r="A831" s="7" t="s">
        <v>1242</v>
      </c>
      <c r="B831" s="3" t="s">
        <v>191</v>
      </c>
      <c r="C831" s="12">
        <v>35410</v>
      </c>
    </row>
    <row r="832" spans="1:3" ht="20.100000000000001" customHeight="1" x14ac:dyDescent="0.25">
      <c r="A832" s="7" t="s">
        <v>1242</v>
      </c>
      <c r="B832" s="3" t="s">
        <v>578</v>
      </c>
      <c r="C832" s="12">
        <v>35120</v>
      </c>
    </row>
    <row r="833" spans="1:3" ht="20.100000000000001" customHeight="1" x14ac:dyDescent="0.25">
      <c r="A833" s="7" t="s">
        <v>1242</v>
      </c>
      <c r="B833" s="3" t="s">
        <v>1075</v>
      </c>
      <c r="C833" s="12">
        <v>22200</v>
      </c>
    </row>
    <row r="834" spans="1:3" ht="20.100000000000001" customHeight="1" x14ac:dyDescent="0.25">
      <c r="A834" s="7" t="s">
        <v>1242</v>
      </c>
      <c r="B834" s="3" t="s">
        <v>130</v>
      </c>
      <c r="C834" s="12">
        <v>56490</v>
      </c>
    </row>
    <row r="835" spans="1:3" ht="20.100000000000001" customHeight="1" x14ac:dyDescent="0.25">
      <c r="A835" s="7" t="s">
        <v>1242</v>
      </c>
      <c r="B835" s="3" t="s">
        <v>1245</v>
      </c>
      <c r="C835" s="12" t="s">
        <v>1246</v>
      </c>
    </row>
    <row r="836" spans="1:3" ht="20.100000000000001" customHeight="1" x14ac:dyDescent="0.25">
      <c r="A836" s="7" t="s">
        <v>1242</v>
      </c>
      <c r="B836" s="3" t="s">
        <v>1247</v>
      </c>
      <c r="C836" s="12">
        <v>22150</v>
      </c>
    </row>
    <row r="837" spans="1:3" ht="20.100000000000001" customHeight="1" x14ac:dyDescent="0.25">
      <c r="A837" s="7" t="s">
        <v>1242</v>
      </c>
      <c r="B837" s="3" t="s">
        <v>254</v>
      </c>
      <c r="C837" s="12" t="s">
        <v>518</v>
      </c>
    </row>
    <row r="838" spans="1:3" ht="20.100000000000001" customHeight="1" x14ac:dyDescent="0.25">
      <c r="A838" s="7" t="s">
        <v>1242</v>
      </c>
      <c r="B838" s="3" t="s">
        <v>1248</v>
      </c>
      <c r="C838" s="12">
        <v>22230</v>
      </c>
    </row>
    <row r="839" spans="1:3" ht="20.100000000000001" customHeight="1" x14ac:dyDescent="0.25">
      <c r="A839" s="7" t="s">
        <v>1242</v>
      </c>
      <c r="B839" s="3" t="s">
        <v>1249</v>
      </c>
      <c r="C839" s="12">
        <v>56120</v>
      </c>
    </row>
    <row r="840" spans="1:3" ht="20.100000000000001" customHeight="1" x14ac:dyDescent="0.25">
      <c r="A840" s="7" t="s">
        <v>1242</v>
      </c>
      <c r="B840" s="3" t="s">
        <v>599</v>
      </c>
      <c r="C840" s="12">
        <v>56490</v>
      </c>
    </row>
    <row r="841" spans="1:3" ht="20.100000000000001" customHeight="1" x14ac:dyDescent="0.25">
      <c r="A841" s="7" t="s">
        <v>1242</v>
      </c>
      <c r="B841" s="3" t="s">
        <v>592</v>
      </c>
      <c r="C841" s="12">
        <v>22402</v>
      </c>
    </row>
    <row r="842" spans="1:3" ht="20.100000000000001" customHeight="1" x14ac:dyDescent="0.25">
      <c r="A842" s="7" t="s">
        <v>1242</v>
      </c>
      <c r="B842" s="3" t="s">
        <v>1250</v>
      </c>
      <c r="C842" s="12">
        <v>22800</v>
      </c>
    </row>
    <row r="843" spans="1:3" ht="20.100000000000001" customHeight="1" x14ac:dyDescent="0.25">
      <c r="A843" s="7" t="s">
        <v>1242</v>
      </c>
      <c r="B843" s="3" t="s">
        <v>227</v>
      </c>
      <c r="C843" s="12">
        <v>35590</v>
      </c>
    </row>
    <row r="844" spans="1:3" ht="20.100000000000001" customHeight="1" x14ac:dyDescent="0.25">
      <c r="A844" s="7" t="s">
        <v>1242</v>
      </c>
      <c r="B844" s="3" t="s">
        <v>284</v>
      </c>
      <c r="C844" s="12">
        <v>22230</v>
      </c>
    </row>
    <row r="845" spans="1:3" ht="20.100000000000001" customHeight="1" x14ac:dyDescent="0.25">
      <c r="A845" s="7" t="s">
        <v>1242</v>
      </c>
      <c r="B845" s="3" t="s">
        <v>1251</v>
      </c>
      <c r="C845" s="12">
        <v>56140</v>
      </c>
    </row>
    <row r="846" spans="1:3" ht="20.100000000000001" customHeight="1" x14ac:dyDescent="0.25">
      <c r="A846" s="7" t="s">
        <v>1242</v>
      </c>
      <c r="B846" s="3" t="s">
        <v>88</v>
      </c>
      <c r="C846" s="12">
        <v>35360</v>
      </c>
    </row>
    <row r="847" spans="1:3" ht="20.100000000000001" customHeight="1" x14ac:dyDescent="0.25">
      <c r="A847" s="7" t="s">
        <v>1242</v>
      </c>
      <c r="B847" s="3" t="s">
        <v>1252</v>
      </c>
      <c r="C847" s="12">
        <v>35440</v>
      </c>
    </row>
    <row r="848" spans="1:3" ht="20.100000000000001" customHeight="1" x14ac:dyDescent="0.25">
      <c r="A848" s="7" t="s">
        <v>1242</v>
      </c>
      <c r="B848" s="3" t="s">
        <v>1253</v>
      </c>
      <c r="C848" s="12">
        <v>56500</v>
      </c>
    </row>
    <row r="849" spans="1:3" ht="20.100000000000001" customHeight="1" x14ac:dyDescent="0.25">
      <c r="A849" s="7" t="s">
        <v>1242</v>
      </c>
      <c r="B849" s="3" t="s">
        <v>1254</v>
      </c>
      <c r="C849" s="12">
        <v>56500</v>
      </c>
    </row>
    <row r="850" spans="1:3" ht="20.100000000000001" customHeight="1" x14ac:dyDescent="0.25">
      <c r="A850" s="7" t="s">
        <v>1242</v>
      </c>
      <c r="B850" s="3" t="s">
        <v>1255</v>
      </c>
      <c r="C850" s="12">
        <v>22530</v>
      </c>
    </row>
    <row r="851" spans="1:3" ht="20.100000000000001" customHeight="1" x14ac:dyDescent="0.25">
      <c r="A851" s="7" t="s">
        <v>1242</v>
      </c>
      <c r="B851" s="3" t="s">
        <v>347</v>
      </c>
      <c r="C851" s="12">
        <v>56920</v>
      </c>
    </row>
    <row r="852" spans="1:3" ht="20.100000000000001" customHeight="1" x14ac:dyDescent="0.25">
      <c r="A852" s="7" t="s">
        <v>1242</v>
      </c>
      <c r="B852" s="3" t="s">
        <v>1256</v>
      </c>
      <c r="C852" s="12">
        <v>35150</v>
      </c>
    </row>
    <row r="853" spans="1:3" ht="20.100000000000001" customHeight="1" x14ac:dyDescent="0.25">
      <c r="A853" s="7" t="s">
        <v>1242</v>
      </c>
      <c r="B853" s="3" t="s">
        <v>1173</v>
      </c>
      <c r="C853" s="12">
        <v>22980</v>
      </c>
    </row>
    <row r="854" spans="1:3" ht="20.100000000000001" customHeight="1" x14ac:dyDescent="0.25">
      <c r="A854" s="7" t="s">
        <v>1242</v>
      </c>
      <c r="B854" s="3" t="s">
        <v>943</v>
      </c>
      <c r="C854" s="12">
        <v>22170</v>
      </c>
    </row>
    <row r="855" spans="1:3" ht="20.100000000000001" customHeight="1" x14ac:dyDescent="0.25">
      <c r="A855" s="7" t="s">
        <v>1242</v>
      </c>
      <c r="B855" s="3" t="s">
        <v>337</v>
      </c>
      <c r="C855" s="12">
        <v>22300</v>
      </c>
    </row>
    <row r="856" spans="1:3" ht="20.100000000000001" customHeight="1" x14ac:dyDescent="0.25">
      <c r="A856" s="7" t="s">
        <v>1242</v>
      </c>
      <c r="B856" s="3" t="s">
        <v>95</v>
      </c>
      <c r="C856" s="12">
        <v>22250</v>
      </c>
    </row>
    <row r="857" spans="1:3" ht="20.100000000000001" customHeight="1" x14ac:dyDescent="0.25">
      <c r="A857" s="7" t="s">
        <v>1242</v>
      </c>
      <c r="B857" s="3" t="s">
        <v>230</v>
      </c>
      <c r="C857" s="12" t="s">
        <v>1257</v>
      </c>
    </row>
    <row r="858" spans="1:3" ht="20.100000000000001" customHeight="1" x14ac:dyDescent="0.25">
      <c r="A858" s="7" t="s">
        <v>1242</v>
      </c>
      <c r="B858" s="3" t="s">
        <v>214</v>
      </c>
      <c r="C858" s="12">
        <v>29397</v>
      </c>
    </row>
    <row r="859" spans="1:3" ht="20.100000000000001" customHeight="1" x14ac:dyDescent="0.25">
      <c r="A859" s="7" t="s">
        <v>1242</v>
      </c>
      <c r="B859" s="3" t="s">
        <v>318</v>
      </c>
      <c r="C859" s="12">
        <v>35065</v>
      </c>
    </row>
    <row r="860" spans="1:3" ht="20.100000000000001" customHeight="1" x14ac:dyDescent="0.25">
      <c r="A860" s="7" t="s">
        <v>1242</v>
      </c>
      <c r="B860" s="3" t="s">
        <v>1258</v>
      </c>
      <c r="C860" s="12">
        <v>56460</v>
      </c>
    </row>
    <row r="861" spans="1:3" ht="20.100000000000001" customHeight="1" x14ac:dyDescent="0.25">
      <c r="A861" s="7" t="s">
        <v>1242</v>
      </c>
      <c r="B861" s="3" t="s">
        <v>299</v>
      </c>
      <c r="C861" s="12">
        <v>56800</v>
      </c>
    </row>
    <row r="862" spans="1:3" ht="20.100000000000001" customHeight="1" x14ac:dyDescent="0.25">
      <c r="A862" s="7" t="s">
        <v>1242</v>
      </c>
      <c r="B862" s="3" t="s">
        <v>1259</v>
      </c>
      <c r="C862" s="12">
        <v>56890</v>
      </c>
    </row>
    <row r="863" spans="1:3" ht="20.100000000000001" customHeight="1" x14ac:dyDescent="0.25">
      <c r="A863" s="7" t="s">
        <v>1242</v>
      </c>
      <c r="B863" s="3" t="s">
        <v>1260</v>
      </c>
      <c r="C863" s="12">
        <v>22600</v>
      </c>
    </row>
    <row r="864" spans="1:3" ht="20.100000000000001" customHeight="1" x14ac:dyDescent="0.25">
      <c r="A864" s="7" t="s">
        <v>1242</v>
      </c>
      <c r="B864" s="3" t="s">
        <v>1078</v>
      </c>
      <c r="C864" s="12">
        <v>56920</v>
      </c>
    </row>
    <row r="865" spans="1:3" ht="20.100000000000001" customHeight="1" x14ac:dyDescent="0.25">
      <c r="A865" s="7" t="s">
        <v>1242</v>
      </c>
      <c r="B865" s="3" t="s">
        <v>139</v>
      </c>
      <c r="C865" s="12">
        <v>22100</v>
      </c>
    </row>
    <row r="866" spans="1:3" ht="20.100000000000001" customHeight="1" x14ac:dyDescent="0.25">
      <c r="A866" s="7" t="s">
        <v>1242</v>
      </c>
      <c r="B866" s="3" t="s">
        <v>1261</v>
      </c>
      <c r="C866" s="12">
        <v>22460</v>
      </c>
    </row>
    <row r="867" spans="1:3" ht="20.100000000000001" customHeight="1" x14ac:dyDescent="0.25">
      <c r="A867" s="7" t="s">
        <v>1262</v>
      </c>
      <c r="B867" s="3" t="s">
        <v>1263</v>
      </c>
      <c r="C867" s="12">
        <v>22510</v>
      </c>
    </row>
    <row r="868" spans="1:3" ht="20.100000000000001" customHeight="1" x14ac:dyDescent="0.25">
      <c r="A868" s="7" t="s">
        <v>1262</v>
      </c>
      <c r="B868" s="3" t="s">
        <v>1264</v>
      </c>
      <c r="C868" s="12">
        <v>22270</v>
      </c>
    </row>
    <row r="869" spans="1:3" ht="20.100000000000001" customHeight="1" x14ac:dyDescent="0.25">
      <c r="A869" s="7" t="s">
        <v>1262</v>
      </c>
      <c r="B869" s="3" t="s">
        <v>1265</v>
      </c>
      <c r="C869" s="12">
        <v>22550</v>
      </c>
    </row>
    <row r="870" spans="1:3" ht="20.100000000000001" customHeight="1" x14ac:dyDescent="0.25">
      <c r="A870" s="7" t="s">
        <v>1262</v>
      </c>
      <c r="B870" s="3" t="s">
        <v>1266</v>
      </c>
      <c r="C870" s="12">
        <v>56500</v>
      </c>
    </row>
    <row r="871" spans="1:3" ht="20.100000000000001" customHeight="1" x14ac:dyDescent="0.25">
      <c r="A871" s="7" t="s">
        <v>1262</v>
      </c>
      <c r="B871" s="3" t="s">
        <v>1267</v>
      </c>
      <c r="C871" s="12">
        <v>35350</v>
      </c>
    </row>
    <row r="872" spans="1:3" ht="20.100000000000001" customHeight="1" x14ac:dyDescent="0.25">
      <c r="A872" s="7" t="s">
        <v>1268</v>
      </c>
      <c r="B872" s="3" t="s">
        <v>103</v>
      </c>
      <c r="C872" s="12">
        <v>22400</v>
      </c>
    </row>
    <row r="873" spans="1:3" ht="20.100000000000001" customHeight="1" x14ac:dyDescent="0.25">
      <c r="A873" s="7" t="s">
        <v>1269</v>
      </c>
      <c r="B873" s="3" t="s">
        <v>308</v>
      </c>
      <c r="C873" s="12">
        <v>22600</v>
      </c>
    </row>
    <row r="874" spans="1:3" ht="20.100000000000001" customHeight="1" x14ac:dyDescent="0.25">
      <c r="A874" s="7" t="s">
        <v>1270</v>
      </c>
      <c r="B874" s="3" t="s">
        <v>269</v>
      </c>
      <c r="C874" s="12">
        <v>35290</v>
      </c>
    </row>
    <row r="875" spans="1:3" ht="20.100000000000001" customHeight="1" x14ac:dyDescent="0.25">
      <c r="A875" s="7" t="s">
        <v>1271</v>
      </c>
      <c r="B875" s="3" t="s">
        <v>1272</v>
      </c>
      <c r="C875" s="12" t="s">
        <v>1273</v>
      </c>
    </row>
    <row r="876" spans="1:3" ht="20.100000000000001" customHeight="1" x14ac:dyDescent="0.25">
      <c r="A876" s="7" t="s">
        <v>1271</v>
      </c>
      <c r="B876" s="3" t="s">
        <v>1274</v>
      </c>
      <c r="C876" s="12">
        <v>22460</v>
      </c>
    </row>
    <row r="877" spans="1:3" ht="20.100000000000001" customHeight="1" x14ac:dyDescent="0.25">
      <c r="A877" s="7" t="s">
        <v>1275</v>
      </c>
      <c r="B877" s="3" t="s">
        <v>1276</v>
      </c>
      <c r="C877" s="12" t="s">
        <v>1277</v>
      </c>
    </row>
    <row r="878" spans="1:3" ht="20.100000000000001" customHeight="1" x14ac:dyDescent="0.25">
      <c r="A878" s="7" t="s">
        <v>1278</v>
      </c>
      <c r="B878" s="3" t="s">
        <v>1279</v>
      </c>
      <c r="C878" s="12">
        <v>35630</v>
      </c>
    </row>
    <row r="879" spans="1:3" ht="20.100000000000001" customHeight="1" x14ac:dyDescent="0.25">
      <c r="A879" s="7" t="s">
        <v>1280</v>
      </c>
      <c r="B879" s="3" t="s">
        <v>1281</v>
      </c>
      <c r="C879" s="12" t="s">
        <v>1282</v>
      </c>
    </row>
    <row r="880" spans="1:3" ht="20.100000000000001" customHeight="1" x14ac:dyDescent="0.25">
      <c r="A880" s="7" t="s">
        <v>1283</v>
      </c>
      <c r="B880" s="3" t="s">
        <v>294</v>
      </c>
      <c r="C880" s="12">
        <v>85480</v>
      </c>
    </row>
    <row r="881" spans="1:3" ht="20.100000000000001" customHeight="1" x14ac:dyDescent="0.25">
      <c r="A881" s="7" t="s">
        <v>1284</v>
      </c>
      <c r="B881" s="3" t="s">
        <v>101</v>
      </c>
      <c r="C881" s="12" t="s">
        <v>1121</v>
      </c>
    </row>
    <row r="882" spans="1:3" ht="20.100000000000001" customHeight="1" x14ac:dyDescent="0.25">
      <c r="A882" s="7" t="s">
        <v>1284</v>
      </c>
      <c r="B882" s="3" t="s">
        <v>1285</v>
      </c>
      <c r="C882" s="12">
        <v>35680</v>
      </c>
    </row>
    <row r="883" spans="1:3" ht="20.100000000000001" customHeight="1" x14ac:dyDescent="0.25">
      <c r="A883" s="7" t="s">
        <v>1284</v>
      </c>
      <c r="B883" s="3" t="s">
        <v>592</v>
      </c>
      <c r="C883" s="12">
        <v>22402</v>
      </c>
    </row>
    <row r="884" spans="1:3" ht="20.100000000000001" customHeight="1" x14ac:dyDescent="0.25">
      <c r="A884" s="7" t="s">
        <v>1284</v>
      </c>
      <c r="B884" s="3" t="s">
        <v>516</v>
      </c>
      <c r="C884" s="12">
        <v>35530</v>
      </c>
    </row>
    <row r="885" spans="1:3" ht="20.100000000000001" customHeight="1" x14ac:dyDescent="0.25">
      <c r="A885" s="7" t="s">
        <v>1284</v>
      </c>
      <c r="B885" s="3" t="s">
        <v>1286</v>
      </c>
      <c r="C885" s="12">
        <v>35230</v>
      </c>
    </row>
    <row r="886" spans="1:3" ht="20.100000000000001" customHeight="1" x14ac:dyDescent="0.25">
      <c r="A886" s="7" t="s">
        <v>1287</v>
      </c>
      <c r="B886" s="3" t="s">
        <v>1288</v>
      </c>
      <c r="C886" s="12" t="s">
        <v>1289</v>
      </c>
    </row>
    <row r="887" spans="1:3" ht="20.100000000000001" customHeight="1" x14ac:dyDescent="0.25">
      <c r="A887" s="7" t="s">
        <v>1290</v>
      </c>
      <c r="B887" s="3" t="s">
        <v>90</v>
      </c>
      <c r="C887" s="12">
        <v>35290</v>
      </c>
    </row>
    <row r="888" spans="1:3" ht="20.100000000000001" customHeight="1" x14ac:dyDescent="0.25">
      <c r="A888" s="7" t="s">
        <v>1291</v>
      </c>
      <c r="B888" s="3" t="s">
        <v>1292</v>
      </c>
      <c r="C888" s="12">
        <v>76240</v>
      </c>
    </row>
    <row r="889" spans="1:3" ht="20.100000000000001" customHeight="1" x14ac:dyDescent="0.25">
      <c r="A889" s="7" t="s">
        <v>1293</v>
      </c>
      <c r="B889" s="3" t="s">
        <v>1294</v>
      </c>
      <c r="C889" s="12">
        <v>72000</v>
      </c>
    </row>
    <row r="890" spans="1:3" ht="20.100000000000001" customHeight="1" x14ac:dyDescent="0.25">
      <c r="A890" s="7" t="s">
        <v>1295</v>
      </c>
      <c r="B890" s="3" t="s">
        <v>1296</v>
      </c>
      <c r="C890" s="12">
        <v>35136</v>
      </c>
    </row>
    <row r="891" spans="1:3" ht="20.100000000000001" customHeight="1" x14ac:dyDescent="0.25">
      <c r="A891" s="7" t="s">
        <v>1297</v>
      </c>
      <c r="B891" s="3" t="s">
        <v>386</v>
      </c>
      <c r="C891" s="12">
        <v>22230</v>
      </c>
    </row>
    <row r="892" spans="1:3" ht="20.100000000000001" customHeight="1" x14ac:dyDescent="0.25">
      <c r="A892" s="7" t="s">
        <v>1298</v>
      </c>
      <c r="B892" s="3" t="s">
        <v>210</v>
      </c>
      <c r="C892" s="12">
        <v>35360</v>
      </c>
    </row>
    <row r="893" spans="1:3" ht="20.100000000000001" customHeight="1" x14ac:dyDescent="0.25">
      <c r="A893" s="7" t="s">
        <v>1299</v>
      </c>
      <c r="B893" s="3" t="s">
        <v>88</v>
      </c>
      <c r="C893" s="12">
        <v>35360</v>
      </c>
    </row>
    <row r="894" spans="1:3" ht="20.100000000000001" customHeight="1" x14ac:dyDescent="0.25">
      <c r="A894" s="7" t="s">
        <v>1300</v>
      </c>
      <c r="B894" s="3" t="s">
        <v>90</v>
      </c>
      <c r="C894" s="12">
        <v>35290</v>
      </c>
    </row>
    <row r="895" spans="1:3" ht="20.100000000000001" customHeight="1" x14ac:dyDescent="0.25">
      <c r="A895" s="7" t="s">
        <v>1301</v>
      </c>
      <c r="B895" s="3" t="s">
        <v>159</v>
      </c>
      <c r="C895" s="12" t="s">
        <v>394</v>
      </c>
    </row>
    <row r="896" spans="1:3" ht="20.100000000000001" customHeight="1" x14ac:dyDescent="0.25">
      <c r="A896" s="7" t="s">
        <v>1302</v>
      </c>
      <c r="B896" s="3" t="s">
        <v>1303</v>
      </c>
      <c r="C896" s="12">
        <v>35210</v>
      </c>
    </row>
    <row r="897" spans="1:3" ht="20.100000000000001" customHeight="1" x14ac:dyDescent="0.25">
      <c r="A897" s="7" t="s">
        <v>1304</v>
      </c>
      <c r="B897" s="3" t="s">
        <v>512</v>
      </c>
      <c r="C897" s="12">
        <v>35137</v>
      </c>
    </row>
    <row r="898" spans="1:3" ht="20.100000000000001" customHeight="1" x14ac:dyDescent="0.25">
      <c r="A898" s="7" t="s">
        <v>1305</v>
      </c>
      <c r="B898" s="3" t="s">
        <v>1306</v>
      </c>
      <c r="C898" s="12">
        <v>35680</v>
      </c>
    </row>
    <row r="899" spans="1:3" ht="20.100000000000001" customHeight="1" x14ac:dyDescent="0.25">
      <c r="A899" s="7" t="s">
        <v>1305</v>
      </c>
      <c r="B899" s="3" t="s">
        <v>1307</v>
      </c>
      <c r="C899" s="12" t="s">
        <v>579</v>
      </c>
    </row>
    <row r="900" spans="1:3" ht="20.100000000000001" customHeight="1" x14ac:dyDescent="0.25">
      <c r="A900" s="7" t="s">
        <v>1305</v>
      </c>
      <c r="B900" s="3" t="s">
        <v>1308</v>
      </c>
      <c r="C900" s="12" t="s">
        <v>1309</v>
      </c>
    </row>
    <row r="901" spans="1:3" ht="20.100000000000001" customHeight="1" x14ac:dyDescent="0.25">
      <c r="A901" s="7" t="s">
        <v>1305</v>
      </c>
      <c r="B901" s="3" t="s">
        <v>193</v>
      </c>
      <c r="C901" s="12">
        <v>35150</v>
      </c>
    </row>
    <row r="902" spans="1:3" ht="20.100000000000001" customHeight="1" x14ac:dyDescent="0.25">
      <c r="A902" s="7" t="s">
        <v>1305</v>
      </c>
      <c r="B902" s="3" t="s">
        <v>578</v>
      </c>
      <c r="C902" s="12" t="s">
        <v>579</v>
      </c>
    </row>
    <row r="903" spans="1:3" ht="20.100000000000001" customHeight="1" x14ac:dyDescent="0.25">
      <c r="A903" s="7" t="s">
        <v>1305</v>
      </c>
      <c r="B903" s="3" t="s">
        <v>216</v>
      </c>
      <c r="C903" s="12">
        <v>35290</v>
      </c>
    </row>
    <row r="904" spans="1:3" ht="20.100000000000001" customHeight="1" x14ac:dyDescent="0.25">
      <c r="A904" s="7" t="s">
        <v>1305</v>
      </c>
      <c r="B904" s="3" t="s">
        <v>1310</v>
      </c>
      <c r="C904" s="12">
        <v>35580</v>
      </c>
    </row>
    <row r="905" spans="1:3" ht="20.100000000000001" customHeight="1" x14ac:dyDescent="0.25">
      <c r="A905" s="7" t="s">
        <v>1305</v>
      </c>
      <c r="B905" s="3" t="s">
        <v>254</v>
      </c>
      <c r="C905" s="12">
        <v>35750</v>
      </c>
    </row>
    <row r="906" spans="1:3" ht="20.100000000000001" customHeight="1" x14ac:dyDescent="0.25">
      <c r="A906" s="7" t="s">
        <v>1305</v>
      </c>
      <c r="B906" s="3" t="s">
        <v>1311</v>
      </c>
      <c r="C906" s="12" t="s">
        <v>1312</v>
      </c>
    </row>
    <row r="907" spans="1:3" ht="20.100000000000001" customHeight="1" x14ac:dyDescent="0.25">
      <c r="A907" s="7" t="s">
        <v>1305</v>
      </c>
      <c r="B907" s="3" t="s">
        <v>1313</v>
      </c>
      <c r="C907" s="12">
        <v>35111</v>
      </c>
    </row>
    <row r="908" spans="1:3" ht="20.100000000000001" customHeight="1" x14ac:dyDescent="0.25">
      <c r="A908" s="7" t="s">
        <v>1305</v>
      </c>
      <c r="B908" s="3" t="s">
        <v>1314</v>
      </c>
      <c r="C908" s="12" t="s">
        <v>1315</v>
      </c>
    </row>
    <row r="909" spans="1:3" ht="20.100000000000001" customHeight="1" x14ac:dyDescent="0.25">
      <c r="A909" s="7" t="s">
        <v>1305</v>
      </c>
      <c r="B909" s="3" t="s">
        <v>339</v>
      </c>
      <c r="C909" s="12">
        <v>35360</v>
      </c>
    </row>
    <row r="910" spans="1:3" ht="20.100000000000001" customHeight="1" x14ac:dyDescent="0.25">
      <c r="A910" s="7" t="s">
        <v>1305</v>
      </c>
      <c r="B910" s="3" t="s">
        <v>1316</v>
      </c>
      <c r="C910" s="12" t="s">
        <v>442</v>
      </c>
    </row>
    <row r="911" spans="1:3" ht="20.100000000000001" customHeight="1" x14ac:dyDescent="0.25">
      <c r="A911" s="7" t="s">
        <v>1305</v>
      </c>
      <c r="B911" s="3" t="s">
        <v>593</v>
      </c>
      <c r="C911" s="12">
        <v>35520</v>
      </c>
    </row>
    <row r="912" spans="1:3" ht="20.100000000000001" customHeight="1" x14ac:dyDescent="0.25">
      <c r="A912" s="7" t="s">
        <v>1305</v>
      </c>
      <c r="B912" s="3" t="s">
        <v>1317</v>
      </c>
      <c r="C912" s="12" t="s">
        <v>443</v>
      </c>
    </row>
    <row r="913" spans="1:3" ht="20.100000000000001" customHeight="1" x14ac:dyDescent="0.25">
      <c r="A913" s="7" t="s">
        <v>1305</v>
      </c>
      <c r="B913" s="3" t="s">
        <v>194</v>
      </c>
      <c r="C913" s="12">
        <v>35480</v>
      </c>
    </row>
    <row r="914" spans="1:3" ht="20.100000000000001" customHeight="1" x14ac:dyDescent="0.25">
      <c r="A914" s="7" t="s">
        <v>1305</v>
      </c>
      <c r="B914" s="3" t="s">
        <v>88</v>
      </c>
      <c r="C914" s="12">
        <v>35360</v>
      </c>
    </row>
    <row r="915" spans="1:3" ht="20.100000000000001" customHeight="1" x14ac:dyDescent="0.25">
      <c r="A915" s="7" t="s">
        <v>1305</v>
      </c>
      <c r="B915" s="3" t="s">
        <v>97</v>
      </c>
      <c r="C915" s="12">
        <v>35160</v>
      </c>
    </row>
    <row r="916" spans="1:3" ht="20.100000000000001" customHeight="1" x14ac:dyDescent="0.25">
      <c r="A916" s="7" t="s">
        <v>1305</v>
      </c>
      <c r="B916" s="3" t="s">
        <v>1318</v>
      </c>
      <c r="C916" s="12">
        <v>35310</v>
      </c>
    </row>
    <row r="917" spans="1:3" ht="20.100000000000001" customHeight="1" x14ac:dyDescent="0.25">
      <c r="A917" s="7" t="s">
        <v>1305</v>
      </c>
      <c r="B917" s="3" t="s">
        <v>269</v>
      </c>
      <c r="C917" s="12">
        <v>35290</v>
      </c>
    </row>
    <row r="918" spans="1:3" ht="20.100000000000001" customHeight="1" x14ac:dyDescent="0.25">
      <c r="A918" s="7" t="s">
        <v>1305</v>
      </c>
      <c r="B918" s="3" t="s">
        <v>1319</v>
      </c>
      <c r="C918" s="12" t="s">
        <v>1320</v>
      </c>
    </row>
    <row r="919" spans="1:3" ht="20.100000000000001" customHeight="1" x14ac:dyDescent="0.25">
      <c r="A919" s="7" t="s">
        <v>1305</v>
      </c>
      <c r="B919" s="3" t="s">
        <v>136</v>
      </c>
      <c r="C919" s="12">
        <v>35550</v>
      </c>
    </row>
    <row r="920" spans="1:3" ht="20.100000000000001" customHeight="1" x14ac:dyDescent="0.25">
      <c r="A920" s="7" t="s">
        <v>1305</v>
      </c>
      <c r="B920" s="3" t="s">
        <v>1256</v>
      </c>
      <c r="C920" s="12">
        <v>35150</v>
      </c>
    </row>
    <row r="921" spans="1:3" ht="20.100000000000001" customHeight="1" x14ac:dyDescent="0.25">
      <c r="A921" s="7" t="s">
        <v>1305</v>
      </c>
      <c r="B921" s="3" t="s">
        <v>1321</v>
      </c>
      <c r="C921" s="12" t="s">
        <v>1322</v>
      </c>
    </row>
    <row r="922" spans="1:3" ht="20.100000000000001" customHeight="1" x14ac:dyDescent="0.25">
      <c r="A922" s="7" t="s">
        <v>1305</v>
      </c>
      <c r="B922" s="3" t="s">
        <v>1323</v>
      </c>
      <c r="C922" s="12">
        <v>35380</v>
      </c>
    </row>
    <row r="923" spans="1:3" ht="20.100000000000001" customHeight="1" x14ac:dyDescent="0.25">
      <c r="A923" s="7" t="s">
        <v>1305</v>
      </c>
      <c r="B923" s="3" t="s">
        <v>420</v>
      </c>
      <c r="C923" s="12" t="s">
        <v>1324</v>
      </c>
    </row>
    <row r="924" spans="1:3" ht="20.100000000000001" customHeight="1" x14ac:dyDescent="0.25">
      <c r="A924" s="7" t="s">
        <v>1305</v>
      </c>
      <c r="B924" s="3" t="s">
        <v>437</v>
      </c>
      <c r="C924" s="12">
        <v>22830</v>
      </c>
    </row>
    <row r="925" spans="1:3" ht="20.100000000000001" customHeight="1" x14ac:dyDescent="0.25">
      <c r="A925" s="7" t="s">
        <v>1305</v>
      </c>
      <c r="B925" s="3" t="s">
        <v>1325</v>
      </c>
      <c r="C925" s="12" t="s">
        <v>1019</v>
      </c>
    </row>
    <row r="926" spans="1:3" ht="20.100000000000001" customHeight="1" x14ac:dyDescent="0.25">
      <c r="A926" s="7" t="s">
        <v>1305</v>
      </c>
      <c r="B926" s="3" t="s">
        <v>318</v>
      </c>
      <c r="C926" s="12">
        <v>35000</v>
      </c>
    </row>
    <row r="927" spans="1:3" ht="20.100000000000001" customHeight="1" x14ac:dyDescent="0.25">
      <c r="A927" s="7" t="s">
        <v>1305</v>
      </c>
      <c r="B927" s="3" t="s">
        <v>1326</v>
      </c>
      <c r="C927" s="12">
        <v>35133</v>
      </c>
    </row>
    <row r="928" spans="1:3" ht="20.100000000000001" customHeight="1" x14ac:dyDescent="0.25">
      <c r="A928" s="7" t="s">
        <v>1305</v>
      </c>
      <c r="B928" s="3" t="s">
        <v>69</v>
      </c>
      <c r="C928" s="12">
        <v>35850</v>
      </c>
    </row>
    <row r="929" spans="1:3" ht="20.100000000000001" customHeight="1" x14ac:dyDescent="0.25">
      <c r="A929" s="7" t="s">
        <v>1305</v>
      </c>
      <c r="B929" s="3" t="s">
        <v>1327</v>
      </c>
      <c r="C929" s="12">
        <v>56140</v>
      </c>
    </row>
    <row r="930" spans="1:3" ht="20.100000000000001" customHeight="1" x14ac:dyDescent="0.25">
      <c r="A930" s="7" t="s">
        <v>1305</v>
      </c>
      <c r="B930" s="3" t="s">
        <v>1328</v>
      </c>
      <c r="C930" s="12" t="s">
        <v>1329</v>
      </c>
    </row>
    <row r="931" spans="1:3" ht="20.100000000000001" customHeight="1" x14ac:dyDescent="0.25">
      <c r="A931" s="7" t="s">
        <v>1305</v>
      </c>
      <c r="B931" s="3" t="s">
        <v>1330</v>
      </c>
      <c r="C931" s="12">
        <v>35370</v>
      </c>
    </row>
    <row r="932" spans="1:3" ht="20.100000000000001" customHeight="1" x14ac:dyDescent="0.25">
      <c r="A932" s="7" t="s">
        <v>1305</v>
      </c>
      <c r="B932" s="3" t="s">
        <v>1129</v>
      </c>
      <c r="C932" s="12">
        <v>35400</v>
      </c>
    </row>
    <row r="933" spans="1:3" ht="20.100000000000001" customHeight="1" x14ac:dyDescent="0.25">
      <c r="A933" s="7" t="s">
        <v>1305</v>
      </c>
      <c r="B933" s="3" t="s">
        <v>90</v>
      </c>
      <c r="C933" s="12" t="s">
        <v>91</v>
      </c>
    </row>
    <row r="934" spans="1:3" ht="20.100000000000001" customHeight="1" x14ac:dyDescent="0.25">
      <c r="A934" s="7" t="s">
        <v>1331</v>
      </c>
      <c r="B934" s="3" t="s">
        <v>1332</v>
      </c>
      <c r="C934" s="12">
        <v>22550</v>
      </c>
    </row>
    <row r="935" spans="1:3" ht="20.100000000000001" customHeight="1" x14ac:dyDescent="0.25">
      <c r="A935" s="7" t="s">
        <v>1333</v>
      </c>
      <c r="B935" s="3" t="s">
        <v>1334</v>
      </c>
      <c r="C935" s="12">
        <v>14280</v>
      </c>
    </row>
    <row r="936" spans="1:3" ht="20.100000000000001" customHeight="1" x14ac:dyDescent="0.25">
      <c r="A936" s="7" t="s">
        <v>1335</v>
      </c>
      <c r="B936" s="3" t="s">
        <v>216</v>
      </c>
      <c r="C936" s="12">
        <v>35290</v>
      </c>
    </row>
    <row r="937" spans="1:3" ht="20.100000000000001" customHeight="1" x14ac:dyDescent="0.25">
      <c r="A937" s="7" t="s">
        <v>1336</v>
      </c>
      <c r="B937" s="3" t="s">
        <v>216</v>
      </c>
      <c r="C937" s="12" t="s">
        <v>91</v>
      </c>
    </row>
    <row r="938" spans="1:3" ht="20.100000000000001" customHeight="1" x14ac:dyDescent="0.25">
      <c r="A938" s="7" t="s">
        <v>1337</v>
      </c>
      <c r="B938" s="3" t="s">
        <v>210</v>
      </c>
      <c r="C938" s="12">
        <v>35360</v>
      </c>
    </row>
    <row r="939" spans="1:3" ht="18" customHeight="1" x14ac:dyDescent="0.25"/>
  </sheetData>
  <sortState ref="A3:C968">
    <sortCondition ref="A1"/>
    <sortCondition ref="B1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R103"/>
  <sheetViews>
    <sheetView workbookViewId="0">
      <selection activeCell="B92" sqref="B92"/>
    </sheetView>
  </sheetViews>
  <sheetFormatPr baseColWidth="10" defaultRowHeight="15" x14ac:dyDescent="0.25"/>
  <cols>
    <col min="1" max="1" width="9.140625" customWidth="1"/>
    <col min="2" max="3" width="18" customWidth="1"/>
    <col min="4" max="4" width="20.85546875" customWidth="1"/>
    <col min="5" max="5" width="19.28515625" customWidth="1"/>
    <col min="6" max="6" width="15.85546875" customWidth="1"/>
    <col min="7" max="7" width="16.140625" customWidth="1"/>
    <col min="8" max="8" width="26" customWidth="1"/>
    <col min="9" max="9" width="21.85546875" customWidth="1"/>
    <col min="10" max="10" width="24.28515625" customWidth="1"/>
    <col min="12" max="12" width="23.140625" customWidth="1"/>
    <col min="15" max="15" width="17.140625" customWidth="1"/>
    <col min="16" max="16" width="8" customWidth="1"/>
    <col min="18" max="18" width="21.140625" customWidth="1"/>
  </cols>
  <sheetData>
    <row r="1" spans="1:18" x14ac:dyDescent="0.25">
      <c r="A1" s="84" t="s">
        <v>0</v>
      </c>
      <c r="B1" s="77" t="s">
        <v>1</v>
      </c>
      <c r="C1" s="75" t="s">
        <v>2</v>
      </c>
      <c r="D1" s="76" t="s">
        <v>3</v>
      </c>
      <c r="E1" s="85" t="s">
        <v>4</v>
      </c>
      <c r="F1" s="85" t="s">
        <v>1349</v>
      </c>
      <c r="G1" s="85" t="s">
        <v>1406</v>
      </c>
      <c r="H1" s="102" t="s">
        <v>6</v>
      </c>
      <c r="I1" s="102"/>
      <c r="J1" s="101"/>
      <c r="K1" s="77" t="s">
        <v>1407</v>
      </c>
      <c r="L1" s="58" t="s">
        <v>7</v>
      </c>
      <c r="M1" s="71" t="s">
        <v>8</v>
      </c>
      <c r="N1" s="64" t="s">
        <v>9</v>
      </c>
      <c r="O1" s="72" t="s">
        <v>10</v>
      </c>
      <c r="P1" s="107" t="s">
        <v>1340</v>
      </c>
      <c r="Q1" s="101" t="s">
        <v>1385</v>
      </c>
      <c r="R1" s="101" t="s">
        <v>1386</v>
      </c>
    </row>
    <row r="2" spans="1:18" x14ac:dyDescent="0.25">
      <c r="A2" s="93">
        <v>0.25</v>
      </c>
      <c r="B2" s="78" t="s">
        <v>1401</v>
      </c>
      <c r="C2" s="78" t="s">
        <v>1401</v>
      </c>
      <c r="D2" s="78" t="s">
        <v>1424</v>
      </c>
      <c r="E2" s="80" t="s">
        <v>11</v>
      </c>
      <c r="F2" s="80">
        <v>1</v>
      </c>
      <c r="G2" s="80">
        <v>1</v>
      </c>
      <c r="H2" s="56">
        <f>DATE(CALENDRIER!B1,1,1)</f>
        <v>41640</v>
      </c>
      <c r="I2" s="103" t="s">
        <v>12</v>
      </c>
      <c r="J2" s="101"/>
      <c r="K2" s="63" t="s">
        <v>13</v>
      </c>
      <c r="L2" s="57" t="s">
        <v>1376</v>
      </c>
      <c r="M2" s="69">
        <v>0</v>
      </c>
      <c r="N2" s="66">
        <v>1</v>
      </c>
      <c r="O2" s="68" t="s">
        <v>14</v>
      </c>
      <c r="P2" s="57">
        <v>2014</v>
      </c>
      <c r="Q2" s="57">
        <v>1</v>
      </c>
      <c r="R2" s="101" t="s">
        <v>1391</v>
      </c>
    </row>
    <row r="3" spans="1:18" x14ac:dyDescent="0.25">
      <c r="A3" s="93">
        <v>0.26041666666666669</v>
      </c>
      <c r="B3" s="88" t="s">
        <v>1402</v>
      </c>
      <c r="C3" s="78" t="s">
        <v>1401</v>
      </c>
      <c r="D3" s="78" t="s">
        <v>15</v>
      </c>
      <c r="E3" s="98" t="s">
        <v>16</v>
      </c>
      <c r="F3" s="80">
        <v>2</v>
      </c>
      <c r="G3" s="80">
        <v>2</v>
      </c>
      <c r="H3" s="106">
        <f>J3+1</f>
        <v>41750</v>
      </c>
      <c r="I3" s="103" t="s">
        <v>17</v>
      </c>
      <c r="J3" s="104">
        <f>DATE(CALENDRIER!B1,3,29.56+0.979*MOD(204-11*MOD(CALENDRIER!B1,19),30)- WEEKDAY(DATE(CALENDRIER!B1,3,28.56+0.979*MOD(204-11*MOD(CALENDRIER!B1,19),30))))</f>
        <v>41749</v>
      </c>
      <c r="K3" s="63" t="s">
        <v>18</v>
      </c>
      <c r="L3" s="57" t="s">
        <v>19</v>
      </c>
      <c r="M3" s="69">
        <v>1.0416666666666666E-2</v>
      </c>
      <c r="N3" s="67">
        <v>2</v>
      </c>
      <c r="O3" s="68" t="s">
        <v>20</v>
      </c>
      <c r="P3" s="57">
        <v>2015</v>
      </c>
      <c r="Q3" s="57">
        <v>2</v>
      </c>
      <c r="R3" s="101" t="s">
        <v>1392</v>
      </c>
    </row>
    <row r="4" spans="1:18" x14ac:dyDescent="0.25">
      <c r="A4" s="93">
        <v>0.27083333333333331</v>
      </c>
      <c r="B4" s="89" t="s">
        <v>1375</v>
      </c>
      <c r="C4" s="78" t="s">
        <v>1401</v>
      </c>
      <c r="D4" s="78" t="s">
        <v>1425</v>
      </c>
      <c r="E4" s="79" t="s">
        <v>21</v>
      </c>
      <c r="F4" s="98"/>
      <c r="G4" s="98">
        <v>3</v>
      </c>
      <c r="H4" s="106">
        <f>DATE(CALENDRIER!B1,5,1)</f>
        <v>41760</v>
      </c>
      <c r="I4" s="103" t="s">
        <v>22</v>
      </c>
      <c r="J4" s="101"/>
      <c r="K4" s="63" t="s">
        <v>1377</v>
      </c>
      <c r="L4" s="57" t="s">
        <v>23</v>
      </c>
      <c r="M4" s="69">
        <v>2.0833333333333332E-2</v>
      </c>
      <c r="N4" s="57"/>
      <c r="O4" s="68" t="s">
        <v>24</v>
      </c>
      <c r="P4" s="57">
        <v>2016</v>
      </c>
      <c r="Q4" s="57">
        <v>3</v>
      </c>
      <c r="R4" s="101" t="s">
        <v>1394</v>
      </c>
    </row>
    <row r="5" spans="1:18" x14ac:dyDescent="0.25">
      <c r="A5" s="93">
        <v>0.28125</v>
      </c>
      <c r="B5" s="90" t="s">
        <v>25</v>
      </c>
      <c r="C5" s="78" t="s">
        <v>1401</v>
      </c>
      <c r="D5" s="78" t="s">
        <v>26</v>
      </c>
      <c r="E5" s="79" t="s">
        <v>27</v>
      </c>
      <c r="F5" s="98"/>
      <c r="G5" s="98">
        <v>4</v>
      </c>
      <c r="H5" s="106">
        <f>DATE(CALENDRIER!B1,5,8)</f>
        <v>41767</v>
      </c>
      <c r="I5" s="103" t="s">
        <v>28</v>
      </c>
      <c r="J5" s="101"/>
      <c r="K5" s="63" t="s">
        <v>29</v>
      </c>
      <c r="L5" s="57" t="s">
        <v>1378</v>
      </c>
      <c r="M5" s="69">
        <v>3.125E-2</v>
      </c>
      <c r="N5" s="57"/>
      <c r="O5" s="68" t="s">
        <v>30</v>
      </c>
      <c r="P5" s="57">
        <v>2017</v>
      </c>
      <c r="Q5" s="57">
        <v>4</v>
      </c>
      <c r="R5" s="101" t="s">
        <v>1388</v>
      </c>
    </row>
    <row r="6" spans="1:18" x14ac:dyDescent="0.25">
      <c r="A6" s="93">
        <v>0.29166666666666669</v>
      </c>
      <c r="B6" s="91" t="s">
        <v>1400</v>
      </c>
      <c r="C6" s="78" t="s">
        <v>1401</v>
      </c>
      <c r="D6" s="78" t="s">
        <v>32</v>
      </c>
      <c r="E6" s="79" t="s">
        <v>33</v>
      </c>
      <c r="F6" s="98"/>
      <c r="G6" s="98">
        <v>5</v>
      </c>
      <c r="H6" s="106">
        <f>J3+39</f>
        <v>41788</v>
      </c>
      <c r="I6" s="103" t="s">
        <v>34</v>
      </c>
      <c r="J6" s="101"/>
      <c r="K6" s="63" t="s">
        <v>35</v>
      </c>
      <c r="L6" s="57" t="s">
        <v>36</v>
      </c>
      <c r="M6" s="69">
        <v>4.1666666666666699E-2</v>
      </c>
      <c r="N6" s="57"/>
      <c r="O6" s="68" t="s">
        <v>37</v>
      </c>
      <c r="P6" s="57">
        <v>2018</v>
      </c>
      <c r="Q6">
        <v>5</v>
      </c>
      <c r="R6" s="101" t="s">
        <v>1387</v>
      </c>
    </row>
    <row r="7" spans="1:18" x14ac:dyDescent="0.25">
      <c r="A7" s="93">
        <v>0.30208333333333298</v>
      </c>
      <c r="B7" s="92" t="s">
        <v>1403</v>
      </c>
      <c r="C7" s="78" t="s">
        <v>1401</v>
      </c>
      <c r="D7" s="78" t="s">
        <v>38</v>
      </c>
      <c r="E7" s="79" t="s">
        <v>39</v>
      </c>
      <c r="F7" s="98"/>
      <c r="G7" s="98"/>
      <c r="H7" s="106">
        <f>J3+50</f>
        <v>41799</v>
      </c>
      <c r="I7" s="103" t="s">
        <v>40</v>
      </c>
      <c r="J7" s="101"/>
      <c r="K7" s="63" t="s">
        <v>1405</v>
      </c>
      <c r="L7" s="57" t="s">
        <v>41</v>
      </c>
      <c r="M7" s="69">
        <v>5.2083333333333301E-2</v>
      </c>
      <c r="N7" s="57"/>
      <c r="O7" s="70"/>
      <c r="P7" s="57">
        <v>2019</v>
      </c>
      <c r="Q7" s="57">
        <v>6</v>
      </c>
      <c r="R7" s="101" t="s">
        <v>1393</v>
      </c>
    </row>
    <row r="8" spans="1:18" ht="24" customHeight="1" x14ac:dyDescent="0.25">
      <c r="A8" s="93">
        <v>0.3125</v>
      </c>
      <c r="B8" s="73"/>
      <c r="C8" s="78" t="s">
        <v>1401</v>
      </c>
      <c r="D8" s="78" t="s">
        <v>1414</v>
      </c>
      <c r="E8" s="79"/>
      <c r="F8" s="98"/>
      <c r="G8" s="98"/>
      <c r="H8" s="106">
        <f>DATE(CALENDRIER!B1,7,14)</f>
        <v>41834</v>
      </c>
      <c r="I8" s="103" t="s">
        <v>42</v>
      </c>
      <c r="J8" s="104">
        <f>J3+49</f>
        <v>41798</v>
      </c>
      <c r="K8" s="63" t="s">
        <v>37</v>
      </c>
      <c r="L8" s="57" t="s">
        <v>1379</v>
      </c>
      <c r="M8" s="69">
        <v>6.25E-2</v>
      </c>
      <c r="N8" s="57"/>
      <c r="O8" s="70"/>
      <c r="P8" s="57">
        <v>2020</v>
      </c>
      <c r="Q8" s="57">
        <v>7</v>
      </c>
      <c r="R8" s="118" t="s">
        <v>1396</v>
      </c>
    </row>
    <row r="9" spans="1:18" x14ac:dyDescent="0.25">
      <c r="A9" s="93">
        <v>0.32291666666666702</v>
      </c>
      <c r="B9" s="73"/>
      <c r="C9" s="78" t="s">
        <v>1401</v>
      </c>
      <c r="D9" s="78" t="s">
        <v>1411</v>
      </c>
      <c r="E9" s="79"/>
      <c r="F9" s="79"/>
      <c r="G9" s="79"/>
      <c r="H9" s="106">
        <f>DATE(CALENDRIER!B1,8,15)</f>
        <v>41866</v>
      </c>
      <c r="I9" s="103" t="s">
        <v>43</v>
      </c>
      <c r="J9" s="101"/>
      <c r="L9" s="57" t="s">
        <v>1380</v>
      </c>
      <c r="M9" s="69">
        <v>7.2916666666666699E-2</v>
      </c>
      <c r="N9" s="57"/>
      <c r="O9" s="70"/>
      <c r="P9" s="57">
        <v>2021</v>
      </c>
      <c r="Q9" s="57">
        <v>8</v>
      </c>
      <c r="R9" s="101" t="s">
        <v>1389</v>
      </c>
    </row>
    <row r="10" spans="1:18" x14ac:dyDescent="0.25">
      <c r="A10" s="93">
        <v>0.33333333333333298</v>
      </c>
      <c r="B10" s="73"/>
      <c r="C10" s="78" t="s">
        <v>1401</v>
      </c>
      <c r="D10" s="78" t="s">
        <v>37</v>
      </c>
      <c r="E10" s="79"/>
      <c r="F10" s="79"/>
      <c r="G10" s="79"/>
      <c r="H10" s="106">
        <f>DATE(CALENDRIER!B1,11,1)</f>
        <v>41944</v>
      </c>
      <c r="I10" s="103" t="s">
        <v>1381</v>
      </c>
      <c r="J10" s="101"/>
      <c r="K10" s="63"/>
      <c r="L10" s="57" t="s">
        <v>1382</v>
      </c>
      <c r="M10" s="69">
        <v>8.3333333333333301E-2</v>
      </c>
      <c r="N10" s="57"/>
      <c r="O10" s="70"/>
      <c r="P10" s="57">
        <v>2022</v>
      </c>
      <c r="Q10" s="57"/>
      <c r="R10" s="101" t="s">
        <v>1390</v>
      </c>
    </row>
    <row r="11" spans="1:18" x14ac:dyDescent="0.25">
      <c r="A11" s="93">
        <v>0.34375</v>
      </c>
      <c r="B11" s="73"/>
      <c r="C11" s="88" t="s">
        <v>1402</v>
      </c>
      <c r="D11" s="79" t="s">
        <v>1412</v>
      </c>
      <c r="E11" s="79"/>
      <c r="F11" s="79"/>
      <c r="G11" s="79"/>
      <c r="H11" s="106">
        <f>DATE(CALENDRIER!B1,11,11)</f>
        <v>41954</v>
      </c>
      <c r="I11" s="103" t="s">
        <v>45</v>
      </c>
      <c r="J11" s="101"/>
      <c r="K11" s="63"/>
      <c r="L11" s="57" t="s">
        <v>1383</v>
      </c>
      <c r="M11" s="69">
        <v>9.375E-2</v>
      </c>
      <c r="N11" s="57"/>
      <c r="O11" s="70"/>
      <c r="P11" s="57">
        <v>2023</v>
      </c>
      <c r="Q11" s="57"/>
    </row>
    <row r="12" spans="1:18" x14ac:dyDescent="0.25">
      <c r="A12" s="93">
        <v>0.35416666666666702</v>
      </c>
      <c r="B12" s="73"/>
      <c r="C12" s="88" t="s">
        <v>1402</v>
      </c>
      <c r="D12" s="79" t="s">
        <v>1397</v>
      </c>
      <c r="E12" s="79"/>
      <c r="F12" s="79"/>
      <c r="G12" s="79"/>
      <c r="H12" s="106">
        <f>DATE(CALENDRIER!B1,12,25)</f>
        <v>41998</v>
      </c>
      <c r="I12" s="103" t="s">
        <v>46</v>
      </c>
      <c r="J12" s="101"/>
      <c r="K12" s="63"/>
      <c r="L12" s="65" t="s">
        <v>47</v>
      </c>
      <c r="M12" s="69">
        <v>0.104166666666667</v>
      </c>
      <c r="N12" s="57"/>
      <c r="O12" s="57"/>
      <c r="P12" s="57">
        <v>2024</v>
      </c>
      <c r="Q12" s="57"/>
    </row>
    <row r="13" spans="1:18" ht="18.75" x14ac:dyDescent="0.3">
      <c r="A13" s="93">
        <v>0.36458333333333398</v>
      </c>
      <c r="B13" s="73"/>
      <c r="C13" s="88" t="s">
        <v>1402</v>
      </c>
      <c r="D13" s="79" t="s">
        <v>1413</v>
      </c>
      <c r="E13" s="79"/>
      <c r="F13" s="79"/>
      <c r="G13" s="79"/>
      <c r="H13" s="101"/>
      <c r="I13" s="101"/>
      <c r="J13" s="101"/>
      <c r="K13" s="63"/>
      <c r="L13" s="101" t="s">
        <v>1421</v>
      </c>
      <c r="M13" s="69">
        <v>0.114583333333333</v>
      </c>
      <c r="N13" s="57"/>
      <c r="O13" s="57"/>
      <c r="P13" s="57">
        <v>2025</v>
      </c>
      <c r="Q13" s="59"/>
    </row>
    <row r="14" spans="1:18" x14ac:dyDescent="0.25">
      <c r="A14" s="93">
        <v>0.375</v>
      </c>
      <c r="B14" s="73"/>
      <c r="C14" s="88" t="s">
        <v>1402</v>
      </c>
      <c r="D14" s="79" t="s">
        <v>15</v>
      </c>
      <c r="E14" s="79"/>
      <c r="F14" s="79"/>
      <c r="G14" s="79"/>
      <c r="H14" s="101"/>
      <c r="I14" s="101"/>
      <c r="J14" s="101"/>
      <c r="K14" s="63"/>
      <c r="L14" s="57" t="s">
        <v>1384</v>
      </c>
      <c r="M14" s="69">
        <v>0.125</v>
      </c>
      <c r="N14" s="57"/>
      <c r="O14" s="57"/>
      <c r="P14" s="57">
        <v>2026</v>
      </c>
      <c r="Q14" s="57"/>
    </row>
    <row r="15" spans="1:18" x14ac:dyDescent="0.25">
      <c r="A15" s="93">
        <v>0.38541666666666702</v>
      </c>
      <c r="B15" s="73"/>
      <c r="C15" s="88" t="s">
        <v>1402</v>
      </c>
      <c r="D15" s="79" t="s">
        <v>44</v>
      </c>
      <c r="E15" s="94"/>
      <c r="F15" s="79"/>
      <c r="G15" s="79"/>
      <c r="H15" s="101"/>
      <c r="I15" s="101"/>
      <c r="J15" s="101"/>
      <c r="K15" s="63"/>
      <c r="L15" s="57"/>
      <c r="M15" s="69">
        <v>0.13541666666666699</v>
      </c>
      <c r="N15" s="57"/>
      <c r="O15" s="57"/>
      <c r="P15" s="57"/>
      <c r="Q15" s="57"/>
    </row>
    <row r="16" spans="1:18" x14ac:dyDescent="0.25">
      <c r="A16" s="93">
        <v>0.39583333333333398</v>
      </c>
      <c r="B16" s="73"/>
      <c r="C16" s="88" t="s">
        <v>1402</v>
      </c>
      <c r="D16" s="79" t="s">
        <v>26</v>
      </c>
      <c r="E16" s="79"/>
      <c r="F16" s="79"/>
      <c r="G16" s="79"/>
      <c r="H16" s="101"/>
      <c r="I16" s="101"/>
      <c r="J16" s="101"/>
      <c r="L16" s="57"/>
      <c r="M16" s="69">
        <v>0.14583333333333301</v>
      </c>
      <c r="N16" s="57"/>
      <c r="O16" s="57"/>
      <c r="P16" s="57"/>
      <c r="Q16" s="57"/>
    </row>
    <row r="17" spans="1:17" x14ac:dyDescent="0.25">
      <c r="A17" s="93">
        <v>0.40625</v>
      </c>
      <c r="B17" s="73"/>
      <c r="C17" s="88" t="s">
        <v>1402</v>
      </c>
      <c r="D17" s="79" t="s">
        <v>1414</v>
      </c>
      <c r="E17" s="86"/>
      <c r="F17" s="99"/>
      <c r="G17" s="88"/>
      <c r="H17" s="101"/>
      <c r="I17" s="101"/>
      <c r="J17" s="101"/>
      <c r="K17" s="63"/>
      <c r="L17" s="57"/>
      <c r="M17" s="69">
        <v>0.15625</v>
      </c>
      <c r="N17" s="57"/>
      <c r="O17" s="57"/>
      <c r="P17" s="57"/>
      <c r="Q17" s="57"/>
    </row>
    <row r="18" spans="1:17" ht="18.75" x14ac:dyDescent="0.3">
      <c r="A18" s="93">
        <v>0.41666666666666702</v>
      </c>
      <c r="B18" s="73"/>
      <c r="C18" s="88" t="s">
        <v>1402</v>
      </c>
      <c r="D18" s="79" t="s">
        <v>1426</v>
      </c>
      <c r="E18" s="86"/>
      <c r="F18" s="99"/>
      <c r="G18" s="88"/>
      <c r="H18" s="101"/>
      <c r="I18" s="101"/>
      <c r="J18" s="101"/>
      <c r="K18" s="63"/>
      <c r="L18" s="57"/>
      <c r="M18" s="69">
        <v>0.16666666666666699</v>
      </c>
      <c r="N18" s="57"/>
      <c r="O18" s="57"/>
      <c r="P18" s="59"/>
      <c r="Q18" s="59"/>
    </row>
    <row r="19" spans="1:17" x14ac:dyDescent="0.25">
      <c r="A19" s="93">
        <v>0.42708333333333398</v>
      </c>
      <c r="B19" s="73"/>
      <c r="C19" s="88" t="s">
        <v>1402</v>
      </c>
      <c r="D19" s="79" t="s">
        <v>37</v>
      </c>
      <c r="E19" s="73"/>
      <c r="F19" s="99"/>
      <c r="G19" s="88"/>
      <c r="H19" s="101"/>
      <c r="I19" s="101"/>
      <c r="J19" s="101"/>
      <c r="K19" s="63"/>
      <c r="L19" s="57"/>
      <c r="M19" s="69">
        <v>0.17708333333333501</v>
      </c>
      <c r="N19" s="57"/>
      <c r="O19" s="57"/>
      <c r="P19" s="57"/>
      <c r="Q19" s="57"/>
    </row>
    <row r="20" spans="1:17" x14ac:dyDescent="0.25">
      <c r="A20" s="93">
        <v>0.4375</v>
      </c>
      <c r="B20" s="73"/>
      <c r="C20" s="90" t="s">
        <v>25</v>
      </c>
      <c r="D20" s="81" t="s">
        <v>49</v>
      </c>
      <c r="E20" s="87"/>
      <c r="F20" s="100"/>
      <c r="G20" s="73"/>
      <c r="H20" s="101"/>
      <c r="I20" s="101"/>
      <c r="J20" s="101"/>
      <c r="K20" s="63"/>
      <c r="L20" s="62"/>
      <c r="M20" s="69">
        <v>0.187500000000002</v>
      </c>
      <c r="N20" s="62"/>
      <c r="O20" s="57"/>
      <c r="P20" s="57"/>
      <c r="Q20" s="57"/>
    </row>
    <row r="21" spans="1:17" ht="18.75" x14ac:dyDescent="0.3">
      <c r="A21" s="93">
        <v>0.44791666666666702</v>
      </c>
      <c r="B21" s="73"/>
      <c r="C21" s="90" t="s">
        <v>25</v>
      </c>
      <c r="D21" s="81" t="s">
        <v>50</v>
      </c>
      <c r="E21" s="73"/>
      <c r="F21" s="100"/>
      <c r="G21" s="73"/>
      <c r="H21" s="101"/>
      <c r="I21" s="101"/>
      <c r="J21" s="101"/>
      <c r="K21" s="63"/>
      <c r="L21" s="59"/>
      <c r="M21" s="69">
        <v>0.19791666666666899</v>
      </c>
      <c r="N21" s="60"/>
      <c r="O21" s="57"/>
      <c r="P21" s="60"/>
      <c r="Q21" s="60"/>
    </row>
    <row r="22" spans="1:17" x14ac:dyDescent="0.25">
      <c r="A22" s="93">
        <v>0.45833333333333398</v>
      </c>
      <c r="B22" s="73"/>
      <c r="C22" s="90" t="s">
        <v>25</v>
      </c>
      <c r="D22" s="81" t="s">
        <v>51</v>
      </c>
      <c r="E22" s="73"/>
      <c r="F22" s="96"/>
      <c r="G22" s="96"/>
      <c r="H22" s="101"/>
      <c r="I22" s="101"/>
      <c r="J22" s="101"/>
      <c r="K22" s="63"/>
      <c r="L22" s="57"/>
      <c r="M22" s="69">
        <v>0.20833333333333601</v>
      </c>
      <c r="N22" s="57"/>
      <c r="O22" s="57"/>
      <c r="P22" s="57"/>
      <c r="Q22" s="57"/>
    </row>
    <row r="23" spans="1:17" x14ac:dyDescent="0.25">
      <c r="A23" s="93">
        <v>0.46875</v>
      </c>
      <c r="B23" s="73"/>
      <c r="C23" s="90" t="s">
        <v>25</v>
      </c>
      <c r="D23" s="82" t="s">
        <v>52</v>
      </c>
      <c r="E23" s="73"/>
      <c r="F23" s="96"/>
      <c r="G23" s="96"/>
      <c r="H23" s="101"/>
      <c r="I23" s="101"/>
      <c r="J23" s="101"/>
      <c r="K23" s="63"/>
      <c r="L23" s="62"/>
      <c r="M23" s="69">
        <v>0.218750000000003</v>
      </c>
      <c r="N23" s="57"/>
      <c r="O23" s="57"/>
      <c r="P23" s="57"/>
      <c r="Q23" s="57"/>
    </row>
    <row r="24" spans="1:17" ht="18.75" x14ac:dyDescent="0.3">
      <c r="A24" s="93">
        <v>0.47916666666666702</v>
      </c>
      <c r="B24" s="73"/>
      <c r="C24" s="90" t="s">
        <v>25</v>
      </c>
      <c r="D24" s="82" t="s">
        <v>37</v>
      </c>
      <c r="E24" s="73"/>
      <c r="F24" s="96"/>
      <c r="G24" s="96"/>
      <c r="H24" s="101"/>
      <c r="I24" s="101"/>
      <c r="J24" s="101"/>
      <c r="K24" s="63"/>
      <c r="L24" s="57"/>
      <c r="M24" s="69">
        <v>0.22916666666666999</v>
      </c>
      <c r="N24" s="57"/>
      <c r="O24" s="59"/>
      <c r="P24" s="57"/>
      <c r="Q24" s="57"/>
    </row>
    <row r="25" spans="1:17" ht="18.75" x14ac:dyDescent="0.3">
      <c r="A25" s="93">
        <v>0.48958333333333398</v>
      </c>
      <c r="B25" s="73"/>
      <c r="C25" s="89" t="s">
        <v>1375</v>
      </c>
      <c r="D25" s="83" t="s">
        <v>53</v>
      </c>
      <c r="E25" s="73"/>
      <c r="F25" s="73"/>
      <c r="G25" s="73"/>
      <c r="H25" s="101"/>
      <c r="I25" s="101"/>
      <c r="J25" s="101"/>
      <c r="K25" s="57"/>
      <c r="L25" s="59"/>
      <c r="M25" s="69">
        <v>0.23958333333333701</v>
      </c>
      <c r="N25" s="57"/>
      <c r="O25" s="57"/>
      <c r="P25" s="57"/>
      <c r="Q25" s="57"/>
    </row>
    <row r="26" spans="1:17" x14ac:dyDescent="0.25">
      <c r="A26" s="93">
        <v>0.5</v>
      </c>
      <c r="B26" s="73"/>
      <c r="C26" s="89" t="s">
        <v>1375</v>
      </c>
      <c r="D26" s="83" t="s">
        <v>1404</v>
      </c>
      <c r="E26" s="73"/>
      <c r="F26" s="73"/>
      <c r="G26" s="73"/>
      <c r="H26" s="101"/>
      <c r="I26" s="101"/>
      <c r="J26" s="101"/>
      <c r="K26" s="57"/>
      <c r="L26" s="57"/>
      <c r="M26" s="69">
        <v>0.250000000000004</v>
      </c>
      <c r="N26" s="57"/>
      <c r="O26" s="57"/>
      <c r="P26" s="57"/>
      <c r="Q26" s="57"/>
    </row>
    <row r="27" spans="1:17" x14ac:dyDescent="0.25">
      <c r="A27" s="93">
        <v>0.51041666666666696</v>
      </c>
      <c r="B27" s="73"/>
      <c r="C27" s="89" t="s">
        <v>1375</v>
      </c>
      <c r="D27" s="83" t="s">
        <v>54</v>
      </c>
      <c r="E27" s="73"/>
      <c r="F27" s="73"/>
      <c r="G27" s="73"/>
      <c r="H27" s="101"/>
      <c r="I27" s="101"/>
      <c r="J27" s="101"/>
      <c r="K27" s="57"/>
      <c r="L27" s="57"/>
      <c r="M27" s="69">
        <v>0.26041666666667102</v>
      </c>
      <c r="N27" s="57"/>
      <c r="O27" s="57"/>
      <c r="P27" s="57"/>
      <c r="Q27" s="57"/>
    </row>
    <row r="28" spans="1:17" x14ac:dyDescent="0.25">
      <c r="A28" s="93">
        <v>0.52083333333333404</v>
      </c>
      <c r="B28" s="73"/>
      <c r="C28" s="89" t="s">
        <v>1375</v>
      </c>
      <c r="D28" s="83" t="s">
        <v>1422</v>
      </c>
      <c r="E28" s="73"/>
      <c r="F28" s="73"/>
      <c r="G28" s="73"/>
      <c r="H28" s="101"/>
      <c r="I28" s="101"/>
      <c r="J28" s="101"/>
      <c r="K28" s="63"/>
      <c r="L28" s="57"/>
      <c r="M28" s="69">
        <v>0.27083333333333798</v>
      </c>
      <c r="N28" s="57"/>
      <c r="O28" s="57"/>
      <c r="P28" s="57"/>
      <c r="Q28" s="57"/>
    </row>
    <row r="29" spans="1:17" x14ac:dyDescent="0.25">
      <c r="A29" s="93">
        <v>0.53125</v>
      </c>
      <c r="B29" s="73"/>
      <c r="C29" s="89" t="s">
        <v>1375</v>
      </c>
      <c r="D29" s="83" t="s">
        <v>55</v>
      </c>
      <c r="E29" s="73"/>
      <c r="F29" s="73"/>
      <c r="G29" s="73"/>
      <c r="H29" s="101"/>
      <c r="I29" s="101"/>
      <c r="J29" s="101"/>
      <c r="K29" s="57"/>
      <c r="L29" s="57"/>
      <c r="M29" s="69">
        <v>0.281250000000005</v>
      </c>
      <c r="N29" s="57"/>
      <c r="O29" s="57"/>
      <c r="P29" s="57"/>
      <c r="Q29" s="57"/>
    </row>
    <row r="30" spans="1:17" x14ac:dyDescent="0.25">
      <c r="A30" s="93">
        <v>0.54166666666666696</v>
      </c>
      <c r="B30" s="73"/>
      <c r="C30" s="89" t="s">
        <v>1375</v>
      </c>
      <c r="D30" s="83" t="s">
        <v>56</v>
      </c>
      <c r="E30" s="95"/>
      <c r="F30" s="73"/>
      <c r="G30" s="73"/>
      <c r="H30" s="101"/>
      <c r="I30" s="101"/>
      <c r="J30" s="101"/>
      <c r="K30" s="57"/>
      <c r="L30" s="57"/>
      <c r="M30" s="69">
        <v>0.29166666666667201</v>
      </c>
      <c r="N30" s="57"/>
      <c r="O30" s="57"/>
      <c r="P30" s="57"/>
      <c r="Q30" s="57"/>
    </row>
    <row r="31" spans="1:17" x14ac:dyDescent="0.25">
      <c r="A31" s="93">
        <v>0.55208333333333404</v>
      </c>
      <c r="B31" s="73"/>
      <c r="C31" s="89" t="s">
        <v>1375</v>
      </c>
      <c r="D31" s="83" t="s">
        <v>48</v>
      </c>
      <c r="E31" s="96"/>
      <c r="F31" s="73"/>
      <c r="G31" s="73"/>
      <c r="H31" s="101"/>
      <c r="I31" s="101"/>
      <c r="J31" s="101"/>
      <c r="K31" s="57"/>
      <c r="L31" s="57"/>
      <c r="M31" s="69">
        <v>0.30208333333333898</v>
      </c>
      <c r="N31" s="57"/>
      <c r="O31" s="57"/>
      <c r="P31" s="57"/>
      <c r="Q31" s="57"/>
    </row>
    <row r="32" spans="1:17" x14ac:dyDescent="0.25">
      <c r="A32" s="93">
        <v>0.562500000000001</v>
      </c>
      <c r="B32" s="73"/>
      <c r="C32" s="89" t="s">
        <v>1375</v>
      </c>
      <c r="D32" s="83" t="s">
        <v>1395</v>
      </c>
      <c r="E32" s="96"/>
      <c r="F32" s="73"/>
      <c r="G32" s="73"/>
      <c r="H32" s="101"/>
      <c r="I32" s="101"/>
      <c r="J32" s="101"/>
      <c r="K32" s="57"/>
      <c r="L32" s="57"/>
      <c r="M32" s="69">
        <v>0.312500000000006</v>
      </c>
      <c r="N32" s="57"/>
      <c r="O32" s="57"/>
      <c r="P32" s="57"/>
      <c r="Q32" s="57"/>
    </row>
    <row r="33" spans="1:13" x14ac:dyDescent="0.25">
      <c r="A33" s="93">
        <v>0.57291666666666696</v>
      </c>
      <c r="B33" s="73"/>
      <c r="C33" s="89" t="s">
        <v>1375</v>
      </c>
      <c r="D33" s="83" t="s">
        <v>57</v>
      </c>
      <c r="E33" s="96"/>
      <c r="F33" s="73"/>
      <c r="G33" s="73"/>
      <c r="H33" s="101"/>
      <c r="I33" s="101"/>
      <c r="J33" s="101"/>
      <c r="K33" s="57"/>
      <c r="L33" s="57"/>
      <c r="M33" s="69">
        <v>0.32291666666667301</v>
      </c>
    </row>
    <row r="34" spans="1:13" x14ac:dyDescent="0.25">
      <c r="A34" s="93">
        <v>0.58333333333333404</v>
      </c>
      <c r="B34" s="101"/>
      <c r="C34" s="89" t="s">
        <v>1375</v>
      </c>
      <c r="D34" s="83" t="s">
        <v>1399</v>
      </c>
      <c r="E34" s="96"/>
      <c r="F34" s="73"/>
      <c r="G34" s="73"/>
      <c r="H34" s="101"/>
      <c r="I34" s="101"/>
      <c r="J34" s="101"/>
      <c r="K34" s="57"/>
      <c r="L34" s="57"/>
      <c r="M34" s="69">
        <v>0.33333333333333998</v>
      </c>
    </row>
    <row r="35" spans="1:13" x14ac:dyDescent="0.25">
      <c r="A35" s="93">
        <v>0.593750000000001</v>
      </c>
      <c r="B35" s="101"/>
      <c r="C35" s="89" t="s">
        <v>1375</v>
      </c>
      <c r="D35" s="83" t="s">
        <v>37</v>
      </c>
      <c r="E35" s="96"/>
      <c r="F35" s="73"/>
      <c r="G35" s="73"/>
      <c r="H35" s="101"/>
      <c r="I35" s="101"/>
      <c r="J35" s="101"/>
      <c r="K35" s="57"/>
      <c r="L35" s="57"/>
      <c r="M35" s="69">
        <v>0.34375000000000699</v>
      </c>
    </row>
    <row r="36" spans="1:13" x14ac:dyDescent="0.25">
      <c r="A36" s="93">
        <v>0.60416666666666696</v>
      </c>
      <c r="B36" s="101"/>
      <c r="C36" s="80" t="s">
        <v>31</v>
      </c>
      <c r="D36" s="80" t="s">
        <v>58</v>
      </c>
      <c r="E36" s="97"/>
      <c r="F36" s="73"/>
      <c r="G36" s="73"/>
      <c r="H36" s="101"/>
      <c r="I36" s="101"/>
      <c r="J36" s="101"/>
      <c r="K36" s="57"/>
      <c r="L36" s="57"/>
      <c r="M36" s="69">
        <v>0.35416666666667401</v>
      </c>
    </row>
    <row r="37" spans="1:13" x14ac:dyDescent="0.25">
      <c r="A37" s="93">
        <v>0.61458333333333404</v>
      </c>
      <c r="B37" s="101"/>
      <c r="C37" s="80" t="s">
        <v>31</v>
      </c>
      <c r="D37" s="80" t="s">
        <v>59</v>
      </c>
      <c r="E37" s="97"/>
      <c r="F37" s="73"/>
      <c r="G37" s="73"/>
      <c r="H37" s="101"/>
      <c r="I37" s="101"/>
      <c r="J37" s="101"/>
      <c r="K37" s="57"/>
      <c r="L37" s="57"/>
      <c r="M37" s="69">
        <v>0.36458333333334098</v>
      </c>
    </row>
    <row r="38" spans="1:13" x14ac:dyDescent="0.25">
      <c r="A38" s="93">
        <v>0.625000000000001</v>
      </c>
      <c r="B38" s="101"/>
      <c r="C38" s="80" t="s">
        <v>31</v>
      </c>
      <c r="D38" s="80" t="s">
        <v>60</v>
      </c>
      <c r="E38" s="97"/>
      <c r="F38" s="73"/>
      <c r="G38" s="73"/>
      <c r="H38" s="101"/>
      <c r="I38" s="101"/>
      <c r="J38" s="101"/>
      <c r="K38" s="57"/>
      <c r="L38" s="57"/>
      <c r="M38" s="69">
        <v>0.37500000000000799</v>
      </c>
    </row>
    <row r="39" spans="1:13" x14ac:dyDescent="0.25">
      <c r="A39" s="93">
        <v>0.63541666666666696</v>
      </c>
      <c r="B39" s="101"/>
      <c r="C39" s="80" t="s">
        <v>31</v>
      </c>
      <c r="D39" s="80" t="s">
        <v>37</v>
      </c>
      <c r="E39" s="97"/>
      <c r="F39" s="73"/>
      <c r="G39" s="73"/>
      <c r="H39" s="101"/>
      <c r="I39" s="101"/>
      <c r="J39" s="101"/>
      <c r="K39" s="57"/>
      <c r="L39" s="57"/>
      <c r="M39" s="69">
        <v>0.38541666666667501</v>
      </c>
    </row>
    <row r="40" spans="1:13" x14ac:dyDescent="0.25">
      <c r="A40" s="93">
        <v>0.64583333333333404</v>
      </c>
      <c r="B40" s="73"/>
      <c r="C40" s="92" t="s">
        <v>1403</v>
      </c>
      <c r="D40" s="74" t="s">
        <v>1423</v>
      </c>
      <c r="E40" s="97"/>
      <c r="F40" s="73"/>
      <c r="G40" s="73"/>
      <c r="H40" s="101"/>
      <c r="I40" s="101"/>
      <c r="J40" s="101"/>
      <c r="K40" s="57"/>
      <c r="L40" s="57"/>
      <c r="M40" s="69">
        <v>0.39583333333334197</v>
      </c>
    </row>
    <row r="41" spans="1:13" x14ac:dyDescent="0.25">
      <c r="A41" s="93">
        <v>0.656250000000001</v>
      </c>
      <c r="B41" s="73"/>
      <c r="C41" s="92" t="s">
        <v>1403</v>
      </c>
      <c r="D41" s="74" t="s">
        <v>61</v>
      </c>
      <c r="E41" s="96"/>
      <c r="F41" s="73"/>
      <c r="G41" s="73"/>
      <c r="H41" s="101"/>
      <c r="I41" s="101"/>
      <c r="J41" s="101"/>
      <c r="K41" s="57"/>
      <c r="L41" s="57"/>
      <c r="M41" s="69">
        <v>0.40625000000000899</v>
      </c>
    </row>
    <row r="42" spans="1:13" ht="18.75" x14ac:dyDescent="0.3">
      <c r="A42" s="93">
        <v>0.66666666666666696</v>
      </c>
      <c r="B42" s="73"/>
      <c r="C42" s="92" t="s">
        <v>1403</v>
      </c>
      <c r="D42" s="74" t="s">
        <v>1420</v>
      </c>
      <c r="E42" s="73"/>
      <c r="F42" s="73"/>
      <c r="G42" s="73"/>
      <c r="H42" s="101"/>
      <c r="I42" s="101"/>
      <c r="J42" s="101"/>
      <c r="K42" s="57"/>
      <c r="L42" s="59"/>
      <c r="M42" s="69">
        <v>0.41666666666667601</v>
      </c>
    </row>
    <row r="43" spans="1:13" x14ac:dyDescent="0.25">
      <c r="A43" s="93">
        <v>0.67708333333333404</v>
      </c>
      <c r="B43" s="73"/>
      <c r="C43" s="92" t="s">
        <v>1403</v>
      </c>
      <c r="D43" s="74" t="s">
        <v>1417</v>
      </c>
      <c r="E43" s="73"/>
      <c r="F43" s="73"/>
      <c r="G43" s="73"/>
      <c r="H43" s="101"/>
      <c r="I43" s="101"/>
      <c r="J43" s="101"/>
      <c r="K43" s="57"/>
      <c r="L43" s="57"/>
      <c r="M43" s="69">
        <v>0.42708333333334297</v>
      </c>
    </row>
    <row r="44" spans="1:13" x14ac:dyDescent="0.25">
      <c r="A44" s="93">
        <v>0.687500000000001</v>
      </c>
      <c r="B44" s="73"/>
      <c r="C44" s="92" t="s">
        <v>1403</v>
      </c>
      <c r="D44" s="74" t="s">
        <v>62</v>
      </c>
      <c r="E44" s="73"/>
      <c r="F44" s="73"/>
      <c r="G44" s="73"/>
      <c r="H44" s="101"/>
      <c r="I44" s="101"/>
      <c r="J44" s="101"/>
      <c r="K44" s="57"/>
      <c r="L44" s="57"/>
      <c r="M44" s="69">
        <v>0.43750000000000999</v>
      </c>
    </row>
    <row r="45" spans="1:13" x14ac:dyDescent="0.25">
      <c r="A45" s="93">
        <v>0.69791666666666696</v>
      </c>
      <c r="B45" s="73"/>
      <c r="C45" s="92" t="s">
        <v>1403</v>
      </c>
      <c r="D45" s="74" t="s">
        <v>63</v>
      </c>
      <c r="E45" s="73"/>
      <c r="F45" s="73"/>
      <c r="G45" s="73"/>
      <c r="H45" s="101"/>
      <c r="I45" s="101"/>
      <c r="J45" s="101"/>
      <c r="K45" s="57"/>
      <c r="L45" s="57"/>
      <c r="M45" s="69">
        <v>0.44791666666667701</v>
      </c>
    </row>
    <row r="46" spans="1:13" x14ac:dyDescent="0.25">
      <c r="A46" s="93">
        <v>0.70833333333333404</v>
      </c>
      <c r="B46" s="73"/>
      <c r="C46" s="92" t="s">
        <v>1403</v>
      </c>
      <c r="D46" s="74" t="s">
        <v>64</v>
      </c>
      <c r="E46" s="73"/>
      <c r="F46" s="73"/>
      <c r="G46" s="73"/>
      <c r="H46" s="101"/>
      <c r="I46" s="101"/>
      <c r="J46" s="101"/>
      <c r="K46" s="57"/>
      <c r="L46" s="57"/>
      <c r="M46" s="69">
        <v>0.45833333333334397</v>
      </c>
    </row>
    <row r="47" spans="1:13" x14ac:dyDescent="0.25">
      <c r="A47" s="93">
        <v>0.718750000000001</v>
      </c>
      <c r="B47" s="73"/>
      <c r="C47" s="92" t="s">
        <v>1403</v>
      </c>
      <c r="D47" s="74" t="s">
        <v>1418</v>
      </c>
      <c r="E47" s="73"/>
      <c r="F47" s="73"/>
      <c r="G47" s="73"/>
      <c r="H47" s="101"/>
      <c r="I47" s="101"/>
      <c r="J47" s="101"/>
      <c r="K47" s="57"/>
      <c r="L47" s="57"/>
      <c r="M47" s="69">
        <v>0.46875000000001099</v>
      </c>
    </row>
    <row r="48" spans="1:13" x14ac:dyDescent="0.25">
      <c r="A48" s="93">
        <v>0.72916666666666796</v>
      </c>
      <c r="B48" s="73"/>
      <c r="C48" s="92" t="s">
        <v>1403</v>
      </c>
      <c r="D48" s="74" t="s">
        <v>1419</v>
      </c>
      <c r="E48" s="73"/>
      <c r="F48" s="73"/>
      <c r="G48" s="73"/>
      <c r="H48" s="101"/>
      <c r="I48" s="101"/>
      <c r="J48" s="101"/>
      <c r="K48" s="57"/>
      <c r="L48" s="57"/>
      <c r="M48" s="69">
        <v>0.47916666666667801</v>
      </c>
    </row>
    <row r="49" spans="1:13" x14ac:dyDescent="0.25">
      <c r="A49" s="93">
        <v>0.73958333333333404</v>
      </c>
      <c r="B49" s="73"/>
      <c r="C49" s="92" t="s">
        <v>1403</v>
      </c>
      <c r="D49" s="74" t="s">
        <v>1415</v>
      </c>
      <c r="E49" s="73"/>
      <c r="F49" s="73"/>
      <c r="G49" s="73"/>
      <c r="H49" s="101"/>
      <c r="I49" s="101"/>
      <c r="J49" s="101"/>
      <c r="K49" s="57"/>
      <c r="L49" s="57"/>
      <c r="M49" s="69">
        <v>0.48958333333334503</v>
      </c>
    </row>
    <row r="50" spans="1:13" x14ac:dyDescent="0.25">
      <c r="A50" s="93">
        <v>0.750000000000001</v>
      </c>
      <c r="B50" s="73"/>
      <c r="C50" s="92" t="s">
        <v>1403</v>
      </c>
      <c r="D50" s="74" t="s">
        <v>1416</v>
      </c>
      <c r="E50" s="73"/>
      <c r="F50" s="73"/>
      <c r="G50" s="73"/>
      <c r="H50" s="101"/>
      <c r="I50" s="101"/>
      <c r="J50" s="101"/>
      <c r="K50" s="57"/>
      <c r="L50" s="57"/>
      <c r="M50" s="69">
        <v>0.50000000000001199</v>
      </c>
    </row>
    <row r="51" spans="1:13" x14ac:dyDescent="0.25">
      <c r="A51" s="93">
        <v>0.76041666666666796</v>
      </c>
      <c r="B51" s="73"/>
      <c r="C51" s="92" t="s">
        <v>1403</v>
      </c>
      <c r="D51" s="168" t="s">
        <v>37</v>
      </c>
      <c r="E51" s="73"/>
      <c r="F51" s="73"/>
      <c r="G51" s="73"/>
      <c r="H51" s="101"/>
      <c r="I51" s="101"/>
      <c r="J51" s="101"/>
      <c r="K51" s="57"/>
      <c r="L51" s="57"/>
      <c r="M51" s="69">
        <v>0.51041666666667895</v>
      </c>
    </row>
    <row r="52" spans="1:13" x14ac:dyDescent="0.25">
      <c r="A52" s="93">
        <v>0.77083333333333404</v>
      </c>
      <c r="B52" s="73"/>
      <c r="C52" s="73"/>
      <c r="D52" s="73"/>
      <c r="E52" s="73"/>
      <c r="F52" s="73"/>
      <c r="G52" s="73"/>
      <c r="H52" s="101"/>
      <c r="I52" s="101"/>
      <c r="J52" s="101"/>
      <c r="K52" s="57"/>
      <c r="L52" s="57"/>
      <c r="M52" s="69">
        <v>0.52083333333334603</v>
      </c>
    </row>
    <row r="53" spans="1:13" x14ac:dyDescent="0.25">
      <c r="A53" s="93">
        <v>0.781250000000001</v>
      </c>
      <c r="B53" s="73"/>
      <c r="C53" s="73"/>
      <c r="D53" s="73"/>
      <c r="E53" s="73"/>
      <c r="F53" s="73"/>
      <c r="G53" s="73"/>
      <c r="H53" s="101"/>
      <c r="I53" s="101"/>
      <c r="J53" s="101"/>
      <c r="K53" s="57"/>
      <c r="L53" s="57"/>
      <c r="M53" s="69">
        <v>0.53125000000001299</v>
      </c>
    </row>
    <row r="54" spans="1:13" x14ac:dyDescent="0.25">
      <c r="A54" s="93">
        <v>0.79166666666666796</v>
      </c>
      <c r="B54" s="73"/>
      <c r="C54" s="73"/>
      <c r="D54" s="73"/>
      <c r="E54" s="73"/>
      <c r="F54" s="73"/>
      <c r="G54" s="73"/>
      <c r="H54" s="101"/>
      <c r="I54" s="101"/>
      <c r="J54" s="101"/>
      <c r="K54" s="57"/>
      <c r="L54" s="61"/>
      <c r="M54" s="69">
        <v>0.54166666666667995</v>
      </c>
    </row>
    <row r="55" spans="1:13" x14ac:dyDescent="0.25">
      <c r="A55" s="93">
        <v>0.80208333333333404</v>
      </c>
      <c r="B55" s="73"/>
      <c r="C55" s="73"/>
      <c r="D55" s="73"/>
      <c r="E55" s="73"/>
      <c r="F55" s="73"/>
      <c r="G55" s="73"/>
      <c r="H55" s="101"/>
      <c r="I55" s="101"/>
      <c r="J55" s="101"/>
      <c r="K55" s="57"/>
      <c r="L55" s="57"/>
      <c r="M55" s="69">
        <v>0.55208333333334703</v>
      </c>
    </row>
    <row r="56" spans="1:13" x14ac:dyDescent="0.25">
      <c r="A56" s="93">
        <v>0.812500000000001</v>
      </c>
      <c r="B56" s="73"/>
      <c r="C56" s="73"/>
      <c r="D56" s="73"/>
      <c r="E56" s="73"/>
      <c r="F56" s="73"/>
      <c r="G56" s="73"/>
      <c r="H56" s="101"/>
      <c r="I56" s="101"/>
      <c r="J56" s="101"/>
      <c r="K56" s="57"/>
      <c r="L56" s="57"/>
      <c r="M56" s="69">
        <v>0.56250000000001399</v>
      </c>
    </row>
    <row r="57" spans="1:13" x14ac:dyDescent="0.25">
      <c r="A57" s="93">
        <v>0.82291666666666796</v>
      </c>
      <c r="B57" s="73"/>
      <c r="C57" s="73"/>
      <c r="D57" s="73"/>
      <c r="E57" s="73"/>
      <c r="F57" s="73"/>
      <c r="G57" s="73"/>
      <c r="H57" s="101"/>
      <c r="I57" s="101"/>
      <c r="J57" s="101"/>
      <c r="K57" s="57"/>
      <c r="L57" s="57"/>
      <c r="M57" s="69">
        <v>0.57291666666668095</v>
      </c>
    </row>
    <row r="58" spans="1:13" x14ac:dyDescent="0.25">
      <c r="A58" s="93">
        <v>0.83333333333333404</v>
      </c>
      <c r="B58" s="73"/>
      <c r="C58" s="73"/>
      <c r="D58" s="73"/>
      <c r="E58" s="73"/>
      <c r="F58" s="73"/>
      <c r="G58" s="73"/>
      <c r="H58" s="101"/>
      <c r="I58" s="101"/>
      <c r="J58" s="101"/>
      <c r="K58" s="57"/>
      <c r="L58" s="57"/>
      <c r="M58" s="69">
        <v>0.58333333333334803</v>
      </c>
    </row>
    <row r="59" spans="1:13" x14ac:dyDescent="0.25">
      <c r="A59" s="93">
        <v>0.843750000000001</v>
      </c>
      <c r="B59" s="73"/>
      <c r="C59" s="73"/>
      <c r="D59" s="73"/>
      <c r="E59" s="73"/>
      <c r="F59" s="73"/>
      <c r="G59" s="73"/>
      <c r="H59" s="101"/>
      <c r="I59" s="101"/>
      <c r="J59" s="101"/>
      <c r="K59" s="57"/>
      <c r="L59" s="57"/>
      <c r="M59" s="69">
        <v>0.59375000000001499</v>
      </c>
    </row>
    <row r="60" spans="1:13" x14ac:dyDescent="0.25">
      <c r="A60" s="93">
        <v>0.85416666666666796</v>
      </c>
      <c r="B60" s="73"/>
      <c r="C60" s="73"/>
      <c r="D60" s="73"/>
      <c r="E60" s="73"/>
      <c r="F60" s="73"/>
      <c r="G60" s="73"/>
      <c r="H60" s="101"/>
      <c r="I60" s="101"/>
      <c r="J60" s="101"/>
      <c r="K60" s="57"/>
      <c r="L60" s="57"/>
      <c r="M60" s="69">
        <v>0.60416666666668195</v>
      </c>
    </row>
    <row r="61" spans="1:13" x14ac:dyDescent="0.25">
      <c r="A61" s="93">
        <v>0.86458333333333404</v>
      </c>
      <c r="B61" s="73"/>
      <c r="C61" s="73"/>
      <c r="D61" s="73"/>
      <c r="E61" s="73"/>
      <c r="F61" s="73"/>
      <c r="G61" s="73"/>
      <c r="H61" s="101"/>
      <c r="I61" s="101"/>
      <c r="J61" s="101"/>
      <c r="K61" s="57"/>
      <c r="L61" s="61"/>
      <c r="M61" s="69">
        <v>0.61458333333334902</v>
      </c>
    </row>
    <row r="62" spans="1:13" x14ac:dyDescent="0.25">
      <c r="A62" s="93">
        <v>0.875000000000001</v>
      </c>
      <c r="B62" s="73"/>
      <c r="C62" s="73"/>
      <c r="D62" s="73"/>
      <c r="E62" s="73"/>
      <c r="F62" s="73"/>
      <c r="G62" s="73"/>
      <c r="H62" s="101"/>
      <c r="I62" s="101"/>
      <c r="J62" s="101"/>
      <c r="K62" s="57"/>
      <c r="L62" s="57"/>
      <c r="M62" s="69">
        <v>0.62500000000001599</v>
      </c>
    </row>
    <row r="63" spans="1:13" x14ac:dyDescent="0.25">
      <c r="A63" s="93">
        <v>0.88541666666666796</v>
      </c>
      <c r="B63" s="73"/>
      <c r="C63" s="73"/>
      <c r="D63" s="73"/>
      <c r="E63" s="73"/>
      <c r="F63" s="73"/>
      <c r="G63" s="73"/>
      <c r="H63" s="101"/>
      <c r="I63" s="101"/>
      <c r="J63" s="101"/>
      <c r="K63" s="57"/>
      <c r="L63" s="57"/>
      <c r="M63" s="69">
        <v>0.63541666666668295</v>
      </c>
    </row>
    <row r="64" spans="1:13" x14ac:dyDescent="0.25">
      <c r="A64" s="93">
        <v>0.89583333333333404</v>
      </c>
      <c r="B64" s="73"/>
      <c r="C64" s="73"/>
      <c r="D64" s="73"/>
      <c r="E64" s="73"/>
      <c r="F64" s="73"/>
      <c r="G64" s="73"/>
      <c r="H64" s="101"/>
      <c r="I64" s="101"/>
      <c r="J64" s="101"/>
      <c r="K64" s="57"/>
      <c r="L64" s="57"/>
      <c r="M64" s="69">
        <v>0.64583333333334902</v>
      </c>
    </row>
    <row r="65" spans="1:13" x14ac:dyDescent="0.25">
      <c r="A65" s="93">
        <v>0.906250000000001</v>
      </c>
      <c r="B65" s="73"/>
      <c r="C65" s="73"/>
      <c r="D65" s="73"/>
      <c r="E65" s="73"/>
      <c r="F65" s="73"/>
      <c r="G65" s="73"/>
      <c r="H65" s="101"/>
      <c r="I65" s="101"/>
      <c r="J65" s="101"/>
      <c r="K65" s="57"/>
      <c r="L65" s="57"/>
      <c r="M65" s="69">
        <v>0.65625000000001699</v>
      </c>
    </row>
    <row r="66" spans="1:13" x14ac:dyDescent="0.25">
      <c r="A66" s="93">
        <v>0.91666666666666796</v>
      </c>
      <c r="B66" s="73"/>
      <c r="C66" s="73"/>
      <c r="D66" s="73"/>
      <c r="E66" s="73"/>
      <c r="F66" s="73"/>
      <c r="G66" s="73"/>
      <c r="H66" s="101"/>
      <c r="I66" s="101"/>
      <c r="J66" s="101"/>
      <c r="K66" s="57"/>
      <c r="L66" s="57"/>
      <c r="M66" s="69">
        <v>0.66666666666668395</v>
      </c>
    </row>
    <row r="67" spans="1:13" x14ac:dyDescent="0.25">
      <c r="A67" s="93">
        <v>0.92708333333333504</v>
      </c>
      <c r="B67" s="73"/>
      <c r="C67" s="73"/>
      <c r="D67" s="73"/>
      <c r="E67" s="73"/>
      <c r="F67" s="73"/>
      <c r="G67" s="73"/>
      <c r="H67" s="101"/>
      <c r="I67" s="101"/>
      <c r="J67" s="101"/>
      <c r="K67" s="57"/>
      <c r="L67" s="57"/>
      <c r="M67" s="69">
        <v>0.67708333333335002</v>
      </c>
    </row>
    <row r="68" spans="1:13" x14ac:dyDescent="0.25">
      <c r="A68" s="93">
        <v>0.937500000000001</v>
      </c>
      <c r="B68" s="73"/>
      <c r="C68" s="73"/>
      <c r="D68" s="73"/>
      <c r="E68" s="73"/>
      <c r="F68" s="73"/>
      <c r="G68" s="73"/>
      <c r="H68" s="101"/>
      <c r="I68" s="101"/>
      <c r="J68" s="101"/>
      <c r="K68" s="57"/>
      <c r="L68" s="57"/>
      <c r="M68" s="69">
        <v>0.68750000000001799</v>
      </c>
    </row>
    <row r="69" spans="1:13" x14ac:dyDescent="0.25">
      <c r="A69" s="93">
        <v>0.94791666666666796</v>
      </c>
      <c r="B69" s="73"/>
      <c r="C69" s="73"/>
      <c r="D69" s="73"/>
      <c r="E69" s="73"/>
      <c r="F69" s="73"/>
      <c r="G69" s="73"/>
      <c r="H69" s="101"/>
      <c r="I69" s="101"/>
      <c r="J69" s="101"/>
      <c r="K69" s="57"/>
      <c r="L69" s="57"/>
      <c r="M69" s="69">
        <v>0.69791666666668495</v>
      </c>
    </row>
    <row r="70" spans="1:13" x14ac:dyDescent="0.25">
      <c r="A70" s="93">
        <v>0.95833333333333504</v>
      </c>
      <c r="B70" s="73"/>
      <c r="C70" s="73"/>
      <c r="D70" s="73"/>
      <c r="E70" s="73"/>
      <c r="F70" s="73"/>
      <c r="G70" s="73"/>
      <c r="H70" s="101"/>
      <c r="I70" s="101"/>
      <c r="J70" s="101"/>
      <c r="K70" s="57"/>
      <c r="L70" s="57"/>
      <c r="M70" s="69">
        <v>0.70833333333335102</v>
      </c>
    </row>
    <row r="71" spans="1:13" x14ac:dyDescent="0.25">
      <c r="A71" s="93">
        <v>0.968750000000001</v>
      </c>
      <c r="B71" s="73"/>
      <c r="C71" s="73"/>
      <c r="D71" s="73"/>
      <c r="E71" s="73"/>
      <c r="F71" s="73"/>
      <c r="G71" s="73"/>
      <c r="H71" s="101"/>
      <c r="I71" s="101"/>
      <c r="J71" s="101"/>
      <c r="K71" s="57"/>
      <c r="L71" s="57"/>
      <c r="M71" s="69">
        <v>0.71875000000001799</v>
      </c>
    </row>
    <row r="72" spans="1:13" x14ac:dyDescent="0.25">
      <c r="A72" s="93">
        <v>0.97916666666666796</v>
      </c>
      <c r="B72" s="73"/>
      <c r="C72" s="73"/>
      <c r="D72" s="73"/>
      <c r="E72" s="73"/>
      <c r="F72" s="73"/>
      <c r="G72" s="73"/>
      <c r="H72" s="101"/>
      <c r="I72" s="101"/>
      <c r="J72" s="101"/>
      <c r="K72" s="57"/>
      <c r="L72" s="57"/>
      <c r="M72" s="69">
        <v>0.72916666666668495</v>
      </c>
    </row>
    <row r="73" spans="1:13" x14ac:dyDescent="0.25">
      <c r="A73" s="93">
        <v>0.98958333333333337</v>
      </c>
      <c r="B73" s="73"/>
      <c r="C73" s="73"/>
      <c r="D73" s="73"/>
      <c r="E73" s="73"/>
      <c r="F73" s="73"/>
      <c r="G73" s="73"/>
      <c r="H73" s="101"/>
      <c r="I73" s="101"/>
      <c r="J73" s="101"/>
      <c r="K73" s="57"/>
      <c r="L73" s="57"/>
      <c r="M73" s="69">
        <v>0.73958333333335202</v>
      </c>
    </row>
    <row r="74" spans="1:13" x14ac:dyDescent="0.25">
      <c r="A74" s="93">
        <v>1</v>
      </c>
      <c r="B74" s="73"/>
      <c r="C74" s="73"/>
      <c r="D74" s="73"/>
      <c r="E74" s="73"/>
      <c r="F74" s="73"/>
      <c r="G74" s="73"/>
      <c r="H74" s="101"/>
      <c r="I74" s="101"/>
      <c r="J74" s="101"/>
      <c r="K74" s="57"/>
      <c r="L74" s="57"/>
      <c r="M74" s="69">
        <v>0.75000000000001898</v>
      </c>
    </row>
    <row r="75" spans="1:13" x14ac:dyDescent="0.25">
      <c r="A75" s="93">
        <v>1.0104166666666701</v>
      </c>
      <c r="B75" s="73"/>
      <c r="C75" s="73"/>
      <c r="D75" s="73"/>
      <c r="E75" s="73"/>
      <c r="F75" s="73"/>
      <c r="G75" s="73"/>
      <c r="H75" s="101"/>
      <c r="I75" s="101"/>
      <c r="J75" s="101"/>
      <c r="K75" s="57"/>
      <c r="L75" s="57"/>
      <c r="M75" s="69">
        <v>0.76041666666668595</v>
      </c>
    </row>
    <row r="76" spans="1:13" x14ac:dyDescent="0.25">
      <c r="A76" s="93">
        <v>1.0208333333333399</v>
      </c>
      <c r="B76" s="73"/>
      <c r="C76" s="73"/>
      <c r="D76" s="73"/>
      <c r="E76" s="73"/>
      <c r="F76" s="73"/>
      <c r="G76" s="73"/>
      <c r="H76" s="101"/>
      <c r="I76" s="101"/>
      <c r="J76" s="101"/>
      <c r="K76" s="57"/>
      <c r="L76" s="57"/>
      <c r="M76" s="69">
        <v>0.77083333333335302</v>
      </c>
    </row>
    <row r="77" spans="1:13" x14ac:dyDescent="0.25">
      <c r="A77" s="93">
        <v>1.03125</v>
      </c>
      <c r="B77" s="73"/>
      <c r="C77" s="73"/>
      <c r="D77" s="73"/>
      <c r="E77" s="73"/>
      <c r="F77" s="73"/>
      <c r="G77" s="73"/>
      <c r="H77" s="101"/>
      <c r="I77" s="101"/>
      <c r="J77" s="101"/>
      <c r="K77" s="57"/>
      <c r="L77" s="57"/>
      <c r="M77" s="69">
        <v>0.78125000000001998</v>
      </c>
    </row>
    <row r="78" spans="1:13" x14ac:dyDescent="0.25">
      <c r="A78" s="93">
        <v>1.0416666666666701</v>
      </c>
      <c r="B78" s="73"/>
      <c r="C78" s="73"/>
      <c r="D78" s="73"/>
      <c r="E78" s="73"/>
      <c r="F78" s="73"/>
      <c r="G78" s="73"/>
      <c r="H78" s="101"/>
      <c r="I78" s="101"/>
      <c r="J78" s="101"/>
      <c r="K78" s="57"/>
      <c r="L78" s="57"/>
      <c r="M78" s="69">
        <v>0.79166666666668695</v>
      </c>
    </row>
    <row r="79" spans="1:13" x14ac:dyDescent="0.25">
      <c r="A79" s="93">
        <v>1.0520833333333399</v>
      </c>
      <c r="B79" s="73"/>
      <c r="C79" s="73"/>
      <c r="D79" s="73"/>
      <c r="E79" s="73"/>
      <c r="F79" s="73"/>
      <c r="G79" s="73"/>
      <c r="H79" s="101"/>
      <c r="I79" s="101"/>
      <c r="J79" s="101"/>
      <c r="K79" s="57"/>
      <c r="L79" s="57"/>
      <c r="M79" s="69">
        <v>0.80208333333335402</v>
      </c>
    </row>
    <row r="80" spans="1:13" x14ac:dyDescent="0.25">
      <c r="A80" s="93">
        <v>1.0625</v>
      </c>
      <c r="B80" s="73"/>
      <c r="C80" s="73"/>
      <c r="D80" s="73"/>
      <c r="E80" s="73"/>
      <c r="F80" s="73"/>
      <c r="G80" s="73"/>
      <c r="H80" s="101"/>
      <c r="I80" s="101"/>
      <c r="J80" s="101"/>
      <c r="K80" s="57"/>
      <c r="L80" s="57"/>
      <c r="M80" s="69">
        <v>0.81250000000002098</v>
      </c>
    </row>
    <row r="81" spans="1:13" x14ac:dyDescent="0.25">
      <c r="A81" s="93">
        <v>1.0729166666666701</v>
      </c>
      <c r="B81" s="73"/>
      <c r="C81" s="73"/>
      <c r="D81" s="73"/>
      <c r="E81" s="73"/>
      <c r="F81" s="73"/>
      <c r="G81" s="73"/>
      <c r="H81" s="101"/>
      <c r="I81" s="101"/>
      <c r="J81" s="101"/>
      <c r="K81" s="57"/>
      <c r="L81" s="57"/>
      <c r="M81" s="69">
        <v>0.82291666666668795</v>
      </c>
    </row>
    <row r="82" spans="1:13" x14ac:dyDescent="0.25">
      <c r="A82" s="93">
        <v>1.0833333333333399</v>
      </c>
      <c r="B82" s="73"/>
      <c r="C82" s="73"/>
      <c r="D82" s="73"/>
      <c r="E82" s="73"/>
      <c r="F82" s="73"/>
      <c r="G82" s="73"/>
      <c r="H82" s="101"/>
      <c r="I82" s="101"/>
      <c r="J82" s="101"/>
      <c r="K82" s="57"/>
      <c r="L82" s="57"/>
      <c r="M82" s="69">
        <v>0.83333333333335502</v>
      </c>
    </row>
    <row r="83" spans="1:13" x14ac:dyDescent="0.25">
      <c r="A83" s="93">
        <v>1.09375</v>
      </c>
      <c r="B83" s="73"/>
      <c r="C83" s="73"/>
      <c r="D83" s="73"/>
      <c r="E83" s="73"/>
      <c r="F83" s="73"/>
      <c r="G83" s="73"/>
      <c r="H83" s="101"/>
      <c r="I83" s="101"/>
      <c r="J83" s="101"/>
      <c r="K83" s="57"/>
      <c r="L83" s="57"/>
      <c r="M83" s="69">
        <v>0.84375000000002198</v>
      </c>
    </row>
    <row r="84" spans="1:13" x14ac:dyDescent="0.25">
      <c r="A84" s="93">
        <v>1.1041666666666701</v>
      </c>
      <c r="B84" s="73"/>
      <c r="C84" s="73"/>
      <c r="D84" s="73"/>
      <c r="E84" s="73"/>
      <c r="F84" s="73"/>
      <c r="G84" s="73"/>
      <c r="H84" s="101"/>
      <c r="I84" s="101"/>
      <c r="J84" s="101"/>
      <c r="K84" s="57"/>
      <c r="L84" s="57"/>
      <c r="M84" s="69">
        <v>0.85416666666668895</v>
      </c>
    </row>
    <row r="85" spans="1:13" x14ac:dyDescent="0.25">
      <c r="A85" s="93">
        <v>1.1145833333333399</v>
      </c>
      <c r="B85" s="73"/>
      <c r="C85" s="73"/>
      <c r="D85" s="73"/>
      <c r="E85" s="73"/>
      <c r="F85" s="73"/>
      <c r="G85" s="73"/>
      <c r="H85" s="101"/>
      <c r="I85" s="101"/>
      <c r="J85" s="101"/>
      <c r="K85" s="57"/>
      <c r="L85" s="57"/>
      <c r="M85" s="69">
        <v>0.86458333333335602</v>
      </c>
    </row>
    <row r="86" spans="1:13" x14ac:dyDescent="0.25">
      <c r="A86" s="93">
        <v>1.125</v>
      </c>
      <c r="B86" s="73"/>
      <c r="C86" s="73"/>
      <c r="D86" s="73"/>
      <c r="E86" s="73"/>
      <c r="F86" s="73"/>
      <c r="G86" s="73"/>
      <c r="H86" s="101"/>
      <c r="I86" s="101"/>
      <c r="J86" s="101"/>
      <c r="K86" s="57"/>
      <c r="L86" s="57"/>
      <c r="M86" s="69">
        <v>0.87500000000002298</v>
      </c>
    </row>
    <row r="87" spans="1:13" x14ac:dyDescent="0.25">
      <c r="A87" s="93">
        <v>1.1354166666666701</v>
      </c>
      <c r="B87" s="73"/>
      <c r="C87" s="73"/>
      <c r="D87" s="73"/>
      <c r="E87" s="73"/>
      <c r="F87" s="73"/>
      <c r="G87" s="73"/>
      <c r="H87" s="101"/>
      <c r="I87" s="101"/>
      <c r="J87" s="101"/>
      <c r="K87" s="57"/>
      <c r="L87" s="57"/>
      <c r="M87" s="69">
        <v>0.88541666666669006</v>
      </c>
    </row>
    <row r="88" spans="1:13" x14ac:dyDescent="0.25">
      <c r="A88" s="93">
        <v>1.1458333333333399</v>
      </c>
      <c r="B88" s="73"/>
      <c r="C88" s="73"/>
      <c r="D88" s="73"/>
      <c r="E88" s="73"/>
      <c r="F88" s="73"/>
      <c r="G88" s="73"/>
      <c r="H88" s="101"/>
      <c r="I88" s="101"/>
      <c r="J88" s="101"/>
      <c r="K88" s="57"/>
      <c r="L88" s="57"/>
      <c r="M88" s="69">
        <v>0.89583333333335702</v>
      </c>
    </row>
    <row r="89" spans="1:13" x14ac:dyDescent="0.25">
      <c r="A89" s="93">
        <v>1.15625</v>
      </c>
      <c r="B89" s="73"/>
      <c r="C89" s="73"/>
      <c r="D89" s="73"/>
      <c r="E89" s="73"/>
      <c r="F89" s="73"/>
      <c r="G89" s="73"/>
      <c r="H89" s="101"/>
      <c r="I89" s="101"/>
      <c r="J89" s="101"/>
      <c r="K89" s="57"/>
      <c r="L89" s="57"/>
      <c r="M89" s="69">
        <v>0.90625000000002398</v>
      </c>
    </row>
    <row r="90" spans="1:13" x14ac:dyDescent="0.25">
      <c r="A90" s="93">
        <v>1.1666666666666701</v>
      </c>
      <c r="B90" s="73"/>
      <c r="C90" s="73"/>
      <c r="D90" s="73"/>
      <c r="E90" s="73"/>
      <c r="F90" s="73"/>
      <c r="G90" s="73"/>
      <c r="H90" s="101"/>
      <c r="I90" s="101"/>
      <c r="J90" s="101"/>
      <c r="K90" s="57"/>
      <c r="L90" s="57"/>
      <c r="M90" s="69">
        <v>0.91666666666669105</v>
      </c>
    </row>
    <row r="91" spans="1:13" x14ac:dyDescent="0.25">
      <c r="A91" s="93">
        <v>1.1770833333333399</v>
      </c>
      <c r="B91" s="73"/>
      <c r="C91" s="73"/>
      <c r="D91" s="73"/>
      <c r="E91" s="73"/>
      <c r="F91" s="73"/>
      <c r="G91" s="73"/>
      <c r="H91" s="101"/>
      <c r="I91" s="101"/>
      <c r="J91" s="101"/>
      <c r="K91" s="57"/>
      <c r="L91" s="57"/>
      <c r="M91" s="69">
        <v>0.92708333333335802</v>
      </c>
    </row>
    <row r="92" spans="1:13" x14ac:dyDescent="0.25">
      <c r="A92" s="93">
        <v>1.1875</v>
      </c>
      <c r="B92" s="73"/>
      <c r="C92" s="73"/>
      <c r="D92" s="73"/>
      <c r="E92" s="73"/>
      <c r="F92" s="73"/>
      <c r="G92" s="73"/>
      <c r="H92" s="101"/>
      <c r="I92" s="101"/>
      <c r="J92" s="101"/>
      <c r="K92" s="57"/>
      <c r="L92" s="57"/>
      <c r="M92" s="69">
        <v>0.93750000000002498</v>
      </c>
    </row>
    <row r="93" spans="1:13" x14ac:dyDescent="0.25">
      <c r="A93" s="93">
        <v>1.1979166666666701</v>
      </c>
      <c r="B93" s="73"/>
      <c r="C93" s="73"/>
      <c r="D93" s="73"/>
      <c r="E93" s="73"/>
      <c r="F93" s="73"/>
      <c r="G93" s="73"/>
      <c r="H93" s="101"/>
      <c r="I93" s="101"/>
      <c r="J93" s="101"/>
      <c r="K93" s="57"/>
      <c r="L93" s="57"/>
      <c r="M93" s="69">
        <v>0.94791666666669205</v>
      </c>
    </row>
    <row r="94" spans="1:13" x14ac:dyDescent="0.25">
      <c r="A94" s="93">
        <v>1.2083333333333399</v>
      </c>
      <c r="B94" s="73"/>
      <c r="C94" s="73"/>
      <c r="D94" s="73"/>
      <c r="E94" s="73"/>
      <c r="F94" s="73"/>
      <c r="G94" s="73"/>
      <c r="H94" s="101"/>
      <c r="I94" s="101"/>
      <c r="J94" s="101"/>
      <c r="K94" s="57"/>
      <c r="L94" s="57"/>
      <c r="M94" s="69">
        <v>0.95833333333335902</v>
      </c>
    </row>
    <row r="95" spans="1:13" x14ac:dyDescent="0.25">
      <c r="A95" s="93">
        <v>1.21875</v>
      </c>
      <c r="B95" s="73"/>
      <c r="C95" s="73"/>
      <c r="D95" s="73"/>
      <c r="E95" s="73"/>
      <c r="F95" s="73"/>
      <c r="G95" s="73"/>
      <c r="H95" s="101"/>
      <c r="I95" s="101"/>
      <c r="J95" s="101"/>
      <c r="K95" s="57"/>
      <c r="L95" s="57"/>
      <c r="M95" s="69">
        <v>0.96875000000002598</v>
      </c>
    </row>
    <row r="96" spans="1:13" x14ac:dyDescent="0.25">
      <c r="A96" s="93">
        <v>1.2291666666666701</v>
      </c>
      <c r="B96" s="73"/>
      <c r="C96" s="73"/>
      <c r="D96" s="73"/>
      <c r="E96" s="73"/>
      <c r="F96" s="73"/>
      <c r="G96" s="73"/>
      <c r="H96" s="101"/>
      <c r="I96" s="101"/>
      <c r="J96" s="101"/>
      <c r="K96" s="57"/>
      <c r="L96" s="57"/>
      <c r="M96" s="69">
        <v>0.97916666666669305</v>
      </c>
    </row>
    <row r="97" spans="1:13" x14ac:dyDescent="0.25">
      <c r="A97" s="93">
        <v>1.2395833333333399</v>
      </c>
      <c r="B97" s="73"/>
      <c r="C97" s="73"/>
      <c r="D97" s="73"/>
      <c r="E97" s="73"/>
      <c r="F97" s="73"/>
      <c r="G97" s="73"/>
      <c r="H97" s="101"/>
      <c r="I97" s="101"/>
      <c r="J97" s="101"/>
      <c r="K97" s="57"/>
      <c r="L97" s="57"/>
      <c r="M97" s="69">
        <v>0.98958333333336002</v>
      </c>
    </row>
    <row r="98" spans="1:13" x14ac:dyDescent="0.25">
      <c r="A98" s="57"/>
      <c r="B98" s="57"/>
      <c r="C98" s="73"/>
      <c r="D98" s="73"/>
      <c r="E98" s="57"/>
      <c r="F98" s="57"/>
      <c r="G98" s="57"/>
      <c r="H98" s="101"/>
      <c r="I98" s="101"/>
      <c r="J98" s="101"/>
      <c r="K98" s="57"/>
      <c r="L98" s="57"/>
      <c r="M98" s="69">
        <v>1.00000000000003</v>
      </c>
    </row>
    <row r="99" spans="1:13" x14ac:dyDescent="0.25">
      <c r="C99" s="73"/>
      <c r="D99" s="73"/>
    </row>
    <row r="100" spans="1:13" x14ac:dyDescent="0.25">
      <c r="C100" s="73"/>
      <c r="D100" s="73"/>
    </row>
    <row r="101" spans="1:13" x14ac:dyDescent="0.25">
      <c r="C101" s="73"/>
      <c r="D101" s="73"/>
    </row>
    <row r="102" spans="1:13" x14ac:dyDescent="0.25">
      <c r="C102" s="73"/>
      <c r="D102" s="73"/>
    </row>
    <row r="103" spans="1:13" x14ac:dyDescent="0.25">
      <c r="C103" s="73"/>
      <c r="D103" s="73"/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7" sqref="F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20</vt:i4>
      </vt:variant>
    </vt:vector>
  </HeadingPairs>
  <TitlesOfParts>
    <vt:vector size="26" baseType="lpstr">
      <vt:lpstr>CALENDRIER</vt:lpstr>
      <vt:lpstr>S1</vt:lpstr>
      <vt:lpstr>RECAP</vt:lpstr>
      <vt:lpstr>CLIENT</vt:lpstr>
      <vt:lpstr>LISTE</vt:lpstr>
      <vt:lpstr>Feuil1</vt:lpstr>
      <vt:lpstr>Absence</vt:lpstr>
      <vt:lpstr>ALM</vt:lpstr>
      <vt:lpstr>AN</vt:lpstr>
      <vt:lpstr>Atelier</vt:lpstr>
      <vt:lpstr>AUTRESFRAIS</vt:lpstr>
      <vt:lpstr>Chantier</vt:lpstr>
      <vt:lpstr>CLIENTS</vt:lpstr>
      <vt:lpstr>DUREE</vt:lpstr>
      <vt:lpstr>Etude</vt:lpstr>
      <vt:lpstr>FAMILLE0</vt:lpstr>
      <vt:lpstr>Fériés</vt:lpstr>
      <vt:lpstr>Formation</vt:lpstr>
      <vt:lpstr>HEURES</vt:lpstr>
      <vt:lpstr>RECAP!Impression_des_titres</vt:lpstr>
      <vt:lpstr>Panier</vt:lpstr>
      <vt:lpstr>REPAS</vt:lpstr>
      <vt:lpstr>REPCHANTIER0</vt:lpstr>
      <vt:lpstr>RESULTAT</vt:lpstr>
      <vt:lpstr>SALARIES</vt:lpstr>
      <vt:lpstr>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Boisgontier</cp:lastModifiedBy>
  <cp:lastPrinted>2014-11-14T11:58:33Z</cp:lastPrinted>
  <dcterms:created xsi:type="dcterms:W3CDTF">2014-10-28T11:06:37Z</dcterms:created>
  <dcterms:modified xsi:type="dcterms:W3CDTF">2015-02-06T18:48:09Z</dcterms:modified>
</cp:coreProperties>
</file>