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1 - CREATIS/1 - TREILLIERES/"/>
    </mc:Choice>
  </mc:AlternateContent>
  <xr:revisionPtr revIDLastSave="0" documentId="13_ncr:1_{CBA30419-ED73-F743-9775-8ED7DD809F0D}" xr6:coauthVersionLast="47" xr6:coauthVersionMax="47" xr10:uidLastSave="{00000000-0000-0000-0000-000000000000}"/>
  <bookViews>
    <workbookView xWindow="4280" yWindow="500" windowWidth="42880" windowHeight="21600" xr2:uid="{727C3F30-5E8F-C44C-A0FD-93A359898CEA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7" i="3" l="1"/>
  <c r="N27" i="3"/>
  <c r="M27" i="3"/>
  <c r="L27" i="3"/>
  <c r="K27" i="3"/>
  <c r="J27" i="3"/>
  <c r="I27" i="3"/>
  <c r="H27" i="3"/>
  <c r="G27" i="3"/>
  <c r="F27" i="3"/>
  <c r="E27" i="3"/>
  <c r="D27" i="3"/>
  <c r="C28" i="3"/>
  <c r="C29" i="3"/>
  <c r="C30" i="3"/>
  <c r="C31" i="3"/>
  <c r="C32" i="3"/>
  <c r="C33" i="3"/>
  <c r="C34" i="3"/>
  <c r="C35" i="3"/>
  <c r="C36" i="3"/>
  <c r="C27" i="3"/>
  <c r="B28" i="3"/>
  <c r="B29" i="3"/>
  <c r="B30" i="3"/>
  <c r="B31" i="3"/>
  <c r="B32" i="3"/>
  <c r="B33" i="3"/>
  <c r="B34" i="3"/>
  <c r="B35" i="3"/>
  <c r="B36" i="3"/>
  <c r="B27" i="3"/>
  <c r="O36" i="3"/>
  <c r="N36" i="3"/>
  <c r="M36" i="3"/>
  <c r="L36" i="3"/>
  <c r="K36" i="3"/>
  <c r="J36" i="3"/>
  <c r="I36" i="3"/>
  <c r="H36" i="3"/>
  <c r="G36" i="3"/>
  <c r="F36" i="3"/>
  <c r="E36" i="3"/>
  <c r="D36" i="3"/>
  <c r="O35" i="3"/>
  <c r="N35" i="3"/>
  <c r="M35" i="3"/>
  <c r="L35" i="3"/>
  <c r="K35" i="3"/>
  <c r="J35" i="3"/>
  <c r="I35" i="3"/>
  <c r="H35" i="3"/>
  <c r="G35" i="3"/>
  <c r="F35" i="3"/>
  <c r="E35" i="3"/>
  <c r="D35" i="3"/>
  <c r="O34" i="3"/>
  <c r="N34" i="3"/>
  <c r="M34" i="3"/>
  <c r="L34" i="3"/>
  <c r="I34" i="3"/>
  <c r="H34" i="3"/>
  <c r="G34" i="3"/>
  <c r="F34" i="3"/>
  <c r="E34" i="3"/>
  <c r="D34" i="3"/>
  <c r="O33" i="3"/>
  <c r="N33" i="3"/>
  <c r="M33" i="3"/>
  <c r="L33" i="3"/>
  <c r="K33" i="3"/>
  <c r="K34" i="3" s="1"/>
  <c r="J33" i="3"/>
  <c r="J34" i="3" s="1"/>
  <c r="I33" i="3"/>
  <c r="H33" i="3"/>
  <c r="G33" i="3"/>
  <c r="F33" i="3"/>
  <c r="E33" i="3"/>
  <c r="D33" i="3"/>
  <c r="O32" i="3"/>
  <c r="N32" i="3"/>
  <c r="M32" i="3"/>
  <c r="L32" i="3"/>
  <c r="K32" i="3"/>
  <c r="J32" i="3"/>
  <c r="I32" i="3"/>
  <c r="H32" i="3"/>
  <c r="G32" i="3"/>
  <c r="F32" i="3"/>
  <c r="E32" i="3"/>
  <c r="D32" i="3"/>
  <c r="C8" i="3"/>
  <c r="D8" i="3"/>
  <c r="E8" i="3"/>
  <c r="F8" i="3"/>
  <c r="G8" i="3"/>
  <c r="H8" i="3"/>
  <c r="I8" i="3"/>
  <c r="J8" i="3"/>
  <c r="K8" i="3"/>
  <c r="L8" i="3"/>
  <c r="M8" i="3"/>
  <c r="N8" i="3"/>
  <c r="O8" i="3"/>
  <c r="C9" i="3"/>
  <c r="C10" i="3" s="1"/>
  <c r="D9" i="3"/>
  <c r="D10" i="3" s="1"/>
  <c r="E9" i="3"/>
  <c r="E10" i="3" s="1"/>
  <c r="F9" i="3"/>
  <c r="G9" i="3"/>
  <c r="H9" i="3"/>
  <c r="I9" i="3"/>
  <c r="I10" i="3" s="1"/>
  <c r="J9" i="3"/>
  <c r="J10" i="3" s="1"/>
  <c r="K9" i="3"/>
  <c r="K10" i="3" s="1"/>
  <c r="L9" i="3"/>
  <c r="L10" i="3" s="1"/>
  <c r="M9" i="3"/>
  <c r="M10" i="3" s="1"/>
  <c r="N9" i="3"/>
  <c r="O9" i="3"/>
  <c r="F10" i="3"/>
  <c r="G10" i="3"/>
  <c r="H10" i="3"/>
  <c r="N10" i="3"/>
  <c r="O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B9" i="3"/>
  <c r="B10" i="3" s="1"/>
  <c r="B8" i="3"/>
  <c r="B6" i="3"/>
  <c r="B12" i="3" s="1"/>
  <c r="F22" i="1"/>
  <c r="B11" i="3" l="1"/>
  <c r="F23" i="1"/>
  <c r="L19" i="1" s="1"/>
  <c r="F15" i="1"/>
  <c r="M19" i="1"/>
  <c r="I21" i="1"/>
  <c r="K21" i="1"/>
  <c r="I22" i="1"/>
  <c r="K22" i="1"/>
  <c r="I24" i="1"/>
  <c r="K24" i="1"/>
  <c r="I25" i="1"/>
  <c r="K25" i="1"/>
  <c r="I26" i="1"/>
  <c r="K26" i="1"/>
  <c r="I27" i="1"/>
  <c r="K27" i="1"/>
  <c r="I28" i="1"/>
  <c r="K28" i="1"/>
  <c r="I29" i="1"/>
  <c r="K29" i="1"/>
  <c r="I30" i="1"/>
  <c r="K30" i="1"/>
  <c r="I31" i="1"/>
  <c r="K31" i="1"/>
  <c r="I32" i="1"/>
  <c r="K32" i="1"/>
  <c r="I33" i="1"/>
  <c r="K33" i="1"/>
  <c r="I34" i="1"/>
  <c r="K34" i="1"/>
  <c r="I35" i="1"/>
  <c r="K35" i="1"/>
  <c r="I36" i="1"/>
  <c r="K36" i="1"/>
  <c r="I37" i="1"/>
  <c r="K37" i="1"/>
  <c r="I38" i="1"/>
  <c r="K38" i="1"/>
  <c r="I39" i="1"/>
  <c r="K39" i="1"/>
  <c r="I40" i="1"/>
  <c r="K40" i="1"/>
  <c r="I41" i="1"/>
  <c r="K41" i="1"/>
  <c r="I42" i="1"/>
  <c r="K42" i="1"/>
  <c r="I43" i="1"/>
  <c r="K43" i="1"/>
  <c r="I44" i="1"/>
  <c r="K44" i="1"/>
  <c r="I45" i="1"/>
  <c r="K45" i="1"/>
  <c r="I46" i="1"/>
  <c r="K46" i="1"/>
  <c r="I47" i="1"/>
  <c r="K47" i="1"/>
  <c r="I48" i="1"/>
  <c r="K48" i="1"/>
  <c r="I49" i="1"/>
  <c r="K49" i="1"/>
  <c r="I50" i="1"/>
  <c r="K50" i="1"/>
  <c r="I51" i="1"/>
  <c r="K51" i="1"/>
  <c r="I52" i="1"/>
  <c r="K52" i="1"/>
  <c r="I53" i="1"/>
  <c r="K53" i="1"/>
  <c r="I54" i="1"/>
  <c r="K54" i="1"/>
  <c r="I55" i="1"/>
  <c r="K55" i="1"/>
  <c r="I56" i="1"/>
  <c r="K56" i="1"/>
  <c r="I57" i="1"/>
  <c r="K57" i="1"/>
  <c r="I58" i="1"/>
  <c r="K58" i="1"/>
  <c r="I59" i="1"/>
  <c r="K59" i="1"/>
  <c r="I60" i="1"/>
  <c r="K60" i="1"/>
  <c r="I61" i="1"/>
  <c r="K61" i="1"/>
  <c r="I62" i="1"/>
  <c r="K62" i="1"/>
  <c r="I63" i="1"/>
  <c r="K63" i="1"/>
  <c r="I64" i="1"/>
  <c r="K64" i="1"/>
  <c r="I65" i="1"/>
  <c r="K65" i="1"/>
  <c r="I66" i="1"/>
  <c r="K66" i="1"/>
  <c r="I67" i="1"/>
  <c r="K67" i="1"/>
  <c r="I68" i="1"/>
  <c r="K68" i="1"/>
  <c r="I69" i="1"/>
  <c r="K69" i="1"/>
  <c r="K20" i="1"/>
  <c r="I20" i="1"/>
  <c r="G7" i="1"/>
  <c r="F7" i="1"/>
  <c r="L4" i="1" s="1"/>
  <c r="G6" i="1"/>
  <c r="F6" i="1"/>
  <c r="I6" i="1"/>
  <c r="K6" i="1"/>
  <c r="I7" i="1"/>
  <c r="K7" i="1"/>
  <c r="I8" i="1"/>
  <c r="K8" i="1"/>
  <c r="I9" i="1"/>
  <c r="K9" i="1"/>
  <c r="I10" i="1"/>
  <c r="K10" i="1"/>
  <c r="I11" i="1"/>
  <c r="K11" i="1"/>
  <c r="K12" i="1"/>
  <c r="I13" i="1"/>
  <c r="K13" i="1"/>
  <c r="I14" i="1"/>
  <c r="K14" i="1"/>
  <c r="I15" i="1"/>
  <c r="K15" i="1"/>
  <c r="I23" i="1"/>
  <c r="K23" i="1"/>
  <c r="K16" i="1"/>
  <c r="K17" i="1"/>
  <c r="K18" i="1"/>
  <c r="K5" i="1"/>
  <c r="I5" i="1"/>
  <c r="M4" i="1" l="1"/>
</calcChain>
</file>

<file path=xl/sharedStrings.xml><?xml version="1.0" encoding="utf-8"?>
<sst xmlns="http://schemas.openxmlformats.org/spreadsheetml/2006/main" count="141" uniqueCount="52">
  <si>
    <t>DATE</t>
  </si>
  <si>
    <t>DOSSIER</t>
  </si>
  <si>
    <t>Referent</t>
  </si>
  <si>
    <t>Designation</t>
  </si>
  <si>
    <t>HT</t>
  </si>
  <si>
    <t>TTC</t>
  </si>
  <si>
    <t>Fait</t>
  </si>
  <si>
    <t>Date</t>
  </si>
  <si>
    <t>Payée</t>
  </si>
  <si>
    <t>JN</t>
  </si>
  <si>
    <t>FACTURATION</t>
  </si>
  <si>
    <t>Regul hono (ATTENTION, une FA de 7000 a déjà été faite)</t>
  </si>
  <si>
    <t>Acompte</t>
  </si>
  <si>
    <t>X</t>
  </si>
  <si>
    <t>DECEMBRE2024</t>
  </si>
  <si>
    <t>TOTAL FACTURE</t>
  </si>
  <si>
    <t>Acompte regul hono</t>
  </si>
  <si>
    <t>Remarque</t>
  </si>
  <si>
    <t>En Stand By</t>
  </si>
  <si>
    <t>JANVIER 2025</t>
  </si>
  <si>
    <t>FEVRIER 2025</t>
  </si>
  <si>
    <t>le ht ne correspond pas</t>
  </si>
  <si>
    <t>pas le même montant sur fiche facturation</t>
  </si>
  <si>
    <r>
      <t xml:space="preserve">Déjà reglé me semble il / </t>
    </r>
    <r>
      <rPr>
        <sz val="12"/>
        <color rgb="FFFFC000"/>
        <rFont val="Calibri"/>
        <family val="2"/>
        <scheme val="minor"/>
      </rPr>
      <t>Déjà réglé</t>
    </r>
  </si>
  <si>
    <t>Marion</t>
  </si>
  <si>
    <t>Mission A</t>
  </si>
  <si>
    <t>Mission B</t>
  </si>
  <si>
    <t>Mission C</t>
  </si>
  <si>
    <t>50% Mission A</t>
  </si>
  <si>
    <t>50% Mission B</t>
  </si>
  <si>
    <t>Mission A &amp; 50% Mission B</t>
  </si>
  <si>
    <t>25% Mission C</t>
  </si>
  <si>
    <t>50% Mission C</t>
  </si>
  <si>
    <t>Solde Mission C</t>
  </si>
  <si>
    <t>Regul hono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</si>
  <si>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</si>
  <si>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</si>
  <si>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</si>
  <si>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</si>
  <si>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</si>
  <si>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</si>
  <si>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</si>
  <si>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</si>
  <si>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</si>
  <si>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</si>
  <si>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</si>
  <si>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</si>
  <si>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</si>
  <si>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</si>
  <si>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MONTANTS HT</t>
  </si>
  <si>
    <t>MONTANTS TTC</t>
  </si>
  <si>
    <t>TVA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</si>
</sst>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FFC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3" fillId="2" borderId="2" xfId="0" applyFont="1" applyFill="1" applyBorder="1"/>
    <xf numFmtId="0" fontId="3" fillId="2" borderId="1" xfId="0" applyFont="1" applyFill="1" applyBorder="1"/>
    <xf numFmtId="0" fontId="3" fillId="2" borderId="3" xfId="0" applyFont="1" applyFill="1" applyBorder="1"/>
    <xf numFmtId="0" fontId="0" fillId="0" borderId="0" xfId="0" applyAlignment="1">
      <alignment horizontal="center"/>
    </xf>
    <xf numFmtId="164" fontId="0" fillId="0" borderId="0" xfId="0" applyNumberFormat="1"/>
    <xf numFmtId="44" fontId="0" fillId="0" borderId="0" xfId="1" applyFont="1"/>
    <xf numFmtId="0" fontId="2" fillId="0" borderId="0" xfId="0" applyFont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44" fontId="0" fillId="0" borderId="0" xfId="0" applyNumberFormat="1"/>
    <xf numFmtId="44" fontId="3" fillId="2" borderId="1" xfId="0" applyNumberFormat="1" applyFont="1" applyFill="1" applyBorder="1"/>
    <xf numFmtId="44" fontId="0" fillId="0" borderId="0" xfId="0" applyNumberFormat="1" applyProtection="1">
      <protection locked="0"/>
    </xf>
    <xf numFmtId="44" fontId="0" fillId="3" borderId="0" xfId="0" applyNumberFormat="1" applyFill="1" applyProtection="1">
      <protection locked="0"/>
    </xf>
    <xf numFmtId="49" fontId="0" fillId="2" borderId="0" xfId="0" applyNumberForma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49" fontId="0" fillId="2" borderId="0" xfId="0" applyNumberFormat="1" applyFill="1" applyAlignment="1">
      <alignment horizontal="centerContinuous"/>
    </xf>
    <xf numFmtId="0" fontId="4" fillId="2" borderId="2" xfId="0" applyFont="1" applyFill="1" applyBorder="1" applyAlignment="1">
      <alignment horizontal="centerContinuous" vertical="center"/>
    </xf>
    <xf numFmtId="0" fontId="4" fillId="2" borderId="3" xfId="0" applyFont="1" applyFill="1" applyBorder="1" applyAlignment="1">
      <alignment horizontal="centerContinuous" vertical="center"/>
    </xf>
    <xf numFmtId="0" fontId="4" fillId="2" borderId="4" xfId="0" applyFont="1" applyFill="1" applyBorder="1" applyAlignment="1">
      <alignment horizontal="centerContinuous" vertical="center"/>
    </xf>
    <xf numFmtId="0" fontId="0" fillId="2" borderId="5" xfId="0" applyFill="1" applyBorder="1" applyAlignment="1">
      <alignment horizontal="centerContinuous"/>
    </xf>
    <xf numFmtId="0" fontId="0" fillId="0" borderId="0" xfId="1" applyNumberFormat="1" applyFont="1"/>
    <xf numFmtId="0" fontId="0" fillId="0" borderId="6" xfId="0" applyBorder="1"/>
  </cellXfs>
  <cellStyles count="2">
    <cellStyle name="Monétaire" xfId="1" builtinId="4"/>
    <cellStyle name="Normal" xfId="0" builtinId="0"/>
  </cellStyles>
  <dxfs count="4">
    <dxf>
      <fill>
        <patternFill>
          <bgColor rgb="FFFF40FF"/>
        </patternFill>
      </fill>
    </dxf>
    <dxf>
      <fill>
        <patternFill>
          <bgColor rgb="FF00B0F0"/>
        </patternFill>
      </fill>
    </dxf>
    <dxf>
      <fill>
        <patternFill>
          <bgColor rgb="FFFF40FF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4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C28D1-7888-E944-A198-A553C5831655}">
  <dimension ref="A1:W70"/>
  <sheetViews>
    <sheetView tabSelected="1" workbookViewId="0">
      <pane ySplit="3" topLeftCell="A4" activePane="bottomLeft" state="frozen"/>
      <selection pane="bottomLeft" activeCell="D23" sqref="D23"/>
    </sheetView>
  </sheetViews>
  <sheetFormatPr baseColWidth="10" defaultRowHeight="16" x14ac:dyDescent="0.2"/>
  <cols>
    <col min="2" max="2" width="23" customWidth="1"/>
    <col min="4" max="5" width="52.6640625" customWidth="1"/>
    <col min="6" max="7" width="11.1640625" style="14" bestFit="1" customWidth="1"/>
    <col min="12" max="13" width="14.33203125" customWidth="1"/>
  </cols>
  <sheetData>
    <row r="1" spans="1:23" ht="31" customHeight="1" thickBot="1" x14ac:dyDescent="0.25">
      <c r="B1" s="22" t="s">
        <v>10</v>
      </c>
      <c r="C1" s="23"/>
      <c r="D1" s="23"/>
      <c r="E1" s="23"/>
      <c r="F1" s="23"/>
      <c r="G1" s="23"/>
      <c r="H1" s="23"/>
      <c r="I1" s="24"/>
    </row>
    <row r="2" spans="1:23" ht="17" thickBot="1" x14ac:dyDescent="0.25">
      <c r="L2" s="19" t="s">
        <v>15</v>
      </c>
      <c r="M2" s="20"/>
    </row>
    <row r="3" spans="1:23" ht="17" thickBot="1" x14ac:dyDescent="0.25">
      <c r="A3" s="2" t="s">
        <v>0</v>
      </c>
      <c r="B3" s="3" t="s">
        <v>1</v>
      </c>
      <c r="C3" s="4" t="s">
        <v>2</v>
      </c>
      <c r="D3" s="3" t="s">
        <v>3</v>
      </c>
      <c r="E3" s="3" t="s">
        <v>17</v>
      </c>
      <c r="F3" s="15" t="s">
        <v>4</v>
      </c>
      <c r="G3" s="15" t="s">
        <v>5</v>
      </c>
      <c r="H3" s="3" t="s">
        <v>6</v>
      </c>
      <c r="I3" s="3" t="s">
        <v>7</v>
      </c>
      <c r="J3" s="3" t="s">
        <v>8</v>
      </c>
      <c r="K3" s="4" t="s">
        <v>7</v>
      </c>
      <c r="L3" s="3" t="s">
        <v>4</v>
      </c>
      <c r="M3" s="3" t="s">
        <v>5</v>
      </c>
    </row>
    <row r="4" spans="1:23" x14ac:dyDescent="0.2">
      <c r="A4" s="25" t="s">
        <v>14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7">
        <f>SUM(F4:F18)</f>
        <v>32396.590909090912</v>
      </c>
      <c r="M4" s="7">
        <f>SUM(G4:G18)</f>
        <v>36002.43</v>
      </c>
    </row>
    <row r="5" spans="1:23" x14ac:dyDescent="0.2">
      <c r="A5" s="9">
        <v>45643</v>
      </c>
      <c r="B5" s="10" t="s">
        <v>35</v>
      </c>
      <c r="C5" s="10" t="s">
        <v>9</v>
      </c>
      <c r="D5" s="11" t="s">
        <v>11</v>
      </c>
      <c r="E5" s="11"/>
      <c r="F5" s="16">
        <v>8813.7000000000007</v>
      </c>
      <c r="G5" s="16">
        <v>9695.51</v>
      </c>
      <c r="H5" s="12" t="s">
        <v>13</v>
      </c>
      <c r="I5" s="1">
        <f ca="1">IF(H5="x",TODAY(),"")</f>
        <v>45678</v>
      </c>
      <c r="J5" s="12"/>
      <c r="K5" s="1" t="str">
        <f ca="1">IF(J5="x",TODAY(),"")</f>
        <v/>
      </c>
    </row>
    <row r="6" spans="1:23" x14ac:dyDescent="0.2">
      <c r="A6" s="9"/>
      <c r="B6" s="10" t="s">
        <v>36</v>
      </c>
      <c r="C6" s="10" t="s">
        <v>9</v>
      </c>
      <c r="D6" s="10" t="s">
        <v>30</v>
      </c>
      <c r="E6" s="11"/>
      <c r="F6" s="16">
        <f>2681.81+1340.9</f>
        <v>4022.71</v>
      </c>
      <c r="G6" s="16">
        <f>2950+1475</f>
        <v>4425</v>
      </c>
      <c r="H6" s="12" t="s">
        <v>13</v>
      </c>
      <c r="I6" s="1">
        <f t="shared" ref="I6:I37" ca="1" si="0">IF(H6="x",TODAY(),"")</f>
        <v>45678</v>
      </c>
      <c r="J6" s="12"/>
      <c r="K6" s="1" t="str">
        <f t="shared" ref="K6:K37" ca="1" si="1">IF(J6="x",TODAY(),"")</f>
        <v/>
      </c>
    </row>
    <row r="7" spans="1:23" x14ac:dyDescent="0.2">
      <c r="A7" s="9"/>
      <c r="B7" s="10" t="s">
        <v>37</v>
      </c>
      <c r="C7" s="10" t="s">
        <v>9</v>
      </c>
      <c r="D7" s="10" t="s">
        <v>30</v>
      </c>
      <c r="E7" s="11"/>
      <c r="F7" s="16">
        <f>3068.18+1534.09</f>
        <v>4602.2699999999995</v>
      </c>
      <c r="G7" s="16">
        <f>3375+1687.5</f>
        <v>5062.5</v>
      </c>
      <c r="H7" s="12" t="s">
        <v>13</v>
      </c>
      <c r="I7" s="1">
        <f t="shared" ca="1" si="0"/>
        <v>45678</v>
      </c>
      <c r="J7" s="12"/>
      <c r="K7" s="1" t="str">
        <f t="shared" ca="1" si="1"/>
        <v/>
      </c>
      <c r="R7" s="1"/>
      <c r="V7" s="6"/>
      <c r="W7" s="6"/>
    </row>
    <row r="8" spans="1:23" x14ac:dyDescent="0.2">
      <c r="A8" s="9"/>
      <c r="B8" s="10" t="s">
        <v>38</v>
      </c>
      <c r="C8" s="10" t="s">
        <v>9</v>
      </c>
      <c r="D8" s="10" t="s">
        <v>32</v>
      </c>
      <c r="E8" s="11"/>
      <c r="F8" s="16">
        <v>1227.27</v>
      </c>
      <c r="G8" s="16">
        <v>1350</v>
      </c>
      <c r="H8" s="12" t="s">
        <v>13</v>
      </c>
      <c r="I8" s="1">
        <f t="shared" ca="1" si="0"/>
        <v>45678</v>
      </c>
      <c r="J8" s="12"/>
      <c r="K8" s="1" t="str">
        <f t="shared" ca="1" si="1"/>
        <v/>
      </c>
      <c r="R8" s="1"/>
      <c r="V8" s="6"/>
      <c r="W8" s="6"/>
    </row>
    <row r="9" spans="1:23" x14ac:dyDescent="0.2">
      <c r="A9" s="9"/>
      <c r="B9" s="10" t="s">
        <v>39</v>
      </c>
      <c r="C9" s="10" t="s">
        <v>9</v>
      </c>
      <c r="D9" s="10" t="s">
        <v>25</v>
      </c>
      <c r="E9" s="13" t="s">
        <v>22</v>
      </c>
      <c r="F9" s="16">
        <v>3750</v>
      </c>
      <c r="G9" s="17">
        <v>4500</v>
      </c>
      <c r="H9" s="12" t="s">
        <v>13</v>
      </c>
      <c r="I9" s="1">
        <f t="shared" ca="1" si="0"/>
        <v>45678</v>
      </c>
      <c r="J9" s="12"/>
      <c r="K9" s="1" t="str">
        <f t="shared" ca="1" si="1"/>
        <v/>
      </c>
      <c r="R9" s="1"/>
      <c r="V9" s="6"/>
      <c r="W9" s="6"/>
    </row>
    <row r="10" spans="1:23" x14ac:dyDescent="0.2">
      <c r="A10" s="9"/>
      <c r="B10" s="10" t="s">
        <v>40</v>
      </c>
      <c r="C10" s="10" t="s">
        <v>9</v>
      </c>
      <c r="D10" s="10" t="s">
        <v>25</v>
      </c>
      <c r="E10" s="11"/>
      <c r="F10" s="16">
        <v>1931.81</v>
      </c>
      <c r="G10" s="16">
        <v>2125</v>
      </c>
      <c r="H10" s="12" t="s">
        <v>13</v>
      </c>
      <c r="I10" s="1">
        <f t="shared" ca="1" si="0"/>
        <v>45678</v>
      </c>
      <c r="J10" s="12"/>
      <c r="K10" s="1" t="str">
        <f t="shared" ca="1" si="1"/>
        <v/>
      </c>
      <c r="R10" s="1"/>
      <c r="V10" s="6"/>
      <c r="W10" s="6"/>
    </row>
    <row r="11" spans="1:23" x14ac:dyDescent="0.2">
      <c r="A11" s="9"/>
      <c r="B11" s="10" t="s">
        <v>41</v>
      </c>
      <c r="C11" s="10" t="s">
        <v>9</v>
      </c>
      <c r="D11" s="10" t="s">
        <v>34</v>
      </c>
      <c r="E11" s="13" t="s">
        <v>21</v>
      </c>
      <c r="F11" s="17">
        <v>2186.12</v>
      </c>
      <c r="G11" s="16">
        <v>2395.42</v>
      </c>
      <c r="H11" s="12" t="s">
        <v>13</v>
      </c>
      <c r="I11" s="1">
        <f t="shared" ca="1" si="0"/>
        <v>45678</v>
      </c>
      <c r="J11" s="12"/>
      <c r="K11" s="1" t="str">
        <f t="shared" ca="1" si="1"/>
        <v/>
      </c>
      <c r="R11" s="1"/>
      <c r="V11" s="6"/>
      <c r="W11" s="6"/>
    </row>
    <row r="12" spans="1:23" x14ac:dyDescent="0.2">
      <c r="A12" s="9"/>
      <c r="B12" s="10" t="s">
        <v>42</v>
      </c>
      <c r="C12" s="10" t="s">
        <v>9</v>
      </c>
      <c r="D12" s="10" t="s">
        <v>12</v>
      </c>
      <c r="E12" s="11"/>
      <c r="F12" s="16">
        <v>309.08999999999997</v>
      </c>
      <c r="G12" s="16">
        <v>340</v>
      </c>
      <c r="H12" s="12" t="s">
        <v>13</v>
      </c>
      <c r="I12" s="1">
        <v>45636</v>
      </c>
      <c r="J12" s="12"/>
      <c r="K12" s="1" t="str">
        <f t="shared" ca="1" si="1"/>
        <v/>
      </c>
      <c r="R12" s="1"/>
      <c r="V12" s="6"/>
      <c r="W12" s="6"/>
    </row>
    <row r="13" spans="1:23" x14ac:dyDescent="0.2">
      <c r="A13" s="10"/>
      <c r="B13" s="10" t="s">
        <v>43</v>
      </c>
      <c r="C13" s="10" t="s">
        <v>9</v>
      </c>
      <c r="D13" s="10" t="s">
        <v>16</v>
      </c>
      <c r="E13" s="11" t="s">
        <v>18</v>
      </c>
      <c r="F13" s="16"/>
      <c r="G13" s="16"/>
      <c r="H13" s="12" t="s">
        <v>13</v>
      </c>
      <c r="I13" s="1">
        <f t="shared" ca="1" si="0"/>
        <v>45678</v>
      </c>
      <c r="J13" s="12"/>
      <c r="K13" s="1" t="str">
        <f t="shared" ca="1" si="1"/>
        <v/>
      </c>
      <c r="R13" s="1"/>
      <c r="V13" s="6"/>
      <c r="W13" s="6"/>
    </row>
    <row r="14" spans="1:23" x14ac:dyDescent="0.2">
      <c r="A14" s="10"/>
      <c r="B14" s="10" t="s">
        <v>44</v>
      </c>
      <c r="C14" s="10" t="s">
        <v>9</v>
      </c>
      <c r="D14" s="10" t="s">
        <v>25</v>
      </c>
      <c r="E14" s="11"/>
      <c r="F14" s="16">
        <v>1931.81</v>
      </c>
      <c r="G14" s="16">
        <v>2125</v>
      </c>
      <c r="H14" s="12" t="s">
        <v>13</v>
      </c>
      <c r="I14" s="1">
        <f t="shared" ca="1" si="0"/>
        <v>45678</v>
      </c>
      <c r="J14" s="12"/>
      <c r="K14" s="1" t="str">
        <f t="shared" ca="1" si="1"/>
        <v/>
      </c>
      <c r="R14" s="1"/>
      <c r="V14" s="6"/>
      <c r="W14" s="6"/>
    </row>
    <row r="15" spans="1:23" x14ac:dyDescent="0.2">
      <c r="A15" s="10"/>
      <c r="B15" s="10" t="s">
        <v>45</v>
      </c>
      <c r="C15" s="10" t="s">
        <v>9</v>
      </c>
      <c r="D15" s="10" t="s">
        <v>12</v>
      </c>
      <c r="E15" s="11" t="s">
        <v>23</v>
      </c>
      <c r="F15" s="16">
        <f>1440/1.1</f>
        <v>1309.090909090909</v>
      </c>
      <c r="G15" s="17">
        <v>1440</v>
      </c>
      <c r="H15" s="12" t="s">
        <v>13</v>
      </c>
      <c r="I15" s="1">
        <f t="shared" ca="1" si="0"/>
        <v>45678</v>
      </c>
      <c r="J15" s="12"/>
      <c r="K15" s="1" t="str">
        <f t="shared" ca="1" si="1"/>
        <v/>
      </c>
    </row>
    <row r="16" spans="1:23" x14ac:dyDescent="0.2">
      <c r="A16" s="10"/>
      <c r="B16" s="10" t="s">
        <v>46</v>
      </c>
      <c r="C16" s="10" t="s">
        <v>24</v>
      </c>
      <c r="D16" s="10" t="s">
        <v>33</v>
      </c>
      <c r="E16" s="11"/>
      <c r="F16" s="16">
        <v>1149.0899999999999</v>
      </c>
      <c r="G16" s="16">
        <v>1264</v>
      </c>
      <c r="H16" s="12" t="s">
        <v>13</v>
      </c>
      <c r="I16" s="1">
        <v>45636</v>
      </c>
      <c r="J16" s="12"/>
      <c r="K16" s="1" t="str">
        <f t="shared" ca="1" si="1"/>
        <v/>
      </c>
    </row>
    <row r="17" spans="1:13" x14ac:dyDescent="0.2">
      <c r="A17" s="10"/>
      <c r="B17" s="10" t="s">
        <v>47</v>
      </c>
      <c r="C17" s="10" t="s">
        <v>24</v>
      </c>
      <c r="D17" s="10" t="s">
        <v>33</v>
      </c>
      <c r="E17" s="11"/>
      <c r="F17" s="16">
        <v>545.45000000000005</v>
      </c>
      <c r="G17" s="16">
        <v>600</v>
      </c>
      <c r="H17" s="12" t="s">
        <v>13</v>
      </c>
      <c r="I17" s="1">
        <v>45636</v>
      </c>
      <c r="J17" s="12"/>
      <c r="K17" s="1" t="str">
        <f t="shared" ca="1" si="1"/>
        <v/>
      </c>
    </row>
    <row r="18" spans="1:13" x14ac:dyDescent="0.2">
      <c r="A18" s="10"/>
      <c r="B18" s="10" t="s">
        <v>48</v>
      </c>
      <c r="C18" s="10" t="s">
        <v>24</v>
      </c>
      <c r="D18" s="10" t="s">
        <v>12</v>
      </c>
      <c r="E18" s="11"/>
      <c r="F18" s="16">
        <v>618.17999999999995</v>
      </c>
      <c r="G18" s="16">
        <v>680</v>
      </c>
      <c r="H18" s="12" t="s">
        <v>13</v>
      </c>
      <c r="I18" s="1">
        <v>45636</v>
      </c>
      <c r="J18" s="12"/>
      <c r="K18" s="1" t="str">
        <f t="shared" ca="1" si="1"/>
        <v/>
      </c>
    </row>
    <row r="19" spans="1:13" x14ac:dyDescent="0.2">
      <c r="A19" s="21" t="s">
        <v>19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7">
        <f>SUM(F20:F69)</f>
        <v>11434.070606060606</v>
      </c>
      <c r="M19">
        <f>SUM(G20:G69)</f>
        <v>12985.79</v>
      </c>
    </row>
    <row r="20" spans="1:13" x14ac:dyDescent="0.2">
      <c r="B20" t="s">
        <v>37</v>
      </c>
      <c r="C20" s="10" t="s">
        <v>24</v>
      </c>
      <c r="D20" t="s">
        <v>34</v>
      </c>
      <c r="E20" s="8"/>
      <c r="F20" s="14">
        <v>3305.28</v>
      </c>
      <c r="G20" s="14">
        <v>3635.79</v>
      </c>
      <c r="H20" s="5"/>
      <c r="I20" s="1" t="str">
        <f t="shared" ca="1" si="0"/>
        <v/>
      </c>
      <c r="J20" s="5"/>
      <c r="K20" s="1" t="str">
        <f t="shared" ca="1" si="1"/>
        <v/>
      </c>
    </row>
    <row r="21" spans="1:13" x14ac:dyDescent="0.2">
      <c r="B21" t="s">
        <v>42</v>
      </c>
      <c r="C21" s="10" t="s">
        <v>24</v>
      </c>
      <c r="D21" t="s">
        <v>12</v>
      </c>
      <c r="E21" s="8"/>
      <c r="F21" s="14">
        <v>772.73</v>
      </c>
      <c r="G21" s="14">
        <v>850</v>
      </c>
      <c r="H21" s="5"/>
      <c r="I21" s="1" t="str">
        <f t="shared" ca="1" si="0"/>
        <v/>
      </c>
      <c r="J21" s="5"/>
      <c r="K21" s="1" t="str">
        <f t="shared" ca="1" si="1"/>
        <v/>
      </c>
    </row>
    <row r="22" spans="1:13" x14ac:dyDescent="0.2">
      <c r="B22" t="s">
        <v>47</v>
      </c>
      <c r="C22" s="10" t="s">
        <v>9</v>
      </c>
      <c r="D22" t="s">
        <v>25</v>
      </c>
      <c r="E22" s="8"/>
      <c r="F22" s="14">
        <f>G22/1.2</f>
        <v>4083.3333333333335</v>
      </c>
      <c r="G22" s="14">
        <v>4900</v>
      </c>
      <c r="H22" s="5"/>
      <c r="I22" s="1" t="str">
        <f t="shared" ca="1" si="0"/>
        <v/>
      </c>
      <c r="J22" s="5"/>
      <c r="K22" s="1" t="str">
        <f t="shared" ca="1" si="1"/>
        <v/>
      </c>
    </row>
    <row r="23" spans="1:13" x14ac:dyDescent="0.2">
      <c r="A23" s="10"/>
      <c r="B23" s="10" t="s">
        <v>39</v>
      </c>
      <c r="C23" s="10" t="s">
        <v>9</v>
      </c>
      <c r="D23" s="10" t="s">
        <v>30</v>
      </c>
      <c r="E23" s="11"/>
      <c r="F23" s="16">
        <f>3600/1.1</f>
        <v>3272.7272727272725</v>
      </c>
      <c r="G23" s="16">
        <v>3600</v>
      </c>
      <c r="H23" s="12"/>
      <c r="I23" s="1" t="str">
        <f ca="1">IF(H23="x",TODAY(),"")</f>
        <v/>
      </c>
      <c r="J23" s="12"/>
      <c r="K23" s="1" t="str">
        <f ca="1">IF(J23="x",TODAY(),"")</f>
        <v/>
      </c>
    </row>
    <row r="24" spans="1:13" x14ac:dyDescent="0.2">
      <c r="C24" s="10"/>
      <c r="E24" s="8"/>
      <c r="H24" s="5"/>
      <c r="I24" s="1" t="str">
        <f t="shared" ca="1" si="0"/>
        <v/>
      </c>
      <c r="J24" s="5"/>
      <c r="K24" s="1" t="str">
        <f t="shared" ca="1" si="1"/>
        <v/>
      </c>
    </row>
    <row r="25" spans="1:13" x14ac:dyDescent="0.2">
      <c r="C25" s="10"/>
      <c r="E25" s="8"/>
      <c r="H25" s="5"/>
      <c r="I25" s="1" t="str">
        <f t="shared" ca="1" si="0"/>
        <v/>
      </c>
      <c r="J25" s="5"/>
      <c r="K25" s="1" t="str">
        <f t="shared" ca="1" si="1"/>
        <v/>
      </c>
    </row>
    <row r="26" spans="1:13" x14ac:dyDescent="0.2">
      <c r="C26" s="10"/>
      <c r="E26" s="8"/>
      <c r="H26" s="5"/>
      <c r="I26" s="1" t="str">
        <f t="shared" ca="1" si="0"/>
        <v/>
      </c>
      <c r="J26" s="5"/>
      <c r="K26" s="1" t="str">
        <f t="shared" ca="1" si="1"/>
        <v/>
      </c>
    </row>
    <row r="27" spans="1:13" x14ac:dyDescent="0.2">
      <c r="C27" s="10"/>
      <c r="E27" s="8"/>
      <c r="H27" s="5"/>
      <c r="I27" s="1" t="str">
        <f t="shared" ca="1" si="0"/>
        <v/>
      </c>
      <c r="J27" s="5"/>
      <c r="K27" s="1" t="str">
        <f t="shared" ca="1" si="1"/>
        <v/>
      </c>
    </row>
    <row r="28" spans="1:13" x14ac:dyDescent="0.2">
      <c r="C28" s="10"/>
      <c r="E28" s="8"/>
      <c r="H28" s="5"/>
      <c r="I28" s="1" t="str">
        <f t="shared" ca="1" si="0"/>
        <v/>
      </c>
      <c r="J28" s="5"/>
      <c r="K28" s="1" t="str">
        <f t="shared" ca="1" si="1"/>
        <v/>
      </c>
    </row>
    <row r="29" spans="1:13" x14ac:dyDescent="0.2">
      <c r="C29" s="10"/>
      <c r="E29" s="8"/>
      <c r="H29" s="5"/>
      <c r="I29" s="1" t="str">
        <f t="shared" ca="1" si="0"/>
        <v/>
      </c>
      <c r="J29" s="5"/>
      <c r="K29" s="1" t="str">
        <f t="shared" ca="1" si="1"/>
        <v/>
      </c>
    </row>
    <row r="30" spans="1:13" x14ac:dyDescent="0.2">
      <c r="C30" s="10"/>
      <c r="E30" s="8"/>
      <c r="H30" s="5"/>
      <c r="I30" s="1" t="str">
        <f t="shared" ca="1" si="0"/>
        <v/>
      </c>
      <c r="J30" s="5"/>
      <c r="K30" s="1" t="str">
        <f t="shared" ca="1" si="1"/>
        <v/>
      </c>
    </row>
    <row r="31" spans="1:13" x14ac:dyDescent="0.2">
      <c r="C31" s="10"/>
      <c r="E31" s="8"/>
      <c r="H31" s="5"/>
      <c r="I31" s="1" t="str">
        <f t="shared" ca="1" si="0"/>
        <v/>
      </c>
      <c r="J31" s="5"/>
      <c r="K31" s="1" t="str">
        <f t="shared" ca="1" si="1"/>
        <v/>
      </c>
    </row>
    <row r="32" spans="1:13" x14ac:dyDescent="0.2">
      <c r="C32" s="10"/>
      <c r="E32" s="8"/>
      <c r="H32" s="5"/>
      <c r="I32" s="1" t="str">
        <f t="shared" ca="1" si="0"/>
        <v/>
      </c>
      <c r="J32" s="5"/>
      <c r="K32" s="1" t="str">
        <f t="shared" ca="1" si="1"/>
        <v/>
      </c>
    </row>
    <row r="33" spans="3:11" x14ac:dyDescent="0.2">
      <c r="C33" s="10"/>
      <c r="E33" s="8"/>
      <c r="H33" s="5"/>
      <c r="I33" s="1" t="str">
        <f t="shared" ca="1" si="0"/>
        <v/>
      </c>
      <c r="J33" s="5"/>
      <c r="K33" s="1" t="str">
        <f t="shared" ca="1" si="1"/>
        <v/>
      </c>
    </row>
    <row r="34" spans="3:11" x14ac:dyDescent="0.2">
      <c r="C34" s="10"/>
      <c r="E34" s="8"/>
      <c r="H34" s="5"/>
      <c r="I34" s="1" t="str">
        <f t="shared" ca="1" si="0"/>
        <v/>
      </c>
      <c r="J34" s="5"/>
      <c r="K34" s="1" t="str">
        <f t="shared" ca="1" si="1"/>
        <v/>
      </c>
    </row>
    <row r="35" spans="3:11" x14ac:dyDescent="0.2">
      <c r="C35" s="10"/>
      <c r="E35" s="8"/>
      <c r="H35" s="5"/>
      <c r="I35" s="1" t="str">
        <f t="shared" ca="1" si="0"/>
        <v/>
      </c>
      <c r="J35" s="5"/>
      <c r="K35" s="1" t="str">
        <f t="shared" ca="1" si="1"/>
        <v/>
      </c>
    </row>
    <row r="36" spans="3:11" x14ac:dyDescent="0.2">
      <c r="C36" s="10"/>
      <c r="E36" s="8"/>
      <c r="H36" s="5"/>
      <c r="I36" s="1" t="str">
        <f t="shared" ca="1" si="0"/>
        <v/>
      </c>
      <c r="J36" s="5"/>
      <c r="K36" s="1" t="str">
        <f t="shared" ca="1" si="1"/>
        <v/>
      </c>
    </row>
    <row r="37" spans="3:11" x14ac:dyDescent="0.2">
      <c r="C37" s="10"/>
      <c r="E37" s="8"/>
      <c r="H37" s="5"/>
      <c r="I37" s="1" t="str">
        <f t="shared" ca="1" si="0"/>
        <v/>
      </c>
      <c r="J37" s="5"/>
      <c r="K37" s="1" t="str">
        <f t="shared" ca="1" si="1"/>
        <v/>
      </c>
    </row>
    <row r="38" spans="3:11" x14ac:dyDescent="0.2">
      <c r="C38" s="10"/>
      <c r="E38" s="8"/>
      <c r="H38" s="5"/>
      <c r="I38" s="1" t="str">
        <f t="shared" ref="I38:I69" ca="1" si="2">IF(H38="x",TODAY(),"")</f>
        <v/>
      </c>
      <c r="J38" s="5"/>
      <c r="K38" s="1" t="str">
        <f t="shared" ref="K38:K69" ca="1" si="3">IF(J38="x",TODAY(),"")</f>
        <v/>
      </c>
    </row>
    <row r="39" spans="3:11" x14ac:dyDescent="0.2">
      <c r="C39" s="10"/>
      <c r="E39" s="8"/>
      <c r="H39" s="5"/>
      <c r="I39" s="1" t="str">
        <f t="shared" ca="1" si="2"/>
        <v/>
      </c>
      <c r="J39" s="5"/>
      <c r="K39" s="1" t="str">
        <f t="shared" ca="1" si="3"/>
        <v/>
      </c>
    </row>
    <row r="40" spans="3:11" x14ac:dyDescent="0.2">
      <c r="C40" s="10"/>
      <c r="E40" s="8"/>
      <c r="H40" s="5"/>
      <c r="I40" s="1" t="str">
        <f t="shared" ca="1" si="2"/>
        <v/>
      </c>
      <c r="J40" s="5"/>
      <c r="K40" s="1" t="str">
        <f t="shared" ca="1" si="3"/>
        <v/>
      </c>
    </row>
    <row r="41" spans="3:11" x14ac:dyDescent="0.2">
      <c r="C41" s="10"/>
      <c r="E41" s="8"/>
      <c r="H41" s="5"/>
      <c r="I41" s="1" t="str">
        <f t="shared" ca="1" si="2"/>
        <v/>
      </c>
      <c r="J41" s="5"/>
      <c r="K41" s="1" t="str">
        <f t="shared" ca="1" si="3"/>
        <v/>
      </c>
    </row>
    <row r="42" spans="3:11" x14ac:dyDescent="0.2">
      <c r="C42" s="10"/>
      <c r="E42" s="8"/>
      <c r="H42" s="5"/>
      <c r="I42" s="1" t="str">
        <f t="shared" ca="1" si="2"/>
        <v/>
      </c>
      <c r="J42" s="5"/>
      <c r="K42" s="1" t="str">
        <f t="shared" ca="1" si="3"/>
        <v/>
      </c>
    </row>
    <row r="43" spans="3:11" x14ac:dyDescent="0.2">
      <c r="C43" s="10"/>
      <c r="E43" s="8"/>
      <c r="H43" s="5"/>
      <c r="I43" s="1" t="str">
        <f t="shared" ca="1" si="2"/>
        <v/>
      </c>
      <c r="J43" s="5"/>
      <c r="K43" s="1" t="str">
        <f t="shared" ca="1" si="3"/>
        <v/>
      </c>
    </row>
    <row r="44" spans="3:11" x14ac:dyDescent="0.2">
      <c r="C44" s="10"/>
      <c r="E44" s="8"/>
      <c r="H44" s="5"/>
      <c r="I44" s="1" t="str">
        <f t="shared" ca="1" si="2"/>
        <v/>
      </c>
      <c r="J44" s="5"/>
      <c r="K44" s="1" t="str">
        <f t="shared" ca="1" si="3"/>
        <v/>
      </c>
    </row>
    <row r="45" spans="3:11" x14ac:dyDescent="0.2">
      <c r="C45" s="10"/>
      <c r="E45" s="8"/>
      <c r="H45" s="5"/>
      <c r="I45" s="1" t="str">
        <f t="shared" ca="1" si="2"/>
        <v/>
      </c>
      <c r="J45" s="5"/>
      <c r="K45" s="1" t="str">
        <f t="shared" ca="1" si="3"/>
        <v/>
      </c>
    </row>
    <row r="46" spans="3:11" x14ac:dyDescent="0.2">
      <c r="C46" s="10"/>
      <c r="E46" s="8"/>
      <c r="H46" s="5"/>
      <c r="I46" s="1" t="str">
        <f t="shared" ca="1" si="2"/>
        <v/>
      </c>
      <c r="J46" s="5"/>
      <c r="K46" s="1" t="str">
        <f t="shared" ca="1" si="3"/>
        <v/>
      </c>
    </row>
    <row r="47" spans="3:11" x14ac:dyDescent="0.2">
      <c r="C47" s="10"/>
      <c r="E47" s="8"/>
      <c r="H47" s="5"/>
      <c r="I47" s="1" t="str">
        <f t="shared" ca="1" si="2"/>
        <v/>
      </c>
      <c r="J47" s="5"/>
      <c r="K47" s="1" t="str">
        <f t="shared" ca="1" si="3"/>
        <v/>
      </c>
    </row>
    <row r="48" spans="3:11" x14ac:dyDescent="0.2">
      <c r="C48" s="10"/>
      <c r="E48" s="8"/>
      <c r="H48" s="5"/>
      <c r="I48" s="1" t="str">
        <f t="shared" ca="1" si="2"/>
        <v/>
      </c>
      <c r="J48" s="5"/>
      <c r="K48" s="1" t="str">
        <f t="shared" ca="1" si="3"/>
        <v/>
      </c>
    </row>
    <row r="49" spans="3:11" x14ac:dyDescent="0.2">
      <c r="C49" s="10"/>
      <c r="E49" s="8"/>
      <c r="H49" s="5"/>
      <c r="I49" s="1" t="str">
        <f t="shared" ca="1" si="2"/>
        <v/>
      </c>
      <c r="J49" s="5"/>
      <c r="K49" s="1" t="str">
        <f t="shared" ca="1" si="3"/>
        <v/>
      </c>
    </row>
    <row r="50" spans="3:11" x14ac:dyDescent="0.2">
      <c r="C50" s="10"/>
      <c r="E50" s="8"/>
      <c r="H50" s="5"/>
      <c r="I50" s="1" t="str">
        <f t="shared" ca="1" si="2"/>
        <v/>
      </c>
      <c r="J50" s="5"/>
      <c r="K50" s="1" t="str">
        <f t="shared" ca="1" si="3"/>
        <v/>
      </c>
    </row>
    <row r="51" spans="3:11" x14ac:dyDescent="0.2">
      <c r="C51" s="10"/>
      <c r="E51" s="8"/>
      <c r="H51" s="5"/>
      <c r="I51" s="1" t="str">
        <f t="shared" ca="1" si="2"/>
        <v/>
      </c>
      <c r="J51" s="5"/>
      <c r="K51" s="1" t="str">
        <f t="shared" ca="1" si="3"/>
        <v/>
      </c>
    </row>
    <row r="52" spans="3:11" x14ac:dyDescent="0.2">
      <c r="C52" s="10"/>
      <c r="E52" s="8"/>
      <c r="H52" s="5"/>
      <c r="I52" s="1" t="str">
        <f t="shared" ca="1" si="2"/>
        <v/>
      </c>
      <c r="J52" s="5"/>
      <c r="K52" s="1" t="str">
        <f t="shared" ca="1" si="3"/>
        <v/>
      </c>
    </row>
    <row r="53" spans="3:11" x14ac:dyDescent="0.2">
      <c r="C53" s="10"/>
      <c r="E53" s="8"/>
      <c r="H53" s="5"/>
      <c r="I53" s="1" t="str">
        <f t="shared" ca="1" si="2"/>
        <v/>
      </c>
      <c r="J53" s="5"/>
      <c r="K53" s="1" t="str">
        <f t="shared" ca="1" si="3"/>
        <v/>
      </c>
    </row>
    <row r="54" spans="3:11" x14ac:dyDescent="0.2">
      <c r="C54" s="10"/>
      <c r="E54" s="8"/>
      <c r="H54" s="5"/>
      <c r="I54" s="1" t="str">
        <f t="shared" ca="1" si="2"/>
        <v/>
      </c>
      <c r="J54" s="5"/>
      <c r="K54" s="1" t="str">
        <f t="shared" ca="1" si="3"/>
        <v/>
      </c>
    </row>
    <row r="55" spans="3:11" x14ac:dyDescent="0.2">
      <c r="C55" s="10"/>
      <c r="E55" s="8"/>
      <c r="H55" s="5"/>
      <c r="I55" s="1" t="str">
        <f t="shared" ca="1" si="2"/>
        <v/>
      </c>
      <c r="J55" s="5"/>
      <c r="K55" s="1" t="str">
        <f t="shared" ca="1" si="3"/>
        <v/>
      </c>
    </row>
    <row r="56" spans="3:11" x14ac:dyDescent="0.2">
      <c r="C56" s="10"/>
      <c r="E56" s="8"/>
      <c r="H56" s="5"/>
      <c r="I56" s="1" t="str">
        <f t="shared" ca="1" si="2"/>
        <v/>
      </c>
      <c r="J56" s="5"/>
      <c r="K56" s="1" t="str">
        <f t="shared" ca="1" si="3"/>
        <v/>
      </c>
    </row>
    <row r="57" spans="3:11" x14ac:dyDescent="0.2">
      <c r="C57" s="10"/>
      <c r="E57" s="8"/>
      <c r="H57" s="5"/>
      <c r="I57" s="1" t="str">
        <f t="shared" ca="1" si="2"/>
        <v/>
      </c>
      <c r="J57" s="5"/>
      <c r="K57" s="1" t="str">
        <f t="shared" ca="1" si="3"/>
        <v/>
      </c>
    </row>
    <row r="58" spans="3:11" x14ac:dyDescent="0.2">
      <c r="C58" s="10"/>
      <c r="E58" s="8"/>
      <c r="H58" s="5"/>
      <c r="I58" s="1" t="str">
        <f t="shared" ca="1" si="2"/>
        <v/>
      </c>
      <c r="J58" s="5"/>
      <c r="K58" s="1" t="str">
        <f t="shared" ca="1" si="3"/>
        <v/>
      </c>
    </row>
    <row r="59" spans="3:11" x14ac:dyDescent="0.2">
      <c r="C59" s="10"/>
      <c r="E59" s="8"/>
      <c r="H59" s="5"/>
      <c r="I59" s="1" t="str">
        <f t="shared" ca="1" si="2"/>
        <v/>
      </c>
      <c r="J59" s="5"/>
      <c r="K59" s="1" t="str">
        <f t="shared" ca="1" si="3"/>
        <v/>
      </c>
    </row>
    <row r="60" spans="3:11" x14ac:dyDescent="0.2">
      <c r="C60" s="10"/>
      <c r="E60" s="8"/>
      <c r="H60" s="5"/>
      <c r="I60" s="1" t="str">
        <f t="shared" ca="1" si="2"/>
        <v/>
      </c>
      <c r="J60" s="5"/>
      <c r="K60" s="1" t="str">
        <f t="shared" ca="1" si="3"/>
        <v/>
      </c>
    </row>
    <row r="61" spans="3:11" x14ac:dyDescent="0.2">
      <c r="C61" s="10"/>
      <c r="E61" s="8"/>
      <c r="H61" s="5"/>
      <c r="I61" s="1" t="str">
        <f t="shared" ca="1" si="2"/>
        <v/>
      </c>
      <c r="J61" s="5"/>
      <c r="K61" s="1" t="str">
        <f t="shared" ca="1" si="3"/>
        <v/>
      </c>
    </row>
    <row r="62" spans="3:11" x14ac:dyDescent="0.2">
      <c r="C62" s="10"/>
      <c r="E62" s="8"/>
      <c r="H62" s="5"/>
      <c r="I62" s="1" t="str">
        <f t="shared" ca="1" si="2"/>
        <v/>
      </c>
      <c r="J62" s="5"/>
      <c r="K62" s="1" t="str">
        <f t="shared" ca="1" si="3"/>
        <v/>
      </c>
    </row>
    <row r="63" spans="3:11" x14ac:dyDescent="0.2">
      <c r="C63" s="10"/>
      <c r="E63" s="8"/>
      <c r="H63" s="5"/>
      <c r="I63" s="1" t="str">
        <f t="shared" ca="1" si="2"/>
        <v/>
      </c>
      <c r="J63" s="5"/>
      <c r="K63" s="1" t="str">
        <f t="shared" ca="1" si="3"/>
        <v/>
      </c>
    </row>
    <row r="64" spans="3:11" x14ac:dyDescent="0.2">
      <c r="C64" s="10"/>
      <c r="E64" s="8"/>
      <c r="H64" s="5"/>
      <c r="I64" s="1" t="str">
        <f t="shared" ca="1" si="2"/>
        <v/>
      </c>
      <c r="J64" s="5"/>
      <c r="K64" s="1" t="str">
        <f t="shared" ca="1" si="3"/>
        <v/>
      </c>
    </row>
    <row r="65" spans="1:11" x14ac:dyDescent="0.2">
      <c r="C65" s="10"/>
      <c r="E65" s="8"/>
      <c r="H65" s="5"/>
      <c r="I65" s="1" t="str">
        <f t="shared" ca="1" si="2"/>
        <v/>
      </c>
      <c r="J65" s="5"/>
      <c r="K65" s="1" t="str">
        <f t="shared" ca="1" si="3"/>
        <v/>
      </c>
    </row>
    <row r="66" spans="1:11" x14ac:dyDescent="0.2">
      <c r="C66" s="10"/>
      <c r="E66" s="8"/>
      <c r="H66" s="5"/>
      <c r="I66" s="1" t="str">
        <f t="shared" ca="1" si="2"/>
        <v/>
      </c>
      <c r="J66" s="5"/>
      <c r="K66" s="1" t="str">
        <f t="shared" ca="1" si="3"/>
        <v/>
      </c>
    </row>
    <row r="67" spans="1:11" x14ac:dyDescent="0.2">
      <c r="C67" s="10"/>
      <c r="E67" s="8"/>
      <c r="H67" s="5"/>
      <c r="I67" s="1" t="str">
        <f t="shared" ca="1" si="2"/>
        <v/>
      </c>
      <c r="J67" s="5"/>
      <c r="K67" s="1" t="str">
        <f t="shared" ca="1" si="3"/>
        <v/>
      </c>
    </row>
    <row r="68" spans="1:11" x14ac:dyDescent="0.2">
      <c r="C68" s="10"/>
      <c r="E68" s="8"/>
      <c r="H68" s="5"/>
      <c r="I68" s="1" t="str">
        <f t="shared" ca="1" si="2"/>
        <v/>
      </c>
      <c r="J68" s="5"/>
      <c r="K68" s="1" t="str">
        <f t="shared" ca="1" si="3"/>
        <v/>
      </c>
    </row>
    <row r="69" spans="1:11" x14ac:dyDescent="0.2">
      <c r="C69" s="10"/>
      <c r="E69" s="8"/>
      <c r="H69" s="5"/>
      <c r="I69" s="1" t="str">
        <f t="shared" ca="1" si="2"/>
        <v/>
      </c>
      <c r="J69" s="5"/>
      <c r="K69" s="1" t="str">
        <f t="shared" ca="1" si="3"/>
        <v/>
      </c>
    </row>
    <row r="70" spans="1:11" x14ac:dyDescent="0.2">
      <c r="A70" s="18" t="s">
        <v>20</v>
      </c>
      <c r="B70" s="18"/>
      <c r="C70" s="18"/>
      <c r="D70" s="18"/>
      <c r="E70" s="18"/>
      <c r="F70" s="18"/>
      <c r="G70" s="18"/>
      <c r="H70" s="18"/>
      <c r="I70" s="18"/>
      <c r="J70" s="18"/>
      <c r="K70" s="18"/>
    </row>
  </sheetData>
  <mergeCells count="2">
    <mergeCell ref="L2:M2"/>
    <mergeCell ref="A70:K70"/>
  </mergeCells>
  <phoneticPr fontId="6" type="noConversion"/>
  <conditionalFormatting sqref="C5:C18 C20:C69">
    <cfRule type="containsText" dxfId="3" priority="7" operator="containsText" text="JN">
      <formula>NOT(ISERROR(SEARCH("JN",C5)))</formula>
    </cfRule>
    <cfRule type="containsText" dxfId="2" priority="8" operator="containsText" text="Marion">
      <formula>NOT(ISERROR(SEARCH("Marion",C5)))</formula>
    </cfRule>
  </conditionalFormatting>
  <conditionalFormatting sqref="T7:T14">
    <cfRule type="containsText" dxfId="1" priority="9" operator="containsText" text="JN">
      <formula>NOT(ISERROR(SEARCH("JN",T7)))</formula>
    </cfRule>
    <cfRule type="containsText" dxfId="0" priority="10" operator="containsText" text="Marion">
      <formula>NOT(ISERROR(SEARCH("Marion",T7)))</formula>
    </cfRule>
  </conditionalFormatting>
  <dataValidations count="2">
    <dataValidation type="list" allowBlank="1" showInputMessage="1" showErrorMessage="1" sqref="T7:T14 C5:C18 C20:C69" xr:uid="{19735EB3-9A1C-B643-9876-A89C0CBC6382}">
      <formula1>"Marion, JN"</formula1>
    </dataValidation>
    <dataValidation type="list" allowBlank="1" showInputMessage="1" showErrorMessage="1" sqref="J5:J18 H5:H18 H20:H69 J20:J69" xr:uid="{294E2884-08BB-A640-9E06-60C5AB16C772}">
      <formula1>"X"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4F6E8A2-3582-A74D-B093-76DED8D1BD59}">
          <x14:formula1>
            <xm:f>Feuil2!$A$3:$A$21</xm:f>
          </x14:formula1>
          <xm:sqref>D5:D69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06E713-F337-8D42-BD92-AD7E4FED9EC1}">
  <dimension ref="A1:O36"/>
  <sheetViews>
    <sheetView zoomScale="120" zoomScaleNormal="120" workbookViewId="0">
      <selection activeCell="A25" sqref="A25"/>
    </sheetView>
  </sheetViews>
  <sheetFormatPr baseColWidth="10" defaultRowHeight="16" x14ac:dyDescent="0.2"/>
  <cols>
    <col min="1" max="1" width="23.1640625" customWidth="1"/>
    <col min="2" max="6" width="12.83203125" customWidth="1"/>
  </cols>
  <sheetData>
    <row r="1" spans="1:15" x14ac:dyDescent="0.2">
      <c r="A1" t="s">
        <v>50</v>
      </c>
    </row>
    <row r="2" spans="1:15" x14ac:dyDescent="0.2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  <c r="J2" t="s">
        <v>43</v>
      </c>
      <c r="K2" t="s">
        <v>44</v>
      </c>
      <c r="L2" t="s">
        <v>45</v>
      </c>
      <c r="M2" t="s">
        <v>46</v>
      </c>
      <c r="N2" t="s">
        <v>47</v>
      </c>
      <c r="O2" t="s">
        <v>48</v>
      </c>
    </row>
    <row r="3" spans="1:15" x14ac:dyDescent="0.2">
      <c r="A3" t="s">
        <v>12</v>
      </c>
      <c r="B3" s="7">
        <v>1180</v>
      </c>
      <c r="C3" s="7">
        <v>2000</v>
      </c>
      <c r="D3" s="7"/>
      <c r="E3" s="7"/>
      <c r="F3" s="7"/>
    </row>
    <row r="4" spans="1:15" x14ac:dyDescent="0.2">
      <c r="A4" t="s">
        <v>25</v>
      </c>
      <c r="B4" s="7">
        <v>2950</v>
      </c>
      <c r="C4">
        <v>1500</v>
      </c>
    </row>
    <row r="5" spans="1:15" x14ac:dyDescent="0.2">
      <c r="A5" t="s">
        <v>26</v>
      </c>
      <c r="B5" s="7">
        <v>2950</v>
      </c>
      <c r="C5">
        <v>3500</v>
      </c>
    </row>
    <row r="6" spans="1:15" x14ac:dyDescent="0.2">
      <c r="A6" t="s">
        <v>27</v>
      </c>
      <c r="B6" s="7">
        <f>2360*2</f>
        <v>4720</v>
      </c>
      <c r="C6">
        <v>4850</v>
      </c>
    </row>
    <row r="7" spans="1:15" x14ac:dyDescent="0.2">
      <c r="A7" t="s">
        <v>34</v>
      </c>
      <c r="B7" s="7"/>
      <c r="C7">
        <v>17</v>
      </c>
    </row>
    <row r="8" spans="1:15" x14ac:dyDescent="0.2">
      <c r="A8" t="s">
        <v>28</v>
      </c>
      <c r="B8" s="7">
        <f>B4/2</f>
        <v>1475</v>
      </c>
      <c r="C8" s="7">
        <f t="shared" ref="C8:O8" si="0">C4/2</f>
        <v>750</v>
      </c>
      <c r="D8" s="7">
        <f t="shared" si="0"/>
        <v>0</v>
      </c>
      <c r="E8" s="7">
        <f t="shared" si="0"/>
        <v>0</v>
      </c>
      <c r="F8" s="7">
        <f t="shared" si="0"/>
        <v>0</v>
      </c>
      <c r="G8" s="7">
        <f t="shared" si="0"/>
        <v>0</v>
      </c>
      <c r="H8" s="7">
        <f t="shared" si="0"/>
        <v>0</v>
      </c>
      <c r="I8" s="7">
        <f t="shared" si="0"/>
        <v>0</v>
      </c>
      <c r="J8" s="7">
        <f t="shared" si="0"/>
        <v>0</v>
      </c>
      <c r="K8" s="7">
        <f t="shared" si="0"/>
        <v>0</v>
      </c>
      <c r="L8" s="7">
        <f t="shared" si="0"/>
        <v>0</v>
      </c>
      <c r="M8" s="7">
        <f t="shared" si="0"/>
        <v>0</v>
      </c>
      <c r="N8" s="7">
        <f t="shared" si="0"/>
        <v>0</v>
      </c>
      <c r="O8" s="7">
        <f t="shared" si="0"/>
        <v>0</v>
      </c>
    </row>
    <row r="9" spans="1:15" x14ac:dyDescent="0.2">
      <c r="A9" t="s">
        <v>29</v>
      </c>
      <c r="B9" s="7">
        <f>B5/2</f>
        <v>1475</v>
      </c>
      <c r="C9" s="7">
        <f t="shared" ref="C9:O9" si="1">C5/2</f>
        <v>1750</v>
      </c>
      <c r="D9" s="7">
        <f t="shared" si="1"/>
        <v>0</v>
      </c>
      <c r="E9" s="7">
        <f t="shared" si="1"/>
        <v>0</v>
      </c>
      <c r="F9" s="7">
        <f t="shared" si="1"/>
        <v>0</v>
      </c>
      <c r="G9" s="7">
        <f t="shared" si="1"/>
        <v>0</v>
      </c>
      <c r="H9" s="7">
        <f t="shared" si="1"/>
        <v>0</v>
      </c>
      <c r="I9" s="7">
        <f t="shared" si="1"/>
        <v>0</v>
      </c>
      <c r="J9" s="7">
        <f t="shared" si="1"/>
        <v>0</v>
      </c>
      <c r="K9" s="7">
        <f t="shared" si="1"/>
        <v>0</v>
      </c>
      <c r="L9" s="7">
        <f t="shared" si="1"/>
        <v>0</v>
      </c>
      <c r="M9" s="7">
        <f t="shared" si="1"/>
        <v>0</v>
      </c>
      <c r="N9" s="7">
        <f t="shared" si="1"/>
        <v>0</v>
      </c>
      <c r="O9" s="7">
        <f t="shared" si="1"/>
        <v>0</v>
      </c>
    </row>
    <row r="10" spans="1:15" x14ac:dyDescent="0.2">
      <c r="A10" t="s">
        <v>30</v>
      </c>
      <c r="B10" s="7">
        <f>B4+B9</f>
        <v>4425</v>
      </c>
      <c r="C10" s="7">
        <f t="shared" ref="C10:O10" si="2">C4+C9</f>
        <v>3250</v>
      </c>
      <c r="D10" s="7">
        <f t="shared" si="2"/>
        <v>0</v>
      </c>
      <c r="E10" s="7">
        <f t="shared" si="2"/>
        <v>0</v>
      </c>
      <c r="F10" s="7">
        <f t="shared" si="2"/>
        <v>0</v>
      </c>
      <c r="G10" s="7">
        <f t="shared" si="2"/>
        <v>0</v>
      </c>
      <c r="H10" s="7">
        <f t="shared" si="2"/>
        <v>0</v>
      </c>
      <c r="I10" s="7">
        <f t="shared" si="2"/>
        <v>0</v>
      </c>
      <c r="J10" s="7">
        <f t="shared" si="2"/>
        <v>0</v>
      </c>
      <c r="K10" s="7">
        <f t="shared" si="2"/>
        <v>0</v>
      </c>
      <c r="L10" s="7">
        <f t="shared" si="2"/>
        <v>0</v>
      </c>
      <c r="M10" s="7">
        <f t="shared" si="2"/>
        <v>0</v>
      </c>
      <c r="N10" s="7">
        <f t="shared" si="2"/>
        <v>0</v>
      </c>
      <c r="O10" s="7">
        <f t="shared" si="2"/>
        <v>0</v>
      </c>
    </row>
    <row r="11" spans="1:15" x14ac:dyDescent="0.2">
      <c r="A11" t="s">
        <v>31</v>
      </c>
      <c r="B11" s="7">
        <f>B6/4</f>
        <v>1180</v>
      </c>
      <c r="C11" s="7">
        <f t="shared" ref="C11:O11" si="3">C6/4</f>
        <v>1212.5</v>
      </c>
      <c r="D11" s="7">
        <f t="shared" si="3"/>
        <v>0</v>
      </c>
      <c r="E11" s="7">
        <f t="shared" si="3"/>
        <v>0</v>
      </c>
      <c r="F11" s="7">
        <f t="shared" si="3"/>
        <v>0</v>
      </c>
      <c r="G11" s="7">
        <f t="shared" si="3"/>
        <v>0</v>
      </c>
      <c r="H11" s="7">
        <f t="shared" si="3"/>
        <v>0</v>
      </c>
      <c r="I11" s="7">
        <f t="shared" si="3"/>
        <v>0</v>
      </c>
      <c r="J11" s="7">
        <f t="shared" si="3"/>
        <v>0</v>
      </c>
      <c r="K11" s="7">
        <f t="shared" si="3"/>
        <v>0</v>
      </c>
      <c r="L11" s="7">
        <f t="shared" si="3"/>
        <v>0</v>
      </c>
      <c r="M11" s="7">
        <f t="shared" si="3"/>
        <v>0</v>
      </c>
      <c r="N11" s="7">
        <f t="shared" si="3"/>
        <v>0</v>
      </c>
      <c r="O11" s="7">
        <f t="shared" si="3"/>
        <v>0</v>
      </c>
    </row>
    <row r="12" spans="1:15" x14ac:dyDescent="0.2">
      <c r="A12" t="s">
        <v>32</v>
      </c>
      <c r="B12" s="7">
        <f>B6/2</f>
        <v>2360</v>
      </c>
      <c r="C12" s="7">
        <f t="shared" ref="C12:O12" si="4">C6/2</f>
        <v>2425</v>
      </c>
      <c r="D12" s="7">
        <f t="shared" si="4"/>
        <v>0</v>
      </c>
      <c r="E12" s="7">
        <f t="shared" si="4"/>
        <v>0</v>
      </c>
      <c r="F12" s="7">
        <f t="shared" si="4"/>
        <v>0</v>
      </c>
      <c r="G12" s="7">
        <f t="shared" si="4"/>
        <v>0</v>
      </c>
      <c r="H12" s="7">
        <f t="shared" si="4"/>
        <v>0</v>
      </c>
      <c r="I12" s="7">
        <f t="shared" si="4"/>
        <v>0</v>
      </c>
      <c r="J12" s="7">
        <f t="shared" si="4"/>
        <v>0</v>
      </c>
      <c r="K12" s="7">
        <f t="shared" si="4"/>
        <v>0</v>
      </c>
      <c r="L12" s="7">
        <f t="shared" si="4"/>
        <v>0</v>
      </c>
      <c r="M12" s="7">
        <f t="shared" si="4"/>
        <v>0</v>
      </c>
      <c r="N12" s="7">
        <f t="shared" si="4"/>
        <v>0</v>
      </c>
      <c r="O12" s="7">
        <f t="shared" si="4"/>
        <v>0</v>
      </c>
    </row>
    <row r="22" spans="1:15" x14ac:dyDescent="0.2">
      <c r="A22" t="s">
        <v>49</v>
      </c>
    </row>
    <row r="24" spans="1:15" x14ac:dyDescent="0.2">
      <c r="A24" t="s">
        <v>51</v>
      </c>
      <c r="B24" s="27">
        <v>1.1000000000000001</v>
      </c>
      <c r="C24" s="27">
        <v>1.2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</row>
    <row r="26" spans="1:15" x14ac:dyDescent="0.2">
      <c r="B26" t="s">
        <v>35</v>
      </c>
      <c r="C26" t="s">
        <v>36</v>
      </c>
      <c r="D26" t="s">
        <v>37</v>
      </c>
      <c r="E26" t="s">
        <v>38</v>
      </c>
      <c r="F26" t="s">
        <v>39</v>
      </c>
      <c r="G26" t="s">
        <v>40</v>
      </c>
      <c r="H26" t="s">
        <v>41</v>
      </c>
      <c r="I26" t="s">
        <v>42</v>
      </c>
      <c r="J26" t="s">
        <v>43</v>
      </c>
      <c r="K26" t="s">
        <v>44</v>
      </c>
      <c r="L26" t="s">
        <v>45</v>
      </c>
      <c r="M26" t="s">
        <v>46</v>
      </c>
      <c r="N26" t="s">
        <v>47</v>
      </c>
      <c r="O26" t="s">
        <v>48</v>
      </c>
    </row>
    <row r="27" spans="1:15" x14ac:dyDescent="0.2">
      <c r="A27" t="s">
        <v>12</v>
      </c>
      <c r="B27" s="7">
        <f>B3/$B$24</f>
        <v>1072.7272727272727</v>
      </c>
      <c r="C27" s="7">
        <f>C3/$C$24</f>
        <v>1666.6666666666667</v>
      </c>
      <c r="D27" s="26" t="e">
        <f>D3/$D$24</f>
        <v>#DIV/0!</v>
      </c>
      <c r="E27" s="26" t="e">
        <f>E3/$E$24</f>
        <v>#DIV/0!</v>
      </c>
      <c r="F27" s="26" t="e">
        <f>F3/$F$24</f>
        <v>#DIV/0!</v>
      </c>
      <c r="G27" s="7" t="e">
        <f>G3/$G$24</f>
        <v>#DIV/0!</v>
      </c>
      <c r="H27" s="7" t="e">
        <f>H3/$H$24</f>
        <v>#DIV/0!</v>
      </c>
      <c r="I27" s="7" t="e">
        <f>I3/$I$24</f>
        <v>#DIV/0!</v>
      </c>
      <c r="J27" s="7" t="e">
        <f>J3/$J$24</f>
        <v>#DIV/0!</v>
      </c>
      <c r="K27" s="7" t="e">
        <f>K3/$K$24</f>
        <v>#DIV/0!</v>
      </c>
      <c r="L27" s="7" t="e">
        <f>L3/$L$24</f>
        <v>#DIV/0!</v>
      </c>
      <c r="M27" s="7" t="e">
        <f>M3/$M$24</f>
        <v>#DIV/0!</v>
      </c>
      <c r="N27" s="7" t="e">
        <f>N3/$N$24</f>
        <v>#DIV/0!</v>
      </c>
      <c r="O27" s="7" t="e">
        <f>O3/$O$24</f>
        <v>#DIV/0!</v>
      </c>
    </row>
    <row r="28" spans="1:15" x14ac:dyDescent="0.2">
      <c r="A28" t="s">
        <v>25</v>
      </c>
      <c r="B28" s="7">
        <f t="shared" ref="B28:B36" si="5">B4/$B$24</f>
        <v>2681.8181818181815</v>
      </c>
      <c r="C28" s="7">
        <f t="shared" ref="C28:C36" si="6">C4/$C$24</f>
        <v>1250</v>
      </c>
    </row>
    <row r="29" spans="1:15" x14ac:dyDescent="0.2">
      <c r="A29" t="s">
        <v>26</v>
      </c>
      <c r="B29" s="7">
        <f t="shared" si="5"/>
        <v>2681.8181818181815</v>
      </c>
      <c r="C29" s="7">
        <f t="shared" si="6"/>
        <v>2916.666666666667</v>
      </c>
    </row>
    <row r="30" spans="1:15" x14ac:dyDescent="0.2">
      <c r="A30" t="s">
        <v>27</v>
      </c>
      <c r="B30" s="7">
        <f t="shared" si="5"/>
        <v>4290.909090909091</v>
      </c>
      <c r="C30" s="7">
        <f t="shared" si="6"/>
        <v>4041.666666666667</v>
      </c>
    </row>
    <row r="31" spans="1:15" x14ac:dyDescent="0.2">
      <c r="A31" t="s">
        <v>34</v>
      </c>
      <c r="B31" s="7">
        <f t="shared" si="5"/>
        <v>0</v>
      </c>
      <c r="C31" s="7">
        <f t="shared" si="6"/>
        <v>14.166666666666668</v>
      </c>
    </row>
    <row r="32" spans="1:15" x14ac:dyDescent="0.2">
      <c r="A32" t="s">
        <v>28</v>
      </c>
      <c r="B32" s="7">
        <f t="shared" si="5"/>
        <v>1340.9090909090908</v>
      </c>
      <c r="C32" s="7">
        <f t="shared" si="6"/>
        <v>625</v>
      </c>
      <c r="D32" s="7">
        <f t="shared" ref="C32:O32" si="7">D28/2</f>
        <v>0</v>
      </c>
      <c r="E32" s="7">
        <f t="shared" si="7"/>
        <v>0</v>
      </c>
      <c r="F32" s="7">
        <f t="shared" si="7"/>
        <v>0</v>
      </c>
      <c r="G32" s="7">
        <f t="shared" si="7"/>
        <v>0</v>
      </c>
      <c r="H32" s="7">
        <f t="shared" si="7"/>
        <v>0</v>
      </c>
      <c r="I32" s="7">
        <f t="shared" si="7"/>
        <v>0</v>
      </c>
      <c r="J32" s="7">
        <f t="shared" si="7"/>
        <v>0</v>
      </c>
      <c r="K32" s="7">
        <f t="shared" si="7"/>
        <v>0</v>
      </c>
      <c r="L32" s="7">
        <f t="shared" si="7"/>
        <v>0</v>
      </c>
      <c r="M32" s="7">
        <f t="shared" si="7"/>
        <v>0</v>
      </c>
      <c r="N32" s="7">
        <f t="shared" si="7"/>
        <v>0</v>
      </c>
      <c r="O32" s="7">
        <f t="shared" si="7"/>
        <v>0</v>
      </c>
    </row>
    <row r="33" spans="1:15" x14ac:dyDescent="0.2">
      <c r="A33" t="s">
        <v>29</v>
      </c>
      <c r="B33" s="7">
        <f t="shared" si="5"/>
        <v>1340.9090909090908</v>
      </c>
      <c r="C33" s="7">
        <f t="shared" si="6"/>
        <v>1458.3333333333335</v>
      </c>
      <c r="D33" s="7">
        <f t="shared" ref="C33:O33" si="8">D29/2</f>
        <v>0</v>
      </c>
      <c r="E33" s="7">
        <f t="shared" si="8"/>
        <v>0</v>
      </c>
      <c r="F33" s="7">
        <f t="shared" si="8"/>
        <v>0</v>
      </c>
      <c r="G33" s="7">
        <f t="shared" si="8"/>
        <v>0</v>
      </c>
      <c r="H33" s="7">
        <f t="shared" si="8"/>
        <v>0</v>
      </c>
      <c r="I33" s="7">
        <f t="shared" si="8"/>
        <v>0</v>
      </c>
      <c r="J33" s="7">
        <f t="shared" si="8"/>
        <v>0</v>
      </c>
      <c r="K33" s="7">
        <f t="shared" si="8"/>
        <v>0</v>
      </c>
      <c r="L33" s="7">
        <f t="shared" si="8"/>
        <v>0</v>
      </c>
      <c r="M33" s="7">
        <f t="shared" si="8"/>
        <v>0</v>
      </c>
      <c r="N33" s="7">
        <f t="shared" si="8"/>
        <v>0</v>
      </c>
      <c r="O33" s="7">
        <f t="shared" si="8"/>
        <v>0</v>
      </c>
    </row>
    <row r="34" spans="1:15" x14ac:dyDescent="0.2">
      <c r="A34" t="s">
        <v>30</v>
      </c>
      <c r="B34" s="7">
        <f t="shared" si="5"/>
        <v>4022.7272727272725</v>
      </c>
      <c r="C34" s="7">
        <f t="shared" si="6"/>
        <v>2708.3333333333335</v>
      </c>
      <c r="D34" s="7">
        <f t="shared" ref="D34" si="9">D28+D33</f>
        <v>0</v>
      </c>
      <c r="E34" s="7">
        <f t="shared" ref="E34" si="10">E28+E33</f>
        <v>0</v>
      </c>
      <c r="F34" s="7">
        <f t="shared" ref="F34" si="11">F28+F33</f>
        <v>0</v>
      </c>
      <c r="G34" s="7">
        <f t="shared" ref="G34" si="12">G28+G33</f>
        <v>0</v>
      </c>
      <c r="H34" s="7">
        <f t="shared" ref="H34" si="13">H28+H33</f>
        <v>0</v>
      </c>
      <c r="I34" s="7">
        <f t="shared" ref="I34" si="14">I28+I33</f>
        <v>0</v>
      </c>
      <c r="J34" s="7">
        <f t="shared" ref="J34" si="15">J28+J33</f>
        <v>0</v>
      </c>
      <c r="K34" s="7">
        <f t="shared" ref="K34" si="16">K28+K33</f>
        <v>0</v>
      </c>
      <c r="L34" s="7">
        <f t="shared" ref="L34" si="17">L28+L33</f>
        <v>0</v>
      </c>
      <c r="M34" s="7">
        <f t="shared" ref="M34" si="18">M28+M33</f>
        <v>0</v>
      </c>
      <c r="N34" s="7">
        <f t="shared" ref="N34" si="19">N28+N33</f>
        <v>0</v>
      </c>
      <c r="O34" s="7">
        <f t="shared" ref="O34" si="20">O28+O33</f>
        <v>0</v>
      </c>
    </row>
    <row r="35" spans="1:15" x14ac:dyDescent="0.2">
      <c r="A35" t="s">
        <v>31</v>
      </c>
      <c r="B35" s="7">
        <f t="shared" si="5"/>
        <v>1072.7272727272727</v>
      </c>
      <c r="C35" s="7">
        <f t="shared" si="6"/>
        <v>1010.4166666666667</v>
      </c>
      <c r="D35" s="7">
        <f t="shared" ref="C35:O35" si="21">D30/4</f>
        <v>0</v>
      </c>
      <c r="E35" s="7">
        <f t="shared" si="21"/>
        <v>0</v>
      </c>
      <c r="F35" s="7">
        <f t="shared" si="21"/>
        <v>0</v>
      </c>
      <c r="G35" s="7">
        <f t="shared" si="21"/>
        <v>0</v>
      </c>
      <c r="H35" s="7">
        <f t="shared" si="21"/>
        <v>0</v>
      </c>
      <c r="I35" s="7">
        <f t="shared" si="21"/>
        <v>0</v>
      </c>
      <c r="J35" s="7">
        <f t="shared" si="21"/>
        <v>0</v>
      </c>
      <c r="K35" s="7">
        <f t="shared" si="21"/>
        <v>0</v>
      </c>
      <c r="L35" s="7">
        <f t="shared" si="21"/>
        <v>0</v>
      </c>
      <c r="M35" s="7">
        <f t="shared" si="21"/>
        <v>0</v>
      </c>
      <c r="N35" s="7">
        <f t="shared" si="21"/>
        <v>0</v>
      </c>
      <c r="O35" s="7">
        <f t="shared" si="21"/>
        <v>0</v>
      </c>
    </row>
    <row r="36" spans="1:15" x14ac:dyDescent="0.2">
      <c r="A36" t="s">
        <v>32</v>
      </c>
      <c r="B36" s="7">
        <f t="shared" si="5"/>
        <v>2145.4545454545455</v>
      </c>
      <c r="C36" s="7">
        <f t="shared" si="6"/>
        <v>2020.8333333333335</v>
      </c>
      <c r="D36" s="7">
        <f t="shared" ref="C36:O36" si="22">D30/2</f>
        <v>0</v>
      </c>
      <c r="E36" s="7">
        <f t="shared" si="22"/>
        <v>0</v>
      </c>
      <c r="F36" s="7">
        <f t="shared" si="22"/>
        <v>0</v>
      </c>
      <c r="G36" s="7">
        <f t="shared" si="22"/>
        <v>0</v>
      </c>
      <c r="H36" s="7">
        <f t="shared" si="22"/>
        <v>0</v>
      </c>
      <c r="I36" s="7">
        <f t="shared" si="22"/>
        <v>0</v>
      </c>
      <c r="J36" s="7">
        <f t="shared" si="22"/>
        <v>0</v>
      </c>
      <c r="K36" s="7">
        <f t="shared" si="22"/>
        <v>0</v>
      </c>
      <c r="L36" s="7">
        <f t="shared" si="22"/>
        <v>0</v>
      </c>
      <c r="M36" s="7">
        <f t="shared" si="22"/>
        <v>0</v>
      </c>
      <c r="N36" s="7">
        <f t="shared" si="22"/>
        <v>0</v>
      </c>
      <c r="O36" s="7">
        <f t="shared" si="22"/>
        <v>0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2024-12-17T10:23:29Z</dcterms:created>
  <dcterms:modified xsi:type="dcterms:W3CDTF">2025-01-21T08:37:29Z</dcterms:modified>
</cp:coreProperties>
</file>