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28455" windowHeight="12270" activeTab="1"/>
  </bookViews>
  <sheets>
    <sheet name="Méthode 1" sheetId="1" r:id="rId1"/>
    <sheet name="Méthode 2" sheetId="4" r:id="rId2"/>
    <sheet name="Feuil2" sheetId="2" r:id="rId3"/>
    <sheet name="Feuil3" sheetId="3" r:id="rId4"/>
  </sheets>
  <calcPr calcId="145621"/>
</workbook>
</file>

<file path=xl/calcChain.xml><?xml version="1.0" encoding="utf-8"?>
<calcChain xmlns="http://schemas.openxmlformats.org/spreadsheetml/2006/main">
  <c r="H6" i="4" l="1"/>
  <c r="G6" i="4"/>
  <c r="F6" i="4"/>
  <c r="G5" i="4"/>
  <c r="H4" i="4"/>
  <c r="G4" i="4"/>
  <c r="F4" i="4"/>
  <c r="E4" i="4"/>
  <c r="E5" i="4" s="1"/>
  <c r="H3" i="4"/>
  <c r="C3" i="4"/>
  <c r="G3" i="4" s="1"/>
  <c r="G5" i="1"/>
  <c r="F6" i="1"/>
  <c r="F4" i="1"/>
  <c r="G6" i="1"/>
  <c r="G4" i="1"/>
  <c r="E4" i="1"/>
  <c r="H4" i="1" s="1"/>
  <c r="H3" i="1"/>
  <c r="C3" i="1"/>
  <c r="G3" i="1" s="1"/>
  <c r="F3" i="1" l="1"/>
  <c r="E6" i="4"/>
  <c r="D5" i="4"/>
  <c r="H5" i="4" s="1"/>
  <c r="F3" i="4"/>
  <c r="E5" i="1"/>
  <c r="D5" i="1" l="1"/>
  <c r="H5" i="1" s="1"/>
  <c r="E6" i="1"/>
  <c r="H6" i="1" s="1"/>
</calcChain>
</file>

<file path=xl/sharedStrings.xml><?xml version="1.0" encoding="utf-8"?>
<sst xmlns="http://schemas.openxmlformats.org/spreadsheetml/2006/main" count="54" uniqueCount="26">
  <si>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</si>
  <si>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</si>
  <si>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</si>
  <si>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</si>
  <si>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</si>
  <si>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</si>
  <si>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</si>
  <si>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</si>
  <si>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</si>
  <si>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</si>
  <si>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NOVORMBE</t>
  </si>
  <si>
    <t>DECEMBRE</t>
  </si>
  <si>
    <t>FOURNISSEUR /CDE</t>
  </si>
  <si>
    <t>PRODUIT</t>
  </si>
  <si>
    <t>DATE DE CDE</t>
  </si>
  <si>
    <t>DATE DE LIVRAISON</t>
  </si>
  <si>
    <t>PRODUCTION</t>
  </si>
  <si>
    <t>SEM. CDE</t>
  </si>
  <si>
    <t>SEM. LIVR.</t>
  </si>
  <si>
    <t>BOOTS</t>
  </si>
  <si>
    <t>poste</t>
  </si>
  <si>
    <t>banc</t>
  </si>
  <si>
    <t>Tulipe SA</t>
  </si>
  <si>
    <t>Lorsque je change d'année ma mise en forme conditionnelle ne se fait plus correctement.</t>
  </si>
  <si>
    <t>Alors que j'aimerais qu'elle recommence automatiquement. (Donc quela semaine 51-52-1-2-3-4-5-soient en orange comme les autres.)</t>
  </si>
  <si>
    <t>FinAnnee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</si>
</sst>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C0C0C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149967955565050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41">
    <xf numFmtId="0" fontId="0" fillId="0" borderId="0" xfId="0"/>
    <xf numFmtId="49" fontId="3" fillId="0" borderId="0" xfId="0" applyNumberFormat="1" applyFont="1" applyAlignment="1">
      <alignment horizontal="left" vertical="top"/>
    </xf>
    <xf numFmtId="1" fontId="0" fillId="0" borderId="0" xfId="0" applyNumberFormat="1"/>
    <xf numFmtId="49" fontId="2" fillId="3" borderId="1" xfId="0" applyNumberFormat="1" applyFont="1" applyFill="1" applyBorder="1" applyAlignment="1">
      <alignment horizontal="left"/>
    </xf>
    <xf numFmtId="0" fontId="2" fillId="3" borderId="6" xfId="0" applyFont="1" applyFill="1" applyBorder="1"/>
    <xf numFmtId="0" fontId="2" fillId="3" borderId="2" xfId="0" applyFont="1" applyFill="1" applyBorder="1"/>
    <xf numFmtId="1" fontId="2" fillId="4" borderId="6" xfId="0" applyNumberFormat="1" applyFont="1" applyFill="1" applyBorder="1"/>
    <xf numFmtId="0" fontId="5" fillId="5" borderId="2" xfId="0" applyFont="1" applyFill="1" applyBorder="1"/>
    <xf numFmtId="0" fontId="5" fillId="5" borderId="1" xfId="0" applyFont="1" applyFill="1" applyBorder="1"/>
    <xf numFmtId="0" fontId="5" fillId="5" borderId="3" xfId="0" applyFont="1" applyFill="1" applyBorder="1"/>
    <xf numFmtId="49" fontId="2" fillId="6" borderId="1" xfId="0" applyNumberFormat="1" applyFont="1" applyFill="1" applyBorder="1" applyAlignment="1">
      <alignment horizontal="left"/>
    </xf>
    <xf numFmtId="0" fontId="2" fillId="6" borderId="6" xfId="0" applyFont="1" applyFill="1" applyBorder="1"/>
    <xf numFmtId="14" fontId="2" fillId="6" borderId="6" xfId="0" applyNumberFormat="1" applyFont="1" applyFill="1" applyBorder="1"/>
    <xf numFmtId="1" fontId="2" fillId="7" borderId="6" xfId="0" applyNumberFormat="1" applyFont="1" applyFill="1" applyBorder="1"/>
    <xf numFmtId="1" fontId="2" fillId="6" borderId="6" xfId="0" applyNumberFormat="1" applyFont="1" applyFill="1" applyBorder="1"/>
    <xf numFmtId="0" fontId="4" fillId="8" borderId="1" xfId="0" applyFont="1" applyFill="1" applyBorder="1"/>
    <xf numFmtId="0" fontId="4" fillId="8" borderId="2" xfId="0" applyFont="1" applyFill="1" applyBorder="1"/>
    <xf numFmtId="0" fontId="4" fillId="8" borderId="3" xfId="0" applyFont="1" applyFill="1" applyBorder="1"/>
    <xf numFmtId="0" fontId="4" fillId="8" borderId="1" xfId="0" applyFont="1" applyFill="1" applyBorder="1" applyAlignment="1">
      <alignment vertical="center" textRotation="90"/>
    </xf>
    <xf numFmtId="0" fontId="4" fillId="8" borderId="2" xfId="0" applyFont="1" applyFill="1" applyBorder="1" applyAlignment="1">
      <alignment vertical="center" textRotation="90"/>
    </xf>
    <xf numFmtId="0" fontId="4" fillId="8" borderId="3" xfId="0" applyFont="1" applyFill="1" applyBorder="1" applyAlignment="1">
      <alignment vertical="center" textRotation="90"/>
    </xf>
    <xf numFmtId="49" fontId="0" fillId="0" borderId="7" xfId="0" applyNumberFormat="1" applyFill="1" applyBorder="1" applyAlignment="1">
      <alignment horizontal="left"/>
    </xf>
    <xf numFmtId="14" fontId="0" fillId="0" borderId="8" xfId="0" applyNumberFormat="1" applyFill="1" applyBorder="1"/>
    <xf numFmtId="14" fontId="0" fillId="0" borderId="0" xfId="0" applyNumberFormat="1" applyBorder="1"/>
    <xf numFmtId="1" fontId="0" fillId="0" borderId="8" xfId="0" applyNumberFormat="1" applyBorder="1"/>
    <xf numFmtId="1" fontId="0" fillId="0" borderId="8" xfId="0" applyNumberFormat="1" applyFill="1" applyBorder="1"/>
    <xf numFmtId="0" fontId="4" fillId="0" borderId="0" xfId="0" applyFont="1" applyFill="1" applyBorder="1"/>
    <xf numFmtId="0" fontId="4" fillId="0" borderId="7" xfId="0" applyFont="1" applyFill="1" applyBorder="1"/>
    <xf numFmtId="0" fontId="4" fillId="0" borderId="9" xfId="0" applyFont="1" applyFill="1" applyBorder="1"/>
    <xf numFmtId="0" fontId="4" fillId="0" borderId="7" xfId="0" applyFont="1" applyFill="1" applyBorder="1" applyAlignment="1">
      <alignment vertical="center" textRotation="90"/>
    </xf>
    <xf numFmtId="0" fontId="4" fillId="0" borderId="0" xfId="0" applyFont="1" applyFill="1" applyBorder="1" applyAlignment="1">
      <alignment vertical="center" textRotation="90"/>
    </xf>
    <xf numFmtId="0" fontId="4" fillId="0" borderId="9" xfId="0" applyFont="1" applyFill="1" applyBorder="1" applyAlignment="1">
      <alignment vertical="center" textRotation="90"/>
    </xf>
    <xf numFmtId="49" fontId="1" fillId="2" borderId="7" xfId="1" applyNumberFormat="1" applyBorder="1" applyAlignment="1">
      <alignment horizontal="left"/>
    </xf>
    <xf numFmtId="14" fontId="1" fillId="2" borderId="8" xfId="1" applyNumberFormat="1" applyBorder="1"/>
    <xf numFmtId="14" fontId="1" fillId="2" borderId="0" xfId="1" applyNumberFormat="1" applyBorder="1"/>
    <xf numFmtId="1" fontId="1" fillId="2" borderId="8" xfId="1" applyNumberFormat="1" applyBorder="1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</cellXfs>
  <cellStyles count="2">
    <cellStyle name="Insatisfaisant" xfId="1" builtinId="27"/>
    <cellStyle name="Normal" xfId="0" builtinId="0"/>
  </cellStyles>
  <dxfs count="25">
    <dxf>
      <numFmt numFmtId="164" formatCode=";;;"/>
    </dxf>
    <dxf>
      <font>
        <color theme="0"/>
      </font>
      <numFmt numFmtId="164" formatCode=";;;"/>
    </dxf>
    <dxf>
      <numFmt numFmtId="164" formatCode=";;;"/>
    </dxf>
    <dxf>
      <font>
        <color theme="0"/>
      </font>
      <numFmt numFmtId="164" formatCode=";;;"/>
    </dxf>
    <dxf>
      <fill>
        <patternFill>
          <bgColor rgb="FFFF3300"/>
        </patternFill>
      </fill>
    </dxf>
    <dxf>
      <numFmt numFmtId="164" formatCode=";;;"/>
    </dxf>
    <dxf>
      <font>
        <color theme="0"/>
      </font>
      <numFmt numFmtId="164" formatCode=";;;"/>
    </dxf>
    <dxf>
      <numFmt numFmtId="164" formatCode=";;;"/>
    </dxf>
    <dxf>
      <font>
        <color theme="0"/>
      </font>
      <numFmt numFmtId="164" formatCode=";;;"/>
    </dxf>
    <dxf>
      <numFmt numFmtId="164" formatCode=";;;"/>
    </dxf>
    <dxf>
      <font>
        <color theme="0"/>
      </font>
      <numFmt numFmtId="164" formatCode=";;;"/>
    </dxf>
    <dxf>
      <fill>
        <patternFill>
          <bgColor rgb="FFFF33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numFmt numFmtId="164" formatCode=";;;"/>
    </dxf>
    <dxf>
      <font>
        <color theme="0"/>
      </font>
      <numFmt numFmtId="164" formatCode=";;;"/>
    </dxf>
    <dxf>
      <numFmt numFmtId="164" formatCode=";;;"/>
    </dxf>
    <dxf>
      <font>
        <color theme="0"/>
      </font>
      <numFmt numFmtId="164" formatCode=";;;"/>
    </dxf>
    <dxf>
      <numFmt numFmtId="164" formatCode=";;;"/>
    </dxf>
    <dxf>
      <font>
        <color theme="0"/>
      </font>
      <numFmt numFmtId="164" formatCode=";;;"/>
    </dxf>
    <dxf>
      <fill>
        <patternFill>
          <bgColor rgb="FFFF33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114299</xdr:colOff>
      <xdr:row>8</xdr:row>
      <xdr:rowOff>152401</xdr:rowOff>
    </xdr:from>
    <xdr:to>
      <xdr:col>53</xdr:col>
      <xdr:colOff>104774</xdr:colOff>
      <xdr:row>24</xdr:row>
      <xdr:rowOff>28575</xdr:rowOff>
    </xdr:to>
    <xdr:sp macro="" textlink="">
      <xdr:nvSpPr>
        <xdr:cNvPr id="2" name="ZoneTexte 1"/>
        <xdr:cNvSpPr txBox="1"/>
      </xdr:nvSpPr>
      <xdr:spPr>
        <a:xfrm>
          <a:off x="8848724" y="1828801"/>
          <a:ext cx="8448675" cy="2924174"/>
        </a:xfrm>
        <a:prstGeom prst="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=OU(ET($F4=VRAI;I$2&gt;=$G4;I$2&lt;=$H4);SI($F4=FAUX;SI(I$2&gt;=$G4;VRAI;SI(I$2&lt;=$H4;VRAI;FAUX))))</a:t>
          </a:r>
        </a:p>
        <a:p>
          <a:endParaRPr lang="fr-FR" sz="1100"/>
        </a:p>
        <a:p>
          <a:r>
            <a:rPr lang="fr-FR" sz="1100"/>
            <a:t>Si la colonne </a:t>
          </a:r>
          <a:r>
            <a:rPr lang="fr-FR" sz="1100" b="1"/>
            <a:t>FinAnnee=Vrai</a:t>
          </a:r>
          <a:r>
            <a:rPr lang="fr-FR" sz="1100" b="1" baseline="0"/>
            <a:t> </a:t>
          </a:r>
        </a:p>
        <a:p>
          <a:r>
            <a:rPr lang="fr-FR" sz="1100" baseline="0"/>
            <a:t>	on vérifie l'intervalle</a:t>
          </a:r>
        </a:p>
        <a:p>
          <a:r>
            <a:rPr lang="fr-FR" sz="1100" baseline="0"/>
            <a:t>sinon si la colonne </a:t>
          </a:r>
          <a:r>
            <a:rPr lang="fr-FR" sz="1100" b="1" baseline="0"/>
            <a:t>FinAnnee=Faux</a:t>
          </a:r>
        </a:p>
        <a:p>
          <a:r>
            <a:rPr lang="fr-FR" sz="1100" baseline="0"/>
            <a:t>	si i$2&gt;=$G4 (semaine &gt;51)</a:t>
          </a:r>
        </a:p>
        <a:p>
          <a:r>
            <a:rPr lang="fr-FR" sz="1100" baseline="0"/>
            <a:t>		alors Vrai (on colorise)</a:t>
          </a:r>
        </a:p>
        <a:p>
          <a:r>
            <a:rPr lang="fr-FR" sz="1100" baseline="0"/>
            <a:t>	sinon si i$2&lt;=H4 (semaine&lt;5)</a:t>
          </a:r>
        </a:p>
        <a:p>
          <a:r>
            <a:rPr lang="fr-FR" sz="1100" baseline="0"/>
            <a:t>		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alors Vrai (on colorise)</a:t>
          </a:r>
          <a:endParaRPr lang="fr-FR" sz="1100" baseline="0"/>
        </a:p>
        <a:p>
          <a:r>
            <a:rPr lang="fr-FR" sz="1100" baseline="0"/>
            <a:t>	sinon</a:t>
          </a:r>
        </a:p>
        <a:p>
          <a:r>
            <a:rPr lang="fr-FR" sz="1100" baseline="0"/>
            <a:t>		Faux</a:t>
          </a:r>
        </a:p>
        <a:p>
          <a:r>
            <a:rPr lang="fr-FR" sz="1100" baseline="0"/>
            <a:t>	fin si</a:t>
          </a:r>
        </a:p>
        <a:p>
          <a:r>
            <a:rPr lang="fr-FR" sz="1100" baseline="0"/>
            <a:t>fin si</a:t>
          </a:r>
        </a:p>
        <a:p>
          <a:endParaRPr lang="fr-FR" sz="1100" baseline="0"/>
        </a:p>
        <a:p>
          <a:r>
            <a:rPr lang="fr-FR" sz="1100" baseline="0"/>
            <a:t>Si on est pas dans un intervalle, il faut tester séparément, donc en deux fois les colonnes G et H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12</xdr:row>
      <xdr:rowOff>133350</xdr:rowOff>
    </xdr:from>
    <xdr:to>
      <xdr:col>35</xdr:col>
      <xdr:colOff>190500</xdr:colOff>
      <xdr:row>22</xdr:row>
      <xdr:rowOff>47625</xdr:rowOff>
    </xdr:to>
    <xdr:sp macro="" textlink="">
      <xdr:nvSpPr>
        <xdr:cNvPr id="2" name="ZoneTexte 1"/>
        <xdr:cNvSpPr txBox="1"/>
      </xdr:nvSpPr>
      <xdr:spPr>
        <a:xfrm>
          <a:off x="8134350" y="2571750"/>
          <a:ext cx="5305425" cy="1819275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=OU(ET($F4=VRAI;I$2&gt;=$G4;I$2&lt;=$H4);ET($F4=FAUX;NON(ET(I$2&gt;$H4;I$2&lt;$G4))))</a:t>
          </a:r>
        </a:p>
        <a:p>
          <a:endParaRPr lang="fr-FR" sz="1100"/>
        </a:p>
        <a:p>
          <a:endParaRPr lang="fr-FR" sz="1100"/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Si la colonne </a:t>
          </a:r>
          <a:r>
            <a:rPr lang="fr-FR" sz="1100" b="1">
              <a:solidFill>
                <a:schemeClr val="dk1"/>
              </a:solidFill>
              <a:latin typeface="+mn-lt"/>
              <a:ea typeface="+mn-ea"/>
              <a:cs typeface="+mn-cs"/>
            </a:rPr>
            <a:t>FinAnnee=Vrai</a:t>
          </a:r>
          <a:r>
            <a:rPr lang="fr-FR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endParaRPr lang="fr-FR"/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	on vérifie l'intervalle</a:t>
          </a:r>
          <a:endParaRPr lang="fr-FR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sinon si la colonne </a:t>
          </a:r>
          <a:r>
            <a:rPr lang="fr-FR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FinAnnee=Faux</a:t>
          </a:r>
          <a:endParaRPr lang="fr-FR"/>
        </a:p>
        <a:p>
          <a:r>
            <a:rPr lang="fr-FR" sz="1100" baseline="0"/>
            <a:t>	on vérifie l'inverse de l'intervalle avec  le NON() </a:t>
          </a:r>
          <a:r>
            <a:rPr lang="fr-FR" sz="1100" baseline="0">
              <a:solidFill>
                <a:srgbClr val="FF0000"/>
              </a:solidFill>
            </a:rPr>
            <a:t>(en enlevant le = de &gt;= et &gt;=)</a:t>
          </a:r>
          <a:r>
            <a:rPr lang="fr-FR" sz="1100" baseline="0"/>
            <a:t>, donc le vrai devient faux  et inversement	</a:t>
          </a:r>
        </a:p>
        <a:p>
          <a:r>
            <a:rPr lang="fr-FR" sz="1100" baseline="0"/>
            <a:t>Fin si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11"/>
  <sheetViews>
    <sheetView topLeftCell="B1" workbookViewId="0">
      <selection activeCell="E8" sqref="E8"/>
    </sheetView>
  </sheetViews>
  <sheetFormatPr baseColWidth="10" defaultRowHeight="15" x14ac:dyDescent="0.25"/>
  <cols>
    <col min="1" max="1" width="35.140625" bestFit="1" customWidth="1"/>
    <col min="2" max="2" width="9" bestFit="1" customWidth="1"/>
    <col min="3" max="3" width="12.140625" bestFit="1" customWidth="1"/>
    <col min="4" max="4" width="18.42578125" bestFit="1" customWidth="1"/>
    <col min="5" max="5" width="13" bestFit="1" customWidth="1"/>
    <col min="6" max="6" width="13" customWidth="1"/>
    <col min="7" max="7" width="9.28515625" bestFit="1" customWidth="1"/>
    <col min="8" max="8" width="10.28515625" bestFit="1" customWidth="1"/>
    <col min="9" max="17" width="2.140625" bestFit="1" customWidth="1"/>
    <col min="18" max="60" width="3.28515625" bestFit="1" customWidth="1"/>
  </cols>
  <sheetData>
    <row r="1" spans="1:60" ht="26.25" x14ac:dyDescent="0.25">
      <c r="A1" s="1"/>
      <c r="E1" s="2"/>
      <c r="F1" s="2"/>
      <c r="G1" s="2"/>
      <c r="H1" s="2"/>
      <c r="I1" s="36" t="s">
        <v>0</v>
      </c>
      <c r="J1" s="37"/>
      <c r="K1" s="37"/>
      <c r="L1" s="37"/>
      <c r="M1" s="37"/>
      <c r="N1" s="36" t="s">
        <v>1</v>
      </c>
      <c r="O1" s="37"/>
      <c r="P1" s="37"/>
      <c r="Q1" s="38"/>
      <c r="R1" s="37" t="s">
        <v>2</v>
      </c>
      <c r="S1" s="37"/>
      <c r="T1" s="37"/>
      <c r="U1" s="37"/>
      <c r="V1" s="36" t="s">
        <v>3</v>
      </c>
      <c r="W1" s="37"/>
      <c r="X1" s="37"/>
      <c r="Y1" s="38"/>
      <c r="Z1" s="37" t="s">
        <v>4</v>
      </c>
      <c r="AA1" s="37"/>
      <c r="AB1" s="37"/>
      <c r="AC1" s="37"/>
      <c r="AD1" s="37"/>
      <c r="AE1" s="36" t="s">
        <v>5</v>
      </c>
      <c r="AF1" s="37"/>
      <c r="AG1" s="37"/>
      <c r="AH1" s="38"/>
      <c r="AI1" s="39" t="s">
        <v>6</v>
      </c>
      <c r="AJ1" s="40"/>
      <c r="AK1" s="40"/>
      <c r="AL1" s="40"/>
      <c r="AM1" s="40"/>
      <c r="AN1" s="36" t="s">
        <v>7</v>
      </c>
      <c r="AO1" s="37"/>
      <c r="AP1" s="37"/>
      <c r="AQ1" s="38"/>
      <c r="AR1" s="37" t="s">
        <v>8</v>
      </c>
      <c r="AS1" s="37"/>
      <c r="AT1" s="37"/>
      <c r="AU1" s="37"/>
      <c r="AV1" s="36" t="s">
        <v>9</v>
      </c>
      <c r="AW1" s="37"/>
      <c r="AX1" s="37"/>
      <c r="AY1" s="38"/>
      <c r="AZ1" s="37" t="s">
        <v>10</v>
      </c>
      <c r="BA1" s="37"/>
      <c r="BB1" s="37"/>
      <c r="BC1" s="37"/>
      <c r="BD1" s="37"/>
      <c r="BE1" s="36" t="s">
        <v>11</v>
      </c>
      <c r="BF1" s="37"/>
      <c r="BG1" s="37"/>
      <c r="BH1" s="38"/>
    </row>
    <row r="2" spans="1:60" ht="15.75" x14ac:dyDescent="0.25">
      <c r="A2" s="3" t="s">
        <v>12</v>
      </c>
      <c r="B2" s="4" t="s">
        <v>13</v>
      </c>
      <c r="C2" s="4" t="s">
        <v>14</v>
      </c>
      <c r="D2" s="5" t="s">
        <v>15</v>
      </c>
      <c r="E2" s="6" t="s">
        <v>16</v>
      </c>
      <c r="F2" s="6" t="s">
        <v>25</v>
      </c>
      <c r="G2" s="6" t="s">
        <v>17</v>
      </c>
      <c r="H2" s="6" t="s">
        <v>18</v>
      </c>
      <c r="I2" s="7">
        <v>1</v>
      </c>
      <c r="J2" s="7">
        <v>2</v>
      </c>
      <c r="K2" s="7">
        <v>3</v>
      </c>
      <c r="L2" s="7">
        <v>4</v>
      </c>
      <c r="M2" s="7">
        <v>5</v>
      </c>
      <c r="N2" s="8">
        <v>6</v>
      </c>
      <c r="O2" s="7">
        <v>7</v>
      </c>
      <c r="P2" s="7">
        <v>8</v>
      </c>
      <c r="Q2" s="9">
        <v>9</v>
      </c>
      <c r="R2" s="7">
        <v>10</v>
      </c>
      <c r="S2" s="7">
        <v>11</v>
      </c>
      <c r="T2" s="7">
        <v>12</v>
      </c>
      <c r="U2" s="7">
        <v>13</v>
      </c>
      <c r="V2" s="8">
        <v>14</v>
      </c>
      <c r="W2" s="7">
        <v>15</v>
      </c>
      <c r="X2" s="7">
        <v>16</v>
      </c>
      <c r="Y2" s="9">
        <v>17</v>
      </c>
      <c r="Z2" s="7">
        <v>18</v>
      </c>
      <c r="AA2" s="7">
        <v>19</v>
      </c>
      <c r="AB2" s="7">
        <v>20</v>
      </c>
      <c r="AC2" s="7">
        <v>21</v>
      </c>
      <c r="AD2" s="7">
        <v>22</v>
      </c>
      <c r="AE2" s="8">
        <v>23</v>
      </c>
      <c r="AF2" s="7">
        <v>24</v>
      </c>
      <c r="AG2" s="7">
        <v>25</v>
      </c>
      <c r="AH2" s="9">
        <v>26</v>
      </c>
      <c r="AI2" s="7">
        <v>27</v>
      </c>
      <c r="AJ2" s="7">
        <v>28</v>
      </c>
      <c r="AK2" s="7">
        <v>29</v>
      </c>
      <c r="AL2" s="7">
        <v>30</v>
      </c>
      <c r="AM2" s="7">
        <v>31</v>
      </c>
      <c r="AN2" s="8">
        <v>32</v>
      </c>
      <c r="AO2" s="7">
        <v>33</v>
      </c>
      <c r="AP2" s="7">
        <v>34</v>
      </c>
      <c r="AQ2" s="9">
        <v>35</v>
      </c>
      <c r="AR2" s="7">
        <v>36</v>
      </c>
      <c r="AS2" s="7">
        <v>37</v>
      </c>
      <c r="AT2" s="7">
        <v>38</v>
      </c>
      <c r="AU2" s="7">
        <v>39</v>
      </c>
      <c r="AV2" s="8">
        <v>40</v>
      </c>
      <c r="AW2" s="7">
        <v>41</v>
      </c>
      <c r="AX2" s="7">
        <v>42</v>
      </c>
      <c r="AY2" s="9">
        <v>43</v>
      </c>
      <c r="AZ2" s="7">
        <v>44</v>
      </c>
      <c r="BA2" s="7">
        <v>45</v>
      </c>
      <c r="BB2" s="7">
        <v>46</v>
      </c>
      <c r="BC2" s="7">
        <v>47</v>
      </c>
      <c r="BD2" s="7">
        <v>48</v>
      </c>
      <c r="BE2" s="8">
        <v>49</v>
      </c>
      <c r="BF2" s="7">
        <v>50</v>
      </c>
      <c r="BG2" s="7">
        <v>51</v>
      </c>
      <c r="BH2" s="9">
        <v>52</v>
      </c>
    </row>
    <row r="3" spans="1:60" x14ac:dyDescent="0.25">
      <c r="A3" s="10" t="s">
        <v>22</v>
      </c>
      <c r="B3" s="11" t="s">
        <v>19</v>
      </c>
      <c r="C3" s="12">
        <f>D3-(E3*7)</f>
        <v>40995</v>
      </c>
      <c r="D3" s="12">
        <v>41121</v>
      </c>
      <c r="E3" s="13">
        <v>18</v>
      </c>
      <c r="F3" s="13" t="b">
        <f>YEAR(C3)=YEAR(D3)</f>
        <v>1</v>
      </c>
      <c r="G3" s="14">
        <f>INT(MOD(INT((C3-2)/7)+0.6,52+5/28))+1</f>
        <v>13</v>
      </c>
      <c r="H3" s="14">
        <f>INT(MOD(INT((D3-2)/7)+0.6,52+5/28))+1</f>
        <v>31</v>
      </c>
      <c r="I3" s="15"/>
      <c r="J3" s="16"/>
      <c r="K3" s="16"/>
      <c r="L3" s="16"/>
      <c r="M3" s="16"/>
      <c r="N3" s="15"/>
      <c r="O3" s="16"/>
      <c r="P3" s="16"/>
      <c r="Q3" s="17"/>
      <c r="R3" s="16"/>
      <c r="S3" s="16"/>
      <c r="T3" s="16"/>
      <c r="U3" s="16"/>
      <c r="V3" s="18"/>
      <c r="W3" s="19"/>
      <c r="X3" s="19"/>
      <c r="Y3" s="20"/>
      <c r="Z3" s="19"/>
      <c r="AA3" s="19"/>
      <c r="AB3" s="19"/>
      <c r="AC3" s="19"/>
      <c r="AD3" s="19"/>
      <c r="AE3" s="18"/>
      <c r="AF3" s="19"/>
      <c r="AG3" s="19"/>
      <c r="AH3" s="20"/>
      <c r="AI3" s="19"/>
      <c r="AJ3" s="19"/>
      <c r="AK3" s="19"/>
      <c r="AL3" s="16"/>
      <c r="AM3" s="16"/>
      <c r="AN3" s="15"/>
      <c r="AO3" s="16"/>
      <c r="AP3" s="16"/>
      <c r="AQ3" s="17"/>
      <c r="AR3" s="16"/>
      <c r="AS3" s="16"/>
      <c r="AT3" s="16"/>
      <c r="AU3" s="16"/>
      <c r="AV3" s="15"/>
      <c r="AW3" s="16"/>
      <c r="AX3" s="16"/>
      <c r="AY3" s="17"/>
      <c r="AZ3" s="16"/>
      <c r="BA3" s="16"/>
      <c r="BB3" s="16"/>
      <c r="BC3" s="16"/>
      <c r="BD3" s="16"/>
      <c r="BE3" s="15"/>
      <c r="BF3" s="16"/>
      <c r="BG3" s="16"/>
      <c r="BH3" s="17"/>
    </row>
    <row r="4" spans="1:60" x14ac:dyDescent="0.25">
      <c r="A4" s="21" t="s">
        <v>21</v>
      </c>
      <c r="B4" s="22"/>
      <c r="C4" s="22">
        <v>40897</v>
      </c>
      <c r="D4" s="23">
        <v>40900</v>
      </c>
      <c r="E4" s="24">
        <f>IF(C4="","",E3)</f>
        <v>18</v>
      </c>
      <c r="F4" s="24" t="b">
        <f t="shared" ref="F4:F6" si="0">YEAR(C4)=YEAR(D4)</f>
        <v>1</v>
      </c>
      <c r="G4" s="25">
        <f>IF(C4="","",(INT(MOD(INT((C4-2)/7)+0.6,52+5/28))+1))</f>
        <v>51</v>
      </c>
      <c r="H4" s="25">
        <f>IF(C4="","",(INT(MOD(INT((D4-2)/7)+0.6,52+5/28))+1))</f>
        <v>51</v>
      </c>
      <c r="I4" s="26"/>
      <c r="J4" s="26"/>
      <c r="K4" s="26"/>
      <c r="L4" s="26"/>
      <c r="M4" s="26"/>
      <c r="N4" s="27"/>
      <c r="O4" s="26"/>
      <c r="P4" s="26"/>
      <c r="Q4" s="28"/>
      <c r="R4" s="26"/>
      <c r="S4" s="26"/>
      <c r="T4" s="26"/>
      <c r="U4" s="26"/>
      <c r="V4" s="29"/>
      <c r="W4" s="30"/>
      <c r="X4" s="30"/>
      <c r="Y4" s="31"/>
      <c r="Z4" s="30"/>
      <c r="AA4" s="30"/>
      <c r="AB4" s="30"/>
      <c r="AC4" s="30"/>
      <c r="AD4" s="30"/>
      <c r="AE4" s="29"/>
      <c r="AF4" s="30"/>
      <c r="AG4" s="30"/>
      <c r="AH4" s="31"/>
      <c r="AI4" s="30"/>
      <c r="AJ4" s="30"/>
      <c r="AK4" s="30"/>
      <c r="AL4" s="26"/>
      <c r="AM4" s="26"/>
      <c r="AN4" s="27"/>
      <c r="AO4" s="26"/>
      <c r="AP4" s="26"/>
      <c r="AQ4" s="28"/>
      <c r="AR4" s="26"/>
      <c r="AS4" s="26"/>
      <c r="AT4" s="26"/>
      <c r="AU4" s="26"/>
      <c r="AV4" s="27"/>
      <c r="AW4" s="26"/>
      <c r="AX4" s="26"/>
      <c r="AY4" s="28"/>
      <c r="AZ4" s="26"/>
      <c r="BA4" s="26"/>
      <c r="BB4" s="26"/>
      <c r="BC4" s="26"/>
      <c r="BD4" s="26"/>
      <c r="BE4" s="27"/>
      <c r="BF4" s="26"/>
      <c r="BG4" s="26"/>
      <c r="BH4" s="28"/>
    </row>
    <row r="5" spans="1:60" x14ac:dyDescent="0.25">
      <c r="A5" s="21" t="s">
        <v>20</v>
      </c>
      <c r="B5" s="22"/>
      <c r="C5" s="22">
        <v>40953</v>
      </c>
      <c r="D5" s="23">
        <f>C5+(E5*7)</f>
        <v>41079</v>
      </c>
      <c r="E5" s="24">
        <f>IF(C5="","",E4)</f>
        <v>18</v>
      </c>
      <c r="F5" s="24" t="b">
        <v>1</v>
      </c>
      <c r="G5" s="25">
        <f>IF(C5="","",(INT(MOD(INT((C5-2)/7)+0.6,52+5/28))+1))</f>
        <v>7</v>
      </c>
      <c r="H5" s="25">
        <f>IF(C5="","",(INT(MOD(INT((D5-2)/7)+0.6,52+5/28))+1))</f>
        <v>25</v>
      </c>
      <c r="I5" s="26"/>
      <c r="J5" s="26"/>
      <c r="K5" s="26"/>
      <c r="L5" s="26"/>
      <c r="M5" s="26"/>
      <c r="N5" s="27"/>
      <c r="O5" s="26"/>
      <c r="P5" s="26"/>
      <c r="Q5" s="28"/>
      <c r="R5" s="26"/>
      <c r="S5" s="26"/>
      <c r="T5" s="26"/>
      <c r="U5" s="26"/>
      <c r="V5" s="29"/>
      <c r="W5" s="30"/>
      <c r="X5" s="30"/>
      <c r="Y5" s="31"/>
      <c r="Z5" s="30"/>
      <c r="AA5" s="30"/>
      <c r="AB5" s="30"/>
      <c r="AC5" s="30"/>
      <c r="AD5" s="30"/>
      <c r="AE5" s="29"/>
      <c r="AF5" s="30"/>
      <c r="AG5" s="30"/>
      <c r="AH5" s="31"/>
      <c r="AI5" s="30"/>
      <c r="AJ5" s="30"/>
      <c r="AK5" s="30"/>
      <c r="AL5" s="26"/>
      <c r="AM5" s="26"/>
      <c r="AN5" s="27"/>
      <c r="AO5" s="26"/>
      <c r="AP5" s="26"/>
      <c r="AQ5" s="28"/>
      <c r="AR5" s="26"/>
      <c r="AS5" s="26"/>
      <c r="AT5" s="26"/>
      <c r="AU5" s="26"/>
      <c r="AV5" s="27"/>
      <c r="AW5" s="26"/>
      <c r="AX5" s="26"/>
      <c r="AY5" s="28"/>
      <c r="AZ5" s="26"/>
      <c r="BA5" s="26"/>
      <c r="BB5" s="26"/>
      <c r="BC5" s="26"/>
      <c r="BD5" s="26"/>
      <c r="BE5" s="27"/>
      <c r="BF5" s="26"/>
      <c r="BG5" s="26"/>
      <c r="BH5" s="28"/>
    </row>
    <row r="6" spans="1:60" x14ac:dyDescent="0.25">
      <c r="A6" s="32" t="s">
        <v>20</v>
      </c>
      <c r="B6" s="33"/>
      <c r="C6" s="33">
        <v>40897</v>
      </c>
      <c r="D6" s="34">
        <v>40941</v>
      </c>
      <c r="E6" s="35">
        <f>IF(C6="","",E5)</f>
        <v>18</v>
      </c>
      <c r="F6" s="35" t="b">
        <f t="shared" si="0"/>
        <v>0</v>
      </c>
      <c r="G6" s="35">
        <f>IF(C6="","",(INT(MOD(INT((C6-2)/7)+0.6,52+5/28))+1))</f>
        <v>51</v>
      </c>
      <c r="H6" s="35">
        <f>IF(C6="","",(INT(MOD(INT((D6-2)/7)+0.6,52+5/28))+1))</f>
        <v>5</v>
      </c>
      <c r="I6" s="26"/>
      <c r="J6" s="26"/>
      <c r="K6" s="26"/>
      <c r="L6" s="26"/>
      <c r="M6" s="26"/>
      <c r="N6" s="27"/>
      <c r="O6" s="26"/>
      <c r="P6" s="26"/>
      <c r="Q6" s="28"/>
      <c r="R6" s="26"/>
      <c r="S6" s="26"/>
      <c r="T6" s="26"/>
      <c r="U6" s="26"/>
      <c r="V6" s="29"/>
      <c r="W6" s="30"/>
      <c r="X6" s="30"/>
      <c r="Y6" s="31"/>
      <c r="Z6" s="30"/>
      <c r="AA6" s="30"/>
      <c r="AB6" s="30"/>
      <c r="AC6" s="30"/>
      <c r="AD6" s="30"/>
      <c r="AE6" s="29"/>
      <c r="AF6" s="30"/>
      <c r="AG6" s="30"/>
      <c r="AH6" s="31"/>
      <c r="AI6" s="30"/>
      <c r="AJ6" s="30"/>
      <c r="AK6" s="30"/>
      <c r="AL6" s="26"/>
      <c r="AM6" s="26"/>
      <c r="AN6" s="27"/>
      <c r="AO6" s="26"/>
      <c r="AP6" s="26"/>
      <c r="AQ6" s="28"/>
      <c r="AR6" s="26"/>
      <c r="AS6" s="26"/>
      <c r="AT6" s="26"/>
      <c r="AU6" s="26"/>
      <c r="AV6" s="27"/>
      <c r="AW6" s="26"/>
      <c r="AX6" s="26"/>
      <c r="AY6" s="28"/>
      <c r="AZ6" s="26"/>
      <c r="BA6" s="26"/>
      <c r="BB6" s="26"/>
      <c r="BC6" s="26"/>
      <c r="BD6" s="26"/>
      <c r="BE6" s="27"/>
      <c r="BF6" s="26"/>
      <c r="BG6" s="26"/>
      <c r="BH6" s="28"/>
    </row>
    <row r="10" spans="1:60" x14ac:dyDescent="0.25">
      <c r="A10" t="s">
        <v>23</v>
      </c>
    </row>
    <row r="11" spans="1:60" x14ac:dyDescent="0.25">
      <c r="A11" t="s">
        <v>24</v>
      </c>
    </row>
  </sheetData>
  <mergeCells count="12">
    <mergeCell ref="BE1:BH1"/>
    <mergeCell ref="I1:M1"/>
    <mergeCell ref="N1:Q1"/>
    <mergeCell ref="R1:U1"/>
    <mergeCell ref="V1:Y1"/>
    <mergeCell ref="Z1:AD1"/>
    <mergeCell ref="AE1:AH1"/>
    <mergeCell ref="AI1:AM1"/>
    <mergeCell ref="AN1:AQ1"/>
    <mergeCell ref="AR1:AU1"/>
    <mergeCell ref="AV1:AY1"/>
    <mergeCell ref="AZ1:BD1"/>
  </mergeCells>
  <conditionalFormatting sqref="I4:BH6">
    <cfRule type="expression" dxfId="24" priority="13">
      <formula>OR(AND($F4=TRUE,I$2&gt;=$G4,I$2&lt;=$H4),IF($F4=FALSE,IF(I$2&gt;=$G4,TRUE,IF(I$2&lt;=$H4,TRUE,FALSE))))</formula>
    </cfRule>
  </conditionalFormatting>
  <conditionalFormatting sqref="I3:BH3">
    <cfRule type="expression" dxfId="23" priority="12">
      <formula>AND(I$2&gt;=$G3,I$2&lt;=$H3)</formula>
    </cfRule>
  </conditionalFormatting>
  <conditionalFormatting sqref="I3:BH3">
    <cfRule type="expression" dxfId="22" priority="11">
      <formula>AND(I$2&gt;=$G3,I$2&lt;=$H3)</formula>
    </cfRule>
  </conditionalFormatting>
  <conditionalFormatting sqref="D4:D6">
    <cfRule type="expression" dxfId="21" priority="10">
      <formula>$D4&gt;($D$3+30)</formula>
    </cfRule>
  </conditionalFormatting>
  <conditionalFormatting sqref="D4">
    <cfRule type="expression" dxfId="20" priority="8">
      <formula>C4=""</formula>
    </cfRule>
    <cfRule type="expression" dxfId="19" priority="9">
      <formula>OR(A4=" ",C4=" ")</formula>
    </cfRule>
  </conditionalFormatting>
  <conditionalFormatting sqref="D5:D6">
    <cfRule type="expression" dxfId="18" priority="6">
      <formula>C5=""</formula>
    </cfRule>
    <cfRule type="expression" dxfId="17" priority="7">
      <formula>OR(A5=" ",C5=" ")</formula>
    </cfRule>
  </conditionalFormatting>
  <conditionalFormatting sqref="D5:D6">
    <cfRule type="expression" dxfId="16" priority="4">
      <formula>C5=""</formula>
    </cfRule>
    <cfRule type="expression" dxfId="15" priority="5">
      <formula>OR(A5=" ",C5=" ")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11"/>
  <sheetViews>
    <sheetView tabSelected="1" topLeftCell="B1" workbookViewId="0">
      <selection activeCell="F20" sqref="F20"/>
    </sheetView>
  </sheetViews>
  <sheetFormatPr baseColWidth="10" defaultRowHeight="15" x14ac:dyDescent="0.25"/>
  <cols>
    <col min="1" max="1" width="35.140625" bestFit="1" customWidth="1"/>
    <col min="2" max="2" width="9" bestFit="1" customWidth="1"/>
    <col min="3" max="3" width="12.140625" bestFit="1" customWidth="1"/>
    <col min="4" max="4" width="18.42578125" bestFit="1" customWidth="1"/>
    <col min="5" max="5" width="13" bestFit="1" customWidth="1"/>
    <col min="6" max="6" width="13" customWidth="1"/>
    <col min="7" max="7" width="9.28515625" bestFit="1" customWidth="1"/>
    <col min="8" max="8" width="10.28515625" bestFit="1" customWidth="1"/>
    <col min="9" max="17" width="2.140625" bestFit="1" customWidth="1"/>
    <col min="18" max="60" width="3.28515625" bestFit="1" customWidth="1"/>
  </cols>
  <sheetData>
    <row r="1" spans="1:60" ht="26.25" x14ac:dyDescent="0.25">
      <c r="A1" s="1"/>
      <c r="E1" s="2"/>
      <c r="F1" s="2"/>
      <c r="G1" s="2"/>
      <c r="H1" s="2"/>
      <c r="I1" s="36" t="s">
        <v>0</v>
      </c>
      <c r="J1" s="37"/>
      <c r="K1" s="37"/>
      <c r="L1" s="37"/>
      <c r="M1" s="37"/>
      <c r="N1" s="36" t="s">
        <v>1</v>
      </c>
      <c r="O1" s="37"/>
      <c r="P1" s="37"/>
      <c r="Q1" s="38"/>
      <c r="R1" s="37" t="s">
        <v>2</v>
      </c>
      <c r="S1" s="37"/>
      <c r="T1" s="37"/>
      <c r="U1" s="37"/>
      <c r="V1" s="36" t="s">
        <v>3</v>
      </c>
      <c r="W1" s="37"/>
      <c r="X1" s="37"/>
      <c r="Y1" s="38"/>
      <c r="Z1" s="37" t="s">
        <v>4</v>
      </c>
      <c r="AA1" s="37"/>
      <c r="AB1" s="37"/>
      <c r="AC1" s="37"/>
      <c r="AD1" s="37"/>
      <c r="AE1" s="36" t="s">
        <v>5</v>
      </c>
      <c r="AF1" s="37"/>
      <c r="AG1" s="37"/>
      <c r="AH1" s="38"/>
      <c r="AI1" s="39" t="s">
        <v>6</v>
      </c>
      <c r="AJ1" s="40"/>
      <c r="AK1" s="40"/>
      <c r="AL1" s="40"/>
      <c r="AM1" s="40"/>
      <c r="AN1" s="36" t="s">
        <v>7</v>
      </c>
      <c r="AO1" s="37"/>
      <c r="AP1" s="37"/>
      <c r="AQ1" s="38"/>
      <c r="AR1" s="37" t="s">
        <v>8</v>
      </c>
      <c r="AS1" s="37"/>
      <c r="AT1" s="37"/>
      <c r="AU1" s="37"/>
      <c r="AV1" s="36" t="s">
        <v>9</v>
      </c>
      <c r="AW1" s="37"/>
      <c r="AX1" s="37"/>
      <c r="AY1" s="38"/>
      <c r="AZ1" s="37" t="s">
        <v>10</v>
      </c>
      <c r="BA1" s="37"/>
      <c r="BB1" s="37"/>
      <c r="BC1" s="37"/>
      <c r="BD1" s="37"/>
      <c r="BE1" s="36" t="s">
        <v>11</v>
      </c>
      <c r="BF1" s="37"/>
      <c r="BG1" s="37"/>
      <c r="BH1" s="38"/>
    </row>
    <row r="2" spans="1:60" ht="15.75" x14ac:dyDescent="0.25">
      <c r="A2" s="3" t="s">
        <v>12</v>
      </c>
      <c r="B2" s="4" t="s">
        <v>13</v>
      </c>
      <c r="C2" s="4" t="s">
        <v>14</v>
      </c>
      <c r="D2" s="5" t="s">
        <v>15</v>
      </c>
      <c r="E2" s="6" t="s">
        <v>16</v>
      </c>
      <c r="F2" s="6" t="s">
        <v>25</v>
      </c>
      <c r="G2" s="6" t="s">
        <v>17</v>
      </c>
      <c r="H2" s="6" t="s">
        <v>18</v>
      </c>
      <c r="I2" s="7">
        <v>1</v>
      </c>
      <c r="J2" s="7">
        <v>2</v>
      </c>
      <c r="K2" s="7">
        <v>3</v>
      </c>
      <c r="L2" s="7">
        <v>4</v>
      </c>
      <c r="M2" s="7">
        <v>5</v>
      </c>
      <c r="N2" s="8">
        <v>6</v>
      </c>
      <c r="O2" s="7">
        <v>7</v>
      </c>
      <c r="P2" s="7">
        <v>8</v>
      </c>
      <c r="Q2" s="9">
        <v>9</v>
      </c>
      <c r="R2" s="7">
        <v>10</v>
      </c>
      <c r="S2" s="7">
        <v>11</v>
      </c>
      <c r="T2" s="7">
        <v>12</v>
      </c>
      <c r="U2" s="7">
        <v>13</v>
      </c>
      <c r="V2" s="8">
        <v>14</v>
      </c>
      <c r="W2" s="7">
        <v>15</v>
      </c>
      <c r="X2" s="7">
        <v>16</v>
      </c>
      <c r="Y2" s="9">
        <v>17</v>
      </c>
      <c r="Z2" s="7">
        <v>18</v>
      </c>
      <c r="AA2" s="7">
        <v>19</v>
      </c>
      <c r="AB2" s="7">
        <v>20</v>
      </c>
      <c r="AC2" s="7">
        <v>21</v>
      </c>
      <c r="AD2" s="7">
        <v>22</v>
      </c>
      <c r="AE2" s="8">
        <v>23</v>
      </c>
      <c r="AF2" s="7">
        <v>24</v>
      </c>
      <c r="AG2" s="7">
        <v>25</v>
      </c>
      <c r="AH2" s="9">
        <v>26</v>
      </c>
      <c r="AI2" s="7">
        <v>27</v>
      </c>
      <c r="AJ2" s="7">
        <v>28</v>
      </c>
      <c r="AK2" s="7">
        <v>29</v>
      </c>
      <c r="AL2" s="7">
        <v>30</v>
      </c>
      <c r="AM2" s="7">
        <v>31</v>
      </c>
      <c r="AN2" s="8">
        <v>32</v>
      </c>
      <c r="AO2" s="7">
        <v>33</v>
      </c>
      <c r="AP2" s="7">
        <v>34</v>
      </c>
      <c r="AQ2" s="9">
        <v>35</v>
      </c>
      <c r="AR2" s="7">
        <v>36</v>
      </c>
      <c r="AS2" s="7">
        <v>37</v>
      </c>
      <c r="AT2" s="7">
        <v>38</v>
      </c>
      <c r="AU2" s="7">
        <v>39</v>
      </c>
      <c r="AV2" s="8">
        <v>40</v>
      </c>
      <c r="AW2" s="7">
        <v>41</v>
      </c>
      <c r="AX2" s="7">
        <v>42</v>
      </c>
      <c r="AY2" s="9">
        <v>43</v>
      </c>
      <c r="AZ2" s="7">
        <v>44</v>
      </c>
      <c r="BA2" s="7">
        <v>45</v>
      </c>
      <c r="BB2" s="7">
        <v>46</v>
      </c>
      <c r="BC2" s="7">
        <v>47</v>
      </c>
      <c r="BD2" s="7">
        <v>48</v>
      </c>
      <c r="BE2" s="8">
        <v>49</v>
      </c>
      <c r="BF2" s="7">
        <v>50</v>
      </c>
      <c r="BG2" s="7">
        <v>51</v>
      </c>
      <c r="BH2" s="9">
        <v>52</v>
      </c>
    </row>
    <row r="3" spans="1:60" x14ac:dyDescent="0.25">
      <c r="A3" s="10" t="s">
        <v>22</v>
      </c>
      <c r="B3" s="11" t="s">
        <v>19</v>
      </c>
      <c r="C3" s="12">
        <f>D3-(E3*7)</f>
        <v>40995</v>
      </c>
      <c r="D3" s="12">
        <v>41121</v>
      </c>
      <c r="E3" s="13">
        <v>18</v>
      </c>
      <c r="F3" s="13" t="b">
        <f>YEAR(C3)=YEAR(D3)</f>
        <v>1</v>
      </c>
      <c r="G3" s="14">
        <f>INT(MOD(INT((C3-2)/7)+0.6,52+5/28))+1</f>
        <v>13</v>
      </c>
      <c r="H3" s="14">
        <f>INT(MOD(INT((D3-2)/7)+0.6,52+5/28))+1</f>
        <v>31</v>
      </c>
      <c r="I3" s="15"/>
      <c r="J3" s="16"/>
      <c r="K3" s="16"/>
      <c r="L3" s="16"/>
      <c r="M3" s="16"/>
      <c r="N3" s="15"/>
      <c r="O3" s="16"/>
      <c r="P3" s="16"/>
      <c r="Q3" s="17"/>
      <c r="R3" s="16"/>
      <c r="S3" s="16"/>
      <c r="T3" s="16"/>
      <c r="U3" s="16"/>
      <c r="V3" s="18"/>
      <c r="W3" s="19"/>
      <c r="X3" s="19"/>
      <c r="Y3" s="20"/>
      <c r="Z3" s="19"/>
      <c r="AA3" s="19"/>
      <c r="AB3" s="19"/>
      <c r="AC3" s="19"/>
      <c r="AD3" s="19"/>
      <c r="AE3" s="18"/>
      <c r="AF3" s="19"/>
      <c r="AG3" s="19"/>
      <c r="AH3" s="20"/>
      <c r="AI3" s="19"/>
      <c r="AJ3" s="19"/>
      <c r="AK3" s="19"/>
      <c r="AL3" s="16"/>
      <c r="AM3" s="16"/>
      <c r="AN3" s="15"/>
      <c r="AO3" s="16"/>
      <c r="AP3" s="16"/>
      <c r="AQ3" s="17"/>
      <c r="AR3" s="16"/>
      <c r="AS3" s="16"/>
      <c r="AT3" s="16"/>
      <c r="AU3" s="16"/>
      <c r="AV3" s="15"/>
      <c r="AW3" s="16"/>
      <c r="AX3" s="16"/>
      <c r="AY3" s="17"/>
      <c r="AZ3" s="16"/>
      <c r="BA3" s="16"/>
      <c r="BB3" s="16"/>
      <c r="BC3" s="16"/>
      <c r="BD3" s="16"/>
      <c r="BE3" s="15"/>
      <c r="BF3" s="16"/>
      <c r="BG3" s="16"/>
      <c r="BH3" s="17"/>
    </row>
    <row r="4" spans="1:60" x14ac:dyDescent="0.25">
      <c r="A4" s="21" t="s">
        <v>21</v>
      </c>
      <c r="B4" s="22"/>
      <c r="C4" s="22">
        <v>40897</v>
      </c>
      <c r="D4" s="23">
        <v>40900</v>
      </c>
      <c r="E4" s="24">
        <f>IF(C4="","",E3)</f>
        <v>18</v>
      </c>
      <c r="F4" s="24" t="b">
        <f t="shared" ref="F4:F6" si="0">YEAR(C4)=YEAR(D4)</f>
        <v>1</v>
      </c>
      <c r="G4" s="25">
        <f>IF(C4="","",(INT(MOD(INT((C4-2)/7)+0.6,52+5/28))+1))</f>
        <v>51</v>
      </c>
      <c r="H4" s="25">
        <f>IF(C4="","",(INT(MOD(INT((D4-2)/7)+0.6,52+5/28))+1))</f>
        <v>51</v>
      </c>
      <c r="I4" s="26"/>
      <c r="J4" s="26"/>
      <c r="K4" s="26"/>
      <c r="L4" s="26"/>
      <c r="M4" s="26"/>
      <c r="N4" s="27"/>
      <c r="O4" s="26"/>
      <c r="P4" s="26"/>
      <c r="Q4" s="28"/>
      <c r="R4" s="26"/>
      <c r="S4" s="26"/>
      <c r="T4" s="26"/>
      <c r="U4" s="26"/>
      <c r="V4" s="29"/>
      <c r="W4" s="30"/>
      <c r="X4" s="30"/>
      <c r="Y4" s="31"/>
      <c r="Z4" s="30"/>
      <c r="AA4" s="30"/>
      <c r="AB4" s="30"/>
      <c r="AC4" s="30"/>
      <c r="AD4" s="30"/>
      <c r="AE4" s="29"/>
      <c r="AF4" s="30"/>
      <c r="AG4" s="30"/>
      <c r="AH4" s="31"/>
      <c r="AI4" s="30"/>
      <c r="AJ4" s="30"/>
      <c r="AK4" s="30"/>
      <c r="AL4" s="26"/>
      <c r="AM4" s="26"/>
      <c r="AN4" s="27"/>
      <c r="AO4" s="26"/>
      <c r="AP4" s="26"/>
      <c r="AQ4" s="28"/>
      <c r="AR4" s="26"/>
      <c r="AS4" s="26"/>
      <c r="AT4" s="26"/>
      <c r="AU4" s="26"/>
      <c r="AV4" s="27"/>
      <c r="AW4" s="26"/>
      <c r="AX4" s="26"/>
      <c r="AY4" s="28"/>
      <c r="AZ4" s="26"/>
      <c r="BA4" s="26"/>
      <c r="BB4" s="26"/>
      <c r="BC4" s="26"/>
      <c r="BD4" s="26"/>
      <c r="BE4" s="27"/>
      <c r="BF4" s="26"/>
      <c r="BG4" s="26"/>
      <c r="BH4" s="28"/>
    </row>
    <row r="5" spans="1:60" x14ac:dyDescent="0.25">
      <c r="A5" s="21" t="s">
        <v>20</v>
      </c>
      <c r="B5" s="22"/>
      <c r="C5" s="22">
        <v>40953</v>
      </c>
      <c r="D5" s="23">
        <f>C5+(E5*7)</f>
        <v>41079</v>
      </c>
      <c r="E5" s="24">
        <f>IF(C5="","",E4)</f>
        <v>18</v>
      </c>
      <c r="F5" s="24" t="b">
        <v>1</v>
      </c>
      <c r="G5" s="25">
        <f>IF(C5="","",(INT(MOD(INT((C5-2)/7)+0.6,52+5/28))+1))</f>
        <v>7</v>
      </c>
      <c r="H5" s="25">
        <f>IF(C5="","",(INT(MOD(INT((D5-2)/7)+0.6,52+5/28))+1))</f>
        <v>25</v>
      </c>
      <c r="I5" s="26"/>
      <c r="J5" s="26"/>
      <c r="K5" s="26"/>
      <c r="L5" s="26"/>
      <c r="M5" s="26"/>
      <c r="N5" s="27"/>
      <c r="O5" s="26"/>
      <c r="P5" s="26"/>
      <c r="Q5" s="28"/>
      <c r="R5" s="26"/>
      <c r="S5" s="26"/>
      <c r="T5" s="26"/>
      <c r="U5" s="26"/>
      <c r="V5" s="29"/>
      <c r="W5" s="30"/>
      <c r="X5" s="30"/>
      <c r="Y5" s="31"/>
      <c r="Z5" s="30"/>
      <c r="AA5" s="30"/>
      <c r="AB5" s="30"/>
      <c r="AC5" s="30"/>
      <c r="AD5" s="30"/>
      <c r="AE5" s="29"/>
      <c r="AF5" s="30"/>
      <c r="AG5" s="30"/>
      <c r="AH5" s="31"/>
      <c r="AI5" s="30"/>
      <c r="AJ5" s="30"/>
      <c r="AK5" s="30"/>
      <c r="AL5" s="26"/>
      <c r="AM5" s="26"/>
      <c r="AN5" s="27"/>
      <c r="AO5" s="26"/>
      <c r="AP5" s="26"/>
      <c r="AQ5" s="28"/>
      <c r="AR5" s="26"/>
      <c r="AS5" s="26"/>
      <c r="AT5" s="26"/>
      <c r="AU5" s="26"/>
      <c r="AV5" s="27"/>
      <c r="AW5" s="26"/>
      <c r="AX5" s="26"/>
      <c r="AY5" s="28"/>
      <c r="AZ5" s="26"/>
      <c r="BA5" s="26"/>
      <c r="BB5" s="26"/>
      <c r="BC5" s="26"/>
      <c r="BD5" s="26"/>
      <c r="BE5" s="27"/>
      <c r="BF5" s="26"/>
      <c r="BG5" s="26"/>
      <c r="BH5" s="28"/>
    </row>
    <row r="6" spans="1:60" x14ac:dyDescent="0.25">
      <c r="A6" s="32" t="s">
        <v>20</v>
      </c>
      <c r="B6" s="33"/>
      <c r="C6" s="33">
        <v>40897</v>
      </c>
      <c r="D6" s="34">
        <v>40941</v>
      </c>
      <c r="E6" s="35">
        <f>IF(C6="","",E5)</f>
        <v>18</v>
      </c>
      <c r="F6" s="35" t="b">
        <f t="shared" si="0"/>
        <v>0</v>
      </c>
      <c r="G6" s="35">
        <f>IF(C6="","",(INT(MOD(INT((C6-2)/7)+0.6,52+5/28))+1))</f>
        <v>51</v>
      </c>
      <c r="H6" s="35">
        <f>IF(C6="","",(INT(MOD(INT((D6-2)/7)+0.6,52+5/28))+1))</f>
        <v>5</v>
      </c>
      <c r="I6" s="26"/>
      <c r="J6" s="26"/>
      <c r="K6" s="26"/>
      <c r="L6" s="26"/>
      <c r="M6" s="26"/>
      <c r="N6" s="27"/>
      <c r="O6" s="26"/>
      <c r="P6" s="26"/>
      <c r="Q6" s="28"/>
      <c r="R6" s="26"/>
      <c r="S6" s="26"/>
      <c r="T6" s="26"/>
      <c r="U6" s="26"/>
      <c r="V6" s="29"/>
      <c r="W6" s="30"/>
      <c r="X6" s="30"/>
      <c r="Y6" s="31"/>
      <c r="Z6" s="30"/>
      <c r="AA6" s="30"/>
      <c r="AB6" s="30"/>
      <c r="AC6" s="30"/>
      <c r="AD6" s="30"/>
      <c r="AE6" s="29"/>
      <c r="AF6" s="30"/>
      <c r="AG6" s="30"/>
      <c r="AH6" s="31"/>
      <c r="AI6" s="30"/>
      <c r="AJ6" s="30"/>
      <c r="AK6" s="30"/>
      <c r="AL6" s="26"/>
      <c r="AM6" s="26"/>
      <c r="AN6" s="27"/>
      <c r="AO6" s="26"/>
      <c r="AP6" s="26"/>
      <c r="AQ6" s="28"/>
      <c r="AR6" s="26"/>
      <c r="AS6" s="26"/>
      <c r="AT6" s="26"/>
      <c r="AU6" s="26"/>
      <c r="AV6" s="27"/>
      <c r="AW6" s="26"/>
      <c r="AX6" s="26"/>
      <c r="AY6" s="28"/>
      <c r="AZ6" s="26"/>
      <c r="BA6" s="26"/>
      <c r="BB6" s="26"/>
      <c r="BC6" s="26"/>
      <c r="BD6" s="26"/>
      <c r="BE6" s="27"/>
      <c r="BF6" s="26"/>
      <c r="BG6" s="26"/>
      <c r="BH6" s="28"/>
    </row>
    <row r="10" spans="1:60" x14ac:dyDescent="0.25">
      <c r="A10" t="s">
        <v>23</v>
      </c>
    </row>
    <row r="11" spans="1:60" x14ac:dyDescent="0.25">
      <c r="A11" t="s">
        <v>24</v>
      </c>
    </row>
  </sheetData>
  <mergeCells count="12">
    <mergeCell ref="BE1:BH1"/>
    <mergeCell ref="I1:M1"/>
    <mergeCell ref="N1:Q1"/>
    <mergeCell ref="R1:U1"/>
    <mergeCell ref="V1:Y1"/>
    <mergeCell ref="Z1:AD1"/>
    <mergeCell ref="AE1:AH1"/>
    <mergeCell ref="AI1:AM1"/>
    <mergeCell ref="AN1:AQ1"/>
    <mergeCell ref="AR1:AU1"/>
    <mergeCell ref="AV1:AY1"/>
    <mergeCell ref="AZ1:BD1"/>
  </mergeCells>
  <conditionalFormatting sqref="I4:BH6">
    <cfRule type="expression" dxfId="14" priority="15">
      <formula>OR(AND($F4=TRUE,I$2&gt;=$G4,I$2&lt;=$H4),AND($F4=FALSE,NOT(AND(I$2&gt;$H4,I$2&lt;$G4))))</formula>
    </cfRule>
  </conditionalFormatting>
  <conditionalFormatting sqref="I3:BH3">
    <cfRule type="expression" dxfId="13" priority="14">
      <formula>AND(I$2&gt;=$G3,I$2&lt;=$H3)</formula>
    </cfRule>
  </conditionalFormatting>
  <conditionalFormatting sqref="I3:BH3">
    <cfRule type="expression" dxfId="12" priority="13">
      <formula>AND(I$2&gt;=$G3,I$2&lt;=$H3)</formula>
    </cfRule>
  </conditionalFormatting>
  <conditionalFormatting sqref="D4:D5">
    <cfRule type="expression" dxfId="11" priority="12">
      <formula>$D4&gt;($D$3+30)</formula>
    </cfRule>
  </conditionalFormatting>
  <conditionalFormatting sqref="D4">
    <cfRule type="expression" dxfId="10" priority="10">
      <formula>C4=""</formula>
    </cfRule>
    <cfRule type="expression" dxfId="9" priority="11">
      <formula>OR(A4=" ",C4=" ")</formula>
    </cfRule>
  </conditionalFormatting>
  <conditionalFormatting sqref="D5">
    <cfRule type="expression" dxfId="8" priority="8">
      <formula>C5=""</formula>
    </cfRule>
    <cfRule type="expression" dxfId="7" priority="9">
      <formula>OR(A5=" ",C5=" ")</formula>
    </cfRule>
  </conditionalFormatting>
  <conditionalFormatting sqref="D5">
    <cfRule type="expression" dxfId="6" priority="6">
      <formula>C5=""</formula>
    </cfRule>
    <cfRule type="expression" dxfId="5" priority="7">
      <formula>OR(A5=" ",C5=" ")</formula>
    </cfRule>
  </conditionalFormatting>
  <conditionalFormatting sqref="D6">
    <cfRule type="expression" dxfId="4" priority="5">
      <formula>$D6&gt;($D$3+30)</formula>
    </cfRule>
  </conditionalFormatting>
  <conditionalFormatting sqref="D6">
    <cfRule type="expression" dxfId="3" priority="3">
      <formula>C6=""</formula>
    </cfRule>
    <cfRule type="expression" dxfId="2" priority="4">
      <formula>OR(A6=" ",C6=" ")</formula>
    </cfRule>
  </conditionalFormatting>
  <conditionalFormatting sqref="D6">
    <cfRule type="expression" dxfId="1" priority="1">
      <formula>C6=""</formula>
    </cfRule>
    <cfRule type="expression" dxfId="0" priority="2">
      <formula>OR(A6=" ",C6=" ")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Méthode 1</vt:lpstr>
      <vt:lpstr>Méthode 2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WildDuck4</dc:creator>
  <cp:lastModifiedBy>Benead</cp:lastModifiedBy>
  <dcterms:created xsi:type="dcterms:W3CDTF">2011-11-01T09:11:37Z</dcterms:created>
  <dcterms:modified xsi:type="dcterms:W3CDTF">2011-11-01T13:26:45Z</dcterms:modified>
</cp:coreProperties>
</file>