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OEP CONTROL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U33" i="1"/>
  <c r="AS33"/>
  <c r="AQ33"/>
  <c r="AO33"/>
  <c r="AM33"/>
  <c r="AK33"/>
  <c r="AI33"/>
  <c r="AG33"/>
  <c r="Y33"/>
  <c r="AU32"/>
  <c r="AS32"/>
  <c r="AQ32"/>
  <c r="AO32"/>
  <c r="AM32"/>
  <c r="AK32"/>
  <c r="AI32"/>
  <c r="AG32"/>
  <c r="Y32"/>
  <c r="AU31"/>
  <c r="AS31"/>
  <c r="AQ31"/>
  <c r="AO31"/>
  <c r="AM31"/>
  <c r="AK31"/>
  <c r="AI31"/>
  <c r="AG31"/>
  <c r="Y31"/>
  <c r="AU30"/>
  <c r="AS30"/>
  <c r="AQ30"/>
  <c r="AO30"/>
  <c r="AM30"/>
  <c r="AK30"/>
  <c r="AI30"/>
  <c r="AG30"/>
  <c r="Y30"/>
  <c r="AU29"/>
  <c r="AS29"/>
  <c r="AQ29"/>
  <c r="AO29"/>
  <c r="AM29"/>
  <c r="AK29"/>
  <c r="AI29"/>
  <c r="AG29"/>
  <c r="Y29"/>
  <c r="AU28"/>
  <c r="AS28"/>
  <c r="AQ28"/>
  <c r="AO28"/>
  <c r="AM28"/>
  <c r="AK28"/>
  <c r="AI28"/>
  <c r="AG28"/>
  <c r="Y28"/>
  <c r="AU27"/>
  <c r="AS27"/>
  <c r="AQ27"/>
  <c r="AO27"/>
  <c r="AM27"/>
  <c r="AK27"/>
  <c r="AI27"/>
  <c r="AG27"/>
  <c r="Y27"/>
  <c r="AU26"/>
  <c r="AS26"/>
  <c r="AQ26"/>
  <c r="AO26"/>
  <c r="AM26"/>
  <c r="AK26"/>
  <c r="AI26"/>
  <c r="AG26"/>
  <c r="Y26"/>
  <c r="AU25"/>
  <c r="AS25"/>
  <c r="AQ25"/>
  <c r="AO25"/>
  <c r="AM25"/>
  <c r="AK25"/>
  <c r="AI25"/>
  <c r="AG25"/>
  <c r="Y25"/>
  <c r="AU24"/>
  <c r="AS24"/>
  <c r="AQ24"/>
  <c r="AO24"/>
  <c r="AM24"/>
  <c r="AK24"/>
  <c r="AI24"/>
  <c r="AG24"/>
  <c r="Y24"/>
  <c r="AU23"/>
  <c r="AS23"/>
  <c r="AQ23"/>
  <c r="AO23"/>
  <c r="AM23"/>
  <c r="AK23"/>
  <c r="AI23"/>
  <c r="AG23"/>
  <c r="Y23"/>
  <c r="AU22"/>
  <c r="AS22"/>
  <c r="AQ22"/>
  <c r="AO22"/>
  <c r="AM22"/>
  <c r="AK22"/>
  <c r="AI22"/>
  <c r="AG22"/>
  <c r="Y22"/>
  <c r="AU21"/>
  <c r="AS21"/>
  <c r="AQ21"/>
  <c r="AO21"/>
  <c r="AM21"/>
  <c r="AK21"/>
  <c r="AI21"/>
  <c r="AG21"/>
  <c r="Y21"/>
  <c r="AU20"/>
  <c r="AS20"/>
  <c r="AQ20"/>
  <c r="AO20"/>
  <c r="AM20"/>
  <c r="AK20"/>
  <c r="AI20"/>
  <c r="AG20"/>
  <c r="Y20"/>
  <c r="AU19"/>
  <c r="AS19"/>
  <c r="AQ19"/>
  <c r="AO19"/>
  <c r="AM19"/>
  <c r="AK19"/>
  <c r="AI19"/>
  <c r="AG19"/>
  <c r="Y19"/>
  <c r="AU18"/>
  <c r="AS18"/>
  <c r="AQ18"/>
  <c r="AO18"/>
  <c r="AM18"/>
  <c r="AK18"/>
  <c r="AI18"/>
  <c r="AG18"/>
  <c r="Y18"/>
  <c r="AU17"/>
  <c r="AS17"/>
  <c r="AQ17"/>
  <c r="AO17"/>
  <c r="AM17"/>
  <c r="AK17"/>
  <c r="AI17"/>
  <c r="AG17"/>
  <c r="AU16"/>
  <c r="AS16"/>
  <c r="AQ16"/>
  <c r="AO16"/>
  <c r="AM16"/>
  <c r="AK16"/>
  <c r="AI16"/>
  <c r="AG16"/>
  <c r="Y16"/>
  <c r="AU15"/>
  <c r="AS15"/>
  <c r="AQ15"/>
  <c r="AO15"/>
  <c r="AM15"/>
  <c r="AK15"/>
  <c r="AI15"/>
  <c r="AG15"/>
  <c r="Y15"/>
  <c r="AU14"/>
  <c r="AS14"/>
  <c r="AQ14"/>
  <c r="AO14"/>
  <c r="AM14"/>
  <c r="AK14"/>
  <c r="AI14"/>
  <c r="AG14"/>
  <c r="Y14"/>
  <c r="AU13"/>
  <c r="AS13"/>
  <c r="AQ13"/>
  <c r="AO13"/>
  <c r="AM13"/>
  <c r="AK13"/>
  <c r="AI13"/>
  <c r="AG13"/>
  <c r="AW12"/>
  <c r="BA12" s="1"/>
  <c r="AU11"/>
  <c r="AS11"/>
  <c r="AQ11"/>
  <c r="AO11"/>
  <c r="AM11"/>
  <c r="AK11"/>
  <c r="AI11"/>
  <c r="AG11"/>
  <c r="Y11"/>
  <c r="BP7"/>
  <c r="BM4"/>
  <c r="AW13" l="1"/>
  <c r="BA13" s="1"/>
  <c r="AW15"/>
  <c r="BA15" s="1"/>
  <c r="AW11"/>
  <c r="BA11" s="1"/>
  <c r="AW27"/>
  <c r="BA27" s="1"/>
  <c r="AW29"/>
  <c r="BA29" s="1"/>
  <c r="AW31"/>
  <c r="BA31" s="1"/>
  <c r="AW33"/>
  <c r="BA33" s="1"/>
  <c r="AW14"/>
  <c r="AW16"/>
  <c r="BA16" s="1"/>
  <c r="AW17"/>
  <c r="BA17" s="1"/>
  <c r="AW18"/>
  <c r="BA18" s="1"/>
  <c r="AW19"/>
  <c r="AW20"/>
  <c r="AW21"/>
  <c r="BA21" s="1"/>
  <c r="AW22"/>
  <c r="BA22" s="1"/>
  <c r="AW23"/>
  <c r="AW24"/>
  <c r="BA24" s="1"/>
  <c r="AW25"/>
  <c r="BA25" s="1"/>
  <c r="AW26"/>
  <c r="BA26" s="1"/>
  <c r="AW28"/>
  <c r="BA28" s="1"/>
  <c r="AW30"/>
  <c r="BA30" s="1"/>
  <c r="AW32"/>
  <c r="BA32" s="1"/>
  <c r="BA14"/>
  <c r="BA19"/>
  <c r="BA23"/>
  <c r="BA20"/>
</calcChain>
</file>

<file path=xl/comments1.xml><?xml version="1.0" encoding="utf-8"?>
<comments xmlns="http://schemas.openxmlformats.org/spreadsheetml/2006/main">
  <authors>
    <author>Author</author>
  </authors>
  <commentList>
    <comment ref="F10" authorId="0">
      <text>
        <r>
          <rPr>
            <sz val="8"/>
            <color indexed="81"/>
            <rFont val="Tahoma"/>
            <family val="2"/>
          </rPr>
          <t xml:space="preserve">
DESCRIPCION DEL MATERIAL 
</t>
        </r>
      </text>
    </comment>
  </commentList>
</comments>
</file>

<file path=xl/sharedStrings.xml><?xml version="1.0" encoding="utf-8"?>
<sst xmlns="http://schemas.openxmlformats.org/spreadsheetml/2006/main" count="790" uniqueCount="133">
  <si>
    <t>Estado</t>
  </si>
  <si>
    <t>Estado1</t>
  </si>
  <si>
    <t>Estado2</t>
  </si>
  <si>
    <t>Estado3</t>
  </si>
  <si>
    <t>Estado4</t>
  </si>
  <si>
    <t>Estado5</t>
  </si>
  <si>
    <t>Estado6</t>
  </si>
  <si>
    <t>Estado7</t>
  </si>
  <si>
    <t xml:space="preserve">FECHA RECEPCIÓN DE PEDIDO INITIAL
</t>
  </si>
  <si>
    <t>FECHA RECEPCIÓN DE PEDIDO FINAL</t>
  </si>
  <si>
    <t>Si</t>
  </si>
  <si>
    <t>Disponible</t>
  </si>
  <si>
    <t>Conseguido</t>
  </si>
  <si>
    <t>Registrado</t>
  </si>
  <si>
    <t>Enviado</t>
  </si>
  <si>
    <t>Completo</t>
  </si>
  <si>
    <t>Adelantado</t>
  </si>
  <si>
    <t>No</t>
  </si>
  <si>
    <t>No Disponible</t>
  </si>
  <si>
    <t>No Conseguido</t>
  </si>
  <si>
    <t>Pendiente</t>
  </si>
  <si>
    <t>Reclamado</t>
  </si>
  <si>
    <t>Incompleto</t>
  </si>
  <si>
    <t>Cliente</t>
  </si>
  <si>
    <t>Volver a Reclamar</t>
  </si>
  <si>
    <t>No disponible</t>
  </si>
  <si>
    <t>No aplica</t>
  </si>
  <si>
    <t>Solicitar</t>
  </si>
  <si>
    <t>Revisar Fecha</t>
  </si>
  <si>
    <t>INFORMACIÓN A INGENIERÍA</t>
  </si>
  <si>
    <t>¿Otros?</t>
  </si>
  <si>
    <t>Ventas</t>
  </si>
  <si>
    <t>OA</t>
  </si>
  <si>
    <t>BUY OUTS</t>
  </si>
  <si>
    <t>Motor</t>
  </si>
  <si>
    <t>Cierre mecanicos</t>
  </si>
  <si>
    <t>Otros</t>
  </si>
  <si>
    <t>TRANSFER PROCESS</t>
  </si>
  <si>
    <t>¿motor?</t>
  </si>
  <si>
    <t>FECHA
RECEPCIÓN DE PEDIDO</t>
  </si>
  <si>
    <t>Respons. OA</t>
  </si>
  <si>
    <t>FECHA 
DE 
ENTREGA</t>
  </si>
  <si>
    <t>NUMERO/NOMBRE DEL PROYECTO</t>
  </si>
  <si>
    <t>NR PEDIDO ORACLE</t>
  </si>
  <si>
    <t>Descripción de "Proyectos"</t>
  </si>
  <si>
    <t>QTY</t>
  </si>
  <si>
    <t>Order Entry Form</t>
  </si>
  <si>
    <t>Oferta Contractual</t>
  </si>
  <si>
    <t>Pedido del Cliente</t>
  </si>
  <si>
    <t>CLIENTE</t>
  </si>
  <si>
    <t>Forma de Pago</t>
  </si>
  <si>
    <t>Condiciones de Envío (INCOTERMS)</t>
  </si>
  <si>
    <t>Direccion de facturacion fiscal</t>
  </si>
  <si>
    <t>Direccion de envio</t>
  </si>
  <si>
    <t>Crédito</t>
  </si>
  <si>
    <t>PMU</t>
  </si>
  <si>
    <t>RBS</t>
  </si>
  <si>
    <t>Items</t>
  </si>
  <si>
    <t>QCP</t>
  </si>
  <si>
    <t>Oracle Process</t>
  </si>
  <si>
    <t>Acuse de Pedido</t>
  </si>
  <si>
    <t>Booking Form</t>
  </si>
  <si>
    <t>Aprobación Booking</t>
  </si>
  <si>
    <t>Registro de Pedido</t>
  </si>
  <si>
    <t>Hoja de Estructura de Bomba</t>
  </si>
  <si>
    <t>Hoja de Datos de Bomba</t>
  </si>
  <si>
    <t>Plano de Bomba</t>
  </si>
  <si>
    <t>Adelanto Bomba ICO</t>
  </si>
  <si>
    <t>Cierre</t>
  </si>
  <si>
    <t>Plano Motor</t>
  </si>
  <si>
    <t>Fecha de Solicitud de Planos</t>
  </si>
  <si>
    <t>Hojas de datos</t>
  </si>
  <si>
    <t>Fecha de Solicitdud de Hojas de Datos</t>
  </si>
  <si>
    <t>Oferta comercial</t>
  </si>
  <si>
    <t>Fecha de Solicitud de Oferta Comercial</t>
  </si>
  <si>
    <t>Plano Cierre Mecanico</t>
  </si>
  <si>
    <t>Fecha de pregunta de planos</t>
  </si>
  <si>
    <t>Fecha de pedido de oferta comercial</t>
  </si>
  <si>
    <t>Plano</t>
  </si>
  <si>
    <t>Ingeniería Ready</t>
  </si>
  <si>
    <t>OTF en Red</t>
  </si>
  <si>
    <t>Fecha OTF Ready</t>
  </si>
  <si>
    <t>Fecha Reunión Transferencia</t>
  </si>
  <si>
    <t>Order Entry Process</t>
  </si>
  <si>
    <t>Observaciones</t>
  </si>
  <si>
    <t>¿Cierre?</t>
  </si>
  <si>
    <t>c</t>
  </si>
  <si>
    <t>v</t>
  </si>
  <si>
    <t>w</t>
  </si>
  <si>
    <t>a</t>
  </si>
  <si>
    <t>s</t>
  </si>
  <si>
    <t>Intrumentacion</t>
  </si>
  <si>
    <t>no</t>
  </si>
  <si>
    <t/>
  </si>
  <si>
    <t>15/10/2011</t>
  </si>
  <si>
    <t>25/10/2012</t>
  </si>
  <si>
    <t>16/10/2011</t>
  </si>
  <si>
    <t>26/10/2012</t>
  </si>
  <si>
    <t>17/10/2011</t>
  </si>
  <si>
    <t>27/10/2012</t>
  </si>
  <si>
    <t>18/10/2011</t>
  </si>
  <si>
    <t>28/10/2012</t>
  </si>
  <si>
    <t>19/10/2011</t>
  </si>
  <si>
    <t>29/10/2012</t>
  </si>
  <si>
    <t>20/10/2011</t>
  </si>
  <si>
    <t>30/10/2012</t>
  </si>
  <si>
    <t>21/10/2011</t>
  </si>
  <si>
    <t>31/10/2012</t>
  </si>
  <si>
    <t>22/10/2011</t>
  </si>
  <si>
    <t>23/10/2011</t>
  </si>
  <si>
    <t>24/10/2011</t>
  </si>
  <si>
    <t>25/10/2011</t>
  </si>
  <si>
    <t>26/10/2011</t>
  </si>
  <si>
    <t>27/10/2011</t>
  </si>
  <si>
    <t>Apelido</t>
  </si>
  <si>
    <t>Nombre</t>
  </si>
  <si>
    <t>Dirrecion de correo</t>
  </si>
  <si>
    <t>Typo</t>
  </si>
  <si>
    <t>Dupond</t>
  </si>
  <si>
    <t>pierre</t>
  </si>
  <si>
    <t>Dupondpierre@gmail.fr</t>
  </si>
  <si>
    <t>Raza</t>
  </si>
  <si>
    <t>Hugo</t>
  </si>
  <si>
    <t>Raza.hugo@gmail.com</t>
  </si>
  <si>
    <t>Roumagoux</t>
  </si>
  <si>
    <t>tibault</t>
  </si>
  <si>
    <t>Roumagoux.thibault@gmail.com</t>
  </si>
  <si>
    <t>Oferta contractual</t>
  </si>
  <si>
    <t>Miguel</t>
  </si>
  <si>
    <t>jose</t>
  </si>
  <si>
    <t>M iguel.jose@fdgs.com</t>
  </si>
  <si>
    <t>Pedido cliente</t>
  </si>
  <si>
    <t>Order entry form</t>
  </si>
</sst>
</file>

<file path=xl/styles.xml><?xml version="1.0" encoding="utf-8"?>
<styleSheet xmlns="http://schemas.openxmlformats.org/spreadsheetml/2006/main">
  <numFmts count="2">
    <numFmt numFmtId="164" formatCode="d/mm/yyyy;@"/>
    <numFmt numFmtId="165" formatCode="dd/mm/yyyy;@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26"/>
      <name val="Arial"/>
      <family val="2"/>
    </font>
    <font>
      <b/>
      <sz val="26"/>
      <color rgb="FFFFFFFF"/>
      <name val="Arial"/>
      <family val="2"/>
    </font>
    <font>
      <b/>
      <sz val="24"/>
      <name val="Arial"/>
      <family val="2"/>
    </font>
    <font>
      <b/>
      <sz val="24"/>
      <color theme="1"/>
      <name val="Arial"/>
      <family val="2"/>
    </font>
    <font>
      <b/>
      <sz val="24"/>
      <color theme="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sz val="8"/>
      <color indexed="81"/>
      <name val="Tahoma"/>
      <family val="2"/>
    </font>
    <font>
      <u/>
      <sz val="10"/>
      <color theme="10"/>
      <name val="Arial"/>
      <family val="2"/>
    </font>
    <font>
      <sz val="11"/>
      <color rgb="FF00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auto="1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auto="1"/>
      </patternFill>
    </fill>
    <fill>
      <patternFill patternType="solid">
        <fgColor rgb="FFFF33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76">
    <xf numFmtId="0" fontId="0" fillId="0" borderId="0" xfId="0"/>
    <xf numFmtId="14" fontId="0" fillId="0" borderId="0" xfId="0" applyNumberFormat="1" applyProtection="1"/>
    <xf numFmtId="0" fontId="0" fillId="0" borderId="0" xfId="0" applyProtection="1"/>
    <xf numFmtId="0" fontId="1" fillId="0" borderId="0" xfId="0" applyFont="1" applyProtection="1"/>
    <xf numFmtId="164" fontId="1" fillId="0" borderId="0" xfId="0" applyNumberFormat="1" applyFont="1" applyProtection="1"/>
    <xf numFmtId="164" fontId="0" fillId="0" borderId="0" xfId="0" applyNumberFormat="1" applyProtection="1"/>
    <xf numFmtId="164" fontId="0" fillId="0" borderId="0" xfId="0" applyNumberFormat="1" applyAlignment="1" applyProtection="1">
      <alignment horizontal="right"/>
    </xf>
    <xf numFmtId="0" fontId="1" fillId="0" borderId="0" xfId="0" applyFont="1"/>
    <xf numFmtId="1" fontId="2" fillId="2" borderId="1" xfId="0" applyNumberFormat="1" applyFont="1" applyFill="1" applyBorder="1" applyAlignment="1" applyProtection="1">
      <alignment horizontal="center" vertical="center" wrapText="1"/>
    </xf>
    <xf numFmtId="1" fontId="2" fillId="2" borderId="2" xfId="0" applyNumberFormat="1" applyFont="1" applyFill="1" applyBorder="1" applyAlignment="1" applyProtection="1">
      <alignment horizontal="center" vertical="center" wrapText="1"/>
    </xf>
    <xf numFmtId="0" fontId="1" fillId="3" borderId="0" xfId="0" applyFont="1" applyFill="1"/>
    <xf numFmtId="0" fontId="3" fillId="4" borderId="0" xfId="0" applyFont="1" applyFill="1"/>
    <xf numFmtId="0" fontId="0" fillId="4" borderId="0" xfId="0" applyFill="1"/>
    <xf numFmtId="0" fontId="1" fillId="4" borderId="0" xfId="0" applyFont="1" applyFill="1"/>
    <xf numFmtId="0" fontId="1" fillId="5" borderId="0" xfId="0" applyFont="1" applyFill="1"/>
    <xf numFmtId="0" fontId="0" fillId="6" borderId="0" xfId="0" applyFill="1"/>
    <xf numFmtId="0" fontId="1" fillId="6" borderId="0" xfId="0" applyFont="1" applyFill="1"/>
    <xf numFmtId="0" fontId="1" fillId="7" borderId="0" xfId="0" applyFont="1" applyFill="1"/>
    <xf numFmtId="0" fontId="1" fillId="8" borderId="0" xfId="0" applyFont="1" applyFill="1"/>
    <xf numFmtId="0" fontId="3" fillId="9" borderId="0" xfId="0" applyFont="1" applyFill="1"/>
    <xf numFmtId="0" fontId="3" fillId="6" borderId="0" xfId="0" applyFont="1" applyFill="1"/>
    <xf numFmtId="0" fontId="0" fillId="10" borderId="0" xfId="0" applyFill="1"/>
    <xf numFmtId="0" fontId="1" fillId="11" borderId="0" xfId="0" applyFont="1" applyFill="1"/>
    <xf numFmtId="0" fontId="0" fillId="9" borderId="0" xfId="0" applyFill="1"/>
    <xf numFmtId="14" fontId="4" fillId="0" borderId="0" xfId="0" applyNumberFormat="1" applyFont="1" applyProtection="1"/>
    <xf numFmtId="0" fontId="4" fillId="0" borderId="0" xfId="0" applyFont="1" applyProtection="1"/>
    <xf numFmtId="164" fontId="4" fillId="0" borderId="0" xfId="0" applyNumberFormat="1" applyFont="1" applyAlignment="1" applyProtection="1">
      <alignment horizontal="right"/>
    </xf>
    <xf numFmtId="0" fontId="4" fillId="0" borderId="0" xfId="0" applyFont="1"/>
    <xf numFmtId="14" fontId="6" fillId="0" borderId="0" xfId="0" applyNumberFormat="1" applyFont="1" applyProtection="1"/>
    <xf numFmtId="0" fontId="6" fillId="0" borderId="0" xfId="0" applyFont="1" applyProtection="1"/>
    <xf numFmtId="0" fontId="7" fillId="18" borderId="3" xfId="0" applyFont="1" applyFill="1" applyBorder="1" applyAlignment="1">
      <alignment horizontal="center"/>
    </xf>
    <xf numFmtId="0" fontId="6" fillId="0" borderId="0" xfId="0" applyFont="1"/>
    <xf numFmtId="1" fontId="9" fillId="2" borderId="1" xfId="0" applyNumberFormat="1" applyFont="1" applyFill="1" applyBorder="1" applyAlignment="1" applyProtection="1">
      <alignment horizontal="center" vertical="center" wrapText="1"/>
    </xf>
    <xf numFmtId="1" fontId="9" fillId="3" borderId="1" xfId="0" applyNumberFormat="1" applyFont="1" applyFill="1" applyBorder="1" applyAlignment="1" applyProtection="1">
      <alignment horizontal="center" vertical="center" wrapText="1"/>
    </xf>
    <xf numFmtId="165" fontId="9" fillId="2" borderId="1" xfId="0" applyNumberFormat="1" applyFont="1" applyFill="1" applyBorder="1" applyAlignment="1" applyProtection="1">
      <alignment horizontal="center" vertical="center" wrapText="1"/>
    </xf>
    <xf numFmtId="165" fontId="9" fillId="3" borderId="1" xfId="0" applyNumberFormat="1" applyFont="1" applyFill="1" applyBorder="1" applyAlignment="1" applyProtection="1">
      <alignment horizontal="center" vertical="center" wrapText="1"/>
    </xf>
    <xf numFmtId="0" fontId="9" fillId="11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NumberFormat="1" applyFont="1" applyFill="1" applyBorder="1" applyAlignment="1" applyProtection="1">
      <alignment horizontal="center" vertical="center" wrapText="1"/>
    </xf>
    <xf numFmtId="0" fontId="10" fillId="19" borderId="2" xfId="0" applyFont="1" applyFill="1" applyBorder="1" applyAlignment="1" applyProtection="1">
      <alignment horizontal="center" vertical="center" wrapText="1"/>
    </xf>
    <xf numFmtId="164" fontId="10" fillId="19" borderId="2" xfId="0" applyNumberFormat="1" applyFont="1" applyFill="1" applyBorder="1" applyAlignment="1" applyProtection="1">
      <alignment horizontal="center" vertical="center" wrapText="1"/>
    </xf>
    <xf numFmtId="0" fontId="10" fillId="19" borderId="4" xfId="0" applyFont="1" applyFill="1" applyBorder="1" applyAlignment="1" applyProtection="1">
      <alignment horizontal="center" vertical="center" wrapText="1"/>
    </xf>
    <xf numFmtId="0" fontId="11" fillId="20" borderId="4" xfId="0" applyFont="1" applyFill="1" applyBorder="1" applyAlignment="1" applyProtection="1">
      <alignment horizontal="center" vertical="center" wrapText="1"/>
    </xf>
    <xf numFmtId="164" fontId="11" fillId="20" borderId="2" xfId="0" applyNumberFormat="1" applyFont="1" applyFill="1" applyBorder="1" applyAlignment="1" applyProtection="1">
      <alignment horizontal="center" vertical="center" wrapText="1"/>
    </xf>
    <xf numFmtId="0" fontId="11" fillId="20" borderId="2" xfId="0" applyFont="1" applyFill="1" applyBorder="1" applyAlignment="1" applyProtection="1">
      <alignment horizontal="center" vertical="center" wrapText="1"/>
    </xf>
    <xf numFmtId="0" fontId="10" fillId="11" borderId="2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 applyProtection="1">
      <alignment horizontal="center" vertical="center" wrapText="1"/>
    </xf>
    <xf numFmtId="0" fontId="9" fillId="3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14" fontId="1" fillId="0" borderId="0" xfId="0" applyNumberFormat="1" applyFont="1" applyProtection="1"/>
    <xf numFmtId="0" fontId="1" fillId="0" borderId="0" xfId="0" applyNumberFormat="1" applyFont="1" applyProtection="1"/>
    <xf numFmtId="1" fontId="0" fillId="0" borderId="0" xfId="0" applyNumberFormat="1" applyProtection="1"/>
    <xf numFmtId="16" fontId="1" fillId="0" borderId="0" xfId="0" applyNumberFormat="1" applyFont="1" applyProtection="1"/>
    <xf numFmtId="164" fontId="1" fillId="0" borderId="0" xfId="0" applyNumberFormat="1" applyFont="1" applyAlignment="1" applyProtection="1">
      <alignment horizontal="center"/>
    </xf>
    <xf numFmtId="164" fontId="1" fillId="0" borderId="0" xfId="0" applyNumberFormat="1" applyFont="1" applyAlignment="1" applyProtection="1">
      <alignment horizontal="right"/>
    </xf>
    <xf numFmtId="164" fontId="0" fillId="0" borderId="0" xfId="0" applyNumberFormat="1" applyAlignment="1" applyProtection="1">
      <alignment horizontal="center"/>
    </xf>
    <xf numFmtId="0" fontId="1" fillId="0" borderId="0" xfId="0" applyFont="1" applyFill="1" applyBorder="1" applyProtection="1"/>
    <xf numFmtId="0" fontId="0" fillId="0" borderId="0" xfId="0" applyFont="1" applyProtection="1"/>
    <xf numFmtId="0" fontId="1" fillId="0" borderId="0" xfId="0" applyFont="1" applyAlignment="1">
      <alignment wrapText="1"/>
    </xf>
    <xf numFmtId="0" fontId="13" fillId="0" borderId="0" xfId="1" applyAlignment="1" applyProtection="1"/>
    <xf numFmtId="0" fontId="8" fillId="16" borderId="1" xfId="0" applyFont="1" applyFill="1" applyBorder="1" applyAlignment="1" applyProtection="1">
      <alignment horizontal="center"/>
    </xf>
    <xf numFmtId="0" fontId="8" fillId="16" borderId="3" xfId="0" applyFont="1" applyFill="1" applyBorder="1" applyAlignment="1" applyProtection="1">
      <alignment horizontal="center"/>
    </xf>
    <xf numFmtId="0" fontId="5" fillId="12" borderId="0" xfId="0" applyFont="1" applyFill="1" applyAlignment="1" applyProtection="1">
      <alignment horizontal="center" vertical="center" wrapText="1"/>
    </xf>
    <xf numFmtId="0" fontId="6" fillId="13" borderId="1" xfId="0" applyFont="1" applyFill="1" applyBorder="1" applyAlignment="1" applyProtection="1">
      <alignment horizontal="center" vertical="center"/>
    </xf>
    <xf numFmtId="0" fontId="6" fillId="13" borderId="3" xfId="0" applyFont="1" applyFill="1" applyBorder="1" applyAlignment="1" applyProtection="1">
      <alignment horizontal="center" vertical="center"/>
    </xf>
    <xf numFmtId="0" fontId="6" fillId="13" borderId="4" xfId="0" applyFont="1" applyFill="1" applyBorder="1" applyAlignment="1" applyProtection="1">
      <alignment horizontal="center" vertical="center"/>
    </xf>
    <xf numFmtId="0" fontId="7" fillId="14" borderId="1" xfId="0" applyFont="1" applyFill="1" applyBorder="1" applyAlignment="1" applyProtection="1">
      <alignment horizontal="center"/>
    </xf>
    <xf numFmtId="0" fontId="7" fillId="14" borderId="3" xfId="0" applyFont="1" applyFill="1" applyBorder="1" applyAlignment="1" applyProtection="1">
      <alignment horizontal="center"/>
    </xf>
    <xf numFmtId="0" fontId="7" fillId="14" borderId="4" xfId="0" applyFont="1" applyFill="1" applyBorder="1" applyAlignment="1" applyProtection="1">
      <alignment horizontal="center"/>
    </xf>
    <xf numFmtId="0" fontId="7" fillId="14" borderId="5" xfId="0" applyFont="1" applyFill="1" applyBorder="1" applyAlignment="1" applyProtection="1">
      <alignment horizontal="center" vertical="center"/>
    </xf>
    <xf numFmtId="0" fontId="7" fillId="14" borderId="6" xfId="0" applyFont="1" applyFill="1" applyBorder="1" applyAlignment="1" applyProtection="1">
      <alignment horizontal="center" vertical="center"/>
    </xf>
    <xf numFmtId="0" fontId="7" fillId="14" borderId="7" xfId="0" applyFont="1" applyFill="1" applyBorder="1" applyAlignment="1" applyProtection="1">
      <alignment horizontal="center" vertical="center"/>
    </xf>
    <xf numFmtId="0" fontId="6" fillId="15" borderId="1" xfId="0" applyFont="1" applyFill="1" applyBorder="1" applyAlignment="1" applyProtection="1">
      <alignment horizontal="center" vertical="center"/>
    </xf>
    <xf numFmtId="0" fontId="6" fillId="15" borderId="3" xfId="0" applyFont="1" applyFill="1" applyBorder="1" applyAlignment="1" applyProtection="1">
      <alignment horizontal="center" vertical="center"/>
    </xf>
    <xf numFmtId="0" fontId="7" fillId="17" borderId="3" xfId="0" applyFont="1" applyFill="1" applyBorder="1" applyAlignment="1" applyProtection="1">
      <alignment horizontal="center"/>
    </xf>
  </cellXfs>
  <cellStyles count="2">
    <cellStyle name="Hyperlink" xfId="1" builtinId="8"/>
    <cellStyle name="Normal" xfId="0" builtinId="0"/>
  </cellStyles>
  <dxfs count="93"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theme="6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ont>
        <strike val="0"/>
      </font>
      <fill>
        <gradientFill degree="90">
          <stop position="0">
            <color theme="0"/>
          </stop>
          <stop position="1">
            <color rgb="FF00B050"/>
          </stop>
        </gradient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770282</xdr:colOff>
      <xdr:row>0</xdr:row>
      <xdr:rowOff>0</xdr:rowOff>
    </xdr:from>
    <xdr:to>
      <xdr:col>24</xdr:col>
      <xdr:colOff>977348</xdr:colOff>
      <xdr:row>6</xdr:row>
      <xdr:rowOff>57978</xdr:rowOff>
    </xdr:to>
    <xdr:sp macro="" textlink="">
      <xdr:nvSpPr>
        <xdr:cNvPr id="2" name="TextBox 1"/>
        <xdr:cNvSpPr txBox="1"/>
      </xdr:nvSpPr>
      <xdr:spPr>
        <a:xfrm>
          <a:off x="24697082" y="0"/>
          <a:ext cx="1702491" cy="1486728"/>
        </a:xfrm>
        <a:prstGeom prst="rect">
          <a:avLst/>
        </a:prstGeom>
        <a:solidFill>
          <a:srgbClr val="FF7C8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1100"/>
            <a:t>mensaje</a:t>
          </a:r>
          <a:r>
            <a:rPr lang="es-ES" sz="1100" baseline="0"/>
            <a:t> de error si Aprobacion Booking no esta disponible </a:t>
          </a:r>
          <a:br>
            <a:rPr lang="es-ES" sz="1100" baseline="0"/>
          </a:br>
          <a:r>
            <a:rPr lang="es-ES" sz="1100" baseline="0"/>
            <a:t>y</a:t>
          </a:r>
          <a:br>
            <a:rPr lang="es-ES" sz="1100" baseline="0"/>
          </a:br>
          <a:r>
            <a:rPr lang="es-ES" sz="1100" baseline="0"/>
            <a:t>Oracle process no disponible</a:t>
          </a:r>
        </a:p>
        <a:p>
          <a:endParaRPr lang="es-ES" sz="1100"/>
        </a:p>
      </xdr:txBody>
    </xdr:sp>
    <xdr:clientData/>
  </xdr:twoCellAnchor>
  <xdr:twoCellAnchor>
    <xdr:from>
      <xdr:col>24</xdr:col>
      <xdr:colOff>419100</xdr:colOff>
      <xdr:row>6</xdr:row>
      <xdr:rowOff>57978</xdr:rowOff>
    </xdr:from>
    <xdr:to>
      <xdr:col>24</xdr:col>
      <xdr:colOff>480392</xdr:colOff>
      <xdr:row>8</xdr:row>
      <xdr:rowOff>381000</xdr:rowOff>
    </xdr:to>
    <xdr:cxnSp macro="">
      <xdr:nvCxnSpPr>
        <xdr:cNvPr id="3" name="Straight Arrow Connector 2"/>
        <xdr:cNvCxnSpPr/>
      </xdr:nvCxnSpPr>
      <xdr:spPr>
        <a:xfrm flipH="1">
          <a:off x="26108025" y="1486728"/>
          <a:ext cx="61292" cy="923097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457200</xdr:colOff>
      <xdr:row>0</xdr:row>
      <xdr:rowOff>0</xdr:rowOff>
    </xdr:from>
    <xdr:to>
      <xdr:col>22</xdr:col>
      <xdr:colOff>749991</xdr:colOff>
      <xdr:row>6</xdr:row>
      <xdr:rowOff>57978</xdr:rowOff>
    </xdr:to>
    <xdr:sp macro="" textlink="">
      <xdr:nvSpPr>
        <xdr:cNvPr id="4" name="TextBox 3"/>
        <xdr:cNvSpPr txBox="1"/>
      </xdr:nvSpPr>
      <xdr:spPr>
        <a:xfrm>
          <a:off x="22688550" y="0"/>
          <a:ext cx="1988241" cy="1486728"/>
        </a:xfrm>
        <a:prstGeom prst="rect">
          <a:avLst/>
        </a:prstGeom>
        <a:solidFill>
          <a:srgbClr val="FF7C8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1100"/>
            <a:t>mensaje</a:t>
          </a:r>
          <a:r>
            <a:rPr lang="es-ES" sz="1100" baseline="0"/>
            <a:t> de error si  </a:t>
          </a:r>
        </a:p>
        <a:p>
          <a:r>
            <a:rPr lang="es-ES" sz="1100" baseline="0"/>
            <a:t>Credito Cliente No Conseguido O Acuse de Pedido No Disponible</a:t>
          </a:r>
          <a:endParaRPr lang="es-ES" sz="1100"/>
        </a:p>
      </xdr:txBody>
    </xdr:sp>
    <xdr:clientData/>
  </xdr:twoCellAnchor>
  <xdr:twoCellAnchor>
    <xdr:from>
      <xdr:col>22</xdr:col>
      <xdr:colOff>316810</xdr:colOff>
      <xdr:row>6</xdr:row>
      <xdr:rowOff>70816</xdr:rowOff>
    </xdr:from>
    <xdr:to>
      <xdr:col>22</xdr:col>
      <xdr:colOff>600075</xdr:colOff>
      <xdr:row>9</xdr:row>
      <xdr:rowOff>0</xdr:rowOff>
    </xdr:to>
    <xdr:cxnSp macro="">
      <xdr:nvCxnSpPr>
        <xdr:cNvPr id="5" name="Straight Arrow Connector 4"/>
        <xdr:cNvCxnSpPr/>
      </xdr:nvCxnSpPr>
      <xdr:spPr>
        <a:xfrm>
          <a:off x="24243610" y="1499566"/>
          <a:ext cx="283265" cy="91978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66675</xdr:colOff>
      <xdr:row>0</xdr:row>
      <xdr:rowOff>19050</xdr:rowOff>
    </xdr:from>
    <xdr:to>
      <xdr:col>20</xdr:col>
      <xdr:colOff>359466</xdr:colOff>
      <xdr:row>6</xdr:row>
      <xdr:rowOff>77028</xdr:rowOff>
    </xdr:to>
    <xdr:sp macro="" textlink="">
      <xdr:nvSpPr>
        <xdr:cNvPr id="6" name="TextBox 5"/>
        <xdr:cNvSpPr txBox="1"/>
      </xdr:nvSpPr>
      <xdr:spPr>
        <a:xfrm>
          <a:off x="20602575" y="19050"/>
          <a:ext cx="1988241" cy="1486728"/>
        </a:xfrm>
        <a:prstGeom prst="rect">
          <a:avLst/>
        </a:prstGeom>
        <a:solidFill>
          <a:srgbClr val="FF7C8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1100"/>
            <a:t>mensaje</a:t>
          </a:r>
          <a:r>
            <a:rPr lang="es-ES" sz="1100" baseline="0"/>
            <a:t> de error PMU O RBS O O Items O QCP no esta disponible</a:t>
          </a:r>
        </a:p>
        <a:p>
          <a:endParaRPr lang="es-ES" sz="1100"/>
        </a:p>
      </xdr:txBody>
    </xdr:sp>
    <xdr:clientData/>
  </xdr:twoCellAnchor>
  <xdr:twoCellAnchor>
    <xdr:from>
      <xdr:col>19</xdr:col>
      <xdr:colOff>774010</xdr:colOff>
      <xdr:row>6</xdr:row>
      <xdr:rowOff>89866</xdr:rowOff>
    </xdr:from>
    <xdr:to>
      <xdr:col>20</xdr:col>
      <xdr:colOff>209550</xdr:colOff>
      <xdr:row>9</xdr:row>
      <xdr:rowOff>19050</xdr:rowOff>
    </xdr:to>
    <xdr:cxnSp macro="">
      <xdr:nvCxnSpPr>
        <xdr:cNvPr id="7" name="Straight Arrow Connector 6"/>
        <xdr:cNvCxnSpPr/>
      </xdr:nvCxnSpPr>
      <xdr:spPr>
        <a:xfrm>
          <a:off x="22157635" y="1518616"/>
          <a:ext cx="283265" cy="91978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mailto:Roumagoux.thibault@gmail.com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Raza.hugo@gmail.com" TargetMode="External"/><Relationship Id="rId1" Type="http://schemas.openxmlformats.org/officeDocument/2006/relationships/hyperlink" Target="mailto:Dupondpierre@gmail.fr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iguiel.jose@g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U34"/>
  <sheetViews>
    <sheetView tabSelected="1" topLeftCell="A7" workbookViewId="0">
      <selection activeCell="D7" sqref="D7"/>
    </sheetView>
  </sheetViews>
  <sheetFormatPr defaultRowHeight="15"/>
  <cols>
    <col min="1" max="3" width="10.7109375" bestFit="1" customWidth="1"/>
    <col min="6" max="6" width="8.85546875" bestFit="1" customWidth="1"/>
    <col min="60" max="60" width="28.42578125" bestFit="1" customWidth="1"/>
    <col min="61" max="61" width="15.85546875" bestFit="1" customWidth="1"/>
  </cols>
  <sheetData>
    <row r="1" spans="1:73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2"/>
      <c r="AF1" s="2"/>
      <c r="AG1" s="3"/>
      <c r="AH1" s="4"/>
      <c r="AI1" s="2"/>
      <c r="AJ1" s="5"/>
      <c r="AK1" s="2"/>
      <c r="AL1" s="5"/>
      <c r="AM1" s="2"/>
      <c r="AN1" s="5"/>
      <c r="AO1" s="2"/>
      <c r="AP1" s="5"/>
      <c r="AQ1" s="2"/>
      <c r="AR1" s="4"/>
      <c r="AS1" s="2"/>
      <c r="AT1" s="5"/>
      <c r="AU1" s="2"/>
      <c r="AV1" s="5"/>
      <c r="AX1" s="5"/>
      <c r="AY1" s="6"/>
      <c r="AZ1" s="6"/>
      <c r="BL1" s="7" t="s">
        <v>0</v>
      </c>
      <c r="BM1" s="7" t="s">
        <v>1</v>
      </c>
      <c r="BN1" s="7" t="s">
        <v>2</v>
      </c>
      <c r="BO1" s="7" t="s">
        <v>3</v>
      </c>
      <c r="BP1" s="7" t="s">
        <v>4</v>
      </c>
      <c r="BQ1" s="7" t="s">
        <v>5</v>
      </c>
      <c r="BR1" s="7" t="s">
        <v>6</v>
      </c>
      <c r="BS1" s="7" t="s">
        <v>7</v>
      </c>
    </row>
    <row r="2" spans="1:73" ht="72.75" thickBot="1">
      <c r="A2" s="1"/>
      <c r="B2" s="8" t="s">
        <v>8</v>
      </c>
      <c r="C2" s="9" t="s">
        <v>9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4"/>
      <c r="AI2" s="2"/>
      <c r="AJ2" s="5"/>
      <c r="AK2" s="2"/>
      <c r="AL2" s="5"/>
      <c r="AM2" s="2"/>
      <c r="AN2" s="5"/>
      <c r="AO2" s="2"/>
      <c r="AP2" s="5"/>
      <c r="AQ2" s="2"/>
      <c r="AR2" s="4"/>
      <c r="AS2" s="2"/>
      <c r="AT2" s="5"/>
      <c r="AU2" s="2"/>
      <c r="AV2" s="5"/>
      <c r="AX2" s="2"/>
      <c r="AY2" s="6"/>
      <c r="AZ2" s="6"/>
      <c r="BL2" s="10" t="s">
        <v>10</v>
      </c>
      <c r="BM2" s="11" t="s">
        <v>11</v>
      </c>
      <c r="BN2" s="12" t="s">
        <v>12</v>
      </c>
      <c r="BO2" s="13" t="s">
        <v>13</v>
      </c>
      <c r="BP2" s="13" t="s">
        <v>11</v>
      </c>
      <c r="BQ2" s="14" t="s">
        <v>14</v>
      </c>
      <c r="BR2" s="13" t="s">
        <v>15</v>
      </c>
      <c r="BS2" s="13" t="s">
        <v>16</v>
      </c>
    </row>
    <row r="3" spans="1:73">
      <c r="A3" s="1"/>
      <c r="B3" s="1">
        <v>36801</v>
      </c>
      <c r="C3" s="1">
        <v>41185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4"/>
      <c r="AI3" s="2"/>
      <c r="AJ3" s="5"/>
      <c r="AK3" s="2"/>
      <c r="AL3" s="5"/>
      <c r="AM3" s="2"/>
      <c r="AN3" s="5"/>
      <c r="AO3" s="2"/>
      <c r="AP3" s="5"/>
      <c r="AQ3" s="2"/>
      <c r="AR3" s="4"/>
      <c r="AS3" s="2"/>
      <c r="AT3" s="5"/>
      <c r="AU3" s="2"/>
      <c r="AV3" s="5"/>
      <c r="AX3" s="2"/>
      <c r="AY3" s="6"/>
      <c r="AZ3" s="6"/>
      <c r="BL3" s="7" t="s">
        <v>17</v>
      </c>
      <c r="BM3" s="15" t="s">
        <v>18</v>
      </c>
      <c r="BN3" s="16" t="s">
        <v>19</v>
      </c>
      <c r="BO3" s="16" t="s">
        <v>20</v>
      </c>
      <c r="BP3" s="17" t="s">
        <v>21</v>
      </c>
      <c r="BQ3" s="18" t="s">
        <v>11</v>
      </c>
      <c r="BR3" s="16" t="s">
        <v>22</v>
      </c>
      <c r="BS3" s="16" t="s">
        <v>20</v>
      </c>
    </row>
    <row r="4" spans="1:73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4"/>
      <c r="AI4" s="2"/>
      <c r="AJ4" s="5"/>
      <c r="AK4" s="2"/>
      <c r="AL4" s="5"/>
      <c r="AM4" s="2"/>
      <c r="AN4" s="5"/>
      <c r="AO4" s="2"/>
      <c r="AP4" s="5"/>
      <c r="AQ4" s="2"/>
      <c r="AR4" s="4"/>
      <c r="AS4" s="2"/>
      <c r="AT4" s="5"/>
      <c r="AU4" s="2"/>
      <c r="AV4" s="5"/>
      <c r="AX4" s="2"/>
      <c r="AY4" s="6"/>
      <c r="AZ4" s="6"/>
      <c r="BL4" s="7" t="s">
        <v>23</v>
      </c>
      <c r="BM4" s="19" t="str">
        <f>""</f>
        <v/>
      </c>
      <c r="BN4" s="19"/>
      <c r="BO4" s="19"/>
      <c r="BP4" s="20" t="s">
        <v>24</v>
      </c>
      <c r="BQ4" s="16" t="s">
        <v>25</v>
      </c>
      <c r="BR4" s="19"/>
      <c r="BS4" s="13" t="s">
        <v>26</v>
      </c>
    </row>
    <row r="5" spans="1:73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4"/>
      <c r="AI5" s="2"/>
      <c r="AJ5" s="5"/>
      <c r="AK5" s="2"/>
      <c r="AL5" s="5"/>
      <c r="AM5" s="2"/>
      <c r="AN5" s="5"/>
      <c r="AO5" s="2"/>
      <c r="AP5" s="5"/>
      <c r="AQ5" s="2"/>
      <c r="AR5" s="4"/>
      <c r="AS5" s="2"/>
      <c r="AT5" s="5"/>
      <c r="AU5" s="2"/>
      <c r="AV5" s="5"/>
      <c r="AX5" s="2"/>
      <c r="AY5" s="6"/>
      <c r="AZ5" s="6"/>
      <c r="BL5" s="21"/>
      <c r="BP5" s="22" t="s">
        <v>27</v>
      </c>
      <c r="BQ5" s="19"/>
      <c r="BS5" s="23"/>
    </row>
    <row r="6" spans="1:73">
      <c r="A6" s="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4"/>
      <c r="AI6" s="2"/>
      <c r="AJ6" s="5"/>
      <c r="AK6" s="2"/>
      <c r="AL6" s="5"/>
      <c r="AM6" s="2"/>
      <c r="AN6" s="5"/>
      <c r="AO6" s="2"/>
      <c r="AP6" s="5"/>
      <c r="AQ6" s="2"/>
      <c r="AR6" s="4"/>
      <c r="AS6" s="2"/>
      <c r="AT6" s="5"/>
      <c r="AU6" s="2"/>
      <c r="AV6" s="5"/>
      <c r="AX6" s="2"/>
      <c r="AY6" s="6"/>
      <c r="AZ6" s="6"/>
      <c r="BP6" s="16" t="s">
        <v>28</v>
      </c>
    </row>
    <row r="7" spans="1:73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4"/>
      <c r="AI7" s="2"/>
      <c r="AJ7" s="5"/>
      <c r="AK7" s="2"/>
      <c r="AL7" s="5"/>
      <c r="AM7" s="2"/>
      <c r="AN7" s="5"/>
      <c r="AO7" s="2"/>
      <c r="AP7" s="5"/>
      <c r="AQ7" s="2"/>
      <c r="AR7" s="5"/>
      <c r="AS7" s="2"/>
      <c r="AT7" s="5"/>
      <c r="AU7" s="2"/>
      <c r="AV7" s="5"/>
      <c r="AX7" s="2"/>
      <c r="AY7" s="6"/>
      <c r="AZ7" s="6"/>
      <c r="BP7" s="11" t="str">
        <f>""</f>
        <v/>
      </c>
    </row>
    <row r="8" spans="1:73" ht="34.5" thickBot="1">
      <c r="A8" s="24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63" t="s">
        <v>29</v>
      </c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25"/>
      <c r="AY8" s="26"/>
      <c r="AZ8" s="26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1" t="s">
        <v>30</v>
      </c>
      <c r="BQ8" s="27"/>
      <c r="BR8" s="27"/>
      <c r="BS8" s="27"/>
      <c r="BT8" s="27"/>
      <c r="BU8" s="27"/>
    </row>
    <row r="9" spans="1:73" ht="30.75" thickBot="1">
      <c r="A9" s="28"/>
      <c r="B9" s="29"/>
      <c r="C9" s="29"/>
      <c r="D9" s="29"/>
      <c r="E9" s="29"/>
      <c r="F9" s="29"/>
      <c r="G9" s="29"/>
      <c r="H9" s="64" t="s">
        <v>31</v>
      </c>
      <c r="I9" s="65"/>
      <c r="J9" s="66"/>
      <c r="K9" s="67" t="s">
        <v>23</v>
      </c>
      <c r="L9" s="68"/>
      <c r="M9" s="68"/>
      <c r="N9" s="68"/>
      <c r="O9" s="68"/>
      <c r="P9" s="69"/>
      <c r="Q9" s="64" t="s">
        <v>32</v>
      </c>
      <c r="R9" s="65"/>
      <c r="S9" s="65"/>
      <c r="T9" s="65"/>
      <c r="U9" s="65"/>
      <c r="V9" s="65"/>
      <c r="W9" s="65"/>
      <c r="X9" s="65"/>
      <c r="Y9" s="66"/>
      <c r="Z9" s="70" t="s">
        <v>32</v>
      </c>
      <c r="AA9" s="71"/>
      <c r="AB9" s="71"/>
      <c r="AC9" s="72"/>
      <c r="AD9" s="73" t="s">
        <v>33</v>
      </c>
      <c r="AE9" s="74"/>
      <c r="AF9" s="74"/>
      <c r="AG9" s="62" t="s">
        <v>34</v>
      </c>
      <c r="AH9" s="62"/>
      <c r="AI9" s="62"/>
      <c r="AJ9" s="62"/>
      <c r="AK9" s="62"/>
      <c r="AL9" s="62"/>
      <c r="AM9" s="75" t="s">
        <v>35</v>
      </c>
      <c r="AN9" s="75"/>
      <c r="AO9" s="75"/>
      <c r="AP9" s="75"/>
      <c r="AQ9" s="62" t="s">
        <v>36</v>
      </c>
      <c r="AR9" s="62"/>
      <c r="AS9" s="62"/>
      <c r="AT9" s="62"/>
      <c r="AU9" s="62"/>
      <c r="AV9" s="62"/>
      <c r="AW9" s="30" t="s">
        <v>32</v>
      </c>
      <c r="AX9" s="61" t="s">
        <v>37</v>
      </c>
      <c r="AY9" s="62"/>
      <c r="AZ9" s="62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21" t="s">
        <v>38</v>
      </c>
      <c r="BQ9" s="31"/>
      <c r="BR9" s="31"/>
      <c r="BS9" s="31"/>
      <c r="BT9" s="31"/>
      <c r="BU9" s="31"/>
    </row>
    <row r="10" spans="1:73" ht="111" thickBot="1">
      <c r="A10" s="32" t="s">
        <v>39</v>
      </c>
      <c r="B10" s="32" t="s">
        <v>40</v>
      </c>
      <c r="C10" s="32" t="s">
        <v>41</v>
      </c>
      <c r="D10" s="32" t="s">
        <v>42</v>
      </c>
      <c r="E10" s="32" t="s">
        <v>43</v>
      </c>
      <c r="F10" s="32" t="s">
        <v>44</v>
      </c>
      <c r="G10" s="32" t="s">
        <v>45</v>
      </c>
      <c r="H10" s="33" t="s">
        <v>46</v>
      </c>
      <c r="I10" s="33" t="s">
        <v>47</v>
      </c>
      <c r="J10" s="33" t="s">
        <v>48</v>
      </c>
      <c r="K10" s="34" t="s">
        <v>49</v>
      </c>
      <c r="L10" s="35" t="s">
        <v>50</v>
      </c>
      <c r="M10" s="35" t="s">
        <v>51</v>
      </c>
      <c r="N10" s="35" t="s">
        <v>52</v>
      </c>
      <c r="O10" s="35" t="s">
        <v>53</v>
      </c>
      <c r="P10" s="35" t="s">
        <v>54</v>
      </c>
      <c r="Q10" s="35" t="s">
        <v>55</v>
      </c>
      <c r="R10" s="35" t="s">
        <v>56</v>
      </c>
      <c r="S10" s="35" t="s">
        <v>57</v>
      </c>
      <c r="T10" s="35" t="s">
        <v>58</v>
      </c>
      <c r="U10" s="35" t="s">
        <v>59</v>
      </c>
      <c r="V10" s="35" t="s">
        <v>60</v>
      </c>
      <c r="W10" s="35" t="s">
        <v>61</v>
      </c>
      <c r="X10" s="35" t="s">
        <v>62</v>
      </c>
      <c r="Y10" s="36" t="s">
        <v>63</v>
      </c>
      <c r="Z10" s="37" t="s">
        <v>64</v>
      </c>
      <c r="AA10" s="37" t="s">
        <v>65</v>
      </c>
      <c r="AB10" s="37" t="s">
        <v>66</v>
      </c>
      <c r="AC10" s="38" t="s">
        <v>67</v>
      </c>
      <c r="AD10" s="39" t="s">
        <v>34</v>
      </c>
      <c r="AE10" s="39" t="s">
        <v>68</v>
      </c>
      <c r="AF10" s="38" t="s">
        <v>36</v>
      </c>
      <c r="AG10" s="40" t="s">
        <v>69</v>
      </c>
      <c r="AH10" s="41" t="s">
        <v>70</v>
      </c>
      <c r="AI10" s="42" t="s">
        <v>71</v>
      </c>
      <c r="AJ10" s="41" t="s">
        <v>72</v>
      </c>
      <c r="AK10" s="40" t="s">
        <v>73</v>
      </c>
      <c r="AL10" s="41" t="s">
        <v>74</v>
      </c>
      <c r="AM10" s="43" t="s">
        <v>75</v>
      </c>
      <c r="AN10" s="44" t="s">
        <v>76</v>
      </c>
      <c r="AO10" s="45" t="s">
        <v>73</v>
      </c>
      <c r="AP10" s="44" t="s">
        <v>77</v>
      </c>
      <c r="AQ10" s="41" t="s">
        <v>78</v>
      </c>
      <c r="AR10" s="41" t="s">
        <v>70</v>
      </c>
      <c r="AS10" s="41" t="s">
        <v>71</v>
      </c>
      <c r="AT10" s="41" t="s">
        <v>72</v>
      </c>
      <c r="AU10" s="41" t="s">
        <v>73</v>
      </c>
      <c r="AV10" s="41" t="s">
        <v>74</v>
      </c>
      <c r="AW10" s="46" t="s">
        <v>79</v>
      </c>
      <c r="AX10" s="47" t="s">
        <v>80</v>
      </c>
      <c r="AY10" s="47" t="s">
        <v>81</v>
      </c>
      <c r="AZ10" s="47" t="s">
        <v>82</v>
      </c>
      <c r="BA10" s="46" t="s">
        <v>83</v>
      </c>
      <c r="BB10" s="48" t="s">
        <v>84</v>
      </c>
      <c r="BC10" s="49"/>
      <c r="BD10" s="49"/>
      <c r="BE10" s="49"/>
      <c r="BF10" s="59" t="s">
        <v>114</v>
      </c>
      <c r="BG10" s="59" t="s">
        <v>115</v>
      </c>
      <c r="BH10" s="59" t="s">
        <v>116</v>
      </c>
      <c r="BI10" s="59" t="s">
        <v>117</v>
      </c>
      <c r="BJ10" s="49"/>
      <c r="BK10" s="49"/>
      <c r="BL10" s="49"/>
      <c r="BM10" s="49"/>
      <c r="BN10" s="49"/>
      <c r="BO10" s="49"/>
      <c r="BP10" s="21" t="s">
        <v>85</v>
      </c>
      <c r="BQ10" s="49"/>
      <c r="BR10" s="49"/>
      <c r="BS10" s="49"/>
      <c r="BT10" s="49"/>
      <c r="BU10" s="49"/>
    </row>
    <row r="11" spans="1:73">
      <c r="A11" s="1">
        <v>40826</v>
      </c>
      <c r="B11" s="3" t="s">
        <v>86</v>
      </c>
      <c r="C11" s="50" t="s">
        <v>87</v>
      </c>
      <c r="D11" s="51">
        <v>1</v>
      </c>
      <c r="E11" s="3" t="s">
        <v>88</v>
      </c>
      <c r="F11" s="3" t="s">
        <v>88</v>
      </c>
      <c r="G11" s="52">
        <v>4</v>
      </c>
      <c r="H11" s="52" t="s">
        <v>11</v>
      </c>
      <c r="I11" s="52" t="s">
        <v>11</v>
      </c>
      <c r="J11" s="52" t="s">
        <v>11</v>
      </c>
      <c r="K11" s="3" t="s">
        <v>89</v>
      </c>
      <c r="L11" s="52" t="s">
        <v>11</v>
      </c>
      <c r="M11" s="52" t="s">
        <v>11</v>
      </c>
      <c r="N11" s="52" t="s">
        <v>11</v>
      </c>
      <c r="O11" s="52" t="s">
        <v>18</v>
      </c>
      <c r="P11" s="3" t="s">
        <v>19</v>
      </c>
      <c r="Q11" s="3" t="s">
        <v>11</v>
      </c>
      <c r="R11" s="3" t="s">
        <v>11</v>
      </c>
      <c r="S11" s="3" t="s">
        <v>11</v>
      </c>
      <c r="T11" s="3" t="s">
        <v>11</v>
      </c>
      <c r="U11" s="3" t="s">
        <v>11</v>
      </c>
      <c r="V11" s="3" t="s">
        <v>11</v>
      </c>
      <c r="W11" s="3"/>
      <c r="X11" s="3" t="s">
        <v>11</v>
      </c>
      <c r="Y11" s="53" t="str">
        <f t="shared" ref="Y11:Y33" si="0">IF(K11="","","Pendiente")</f>
        <v>Pendiente</v>
      </c>
      <c r="Z11" s="53" t="s">
        <v>11</v>
      </c>
      <c r="AA11" s="2" t="s">
        <v>11</v>
      </c>
      <c r="AB11" s="2" t="s">
        <v>11</v>
      </c>
      <c r="AC11" s="2" t="s">
        <v>16</v>
      </c>
      <c r="AD11" s="53"/>
      <c r="AE11" s="3" t="s">
        <v>10</v>
      </c>
      <c r="AF11" s="53" t="s">
        <v>90</v>
      </c>
      <c r="AG11" s="2" t="str">
        <f t="shared" ref="AG11:AI33" ca="1" si="1">IF($D11="","",IF($AD11="","¿Motor?",IF($AD11="No","",IF(AH11="","Solicitar",IF(TODAY()-AH11&gt;3,"Volver a Reclamar",IF(TODAY()-AH11&lt;0,"Revisar Fecha","Reclamado"))))))</f>
        <v>¿Motor?</v>
      </c>
      <c r="AH11" s="4"/>
      <c r="AI11" s="2" t="str">
        <f t="shared" ca="1" si="1"/>
        <v>¿Motor?</v>
      </c>
      <c r="AJ11" s="5"/>
      <c r="AK11" s="2" t="str">
        <f t="shared" ref="AK11:AK33" ca="1" si="2">IF($D11="","",IF($AD11="","¿Motor?",IF($AD11="No","",IF(AL11="","Solicitar",IF(TODAY()-AL11&gt;3,"Volver a Reclamar",IF(TODAY()-AL11&lt;0,"Revisar Fecha","Reclamado"))))))</f>
        <v>¿Motor?</v>
      </c>
      <c r="AL11" s="5"/>
      <c r="AM11" s="2" t="str">
        <f ca="1">IF($D11="","",IF($AE11="","¿Cierre?",IF($AE11="No","",IF(AN11="","Solicitar",IF(TODAY()-AN11&gt;3,"Volver a Reclamar",IF(TODAY()-AN11&lt;0,"Revisar Fecha","Reclamado"))))))</f>
        <v>Solicitar</v>
      </c>
      <c r="AN11" s="5"/>
      <c r="AO11" s="2" t="str">
        <f ca="1">IF($D11="","",IF($AE11="","¿Cierre?",IF($AE11="No","",IF(AP11="","Solicitar",IF(TODAY()-AP11&gt;3,"Volver a Reclamar",IF(TODAY()-AP11&lt;0,"Revisar Fecha","Reclamado"))))))</f>
        <v>Solicitar</v>
      </c>
      <c r="AP11" s="5"/>
      <c r="AQ11" s="2" t="str">
        <f ca="1">IF($D11="","",IF($AF11="","¿Otros?",IF($AF11="No","",IF(AR11="","Solicitar",IF(TODAY()-AR11&gt;3,"Volver a Reclamar",IF(TODAY()-AR11&lt;0,"Revisar Fecha","Reclamado"))))))</f>
        <v>Solicitar</v>
      </c>
      <c r="AR11" s="54"/>
      <c r="AS11" s="2" t="str">
        <f ca="1">IF($D11="","",IF($AF11="","¿Otros?",IF($AF11="No","",IF(AT11="","Solicitar",IF(TODAY()-AT11&gt;3,"Volver a Reclamar",IF(TODAY()-AT11&lt;0,"Revisar Fecha","Reclamado"))))))</f>
        <v>Solicitar</v>
      </c>
      <c r="AT11" s="5"/>
      <c r="AU11" s="2" t="str">
        <f ca="1">IF($D11="","",IF($AF11="","¿Otros?",IF($AF11="No","",IF(AV11="","Solicitar",IF(TODAY()-AV11&gt;3,"Volver a Reclamar",IF(TODAY()-AV11&lt;0,"Revisar Fecha","Reclamado"))))))</f>
        <v>Solicitar</v>
      </c>
      <c r="AV11" s="4"/>
      <c r="AW11" s="7" t="str">
        <f ca="1">IF(D11="","",IF(AND(OR(AU11="Disponible",AU11=""),OR(AC11="Adelantado",AC11="No Aplica"),OR(AS11="Disponible",AS11=""), OR(AQ11="Disponible",AQ11=""), OR(AO11="Disponible",AO11=""), OR(AM11="Disponible",AM11=""), OR(AK11="Disponible",AK11=""), OR(AI11="Disponible",AI11=""), OR(AG11="Disponible",AG11=""),AB11="Disponible", AA11="Disponible", Z11="Disponible"), "Completo","Incompleto"))</f>
        <v>Incompleto</v>
      </c>
      <c r="AX11" s="2" t="s">
        <v>11</v>
      </c>
      <c r="AY11" s="6">
        <v>40821</v>
      </c>
      <c r="AZ11" s="55">
        <v>41197</v>
      </c>
      <c r="BA11" s="7" t="str">
        <f t="shared" ref="BA11:BA33" ca="1" si="3">IF(D11="","",IF(OR(Y11&lt;&gt;"Registrado",AW11&lt;&gt;"Completo",AX11&lt;&gt;"Disponible",AY11="",AZ11=""),"Incompleto","Completo"))</f>
        <v>Incompleto</v>
      </c>
      <c r="BB11" s="7"/>
      <c r="BF11" s="7" t="s">
        <v>118</v>
      </c>
      <c r="BG11" s="7" t="s">
        <v>119</v>
      </c>
      <c r="BH11" s="60" t="s">
        <v>120</v>
      </c>
      <c r="BI11" s="7" t="s">
        <v>132</v>
      </c>
    </row>
    <row r="12" spans="1:73">
      <c r="A12" s="1">
        <v>40827</v>
      </c>
      <c r="B12" s="3" t="s">
        <v>86</v>
      </c>
      <c r="C12" s="50" t="s">
        <v>87</v>
      </c>
      <c r="D12" s="51">
        <v>2</v>
      </c>
      <c r="E12" s="3" t="s">
        <v>88</v>
      </c>
      <c r="F12" s="3" t="s">
        <v>88</v>
      </c>
      <c r="G12" s="52">
        <v>4</v>
      </c>
      <c r="H12" s="52" t="s">
        <v>11</v>
      </c>
      <c r="I12" s="52" t="s">
        <v>11</v>
      </c>
      <c r="J12" s="52" t="s">
        <v>11</v>
      </c>
      <c r="K12" s="3" t="s">
        <v>89</v>
      </c>
      <c r="L12" s="52" t="s">
        <v>11</v>
      </c>
      <c r="M12" s="52" t="s">
        <v>11</v>
      </c>
      <c r="N12" s="52" t="s">
        <v>11</v>
      </c>
      <c r="O12" s="52" t="s">
        <v>11</v>
      </c>
      <c r="P12" s="3" t="s">
        <v>12</v>
      </c>
      <c r="Q12" s="3" t="s">
        <v>11</v>
      </c>
      <c r="R12" s="3" t="s">
        <v>11</v>
      </c>
      <c r="S12" s="3" t="s">
        <v>11</v>
      </c>
      <c r="T12" s="3" t="s">
        <v>11</v>
      </c>
      <c r="U12" s="3" t="s">
        <v>11</v>
      </c>
      <c r="V12" s="3" t="s">
        <v>11</v>
      </c>
      <c r="W12" s="3" t="s">
        <v>14</v>
      </c>
      <c r="X12" s="3" t="s">
        <v>11</v>
      </c>
      <c r="Y12" s="53" t="s">
        <v>13</v>
      </c>
      <c r="Z12" s="53" t="s">
        <v>11</v>
      </c>
      <c r="AA12" s="2" t="s">
        <v>11</v>
      </c>
      <c r="AB12" s="2" t="s">
        <v>11</v>
      </c>
      <c r="AC12" s="2" t="s">
        <v>26</v>
      </c>
      <c r="AD12" s="53" t="s">
        <v>17</v>
      </c>
      <c r="AE12" s="3" t="s">
        <v>10</v>
      </c>
      <c r="AF12" s="53" t="s">
        <v>91</v>
      </c>
      <c r="AG12" s="2"/>
      <c r="AH12" s="4"/>
      <c r="AI12" s="2"/>
      <c r="AJ12" s="4"/>
      <c r="AK12" s="2"/>
      <c r="AL12" s="5"/>
      <c r="AM12" s="2" t="s">
        <v>11</v>
      </c>
      <c r="AN12" s="5"/>
      <c r="AO12" s="2" t="s">
        <v>11</v>
      </c>
      <c r="AP12" s="5"/>
      <c r="AQ12" s="2" t="s">
        <v>11</v>
      </c>
      <c r="AR12" s="56"/>
      <c r="AS12" s="2" t="s">
        <v>11</v>
      </c>
      <c r="AT12" s="5"/>
      <c r="AU12" s="2" t="s">
        <v>11</v>
      </c>
      <c r="AV12" s="5">
        <v>40853</v>
      </c>
      <c r="AW12" s="7" t="str">
        <f t="shared" ref="AW12:AW33" si="4">IF(D12="","",IF(AND(OR(AU12="Disponible",AU12=""),OR(AC12="Adelantado",AC12="No Aplica"),OR(AS12="Disponible",AS12=""), OR(AQ12="Disponible",AQ12=""), OR(AO12="Disponible",AO12=""), OR(AM12="Disponible",AM12=""), OR(AK12="Disponible",AK12=""), OR(AI12="Disponible",AI12=""), OR(AG12="Disponible",AG12=""),AB12="Disponible", AA12="Disponible", Z12="Disponible"), "Completo","Incompleto"))</f>
        <v>Completo</v>
      </c>
      <c r="AX12" s="2" t="s">
        <v>11</v>
      </c>
      <c r="AY12" s="6">
        <v>40822</v>
      </c>
      <c r="AZ12" s="55">
        <v>40831</v>
      </c>
      <c r="BA12" s="7" t="str">
        <f t="shared" si="3"/>
        <v>Completo</v>
      </c>
      <c r="BF12" s="7" t="s">
        <v>121</v>
      </c>
      <c r="BG12" s="7" t="s">
        <v>122</v>
      </c>
      <c r="BH12" s="60" t="s">
        <v>123</v>
      </c>
      <c r="BI12" s="7" t="s">
        <v>132</v>
      </c>
    </row>
    <row r="13" spans="1:73">
      <c r="A13" s="1">
        <v>40828</v>
      </c>
      <c r="B13" s="3" t="s">
        <v>86</v>
      </c>
      <c r="C13" s="50" t="s">
        <v>87</v>
      </c>
      <c r="D13" s="51">
        <v>3</v>
      </c>
      <c r="E13" s="3" t="s">
        <v>88</v>
      </c>
      <c r="F13" s="3" t="s">
        <v>88</v>
      </c>
      <c r="G13" s="52">
        <v>4</v>
      </c>
      <c r="H13" s="52" t="s">
        <v>11</v>
      </c>
      <c r="I13" s="52" t="s">
        <v>11</v>
      </c>
      <c r="J13" s="52" t="s">
        <v>11</v>
      </c>
      <c r="K13" s="3" t="s">
        <v>89</v>
      </c>
      <c r="L13" s="52" t="s">
        <v>11</v>
      </c>
      <c r="M13" s="52" t="s">
        <v>11</v>
      </c>
      <c r="N13" s="52" t="s">
        <v>11</v>
      </c>
      <c r="O13" s="52" t="s">
        <v>11</v>
      </c>
      <c r="P13" s="3" t="s">
        <v>12</v>
      </c>
      <c r="Q13" s="3" t="s">
        <v>11</v>
      </c>
      <c r="R13" s="3" t="s">
        <v>11</v>
      </c>
      <c r="S13" s="3" t="s">
        <v>11</v>
      </c>
      <c r="T13" s="3" t="s">
        <v>11</v>
      </c>
      <c r="U13" s="3" t="s">
        <v>11</v>
      </c>
      <c r="V13" s="3" t="s">
        <v>11</v>
      </c>
      <c r="W13" s="3" t="s">
        <v>14</v>
      </c>
      <c r="X13" s="3" t="s">
        <v>18</v>
      </c>
      <c r="Y13" s="53"/>
      <c r="Z13" s="53" t="s">
        <v>11</v>
      </c>
      <c r="AA13" s="2" t="s">
        <v>11</v>
      </c>
      <c r="AB13" s="2" t="s">
        <v>11</v>
      </c>
      <c r="AC13" s="2" t="s">
        <v>26</v>
      </c>
      <c r="AD13" s="53"/>
      <c r="AE13" s="3" t="s">
        <v>10</v>
      </c>
      <c r="AF13" s="53" t="s">
        <v>91</v>
      </c>
      <c r="AG13" s="2" t="str">
        <f t="shared" ca="1" si="1"/>
        <v>¿Motor?</v>
      </c>
      <c r="AH13" s="4"/>
      <c r="AI13" s="2" t="str">
        <f t="shared" ca="1" si="1"/>
        <v>¿Motor?</v>
      </c>
      <c r="AJ13" s="5"/>
      <c r="AK13" s="2" t="str">
        <f t="shared" ca="1" si="2"/>
        <v>¿Motor?</v>
      </c>
      <c r="AL13" s="5"/>
      <c r="AM13" s="2" t="str">
        <f t="shared" ref="AM13:AM33" ca="1" si="5">IF($D13="","",IF($AE13="","¿Cierre?",IF($AE13="No","",IF(AN13="","Solicitar",IF(TODAY()-AN13&gt;3,"Volver a Reclamar",IF(TODAY()-AN13&lt;0,"Revisar Fecha","Reclamado"))))))</f>
        <v>Solicitar</v>
      </c>
      <c r="AN13" s="5"/>
      <c r="AO13" s="2" t="str">
        <f t="shared" ref="AO13:AO33" ca="1" si="6">IF($D13="","",IF($AE13="","¿Cierre?",IF($AE13="No","",IF(AP13="","Solicitar",IF(TODAY()-AP13&gt;3,"Volver a Reclamar",IF(TODAY()-AP13&lt;0,"Revisar Fecha","Reclamado"))))))</f>
        <v>Solicitar</v>
      </c>
      <c r="AP13" s="5"/>
      <c r="AQ13" s="2" t="str">
        <f t="shared" ref="AQ13:AQ33" ca="1" si="7">IF($D13="","",IF($AF13="","¿Otros?",IF($AF13="No","",IF(AR13="","Solicitar",IF(TODAY()-AR13&gt;3,"Volver a Reclamar",IF(TODAY()-AR13&lt;0,"Revisar Fecha","Reclamado"))))))</f>
        <v>Solicitar</v>
      </c>
      <c r="AR13" s="5"/>
      <c r="AS13" s="2" t="str">
        <f t="shared" ref="AS13:AS33" ca="1" si="8">IF($D13="","",IF($AF13="","¿Otros?",IF($AF13="No","",IF(AT13="","Solicitar",IF(TODAY()-AT13&gt;3,"Volver a Reclamar",IF(TODAY()-AT13&lt;0,"Revisar Fecha","Reclamado"))))))</f>
        <v>Solicitar</v>
      </c>
      <c r="AT13" s="5"/>
      <c r="AU13" s="2" t="str">
        <f t="shared" ref="AU13:AU33" ca="1" si="9">IF($D13="","",IF($AF13="","¿Otros?",IF($AF13="No","",IF(AV13="","Solicitar",IF(TODAY()-AV13&gt;3,"Volver a Reclamar",IF(TODAY()-AV13&lt;0,"Revisar Fecha","Reclamado"))))))</f>
        <v>Solicitar</v>
      </c>
      <c r="AV13" s="5"/>
      <c r="AW13" s="7" t="str">
        <f t="shared" ca="1" si="4"/>
        <v>Incompleto</v>
      </c>
      <c r="AX13" s="2" t="s">
        <v>11</v>
      </c>
      <c r="AY13" s="6">
        <v>40823</v>
      </c>
      <c r="AZ13" s="55">
        <v>41199</v>
      </c>
      <c r="BA13" s="7" t="str">
        <f t="shared" ca="1" si="3"/>
        <v>Incompleto</v>
      </c>
      <c r="BF13" s="7" t="s">
        <v>124</v>
      </c>
      <c r="BG13" s="7" t="s">
        <v>125</v>
      </c>
      <c r="BH13" s="60" t="s">
        <v>126</v>
      </c>
      <c r="BI13" s="7" t="s">
        <v>127</v>
      </c>
    </row>
    <row r="14" spans="1:73">
      <c r="A14" s="1">
        <v>40829</v>
      </c>
      <c r="B14" s="3" t="s">
        <v>86</v>
      </c>
      <c r="C14" s="50" t="s">
        <v>87</v>
      </c>
      <c r="D14" s="51">
        <v>4</v>
      </c>
      <c r="E14" s="3" t="s">
        <v>88</v>
      </c>
      <c r="F14" s="3" t="s">
        <v>88</v>
      </c>
      <c r="G14" s="52">
        <v>4</v>
      </c>
      <c r="H14" s="52" t="s">
        <v>18</v>
      </c>
      <c r="I14" s="52" t="s">
        <v>11</v>
      </c>
      <c r="J14" s="52" t="s">
        <v>11</v>
      </c>
      <c r="K14" s="3" t="s">
        <v>89</v>
      </c>
      <c r="L14" s="52"/>
      <c r="M14" s="52"/>
      <c r="N14" s="52"/>
      <c r="O14" s="52"/>
      <c r="P14" s="3"/>
      <c r="Q14" s="3" t="s">
        <v>11</v>
      </c>
      <c r="R14" s="3" t="s">
        <v>11</v>
      </c>
      <c r="S14" s="3" t="s">
        <v>11</v>
      </c>
      <c r="T14" s="3" t="s">
        <v>11</v>
      </c>
      <c r="U14" s="3" t="s">
        <v>11</v>
      </c>
      <c r="V14" s="3"/>
      <c r="W14" s="3"/>
      <c r="X14" s="3" t="s">
        <v>11</v>
      </c>
      <c r="Y14" s="53" t="str">
        <f t="shared" si="0"/>
        <v>Pendiente</v>
      </c>
      <c r="Z14" s="53" t="s">
        <v>11</v>
      </c>
      <c r="AA14" s="2" t="s">
        <v>11</v>
      </c>
      <c r="AB14" s="2" t="s">
        <v>11</v>
      </c>
      <c r="AC14" s="2" t="s">
        <v>16</v>
      </c>
      <c r="AD14" s="53" t="s">
        <v>10</v>
      </c>
      <c r="AE14" s="3" t="s">
        <v>10</v>
      </c>
      <c r="AF14" s="57"/>
      <c r="AG14" s="2" t="str">
        <f t="shared" ca="1" si="1"/>
        <v>Solicitar</v>
      </c>
      <c r="AH14" s="4"/>
      <c r="AI14" s="2" t="str">
        <f t="shared" ca="1" si="1"/>
        <v>Solicitar</v>
      </c>
      <c r="AJ14" s="5"/>
      <c r="AK14" s="2" t="str">
        <f t="shared" ca="1" si="2"/>
        <v>Solicitar</v>
      </c>
      <c r="AL14" s="5"/>
      <c r="AM14" s="2" t="str">
        <f t="shared" ca="1" si="5"/>
        <v>Solicitar</v>
      </c>
      <c r="AN14" s="5"/>
      <c r="AO14" s="2" t="str">
        <f t="shared" ca="1" si="6"/>
        <v>Solicitar</v>
      </c>
      <c r="AP14" s="5"/>
      <c r="AQ14" s="2" t="str">
        <f t="shared" ca="1" si="7"/>
        <v>¿Otros?</v>
      </c>
      <c r="AR14" s="5"/>
      <c r="AS14" s="2" t="str">
        <f t="shared" ca="1" si="8"/>
        <v>¿Otros?</v>
      </c>
      <c r="AT14" s="5"/>
      <c r="AU14" s="2" t="str">
        <f t="shared" ca="1" si="9"/>
        <v>¿Otros?</v>
      </c>
      <c r="AV14" s="5"/>
      <c r="AW14" s="7" t="str">
        <f t="shared" ca="1" si="4"/>
        <v>Incompleto</v>
      </c>
      <c r="AX14" s="2" t="s">
        <v>11</v>
      </c>
      <c r="AY14" s="6">
        <v>40824</v>
      </c>
      <c r="AZ14" s="55">
        <v>41200</v>
      </c>
      <c r="BA14" s="7" t="str">
        <f t="shared" ca="1" si="3"/>
        <v>Incompleto</v>
      </c>
      <c r="BF14" s="7" t="s">
        <v>128</v>
      </c>
      <c r="BG14" s="7" t="s">
        <v>129</v>
      </c>
      <c r="BH14" s="60" t="s">
        <v>130</v>
      </c>
      <c r="BI14" s="7" t="s">
        <v>131</v>
      </c>
    </row>
    <row r="15" spans="1:73">
      <c r="A15" s="1">
        <v>40830</v>
      </c>
      <c r="B15" s="3" t="s">
        <v>86</v>
      </c>
      <c r="C15" s="50" t="s">
        <v>87</v>
      </c>
      <c r="D15" s="51">
        <v>5</v>
      </c>
      <c r="E15" s="3" t="s">
        <v>88</v>
      </c>
      <c r="F15" s="3" t="s">
        <v>88</v>
      </c>
      <c r="G15" s="52">
        <v>4</v>
      </c>
      <c r="H15" s="52" t="s">
        <v>18</v>
      </c>
      <c r="I15" s="52" t="s">
        <v>11</v>
      </c>
      <c r="J15" s="52" t="s">
        <v>11</v>
      </c>
      <c r="K15" s="3" t="s">
        <v>89</v>
      </c>
      <c r="L15" s="52" t="s">
        <v>11</v>
      </c>
      <c r="M15" s="52" t="s">
        <v>11</v>
      </c>
      <c r="N15" s="52" t="s">
        <v>11</v>
      </c>
      <c r="O15" s="52" t="s">
        <v>11</v>
      </c>
      <c r="P15" s="3" t="s">
        <v>12</v>
      </c>
      <c r="Q15" s="3" t="s">
        <v>11</v>
      </c>
      <c r="R15" s="3" t="s">
        <v>11</v>
      </c>
      <c r="S15" s="3" t="s">
        <v>11</v>
      </c>
      <c r="T15" s="3" t="s">
        <v>11</v>
      </c>
      <c r="U15" s="3" t="s">
        <v>11</v>
      </c>
      <c r="V15" s="3" t="s">
        <v>11</v>
      </c>
      <c r="W15" s="3" t="s">
        <v>14</v>
      </c>
      <c r="X15" s="3" t="s">
        <v>11</v>
      </c>
      <c r="Y15" s="53" t="str">
        <f t="shared" si="0"/>
        <v>Pendiente</v>
      </c>
      <c r="Z15" s="53" t="s">
        <v>11</v>
      </c>
      <c r="AA15" s="2" t="s">
        <v>11</v>
      </c>
      <c r="AB15" s="2" t="s">
        <v>11</v>
      </c>
      <c r="AC15" s="2" t="s">
        <v>26</v>
      </c>
      <c r="AD15" s="53" t="s">
        <v>17</v>
      </c>
      <c r="AE15" s="3" t="s">
        <v>10</v>
      </c>
      <c r="AF15" s="57"/>
      <c r="AG15" s="2" t="str">
        <f t="shared" ca="1" si="1"/>
        <v/>
      </c>
      <c r="AH15" s="4"/>
      <c r="AI15" s="2" t="str">
        <f t="shared" ca="1" si="1"/>
        <v/>
      </c>
      <c r="AJ15" s="5"/>
      <c r="AK15" s="2" t="str">
        <f t="shared" ca="1" si="2"/>
        <v/>
      </c>
      <c r="AL15" s="5"/>
      <c r="AM15" s="2" t="str">
        <f t="shared" ca="1" si="5"/>
        <v>Solicitar</v>
      </c>
      <c r="AN15" s="5"/>
      <c r="AO15" s="2" t="str">
        <f t="shared" ca="1" si="6"/>
        <v>Solicitar</v>
      </c>
      <c r="AP15" s="5"/>
      <c r="AQ15" s="2" t="str">
        <f t="shared" ca="1" si="7"/>
        <v>¿Otros?</v>
      </c>
      <c r="AR15" s="5"/>
      <c r="AS15" s="2" t="str">
        <f t="shared" ca="1" si="8"/>
        <v>¿Otros?</v>
      </c>
      <c r="AT15" s="5"/>
      <c r="AU15" s="2" t="str">
        <f t="shared" ca="1" si="9"/>
        <v>¿Otros?</v>
      </c>
      <c r="AV15" s="5"/>
      <c r="AW15" s="7" t="str">
        <f t="shared" ca="1" si="4"/>
        <v>Incompleto</v>
      </c>
      <c r="AX15" s="2" t="s">
        <v>11</v>
      </c>
      <c r="AY15" s="6">
        <v>40825</v>
      </c>
      <c r="AZ15" s="55">
        <v>41201</v>
      </c>
      <c r="BA15" s="7" t="str">
        <f t="shared" ca="1" si="3"/>
        <v>Incompleto</v>
      </c>
    </row>
    <row r="16" spans="1:73">
      <c r="A16" s="1">
        <v>40831</v>
      </c>
      <c r="B16" s="3" t="s">
        <v>86</v>
      </c>
      <c r="C16" s="50" t="s">
        <v>87</v>
      </c>
      <c r="D16" s="51">
        <v>6</v>
      </c>
      <c r="E16" s="3" t="s">
        <v>88</v>
      </c>
      <c r="F16" s="3" t="s">
        <v>88</v>
      </c>
      <c r="G16" s="52">
        <v>4</v>
      </c>
      <c r="H16" s="52" t="s">
        <v>18</v>
      </c>
      <c r="I16" s="52" t="s">
        <v>11</v>
      </c>
      <c r="J16" s="52" t="s">
        <v>11</v>
      </c>
      <c r="K16" s="3" t="s">
        <v>89</v>
      </c>
      <c r="L16" s="52" t="s">
        <v>11</v>
      </c>
      <c r="M16" s="52" t="s">
        <v>11</v>
      </c>
      <c r="N16" s="52" t="s">
        <v>11</v>
      </c>
      <c r="O16" s="52" t="s">
        <v>11</v>
      </c>
      <c r="P16" s="3" t="s">
        <v>12</v>
      </c>
      <c r="Q16" s="3" t="s">
        <v>11</v>
      </c>
      <c r="R16" s="3" t="s">
        <v>18</v>
      </c>
      <c r="S16" s="3" t="s">
        <v>11</v>
      </c>
      <c r="T16" s="3" t="s">
        <v>11</v>
      </c>
      <c r="U16" s="3" t="s">
        <v>18</v>
      </c>
      <c r="V16" s="3" t="s">
        <v>11</v>
      </c>
      <c r="W16" s="3" t="s">
        <v>14</v>
      </c>
      <c r="X16" s="3" t="s">
        <v>11</v>
      </c>
      <c r="Y16" s="53" t="str">
        <f t="shared" si="0"/>
        <v>Pendiente</v>
      </c>
      <c r="Z16" s="53" t="s">
        <v>11</v>
      </c>
      <c r="AA16" s="2" t="s">
        <v>11</v>
      </c>
      <c r="AB16" s="2" t="s">
        <v>11</v>
      </c>
      <c r="AC16" s="2" t="s">
        <v>20</v>
      </c>
      <c r="AD16" s="53" t="s">
        <v>10</v>
      </c>
      <c r="AE16" s="3" t="s">
        <v>10</v>
      </c>
      <c r="AF16" s="2"/>
      <c r="AG16" s="2" t="str">
        <f t="shared" ca="1" si="1"/>
        <v>Solicitar</v>
      </c>
      <c r="AH16" s="4"/>
      <c r="AI16" s="2" t="str">
        <f t="shared" ca="1" si="1"/>
        <v>Solicitar</v>
      </c>
      <c r="AJ16" s="5"/>
      <c r="AK16" s="2" t="str">
        <f t="shared" ca="1" si="2"/>
        <v>Solicitar</v>
      </c>
      <c r="AL16" s="5"/>
      <c r="AM16" s="2" t="str">
        <f t="shared" ca="1" si="5"/>
        <v>Solicitar</v>
      </c>
      <c r="AN16" s="5"/>
      <c r="AO16" s="2" t="str">
        <f t="shared" ca="1" si="6"/>
        <v>Solicitar</v>
      </c>
      <c r="AP16" s="5"/>
      <c r="AQ16" s="2" t="str">
        <f t="shared" ca="1" si="7"/>
        <v>¿Otros?</v>
      </c>
      <c r="AR16" s="5"/>
      <c r="AS16" s="2" t="str">
        <f t="shared" ca="1" si="8"/>
        <v>¿Otros?</v>
      </c>
      <c r="AT16" s="5"/>
      <c r="AU16" s="2" t="str">
        <f t="shared" ca="1" si="9"/>
        <v>¿Otros?</v>
      </c>
      <c r="AV16" s="5">
        <v>2</v>
      </c>
      <c r="AW16" s="7" t="str">
        <f t="shared" ca="1" si="4"/>
        <v>Incompleto</v>
      </c>
      <c r="AX16" s="2" t="s">
        <v>11</v>
      </c>
      <c r="AY16" s="6">
        <v>40826</v>
      </c>
      <c r="AZ16" s="55">
        <v>41202</v>
      </c>
      <c r="BA16" s="7" t="str">
        <f t="shared" ca="1" si="3"/>
        <v>Incompleto</v>
      </c>
    </row>
    <row r="17" spans="1:53">
      <c r="A17" s="1">
        <v>40832</v>
      </c>
      <c r="B17" s="3" t="s">
        <v>86</v>
      </c>
      <c r="C17" s="50" t="s">
        <v>87</v>
      </c>
      <c r="D17" s="51">
        <v>7</v>
      </c>
      <c r="E17" s="3" t="s">
        <v>88</v>
      </c>
      <c r="F17" s="3" t="s">
        <v>88</v>
      </c>
      <c r="G17" s="52">
        <v>4</v>
      </c>
      <c r="H17" s="52" t="s">
        <v>11</v>
      </c>
      <c r="I17" s="52" t="s">
        <v>11</v>
      </c>
      <c r="J17" s="52" t="s">
        <v>11</v>
      </c>
      <c r="K17" s="3" t="s">
        <v>89</v>
      </c>
      <c r="L17" s="52" t="s">
        <v>11</v>
      </c>
      <c r="M17" s="52" t="s">
        <v>11</v>
      </c>
      <c r="N17" s="52" t="s">
        <v>11</v>
      </c>
      <c r="O17" s="52" t="s">
        <v>11</v>
      </c>
      <c r="P17" s="3" t="s">
        <v>12</v>
      </c>
      <c r="Q17" s="3" t="s">
        <v>18</v>
      </c>
      <c r="R17" s="3" t="s">
        <v>18</v>
      </c>
      <c r="S17" s="3" t="s">
        <v>18</v>
      </c>
      <c r="T17" s="3" t="s">
        <v>18</v>
      </c>
      <c r="U17" s="3"/>
      <c r="V17" s="3" t="s">
        <v>11</v>
      </c>
      <c r="W17" s="3" t="s">
        <v>14</v>
      </c>
      <c r="X17" s="3" t="s">
        <v>11</v>
      </c>
      <c r="Y17" s="53" t="s">
        <v>13</v>
      </c>
      <c r="Z17" s="53" t="s">
        <v>11</v>
      </c>
      <c r="AA17" s="2" t="s">
        <v>11</v>
      </c>
      <c r="AB17" s="2" t="s">
        <v>11</v>
      </c>
      <c r="AC17" s="2" t="s">
        <v>16</v>
      </c>
      <c r="AD17" s="53" t="s">
        <v>92</v>
      </c>
      <c r="AE17" s="3" t="s">
        <v>10</v>
      </c>
      <c r="AF17" s="2"/>
      <c r="AG17" s="2" t="str">
        <f t="shared" ca="1" si="1"/>
        <v/>
      </c>
      <c r="AH17" s="4"/>
      <c r="AI17" s="2" t="str">
        <f t="shared" ca="1" si="1"/>
        <v/>
      </c>
      <c r="AJ17" s="5"/>
      <c r="AK17" s="2" t="str">
        <f t="shared" ca="1" si="2"/>
        <v/>
      </c>
      <c r="AL17" s="5"/>
      <c r="AM17" s="2" t="str">
        <f t="shared" ca="1" si="5"/>
        <v>Solicitar</v>
      </c>
      <c r="AN17" s="5"/>
      <c r="AO17" s="2" t="str">
        <f t="shared" ca="1" si="6"/>
        <v>Solicitar</v>
      </c>
      <c r="AP17" s="5"/>
      <c r="AQ17" s="2" t="str">
        <f t="shared" ca="1" si="7"/>
        <v>¿Otros?</v>
      </c>
      <c r="AR17" s="5"/>
      <c r="AS17" s="2" t="str">
        <f t="shared" ca="1" si="8"/>
        <v>¿Otros?</v>
      </c>
      <c r="AT17" s="5"/>
      <c r="AU17" s="2" t="str">
        <f t="shared" ca="1" si="9"/>
        <v>¿Otros?</v>
      </c>
      <c r="AV17" s="5">
        <v>6</v>
      </c>
      <c r="AW17" s="7" t="str">
        <f t="shared" ca="1" si="4"/>
        <v>Incompleto</v>
      </c>
      <c r="AX17" s="2" t="s">
        <v>11</v>
      </c>
      <c r="AY17" s="6">
        <v>40827</v>
      </c>
      <c r="AZ17" s="55">
        <v>41203</v>
      </c>
      <c r="BA17" s="7" t="str">
        <f t="shared" ca="1" si="3"/>
        <v>Incompleto</v>
      </c>
    </row>
    <row r="18" spans="1:53">
      <c r="A18" s="1">
        <v>40833</v>
      </c>
      <c r="B18" s="3" t="s">
        <v>86</v>
      </c>
      <c r="C18" s="50" t="s">
        <v>87</v>
      </c>
      <c r="D18" s="51">
        <v>8</v>
      </c>
      <c r="E18" s="3" t="s">
        <v>88</v>
      </c>
      <c r="F18" s="3" t="s">
        <v>88</v>
      </c>
      <c r="G18" s="52">
        <v>4</v>
      </c>
      <c r="H18" s="52" t="s">
        <v>11</v>
      </c>
      <c r="I18" s="52" t="s">
        <v>11</v>
      </c>
      <c r="J18" s="52" t="s">
        <v>11</v>
      </c>
      <c r="K18" s="3" t="s">
        <v>89</v>
      </c>
      <c r="L18" s="52" t="s">
        <v>11</v>
      </c>
      <c r="M18" s="52" t="s">
        <v>11</v>
      </c>
      <c r="N18" s="52" t="s">
        <v>11</v>
      </c>
      <c r="O18" s="52" t="s">
        <v>11</v>
      </c>
      <c r="P18" s="3" t="s">
        <v>12</v>
      </c>
      <c r="Q18" s="3" t="s">
        <v>11</v>
      </c>
      <c r="R18" s="3" t="s">
        <v>11</v>
      </c>
      <c r="S18" s="3" t="s">
        <v>11</v>
      </c>
      <c r="T18" s="3" t="s">
        <v>18</v>
      </c>
      <c r="U18" s="3" t="s">
        <v>18</v>
      </c>
      <c r="V18" s="3" t="s">
        <v>11</v>
      </c>
      <c r="W18" s="3" t="s">
        <v>14</v>
      </c>
      <c r="X18" s="3" t="s">
        <v>11</v>
      </c>
      <c r="Y18" s="53" t="str">
        <f t="shared" si="0"/>
        <v>Pendiente</v>
      </c>
      <c r="Z18" s="53" t="s">
        <v>11</v>
      </c>
      <c r="AA18" s="2" t="s">
        <v>11</v>
      </c>
      <c r="AB18" s="2" t="s">
        <v>11</v>
      </c>
      <c r="AC18" s="2" t="s">
        <v>20</v>
      </c>
      <c r="AD18" s="53" t="s">
        <v>17</v>
      </c>
      <c r="AE18" s="2" t="s">
        <v>17</v>
      </c>
      <c r="AF18" s="58" t="s">
        <v>92</v>
      </c>
      <c r="AG18" s="2" t="str">
        <f t="shared" ca="1" si="1"/>
        <v/>
      </c>
      <c r="AH18" s="4"/>
      <c r="AI18" s="2" t="str">
        <f t="shared" ca="1" si="1"/>
        <v/>
      </c>
      <c r="AJ18" s="5"/>
      <c r="AK18" s="2" t="str">
        <f t="shared" ca="1" si="2"/>
        <v/>
      </c>
      <c r="AL18" s="5"/>
      <c r="AM18" s="2" t="str">
        <f t="shared" ca="1" si="5"/>
        <v/>
      </c>
      <c r="AN18" s="5"/>
      <c r="AO18" s="2" t="str">
        <f t="shared" ca="1" si="6"/>
        <v/>
      </c>
      <c r="AP18" s="5"/>
      <c r="AQ18" s="2" t="str">
        <f t="shared" ca="1" si="7"/>
        <v/>
      </c>
      <c r="AR18" s="5"/>
      <c r="AS18" s="2" t="str">
        <f t="shared" ca="1" si="8"/>
        <v/>
      </c>
      <c r="AT18" s="5"/>
      <c r="AU18" s="2" t="str">
        <f t="shared" ca="1" si="9"/>
        <v/>
      </c>
      <c r="AV18" s="5"/>
      <c r="AW18" s="7" t="str">
        <f t="shared" ca="1" si="4"/>
        <v>Incompleto</v>
      </c>
      <c r="AX18" s="2" t="s">
        <v>11</v>
      </c>
      <c r="AY18" s="6">
        <v>40828</v>
      </c>
      <c r="AZ18" s="55">
        <v>41204</v>
      </c>
      <c r="BA18" s="7" t="str">
        <f t="shared" ca="1" si="3"/>
        <v>Incompleto</v>
      </c>
    </row>
    <row r="19" spans="1:53">
      <c r="A19" s="1">
        <v>40834</v>
      </c>
      <c r="B19" s="3" t="s">
        <v>86</v>
      </c>
      <c r="C19" s="50" t="s">
        <v>87</v>
      </c>
      <c r="D19" s="51">
        <v>9</v>
      </c>
      <c r="E19" s="3" t="s">
        <v>88</v>
      </c>
      <c r="F19" s="3" t="s">
        <v>88</v>
      </c>
      <c r="G19" s="52">
        <v>4</v>
      </c>
      <c r="H19" s="52" t="s">
        <v>11</v>
      </c>
      <c r="I19" s="52" t="s">
        <v>11</v>
      </c>
      <c r="J19" s="52" t="s">
        <v>11</v>
      </c>
      <c r="K19" s="3" t="s">
        <v>89</v>
      </c>
      <c r="L19" s="52" t="s">
        <v>11</v>
      </c>
      <c r="M19" s="52" t="s">
        <v>11</v>
      </c>
      <c r="N19" s="52" t="s">
        <v>11</v>
      </c>
      <c r="O19" s="52" t="s">
        <v>11</v>
      </c>
      <c r="P19" s="3" t="s">
        <v>12</v>
      </c>
      <c r="Q19" s="3" t="s">
        <v>11</v>
      </c>
      <c r="R19" s="3" t="s">
        <v>11</v>
      </c>
      <c r="S19" s="3" t="s">
        <v>18</v>
      </c>
      <c r="T19" s="3" t="s">
        <v>11</v>
      </c>
      <c r="U19" s="3" t="s">
        <v>93</v>
      </c>
      <c r="V19" s="3" t="s">
        <v>11</v>
      </c>
      <c r="W19" s="3" t="s">
        <v>11</v>
      </c>
      <c r="X19" s="3" t="s">
        <v>11</v>
      </c>
      <c r="Y19" s="53" t="str">
        <f t="shared" si="0"/>
        <v>Pendiente</v>
      </c>
      <c r="Z19" s="53" t="s">
        <v>11</v>
      </c>
      <c r="AA19" s="2" t="s">
        <v>11</v>
      </c>
      <c r="AB19" s="2" t="s">
        <v>11</v>
      </c>
      <c r="AC19" s="2" t="s">
        <v>20</v>
      </c>
      <c r="AD19" s="53" t="s">
        <v>17</v>
      </c>
      <c r="AE19" s="2" t="s">
        <v>17</v>
      </c>
      <c r="AF19" s="2"/>
      <c r="AG19" s="2" t="str">
        <f t="shared" ca="1" si="1"/>
        <v/>
      </c>
      <c r="AH19" s="4"/>
      <c r="AI19" s="2" t="str">
        <f t="shared" ca="1" si="1"/>
        <v/>
      </c>
      <c r="AJ19" s="5"/>
      <c r="AK19" s="2" t="str">
        <f t="shared" ca="1" si="2"/>
        <v/>
      </c>
      <c r="AL19" s="5"/>
      <c r="AM19" s="2" t="str">
        <f t="shared" ca="1" si="5"/>
        <v/>
      </c>
      <c r="AN19" s="5"/>
      <c r="AO19" s="2" t="str">
        <f t="shared" ca="1" si="6"/>
        <v/>
      </c>
      <c r="AP19" s="5"/>
      <c r="AQ19" s="2" t="str">
        <f t="shared" ca="1" si="7"/>
        <v>¿Otros?</v>
      </c>
      <c r="AR19" s="5"/>
      <c r="AS19" s="2" t="str">
        <f t="shared" ca="1" si="8"/>
        <v>¿Otros?</v>
      </c>
      <c r="AT19" s="5"/>
      <c r="AU19" s="2" t="str">
        <f t="shared" ca="1" si="9"/>
        <v>¿Otros?</v>
      </c>
      <c r="AV19" s="5"/>
      <c r="AW19" s="7" t="str">
        <f t="shared" ca="1" si="4"/>
        <v>Incompleto</v>
      </c>
      <c r="AX19" s="2" t="s">
        <v>11</v>
      </c>
      <c r="AY19" s="6">
        <v>40829</v>
      </c>
      <c r="AZ19" s="55">
        <v>41205</v>
      </c>
      <c r="BA19" s="7" t="str">
        <f t="shared" ca="1" si="3"/>
        <v>Incompleto</v>
      </c>
    </row>
    <row r="20" spans="1:53">
      <c r="A20" s="1">
        <v>40835</v>
      </c>
      <c r="B20" s="3" t="s">
        <v>86</v>
      </c>
      <c r="C20" s="50" t="s">
        <v>87</v>
      </c>
      <c r="D20" s="51">
        <v>10</v>
      </c>
      <c r="E20" s="3" t="s">
        <v>88</v>
      </c>
      <c r="F20" s="3" t="s">
        <v>88</v>
      </c>
      <c r="G20" s="52">
        <v>4</v>
      </c>
      <c r="H20" s="52" t="s">
        <v>11</v>
      </c>
      <c r="I20" s="52" t="s">
        <v>11</v>
      </c>
      <c r="J20" s="52" t="s">
        <v>11</v>
      </c>
      <c r="K20" s="3" t="s">
        <v>89</v>
      </c>
      <c r="L20" s="52" t="s">
        <v>11</v>
      </c>
      <c r="M20" s="52" t="s">
        <v>11</v>
      </c>
      <c r="N20" s="52" t="s">
        <v>11</v>
      </c>
      <c r="O20" s="52" t="s">
        <v>11</v>
      </c>
      <c r="P20" s="3" t="s">
        <v>12</v>
      </c>
      <c r="Q20" s="3" t="s">
        <v>11</v>
      </c>
      <c r="R20" s="3" t="s">
        <v>18</v>
      </c>
      <c r="S20" s="3" t="s">
        <v>11</v>
      </c>
      <c r="T20" s="3" t="s">
        <v>11</v>
      </c>
      <c r="U20" s="3"/>
      <c r="V20" s="3" t="s">
        <v>11</v>
      </c>
      <c r="W20" s="3" t="s">
        <v>14</v>
      </c>
      <c r="X20" s="3" t="s">
        <v>18</v>
      </c>
      <c r="Y20" s="53" t="str">
        <f t="shared" si="0"/>
        <v>Pendiente</v>
      </c>
      <c r="Z20" s="53" t="s">
        <v>11</v>
      </c>
      <c r="AA20" s="2" t="s">
        <v>11</v>
      </c>
      <c r="AB20" s="2" t="s">
        <v>11</v>
      </c>
      <c r="AC20" s="2" t="s">
        <v>16</v>
      </c>
      <c r="AD20" s="53" t="s">
        <v>10</v>
      </c>
      <c r="AE20" s="2" t="s">
        <v>17</v>
      </c>
      <c r="AF20" s="2"/>
      <c r="AG20" s="2" t="str">
        <f t="shared" ca="1" si="1"/>
        <v>Solicitar</v>
      </c>
      <c r="AH20" s="4"/>
      <c r="AI20" s="2" t="str">
        <f t="shared" ca="1" si="1"/>
        <v>Solicitar</v>
      </c>
      <c r="AJ20" s="5"/>
      <c r="AK20" s="2" t="str">
        <f t="shared" ca="1" si="2"/>
        <v>Solicitar</v>
      </c>
      <c r="AL20" s="5"/>
      <c r="AM20" s="2" t="str">
        <f t="shared" ca="1" si="5"/>
        <v/>
      </c>
      <c r="AN20" s="4"/>
      <c r="AO20" s="2" t="str">
        <f t="shared" ca="1" si="6"/>
        <v/>
      </c>
      <c r="AP20" s="5"/>
      <c r="AQ20" s="2" t="str">
        <f t="shared" ca="1" si="7"/>
        <v>¿Otros?</v>
      </c>
      <c r="AR20" s="5"/>
      <c r="AS20" s="2" t="str">
        <f t="shared" ca="1" si="8"/>
        <v>¿Otros?</v>
      </c>
      <c r="AT20" s="5"/>
      <c r="AU20" s="2" t="str">
        <f t="shared" ca="1" si="9"/>
        <v>¿Otros?</v>
      </c>
      <c r="AV20" s="5"/>
      <c r="AW20" s="7" t="str">
        <f t="shared" ca="1" si="4"/>
        <v>Incompleto</v>
      </c>
      <c r="AX20" s="2" t="s">
        <v>11</v>
      </c>
      <c r="AY20" s="6">
        <v>40830</v>
      </c>
      <c r="AZ20" s="55">
        <v>41206</v>
      </c>
      <c r="BA20" s="7" t="str">
        <f t="shared" ca="1" si="3"/>
        <v>Incompleto</v>
      </c>
    </row>
    <row r="21" spans="1:53">
      <c r="A21" s="1">
        <v>40836</v>
      </c>
      <c r="B21" s="3" t="s">
        <v>86</v>
      </c>
      <c r="C21" s="50" t="s">
        <v>87</v>
      </c>
      <c r="D21" s="51">
        <v>11</v>
      </c>
      <c r="E21" s="3" t="s">
        <v>88</v>
      </c>
      <c r="F21" s="3" t="s">
        <v>88</v>
      </c>
      <c r="G21" s="52">
        <v>4</v>
      </c>
      <c r="H21" s="52" t="s">
        <v>11</v>
      </c>
      <c r="I21" s="52" t="s">
        <v>11</v>
      </c>
      <c r="J21" s="52" t="s">
        <v>11</v>
      </c>
      <c r="K21" s="3" t="s">
        <v>89</v>
      </c>
      <c r="L21" s="52" t="s">
        <v>11</v>
      </c>
      <c r="M21" s="52" t="s">
        <v>11</v>
      </c>
      <c r="N21" s="52" t="s">
        <v>11</v>
      </c>
      <c r="O21" s="52" t="s">
        <v>11</v>
      </c>
      <c r="P21" s="3" t="s">
        <v>12</v>
      </c>
      <c r="Q21" s="3" t="s">
        <v>18</v>
      </c>
      <c r="R21" s="3" t="s">
        <v>11</v>
      </c>
      <c r="S21" s="3" t="s">
        <v>11</v>
      </c>
      <c r="T21" s="3" t="s">
        <v>11</v>
      </c>
      <c r="U21" s="3"/>
      <c r="V21" s="3" t="s">
        <v>11</v>
      </c>
      <c r="W21" s="3" t="s">
        <v>14</v>
      </c>
      <c r="X21" s="3" t="s">
        <v>11</v>
      </c>
      <c r="Y21" s="53" t="str">
        <f t="shared" si="0"/>
        <v>Pendiente</v>
      </c>
      <c r="Z21" s="53" t="s">
        <v>11</v>
      </c>
      <c r="AA21" s="2" t="s">
        <v>11</v>
      </c>
      <c r="AB21" s="2" t="s">
        <v>11</v>
      </c>
      <c r="AC21" s="2" t="s">
        <v>20</v>
      </c>
      <c r="AD21" s="53" t="s">
        <v>10</v>
      </c>
      <c r="AE21" s="2" t="s">
        <v>17</v>
      </c>
      <c r="AF21" s="2"/>
      <c r="AG21" s="2" t="str">
        <f t="shared" ca="1" si="1"/>
        <v>Solicitar</v>
      </c>
      <c r="AH21" s="4"/>
      <c r="AI21" s="2" t="str">
        <f t="shared" ca="1" si="1"/>
        <v>Solicitar</v>
      </c>
      <c r="AJ21" s="5"/>
      <c r="AK21" s="2" t="str">
        <f t="shared" ca="1" si="2"/>
        <v>Solicitar</v>
      </c>
      <c r="AL21" s="5"/>
      <c r="AM21" s="2" t="str">
        <f t="shared" ca="1" si="5"/>
        <v/>
      </c>
      <c r="AN21" s="5"/>
      <c r="AO21" s="2" t="str">
        <f t="shared" ca="1" si="6"/>
        <v/>
      </c>
      <c r="AP21" s="5"/>
      <c r="AQ21" s="2" t="str">
        <f t="shared" ca="1" si="7"/>
        <v>¿Otros?</v>
      </c>
      <c r="AR21" s="5"/>
      <c r="AS21" s="2" t="str">
        <f t="shared" ca="1" si="8"/>
        <v>¿Otros?</v>
      </c>
      <c r="AT21" s="5"/>
      <c r="AU21" s="2" t="str">
        <f t="shared" ca="1" si="9"/>
        <v>¿Otros?</v>
      </c>
      <c r="AV21" s="5"/>
      <c r="AW21" s="7" t="str">
        <f t="shared" ca="1" si="4"/>
        <v>Incompleto</v>
      </c>
      <c r="AX21" s="2" t="s">
        <v>11</v>
      </c>
      <c r="AY21" s="6" t="s">
        <v>94</v>
      </c>
      <c r="AZ21" s="55" t="s">
        <v>95</v>
      </c>
      <c r="BA21" s="7" t="str">
        <f t="shared" ca="1" si="3"/>
        <v>Incompleto</v>
      </c>
    </row>
    <row r="22" spans="1:53">
      <c r="A22" s="1">
        <v>40837</v>
      </c>
      <c r="B22" s="3" t="s">
        <v>86</v>
      </c>
      <c r="C22" s="50" t="s">
        <v>87</v>
      </c>
      <c r="D22" s="51">
        <v>12</v>
      </c>
      <c r="E22" s="3" t="s">
        <v>88</v>
      </c>
      <c r="F22" s="3" t="s">
        <v>88</v>
      </c>
      <c r="G22" s="52">
        <v>4</v>
      </c>
      <c r="H22" s="52" t="s">
        <v>11</v>
      </c>
      <c r="I22" s="52" t="s">
        <v>11</v>
      </c>
      <c r="J22" s="52" t="s">
        <v>11</v>
      </c>
      <c r="K22" s="3" t="s">
        <v>89</v>
      </c>
      <c r="L22" s="52" t="s">
        <v>11</v>
      </c>
      <c r="M22" s="52" t="s">
        <v>11</v>
      </c>
      <c r="N22" s="52" t="s">
        <v>11</v>
      </c>
      <c r="O22" s="52" t="s">
        <v>11</v>
      </c>
      <c r="P22" s="3" t="s">
        <v>12</v>
      </c>
      <c r="Q22" s="3" t="s">
        <v>11</v>
      </c>
      <c r="R22" s="3" t="s">
        <v>11</v>
      </c>
      <c r="S22" s="3" t="s">
        <v>11</v>
      </c>
      <c r="T22" s="3" t="s">
        <v>11</v>
      </c>
      <c r="U22" s="3" t="s">
        <v>11</v>
      </c>
      <c r="V22" s="3" t="s">
        <v>11</v>
      </c>
      <c r="W22" s="3" t="s">
        <v>14</v>
      </c>
      <c r="X22" s="3" t="s">
        <v>18</v>
      </c>
      <c r="Y22" s="53" t="str">
        <f t="shared" si="0"/>
        <v>Pendiente</v>
      </c>
      <c r="Z22" s="53" t="s">
        <v>11</v>
      </c>
      <c r="AA22" s="2" t="s">
        <v>11</v>
      </c>
      <c r="AB22" s="2" t="s">
        <v>11</v>
      </c>
      <c r="AC22" s="2" t="s">
        <v>16</v>
      </c>
      <c r="AD22" s="53" t="s">
        <v>10</v>
      </c>
      <c r="AE22" s="2" t="s">
        <v>17</v>
      </c>
      <c r="AF22" s="2"/>
      <c r="AG22" s="2" t="str">
        <f t="shared" ca="1" si="1"/>
        <v>Solicitar</v>
      </c>
      <c r="AH22" s="4"/>
      <c r="AI22" s="2" t="str">
        <f t="shared" ca="1" si="1"/>
        <v>Solicitar</v>
      </c>
      <c r="AJ22" s="5"/>
      <c r="AK22" s="2" t="str">
        <f t="shared" ca="1" si="2"/>
        <v>Solicitar</v>
      </c>
      <c r="AL22" s="5"/>
      <c r="AM22" s="2" t="str">
        <f t="shared" ca="1" si="5"/>
        <v/>
      </c>
      <c r="AN22" s="5"/>
      <c r="AO22" s="2" t="str">
        <f t="shared" ca="1" si="6"/>
        <v/>
      </c>
      <c r="AP22" s="5"/>
      <c r="AQ22" s="2" t="str">
        <f t="shared" ca="1" si="7"/>
        <v>¿Otros?</v>
      </c>
      <c r="AR22" s="5"/>
      <c r="AS22" s="2" t="str">
        <f t="shared" ca="1" si="8"/>
        <v>¿Otros?</v>
      </c>
      <c r="AT22" s="5"/>
      <c r="AU22" s="2" t="str">
        <f t="shared" ca="1" si="9"/>
        <v>¿Otros?</v>
      </c>
      <c r="AV22" s="5"/>
      <c r="AW22" s="7" t="str">
        <f t="shared" ca="1" si="4"/>
        <v>Incompleto</v>
      </c>
      <c r="AX22" s="2" t="s">
        <v>18</v>
      </c>
      <c r="AY22" s="6" t="s">
        <v>96</v>
      </c>
      <c r="AZ22" s="55" t="s">
        <v>97</v>
      </c>
      <c r="BA22" s="7" t="str">
        <f t="shared" ca="1" si="3"/>
        <v>Incompleto</v>
      </c>
    </row>
    <row r="23" spans="1:53">
      <c r="A23" s="1">
        <v>40838</v>
      </c>
      <c r="B23" s="3" t="s">
        <v>86</v>
      </c>
      <c r="C23" s="50" t="s">
        <v>87</v>
      </c>
      <c r="D23" s="51">
        <v>13</v>
      </c>
      <c r="E23" s="3" t="s">
        <v>88</v>
      </c>
      <c r="F23" s="3" t="s">
        <v>88</v>
      </c>
      <c r="G23" s="52">
        <v>4</v>
      </c>
      <c r="H23" s="52" t="s">
        <v>11</v>
      </c>
      <c r="I23" s="52" t="s">
        <v>11</v>
      </c>
      <c r="J23" s="52" t="s">
        <v>11</v>
      </c>
      <c r="K23" s="3" t="s">
        <v>89</v>
      </c>
      <c r="L23" s="52" t="s">
        <v>11</v>
      </c>
      <c r="M23" s="52" t="s">
        <v>11</v>
      </c>
      <c r="N23" s="52" t="s">
        <v>11</v>
      </c>
      <c r="O23" s="52" t="s">
        <v>11</v>
      </c>
      <c r="P23" s="3" t="s">
        <v>12</v>
      </c>
      <c r="Q23" s="3" t="s">
        <v>11</v>
      </c>
      <c r="R23" s="3" t="s">
        <v>11</v>
      </c>
      <c r="S23" s="3" t="s">
        <v>11</v>
      </c>
      <c r="T23" s="3" t="s">
        <v>11</v>
      </c>
      <c r="U23" s="3" t="s">
        <v>11</v>
      </c>
      <c r="V23" s="3" t="s">
        <v>11</v>
      </c>
      <c r="W23" s="3" t="s">
        <v>14</v>
      </c>
      <c r="X23" s="3" t="s">
        <v>18</v>
      </c>
      <c r="Y23" s="53" t="str">
        <f t="shared" si="0"/>
        <v>Pendiente</v>
      </c>
      <c r="Z23" s="53" t="s">
        <v>11</v>
      </c>
      <c r="AA23" s="2" t="s">
        <v>11</v>
      </c>
      <c r="AB23" s="2" t="s">
        <v>11</v>
      </c>
      <c r="AC23" s="2" t="s">
        <v>16</v>
      </c>
      <c r="AD23" s="53" t="s">
        <v>10</v>
      </c>
      <c r="AE23" s="2" t="s">
        <v>17</v>
      </c>
      <c r="AF23" s="2"/>
      <c r="AG23" s="2" t="str">
        <f t="shared" ca="1" si="1"/>
        <v>Solicitar</v>
      </c>
      <c r="AH23" s="4"/>
      <c r="AI23" s="2" t="str">
        <f t="shared" ca="1" si="1"/>
        <v>Solicitar</v>
      </c>
      <c r="AJ23" s="5"/>
      <c r="AK23" s="2" t="str">
        <f t="shared" ca="1" si="2"/>
        <v>Solicitar</v>
      </c>
      <c r="AL23" s="5"/>
      <c r="AM23" s="2" t="str">
        <f t="shared" ca="1" si="5"/>
        <v/>
      </c>
      <c r="AN23" s="5"/>
      <c r="AO23" s="2" t="str">
        <f t="shared" ca="1" si="6"/>
        <v/>
      </c>
      <c r="AP23" s="5"/>
      <c r="AQ23" s="2" t="str">
        <f t="shared" ca="1" si="7"/>
        <v>¿Otros?</v>
      </c>
      <c r="AR23" s="5"/>
      <c r="AS23" s="2" t="str">
        <f t="shared" ca="1" si="8"/>
        <v>¿Otros?</v>
      </c>
      <c r="AT23" s="5"/>
      <c r="AU23" s="2" t="str">
        <f t="shared" ca="1" si="9"/>
        <v>¿Otros?</v>
      </c>
      <c r="AV23" s="5"/>
      <c r="AW23" s="7" t="str">
        <f t="shared" ca="1" si="4"/>
        <v>Incompleto</v>
      </c>
      <c r="AX23" s="2" t="s">
        <v>18</v>
      </c>
      <c r="AY23" s="6" t="s">
        <v>98</v>
      </c>
      <c r="AZ23" s="55" t="s">
        <v>99</v>
      </c>
      <c r="BA23" s="7" t="str">
        <f t="shared" ca="1" si="3"/>
        <v>Incompleto</v>
      </c>
    </row>
    <row r="24" spans="1:53">
      <c r="A24" s="1">
        <v>40839</v>
      </c>
      <c r="B24" s="3" t="s">
        <v>86</v>
      </c>
      <c r="C24" s="50" t="s">
        <v>87</v>
      </c>
      <c r="D24" s="51">
        <v>14</v>
      </c>
      <c r="E24" s="3" t="s">
        <v>88</v>
      </c>
      <c r="F24" s="3" t="s">
        <v>88</v>
      </c>
      <c r="G24" s="52">
        <v>4</v>
      </c>
      <c r="H24" s="52" t="s">
        <v>11</v>
      </c>
      <c r="I24" s="52" t="s">
        <v>11</v>
      </c>
      <c r="J24" s="52" t="s">
        <v>11</v>
      </c>
      <c r="K24" s="3" t="s">
        <v>89</v>
      </c>
      <c r="L24" s="52" t="s">
        <v>11</v>
      </c>
      <c r="M24" s="52" t="s">
        <v>11</v>
      </c>
      <c r="N24" s="52" t="s">
        <v>11</v>
      </c>
      <c r="O24" s="52" t="s">
        <v>11</v>
      </c>
      <c r="P24" s="3" t="s">
        <v>12</v>
      </c>
      <c r="Q24" s="3" t="s">
        <v>11</v>
      </c>
      <c r="R24" s="3" t="s">
        <v>11</v>
      </c>
      <c r="S24" s="3" t="s">
        <v>11</v>
      </c>
      <c r="T24" s="3" t="s">
        <v>11</v>
      </c>
      <c r="U24" s="3" t="s">
        <v>11</v>
      </c>
      <c r="V24" s="3" t="s">
        <v>18</v>
      </c>
      <c r="W24" s="3" t="s">
        <v>11</v>
      </c>
      <c r="X24" s="2" t="s">
        <v>11</v>
      </c>
      <c r="Y24" s="53" t="str">
        <f t="shared" si="0"/>
        <v>Pendiente</v>
      </c>
      <c r="Z24" s="53" t="s">
        <v>11</v>
      </c>
      <c r="AA24" s="2" t="s">
        <v>11</v>
      </c>
      <c r="AB24" s="2" t="s">
        <v>11</v>
      </c>
      <c r="AC24" s="2" t="s">
        <v>26</v>
      </c>
      <c r="AD24" s="53" t="s">
        <v>17</v>
      </c>
      <c r="AE24" s="2" t="s">
        <v>17</v>
      </c>
      <c r="AF24" s="2"/>
      <c r="AG24" s="2" t="str">
        <f t="shared" ca="1" si="1"/>
        <v/>
      </c>
      <c r="AH24" s="4"/>
      <c r="AI24" s="2" t="str">
        <f t="shared" ca="1" si="1"/>
        <v/>
      </c>
      <c r="AJ24" s="5"/>
      <c r="AK24" s="2" t="str">
        <f t="shared" ca="1" si="2"/>
        <v/>
      </c>
      <c r="AL24" s="5"/>
      <c r="AM24" s="2" t="str">
        <f t="shared" ca="1" si="5"/>
        <v/>
      </c>
      <c r="AN24" s="5"/>
      <c r="AO24" s="2" t="str">
        <f t="shared" ca="1" si="6"/>
        <v/>
      </c>
      <c r="AP24" s="5"/>
      <c r="AQ24" s="2" t="str">
        <f t="shared" ca="1" si="7"/>
        <v>¿Otros?</v>
      </c>
      <c r="AR24" s="5"/>
      <c r="AS24" s="2" t="str">
        <f t="shared" ca="1" si="8"/>
        <v>¿Otros?</v>
      </c>
      <c r="AT24" s="5"/>
      <c r="AU24" s="2" t="str">
        <f t="shared" ca="1" si="9"/>
        <v>¿Otros?</v>
      </c>
      <c r="AV24" s="5"/>
      <c r="AW24" s="7" t="str">
        <f t="shared" ca="1" si="4"/>
        <v>Incompleto</v>
      </c>
      <c r="AX24" s="2" t="s">
        <v>18</v>
      </c>
      <c r="AY24" s="6" t="s">
        <v>100</v>
      </c>
      <c r="AZ24" s="55" t="s">
        <v>101</v>
      </c>
      <c r="BA24" s="7" t="str">
        <f t="shared" ca="1" si="3"/>
        <v>Incompleto</v>
      </c>
    </row>
    <row r="25" spans="1:53">
      <c r="A25" s="1">
        <v>40840</v>
      </c>
      <c r="B25" s="3" t="s">
        <v>86</v>
      </c>
      <c r="C25" s="50" t="s">
        <v>87</v>
      </c>
      <c r="D25" s="51">
        <v>15</v>
      </c>
      <c r="E25" s="3" t="s">
        <v>88</v>
      </c>
      <c r="F25" s="3" t="s">
        <v>88</v>
      </c>
      <c r="G25" s="52">
        <v>4</v>
      </c>
      <c r="H25" s="52" t="s">
        <v>11</v>
      </c>
      <c r="I25" s="52" t="s">
        <v>11</v>
      </c>
      <c r="J25" s="52" t="s">
        <v>11</v>
      </c>
      <c r="K25" s="3" t="s">
        <v>89</v>
      </c>
      <c r="L25" s="52" t="s">
        <v>11</v>
      </c>
      <c r="M25" s="52" t="s">
        <v>11</v>
      </c>
      <c r="N25" s="52" t="s">
        <v>11</v>
      </c>
      <c r="O25" s="52" t="s">
        <v>11</v>
      </c>
      <c r="P25" s="3" t="s">
        <v>12</v>
      </c>
      <c r="Q25" s="3" t="s">
        <v>11</v>
      </c>
      <c r="R25" s="3" t="s">
        <v>11</v>
      </c>
      <c r="S25" s="3" t="s">
        <v>11</v>
      </c>
      <c r="T25" s="3" t="s">
        <v>11</v>
      </c>
      <c r="U25" s="3" t="s">
        <v>11</v>
      </c>
      <c r="V25" s="3" t="s">
        <v>11</v>
      </c>
      <c r="W25" s="3" t="s">
        <v>14</v>
      </c>
      <c r="X25" s="2" t="s">
        <v>11</v>
      </c>
      <c r="Y25" s="53" t="str">
        <f t="shared" si="0"/>
        <v>Pendiente</v>
      </c>
      <c r="Z25" s="53" t="s">
        <v>11</v>
      </c>
      <c r="AA25" s="2" t="s">
        <v>11</v>
      </c>
      <c r="AB25" s="2" t="s">
        <v>11</v>
      </c>
      <c r="AC25" s="2" t="s">
        <v>26</v>
      </c>
      <c r="AD25" s="53" t="s">
        <v>17</v>
      </c>
      <c r="AE25" s="2" t="s">
        <v>17</v>
      </c>
      <c r="AF25" s="2"/>
      <c r="AG25" s="2" t="str">
        <f t="shared" ca="1" si="1"/>
        <v/>
      </c>
      <c r="AH25" s="4"/>
      <c r="AI25" s="2" t="str">
        <f t="shared" ca="1" si="1"/>
        <v/>
      </c>
      <c r="AJ25" s="5"/>
      <c r="AK25" s="2" t="str">
        <f t="shared" ca="1" si="2"/>
        <v/>
      </c>
      <c r="AL25" s="5"/>
      <c r="AM25" s="2" t="str">
        <f t="shared" ca="1" si="5"/>
        <v/>
      </c>
      <c r="AN25" s="5"/>
      <c r="AO25" s="2" t="str">
        <f t="shared" ca="1" si="6"/>
        <v/>
      </c>
      <c r="AP25" s="5"/>
      <c r="AQ25" s="2" t="str">
        <f t="shared" ca="1" si="7"/>
        <v>¿Otros?</v>
      </c>
      <c r="AR25" s="5"/>
      <c r="AS25" s="2" t="str">
        <f t="shared" ca="1" si="8"/>
        <v>¿Otros?</v>
      </c>
      <c r="AT25" s="5"/>
      <c r="AU25" s="2" t="str">
        <f t="shared" ca="1" si="9"/>
        <v>¿Otros?</v>
      </c>
      <c r="AV25" s="5"/>
      <c r="AW25" s="7" t="str">
        <f t="shared" ca="1" si="4"/>
        <v>Incompleto</v>
      </c>
      <c r="AX25" s="2" t="s">
        <v>18</v>
      </c>
      <c r="AY25" s="6" t="s">
        <v>102</v>
      </c>
      <c r="AZ25" s="55" t="s">
        <v>103</v>
      </c>
      <c r="BA25" s="7" t="str">
        <f t="shared" ca="1" si="3"/>
        <v>Incompleto</v>
      </c>
    </row>
    <row r="26" spans="1:53">
      <c r="A26" s="1">
        <v>40841</v>
      </c>
      <c r="B26" s="3" t="s">
        <v>86</v>
      </c>
      <c r="C26" s="50" t="s">
        <v>87</v>
      </c>
      <c r="D26" s="51">
        <v>16</v>
      </c>
      <c r="E26" s="3" t="s">
        <v>88</v>
      </c>
      <c r="F26" s="3" t="s">
        <v>88</v>
      </c>
      <c r="G26" s="52">
        <v>4</v>
      </c>
      <c r="H26" s="52" t="s">
        <v>11</v>
      </c>
      <c r="I26" s="52" t="s">
        <v>11</v>
      </c>
      <c r="J26" s="52" t="s">
        <v>11</v>
      </c>
      <c r="K26" s="3" t="s">
        <v>89</v>
      </c>
      <c r="L26" s="52" t="s">
        <v>11</v>
      </c>
      <c r="M26" s="52" t="s">
        <v>11</v>
      </c>
      <c r="N26" s="52" t="s">
        <v>11</v>
      </c>
      <c r="O26" s="52" t="s">
        <v>11</v>
      </c>
      <c r="P26" s="3" t="s">
        <v>12</v>
      </c>
      <c r="Q26" s="3" t="s">
        <v>11</v>
      </c>
      <c r="R26" s="3" t="s">
        <v>11</v>
      </c>
      <c r="S26" s="3" t="s">
        <v>11</v>
      </c>
      <c r="T26" s="3" t="s">
        <v>11</v>
      </c>
      <c r="U26" s="3" t="s">
        <v>11</v>
      </c>
      <c r="V26" s="3" t="s">
        <v>11</v>
      </c>
      <c r="W26" s="3" t="s">
        <v>14</v>
      </c>
      <c r="X26" s="2" t="s">
        <v>18</v>
      </c>
      <c r="Y26" s="53" t="str">
        <f t="shared" si="0"/>
        <v>Pendiente</v>
      </c>
      <c r="Z26" s="53" t="s">
        <v>11</v>
      </c>
      <c r="AA26" s="2" t="s">
        <v>11</v>
      </c>
      <c r="AB26" s="2" t="s">
        <v>11</v>
      </c>
      <c r="AC26" s="2" t="s">
        <v>16</v>
      </c>
      <c r="AD26" s="53" t="s">
        <v>17</v>
      </c>
      <c r="AE26" s="2" t="s">
        <v>17</v>
      </c>
      <c r="AF26" s="53" t="s">
        <v>91</v>
      </c>
      <c r="AG26" s="2" t="str">
        <f t="shared" ca="1" si="1"/>
        <v/>
      </c>
      <c r="AH26" s="4"/>
      <c r="AI26" s="2" t="str">
        <f t="shared" ca="1" si="1"/>
        <v/>
      </c>
      <c r="AJ26" s="5"/>
      <c r="AK26" s="2" t="str">
        <f t="shared" ca="1" si="2"/>
        <v/>
      </c>
      <c r="AL26" s="5"/>
      <c r="AM26" s="2" t="str">
        <f t="shared" ca="1" si="5"/>
        <v/>
      </c>
      <c r="AN26" s="5"/>
      <c r="AO26" s="2" t="str">
        <f t="shared" ca="1" si="6"/>
        <v/>
      </c>
      <c r="AP26" s="5"/>
      <c r="AQ26" s="2" t="str">
        <f t="shared" ca="1" si="7"/>
        <v>Volver a Reclamar</v>
      </c>
      <c r="AR26" s="5">
        <v>40824</v>
      </c>
      <c r="AS26" s="2" t="str">
        <f t="shared" ca="1" si="8"/>
        <v>Volver a Reclamar</v>
      </c>
      <c r="AT26" s="5">
        <v>40824</v>
      </c>
      <c r="AU26" s="2" t="str">
        <f t="shared" ca="1" si="9"/>
        <v>Volver a Reclamar</v>
      </c>
      <c r="AV26" s="5">
        <v>40824</v>
      </c>
      <c r="AW26" s="7" t="str">
        <f t="shared" ca="1" si="4"/>
        <v>Incompleto</v>
      </c>
      <c r="AX26" s="2" t="s">
        <v>18</v>
      </c>
      <c r="AY26" s="6" t="s">
        <v>104</v>
      </c>
      <c r="AZ26" s="55" t="s">
        <v>105</v>
      </c>
      <c r="BA26" s="7" t="str">
        <f t="shared" ca="1" si="3"/>
        <v>Incompleto</v>
      </c>
    </row>
    <row r="27" spans="1:53">
      <c r="A27" s="1">
        <v>40842</v>
      </c>
      <c r="B27" s="3" t="s">
        <v>86</v>
      </c>
      <c r="C27" s="50" t="s">
        <v>87</v>
      </c>
      <c r="D27" s="51">
        <v>17</v>
      </c>
      <c r="E27" s="3" t="s">
        <v>88</v>
      </c>
      <c r="F27" s="3" t="s">
        <v>88</v>
      </c>
      <c r="G27" s="52">
        <v>4</v>
      </c>
      <c r="H27" s="52" t="s">
        <v>11</v>
      </c>
      <c r="I27" s="52" t="s">
        <v>11</v>
      </c>
      <c r="J27" s="52" t="s">
        <v>11</v>
      </c>
      <c r="K27" s="3" t="s">
        <v>89</v>
      </c>
      <c r="L27" s="52" t="s">
        <v>11</v>
      </c>
      <c r="M27" s="52" t="s">
        <v>11</v>
      </c>
      <c r="N27" s="52" t="s">
        <v>11</v>
      </c>
      <c r="O27" s="52" t="s">
        <v>11</v>
      </c>
      <c r="P27" s="3" t="s">
        <v>12</v>
      </c>
      <c r="Q27" s="3" t="s">
        <v>11</v>
      </c>
      <c r="R27" s="3" t="s">
        <v>11</v>
      </c>
      <c r="S27" s="3" t="s">
        <v>11</v>
      </c>
      <c r="T27" s="3" t="s">
        <v>11</v>
      </c>
      <c r="U27" s="3" t="s">
        <v>11</v>
      </c>
      <c r="V27" s="3" t="s">
        <v>11</v>
      </c>
      <c r="W27" s="3" t="s">
        <v>14</v>
      </c>
      <c r="X27" s="2" t="s">
        <v>18</v>
      </c>
      <c r="Y27" s="53" t="str">
        <f t="shared" si="0"/>
        <v>Pendiente</v>
      </c>
      <c r="Z27" s="53" t="s">
        <v>11</v>
      </c>
      <c r="AA27" s="2" t="s">
        <v>11</v>
      </c>
      <c r="AB27" s="2" t="s">
        <v>11</v>
      </c>
      <c r="AC27" s="2" t="s">
        <v>26</v>
      </c>
      <c r="AD27" s="53" t="s">
        <v>17</v>
      </c>
      <c r="AE27" s="2" t="s">
        <v>17</v>
      </c>
      <c r="AF27" s="53" t="s">
        <v>91</v>
      </c>
      <c r="AG27" s="2" t="str">
        <f t="shared" ca="1" si="1"/>
        <v/>
      </c>
      <c r="AH27" s="4"/>
      <c r="AI27" s="2" t="str">
        <f t="shared" ca="1" si="1"/>
        <v/>
      </c>
      <c r="AJ27" s="5"/>
      <c r="AK27" s="2" t="str">
        <f t="shared" ca="1" si="2"/>
        <v/>
      </c>
      <c r="AL27" s="5"/>
      <c r="AM27" s="2" t="str">
        <f t="shared" ca="1" si="5"/>
        <v/>
      </c>
      <c r="AN27" s="5"/>
      <c r="AO27" s="2" t="str">
        <f t="shared" ca="1" si="6"/>
        <v/>
      </c>
      <c r="AP27" s="5"/>
      <c r="AQ27" s="2" t="str">
        <f t="shared" ca="1" si="7"/>
        <v>Volver a Reclamar</v>
      </c>
      <c r="AR27" s="5">
        <v>40850</v>
      </c>
      <c r="AS27" s="2" t="str">
        <f t="shared" ca="1" si="8"/>
        <v>Volver a Reclamar</v>
      </c>
      <c r="AT27" s="5">
        <v>40850</v>
      </c>
      <c r="AU27" s="2" t="str">
        <f t="shared" ca="1" si="9"/>
        <v>Volver a Reclamar</v>
      </c>
      <c r="AV27" s="5">
        <v>40850</v>
      </c>
      <c r="AW27" s="7" t="str">
        <f t="shared" ca="1" si="4"/>
        <v>Incompleto</v>
      </c>
      <c r="AX27" s="2" t="s">
        <v>18</v>
      </c>
      <c r="AY27" s="6" t="s">
        <v>106</v>
      </c>
      <c r="AZ27" s="55" t="s">
        <v>107</v>
      </c>
      <c r="BA27" s="7" t="str">
        <f t="shared" ca="1" si="3"/>
        <v>Incompleto</v>
      </c>
    </row>
    <row r="28" spans="1:53">
      <c r="A28" s="1">
        <v>40843</v>
      </c>
      <c r="B28" s="3" t="s">
        <v>86</v>
      </c>
      <c r="C28" s="50" t="s">
        <v>87</v>
      </c>
      <c r="D28" s="51">
        <v>18</v>
      </c>
      <c r="E28" s="3" t="s">
        <v>88</v>
      </c>
      <c r="F28" s="3" t="s">
        <v>88</v>
      </c>
      <c r="G28" s="52">
        <v>4</v>
      </c>
      <c r="H28" s="52" t="s">
        <v>11</v>
      </c>
      <c r="I28" s="52" t="s">
        <v>11</v>
      </c>
      <c r="J28" s="52" t="s">
        <v>18</v>
      </c>
      <c r="K28" s="3" t="s">
        <v>89</v>
      </c>
      <c r="L28" s="52" t="s">
        <v>11</v>
      </c>
      <c r="M28" s="52" t="s">
        <v>11</v>
      </c>
      <c r="N28" s="52" t="s">
        <v>11</v>
      </c>
      <c r="O28" s="52" t="s">
        <v>11</v>
      </c>
      <c r="P28" s="3" t="s">
        <v>12</v>
      </c>
      <c r="Q28" s="3" t="s">
        <v>11</v>
      </c>
      <c r="R28" s="3" t="s">
        <v>11</v>
      </c>
      <c r="S28" s="3" t="s">
        <v>11</v>
      </c>
      <c r="T28" s="3" t="s">
        <v>11</v>
      </c>
      <c r="U28" s="3" t="s">
        <v>11</v>
      </c>
      <c r="V28" s="3" t="s">
        <v>11</v>
      </c>
      <c r="W28" s="3" t="s">
        <v>14</v>
      </c>
      <c r="X28" s="2" t="s">
        <v>18</v>
      </c>
      <c r="Y28" s="53" t="str">
        <f t="shared" si="0"/>
        <v>Pendiente</v>
      </c>
      <c r="Z28" s="53" t="s">
        <v>11</v>
      </c>
      <c r="AA28" s="2" t="s">
        <v>11</v>
      </c>
      <c r="AB28" s="2" t="s">
        <v>11</v>
      </c>
      <c r="AC28" s="2" t="s">
        <v>20</v>
      </c>
      <c r="AD28" s="53" t="s">
        <v>17</v>
      </c>
      <c r="AE28" s="2" t="s">
        <v>17</v>
      </c>
      <c r="AF28" s="53" t="s">
        <v>91</v>
      </c>
      <c r="AG28" s="2" t="str">
        <f t="shared" ca="1" si="1"/>
        <v/>
      </c>
      <c r="AH28" s="4"/>
      <c r="AI28" s="2" t="str">
        <f t="shared" ca="1" si="1"/>
        <v/>
      </c>
      <c r="AJ28" s="5"/>
      <c r="AK28" s="2" t="str">
        <f t="shared" ca="1" si="2"/>
        <v/>
      </c>
      <c r="AL28" s="5"/>
      <c r="AM28" s="2" t="str">
        <f t="shared" ca="1" si="5"/>
        <v/>
      </c>
      <c r="AN28" s="5"/>
      <c r="AO28" s="2" t="str">
        <f t="shared" ca="1" si="6"/>
        <v/>
      </c>
      <c r="AP28" s="5"/>
      <c r="AQ28" s="2" t="str">
        <f t="shared" ca="1" si="7"/>
        <v>Volver a Reclamar</v>
      </c>
      <c r="AR28" s="5">
        <v>40851</v>
      </c>
      <c r="AS28" s="2" t="str">
        <f t="shared" ca="1" si="8"/>
        <v>Volver a Reclamar</v>
      </c>
      <c r="AT28" s="5">
        <v>40851</v>
      </c>
      <c r="AU28" s="2" t="str">
        <f t="shared" ca="1" si="9"/>
        <v>Volver a Reclamar</v>
      </c>
      <c r="AV28" s="5">
        <v>40851</v>
      </c>
      <c r="AW28" s="7" t="str">
        <f t="shared" ca="1" si="4"/>
        <v>Incompleto</v>
      </c>
      <c r="AX28" s="2" t="s">
        <v>18</v>
      </c>
      <c r="AY28" s="6" t="s">
        <v>108</v>
      </c>
      <c r="AZ28" s="55">
        <v>40919</v>
      </c>
      <c r="BA28" s="7" t="str">
        <f t="shared" ca="1" si="3"/>
        <v>Incompleto</v>
      </c>
    </row>
    <row r="29" spans="1:53">
      <c r="A29" s="1">
        <v>40844</v>
      </c>
      <c r="B29" s="3" t="s">
        <v>86</v>
      </c>
      <c r="C29" s="50" t="s">
        <v>87</v>
      </c>
      <c r="D29" s="51">
        <v>19</v>
      </c>
      <c r="E29" s="3" t="s">
        <v>88</v>
      </c>
      <c r="F29" s="3" t="s">
        <v>88</v>
      </c>
      <c r="G29" s="52">
        <v>4</v>
      </c>
      <c r="H29" s="52" t="s">
        <v>11</v>
      </c>
      <c r="I29" s="52" t="s">
        <v>11</v>
      </c>
      <c r="J29" s="52" t="s">
        <v>18</v>
      </c>
      <c r="K29" s="3" t="s">
        <v>89</v>
      </c>
      <c r="L29" s="52" t="s">
        <v>11</v>
      </c>
      <c r="M29" s="52" t="s">
        <v>11</v>
      </c>
      <c r="N29" s="52" t="s">
        <v>11</v>
      </c>
      <c r="O29" s="52" t="s">
        <v>11</v>
      </c>
      <c r="P29" s="3" t="s">
        <v>12</v>
      </c>
      <c r="Q29" s="3" t="s">
        <v>11</v>
      </c>
      <c r="R29" s="2" t="s">
        <v>18</v>
      </c>
      <c r="S29" s="3" t="s">
        <v>11</v>
      </c>
      <c r="T29" s="3" t="s">
        <v>11</v>
      </c>
      <c r="U29" s="3" t="s">
        <v>11</v>
      </c>
      <c r="V29" s="3" t="s">
        <v>11</v>
      </c>
      <c r="W29" s="3" t="s">
        <v>14</v>
      </c>
      <c r="X29" s="2" t="s">
        <v>18</v>
      </c>
      <c r="Y29" s="53" t="str">
        <f t="shared" si="0"/>
        <v>Pendiente</v>
      </c>
      <c r="Z29" s="53" t="s">
        <v>11</v>
      </c>
      <c r="AA29" s="2" t="s">
        <v>11</v>
      </c>
      <c r="AB29" s="2" t="s">
        <v>11</v>
      </c>
      <c r="AC29" s="2" t="s">
        <v>20</v>
      </c>
      <c r="AD29" s="53" t="s">
        <v>17</v>
      </c>
      <c r="AE29" s="2" t="s">
        <v>17</v>
      </c>
      <c r="AF29" s="53" t="s">
        <v>91</v>
      </c>
      <c r="AG29" s="2" t="str">
        <f t="shared" ca="1" si="1"/>
        <v/>
      </c>
      <c r="AH29" s="4"/>
      <c r="AI29" s="2" t="str">
        <f t="shared" ca="1" si="1"/>
        <v/>
      </c>
      <c r="AJ29" s="5"/>
      <c r="AK29" s="2" t="str">
        <f t="shared" ca="1" si="2"/>
        <v/>
      </c>
      <c r="AL29" s="5"/>
      <c r="AM29" s="2" t="str">
        <f t="shared" ca="1" si="5"/>
        <v/>
      </c>
      <c r="AN29" s="5"/>
      <c r="AO29" s="2" t="str">
        <f t="shared" ca="1" si="6"/>
        <v/>
      </c>
      <c r="AP29" s="5"/>
      <c r="AQ29" s="2" t="str">
        <f t="shared" ca="1" si="7"/>
        <v>Volver a Reclamar</v>
      </c>
      <c r="AR29" s="5">
        <v>40852</v>
      </c>
      <c r="AS29" s="2" t="str">
        <f t="shared" ca="1" si="8"/>
        <v>Volver a Reclamar</v>
      </c>
      <c r="AT29" s="5">
        <v>40852</v>
      </c>
      <c r="AU29" s="2" t="str">
        <f t="shared" ca="1" si="9"/>
        <v>Volver a Reclamar</v>
      </c>
      <c r="AV29" s="5">
        <v>40852</v>
      </c>
      <c r="AW29" s="7" t="str">
        <f t="shared" ca="1" si="4"/>
        <v>Incompleto</v>
      </c>
      <c r="AX29" s="2" t="s">
        <v>18</v>
      </c>
      <c r="AY29" s="6" t="s">
        <v>109</v>
      </c>
      <c r="AZ29" s="55">
        <v>40950</v>
      </c>
      <c r="BA29" s="7" t="str">
        <f t="shared" ca="1" si="3"/>
        <v>Incompleto</v>
      </c>
    </row>
    <row r="30" spans="1:53">
      <c r="A30" s="1">
        <v>40845</v>
      </c>
      <c r="B30" s="3" t="s">
        <v>86</v>
      </c>
      <c r="C30" s="50" t="s">
        <v>87</v>
      </c>
      <c r="D30" s="51">
        <v>20</v>
      </c>
      <c r="E30" s="3" t="s">
        <v>88</v>
      </c>
      <c r="F30" s="3" t="s">
        <v>88</v>
      </c>
      <c r="G30" s="52">
        <v>4</v>
      </c>
      <c r="H30" s="52" t="s">
        <v>11</v>
      </c>
      <c r="I30" s="52" t="s">
        <v>11</v>
      </c>
      <c r="J30" s="52" t="s">
        <v>18</v>
      </c>
      <c r="K30" s="3" t="s">
        <v>89</v>
      </c>
      <c r="L30" s="52" t="s">
        <v>11</v>
      </c>
      <c r="M30" s="52" t="s">
        <v>11</v>
      </c>
      <c r="N30" s="52" t="s">
        <v>11</v>
      </c>
      <c r="O30" s="52" t="s">
        <v>11</v>
      </c>
      <c r="P30" s="3" t="s">
        <v>12</v>
      </c>
      <c r="Q30" s="3" t="s">
        <v>11</v>
      </c>
      <c r="R30" s="2" t="s">
        <v>11</v>
      </c>
      <c r="S30" s="3" t="s">
        <v>11</v>
      </c>
      <c r="T30" s="3" t="s">
        <v>11</v>
      </c>
      <c r="U30" s="3" t="s">
        <v>11</v>
      </c>
      <c r="V30" s="3" t="s">
        <v>11</v>
      </c>
      <c r="W30" s="3" t="s">
        <v>14</v>
      </c>
      <c r="X30" s="2" t="s">
        <v>18</v>
      </c>
      <c r="Y30" s="53" t="str">
        <f t="shared" si="0"/>
        <v>Pendiente</v>
      </c>
      <c r="Z30" s="53" t="s">
        <v>11</v>
      </c>
      <c r="AA30" s="2" t="s">
        <v>11</v>
      </c>
      <c r="AB30" s="2" t="s">
        <v>11</v>
      </c>
      <c r="AC30" s="2" t="s">
        <v>20</v>
      </c>
      <c r="AD30" s="53" t="s">
        <v>17</v>
      </c>
      <c r="AE30" s="2" t="s">
        <v>17</v>
      </c>
      <c r="AF30" s="53" t="s">
        <v>91</v>
      </c>
      <c r="AG30" s="2" t="str">
        <f t="shared" ca="1" si="1"/>
        <v/>
      </c>
      <c r="AH30" s="4"/>
      <c r="AI30" s="2" t="str">
        <f t="shared" ca="1" si="1"/>
        <v/>
      </c>
      <c r="AJ30" s="5"/>
      <c r="AK30" s="2" t="str">
        <f t="shared" ca="1" si="2"/>
        <v/>
      </c>
      <c r="AL30" s="5"/>
      <c r="AM30" s="2" t="str">
        <f t="shared" ca="1" si="5"/>
        <v/>
      </c>
      <c r="AN30" s="5"/>
      <c r="AO30" s="2" t="str">
        <f t="shared" ca="1" si="6"/>
        <v/>
      </c>
      <c r="AP30" s="5"/>
      <c r="AQ30" s="2" t="str">
        <f t="shared" ca="1" si="7"/>
        <v>Volver a Reclamar</v>
      </c>
      <c r="AR30" s="5">
        <v>40853</v>
      </c>
      <c r="AS30" s="2" t="str">
        <f t="shared" ca="1" si="8"/>
        <v>Volver a Reclamar</v>
      </c>
      <c r="AT30" s="5">
        <v>40853</v>
      </c>
      <c r="AU30" s="2" t="str">
        <f t="shared" ca="1" si="9"/>
        <v>Volver a Reclamar</v>
      </c>
      <c r="AV30" s="5">
        <v>40853</v>
      </c>
      <c r="AW30" s="7" t="str">
        <f t="shared" ca="1" si="4"/>
        <v>Incompleto</v>
      </c>
      <c r="AX30" s="2" t="s">
        <v>18</v>
      </c>
      <c r="AY30" s="6" t="s">
        <v>110</v>
      </c>
      <c r="AZ30" s="55">
        <v>40979</v>
      </c>
      <c r="BA30" s="7" t="str">
        <f t="shared" ca="1" si="3"/>
        <v>Incompleto</v>
      </c>
    </row>
    <row r="31" spans="1:53">
      <c r="A31" s="1">
        <v>40846</v>
      </c>
      <c r="B31" s="3" t="s">
        <v>86</v>
      </c>
      <c r="C31" s="50" t="s">
        <v>87</v>
      </c>
      <c r="D31" s="51">
        <v>21</v>
      </c>
      <c r="E31" s="3" t="s">
        <v>88</v>
      </c>
      <c r="F31" s="3" t="s">
        <v>88</v>
      </c>
      <c r="G31" s="52">
        <v>4</v>
      </c>
      <c r="H31" s="52" t="s">
        <v>11</v>
      </c>
      <c r="I31" s="52" t="s">
        <v>11</v>
      </c>
      <c r="J31" s="52" t="s">
        <v>18</v>
      </c>
      <c r="K31" s="3" t="s">
        <v>89</v>
      </c>
      <c r="L31" s="52" t="s">
        <v>11</v>
      </c>
      <c r="M31" s="52" t="s">
        <v>11</v>
      </c>
      <c r="N31" s="52" t="s">
        <v>11</v>
      </c>
      <c r="O31" s="52" t="s">
        <v>11</v>
      </c>
      <c r="P31" s="3" t="s">
        <v>12</v>
      </c>
      <c r="Q31" s="3" t="s">
        <v>11</v>
      </c>
      <c r="R31" s="2" t="s">
        <v>11</v>
      </c>
      <c r="S31" s="3" t="s">
        <v>11</v>
      </c>
      <c r="T31" s="3" t="s">
        <v>11</v>
      </c>
      <c r="U31" s="3" t="s">
        <v>11</v>
      </c>
      <c r="V31" s="3" t="s">
        <v>11</v>
      </c>
      <c r="W31" s="3" t="s">
        <v>14</v>
      </c>
      <c r="X31" s="2" t="s">
        <v>18</v>
      </c>
      <c r="Y31" s="53" t="str">
        <f t="shared" si="0"/>
        <v>Pendiente</v>
      </c>
      <c r="Z31" s="53" t="s">
        <v>11</v>
      </c>
      <c r="AA31" s="2" t="s">
        <v>11</v>
      </c>
      <c r="AB31" s="2" t="s">
        <v>11</v>
      </c>
      <c r="AC31" s="2" t="s">
        <v>20</v>
      </c>
      <c r="AD31" s="53" t="s">
        <v>10</v>
      </c>
      <c r="AE31" s="2" t="s">
        <v>17</v>
      </c>
      <c r="AF31" s="53" t="s">
        <v>91</v>
      </c>
      <c r="AG31" s="2" t="str">
        <f t="shared" ca="1" si="1"/>
        <v>Solicitar</v>
      </c>
      <c r="AH31" s="4"/>
      <c r="AI31" s="2" t="str">
        <f t="shared" ca="1" si="1"/>
        <v>Solicitar</v>
      </c>
      <c r="AJ31" s="5"/>
      <c r="AK31" s="2" t="str">
        <f t="shared" ca="1" si="2"/>
        <v>Solicitar</v>
      </c>
      <c r="AL31" s="5"/>
      <c r="AM31" s="2" t="str">
        <f t="shared" ca="1" si="5"/>
        <v/>
      </c>
      <c r="AN31" s="5"/>
      <c r="AO31" s="2" t="str">
        <f t="shared" ca="1" si="6"/>
        <v/>
      </c>
      <c r="AP31" s="5"/>
      <c r="AQ31" s="2" t="str">
        <f t="shared" ca="1" si="7"/>
        <v>Volver a Reclamar</v>
      </c>
      <c r="AR31" s="5">
        <v>40854</v>
      </c>
      <c r="AS31" s="2" t="str">
        <f t="shared" ca="1" si="8"/>
        <v>Volver a Reclamar</v>
      </c>
      <c r="AT31" s="5">
        <v>40854</v>
      </c>
      <c r="AU31" s="2" t="str">
        <f t="shared" ca="1" si="9"/>
        <v>Volver a Reclamar</v>
      </c>
      <c r="AV31" s="5">
        <v>40854</v>
      </c>
      <c r="AW31" s="7" t="str">
        <f t="shared" ca="1" si="4"/>
        <v>Incompleto</v>
      </c>
      <c r="AX31" s="2" t="s">
        <v>18</v>
      </c>
      <c r="AY31" s="6" t="s">
        <v>111</v>
      </c>
      <c r="AZ31" s="55">
        <v>41010</v>
      </c>
      <c r="BA31" s="7" t="str">
        <f t="shared" ca="1" si="3"/>
        <v>Incompleto</v>
      </c>
    </row>
    <row r="32" spans="1:53">
      <c r="A32" s="1">
        <v>40847</v>
      </c>
      <c r="B32" s="3" t="s">
        <v>86</v>
      </c>
      <c r="C32" s="50" t="s">
        <v>87</v>
      </c>
      <c r="D32" s="51">
        <v>22</v>
      </c>
      <c r="E32" s="3" t="s">
        <v>88</v>
      </c>
      <c r="F32" s="3" t="s">
        <v>88</v>
      </c>
      <c r="G32" s="52">
        <v>4</v>
      </c>
      <c r="H32" s="52" t="s">
        <v>11</v>
      </c>
      <c r="I32" s="52" t="s">
        <v>11</v>
      </c>
      <c r="J32" s="52" t="s">
        <v>18</v>
      </c>
      <c r="K32" s="3" t="s">
        <v>89</v>
      </c>
      <c r="L32" s="52" t="s">
        <v>11</v>
      </c>
      <c r="M32" s="52" t="s">
        <v>11</v>
      </c>
      <c r="N32" s="52" t="s">
        <v>11</v>
      </c>
      <c r="O32" s="52" t="s">
        <v>11</v>
      </c>
      <c r="P32" s="3" t="s">
        <v>12</v>
      </c>
      <c r="Q32" s="3" t="s">
        <v>11</v>
      </c>
      <c r="R32" s="2" t="s">
        <v>11</v>
      </c>
      <c r="S32" s="3" t="s">
        <v>11</v>
      </c>
      <c r="T32" s="3" t="s">
        <v>11</v>
      </c>
      <c r="U32" s="3" t="s">
        <v>11</v>
      </c>
      <c r="V32" s="3" t="s">
        <v>11</v>
      </c>
      <c r="W32" s="3" t="s">
        <v>14</v>
      </c>
      <c r="X32" s="2" t="s">
        <v>18</v>
      </c>
      <c r="Y32" s="53" t="str">
        <f t="shared" si="0"/>
        <v>Pendiente</v>
      </c>
      <c r="Z32" s="53" t="s">
        <v>11</v>
      </c>
      <c r="AA32" s="2" t="s">
        <v>11</v>
      </c>
      <c r="AB32" s="2" t="s">
        <v>11</v>
      </c>
      <c r="AC32" s="2" t="s">
        <v>20</v>
      </c>
      <c r="AD32" s="53" t="s">
        <v>10</v>
      </c>
      <c r="AE32" s="2" t="s">
        <v>17</v>
      </c>
      <c r="AF32" s="53" t="s">
        <v>91</v>
      </c>
      <c r="AG32" s="2" t="str">
        <f t="shared" ca="1" si="1"/>
        <v>Solicitar</v>
      </c>
      <c r="AH32" s="4"/>
      <c r="AI32" s="2" t="str">
        <f t="shared" ca="1" si="1"/>
        <v>Solicitar</v>
      </c>
      <c r="AJ32" s="5"/>
      <c r="AK32" s="2" t="str">
        <f t="shared" ca="1" si="2"/>
        <v>Solicitar</v>
      </c>
      <c r="AL32" s="5"/>
      <c r="AM32" s="2" t="str">
        <f t="shared" ca="1" si="5"/>
        <v/>
      </c>
      <c r="AN32" s="5"/>
      <c r="AO32" s="2" t="str">
        <f t="shared" ca="1" si="6"/>
        <v/>
      </c>
      <c r="AP32" s="5"/>
      <c r="AQ32" s="2" t="str">
        <f t="shared" ca="1" si="7"/>
        <v>Volver a Reclamar</v>
      </c>
      <c r="AR32" s="5">
        <v>40850</v>
      </c>
      <c r="AS32" s="2" t="str">
        <f t="shared" ca="1" si="8"/>
        <v>Volver a Reclamar</v>
      </c>
      <c r="AT32" s="5">
        <v>40850</v>
      </c>
      <c r="AU32" s="2" t="str">
        <f t="shared" ca="1" si="9"/>
        <v>Volver a Reclamar</v>
      </c>
      <c r="AV32" s="5">
        <v>40850</v>
      </c>
      <c r="AW32" s="7" t="str">
        <f t="shared" ca="1" si="4"/>
        <v>Incompleto</v>
      </c>
      <c r="AX32" s="2" t="s">
        <v>18</v>
      </c>
      <c r="AY32" s="6" t="s">
        <v>112</v>
      </c>
      <c r="AZ32" s="55">
        <v>41040</v>
      </c>
      <c r="BA32" s="7" t="str">
        <f t="shared" ca="1" si="3"/>
        <v>Incompleto</v>
      </c>
    </row>
    <row r="33" spans="1:53">
      <c r="A33" s="1">
        <v>40848</v>
      </c>
      <c r="B33" s="3" t="s">
        <v>86</v>
      </c>
      <c r="C33" s="50" t="s">
        <v>87</v>
      </c>
      <c r="D33" s="51">
        <v>23</v>
      </c>
      <c r="E33" s="3" t="s">
        <v>88</v>
      </c>
      <c r="F33" s="3" t="s">
        <v>88</v>
      </c>
      <c r="G33" s="52">
        <v>4</v>
      </c>
      <c r="H33" s="52" t="s">
        <v>11</v>
      </c>
      <c r="I33" s="52" t="s">
        <v>11</v>
      </c>
      <c r="J33" s="52" t="s">
        <v>18</v>
      </c>
      <c r="K33" s="3" t="s">
        <v>89</v>
      </c>
      <c r="L33" s="52" t="s">
        <v>11</v>
      </c>
      <c r="M33" s="52" t="s">
        <v>11</v>
      </c>
      <c r="N33" s="52" t="s">
        <v>11</v>
      </c>
      <c r="O33" s="52" t="s">
        <v>11</v>
      </c>
      <c r="P33" s="3" t="s">
        <v>12</v>
      </c>
      <c r="Q33" s="3" t="s">
        <v>11</v>
      </c>
      <c r="R33" s="2" t="s">
        <v>11</v>
      </c>
      <c r="S33" s="3" t="s">
        <v>11</v>
      </c>
      <c r="T33" s="3" t="s">
        <v>11</v>
      </c>
      <c r="U33" s="3" t="s">
        <v>11</v>
      </c>
      <c r="V33" s="3" t="s">
        <v>11</v>
      </c>
      <c r="W33" s="3" t="s">
        <v>14</v>
      </c>
      <c r="X33" s="2" t="s">
        <v>18</v>
      </c>
      <c r="Y33" s="53" t="str">
        <f t="shared" si="0"/>
        <v>Pendiente</v>
      </c>
      <c r="Z33" s="53" t="s">
        <v>11</v>
      </c>
      <c r="AA33" s="2" t="s">
        <v>11</v>
      </c>
      <c r="AB33" s="2" t="s">
        <v>11</v>
      </c>
      <c r="AC33" s="2" t="s">
        <v>16</v>
      </c>
      <c r="AD33" s="53" t="s">
        <v>10</v>
      </c>
      <c r="AE33" s="2" t="s">
        <v>17</v>
      </c>
      <c r="AF33" s="53" t="s">
        <v>91</v>
      </c>
      <c r="AG33" s="2" t="str">
        <f t="shared" ca="1" si="1"/>
        <v>Solicitar</v>
      </c>
      <c r="AH33" s="4"/>
      <c r="AI33" s="2" t="str">
        <f t="shared" ca="1" si="1"/>
        <v>Solicitar</v>
      </c>
      <c r="AJ33" s="5"/>
      <c r="AK33" s="2" t="str">
        <f t="shared" ca="1" si="2"/>
        <v>Solicitar</v>
      </c>
      <c r="AL33" s="5"/>
      <c r="AM33" s="2" t="str">
        <f t="shared" ca="1" si="5"/>
        <v/>
      </c>
      <c r="AN33" s="5"/>
      <c r="AO33" s="2" t="str">
        <f t="shared" ca="1" si="6"/>
        <v/>
      </c>
      <c r="AP33" s="5"/>
      <c r="AQ33" s="2" t="str">
        <f t="shared" ca="1" si="7"/>
        <v>Volver a Reclamar</v>
      </c>
      <c r="AR33" s="5">
        <v>40851</v>
      </c>
      <c r="AS33" s="2" t="str">
        <f t="shared" ca="1" si="8"/>
        <v>Volver a Reclamar</v>
      </c>
      <c r="AT33" s="5">
        <v>40851</v>
      </c>
      <c r="AU33" s="2" t="str">
        <f t="shared" ca="1" si="9"/>
        <v>Volver a Reclamar</v>
      </c>
      <c r="AV33" s="5">
        <v>40851</v>
      </c>
      <c r="AW33" s="7" t="str">
        <f t="shared" ca="1" si="4"/>
        <v>Incompleto</v>
      </c>
      <c r="AX33" s="2" t="s">
        <v>11</v>
      </c>
      <c r="AY33" s="6" t="s">
        <v>113</v>
      </c>
      <c r="AZ33" s="55">
        <v>41071</v>
      </c>
      <c r="BA33" s="7" t="str">
        <f t="shared" ca="1" si="3"/>
        <v>Incompleto</v>
      </c>
    </row>
    <row r="34" spans="1:53">
      <c r="I34" s="52"/>
    </row>
  </sheetData>
  <mergeCells count="10">
    <mergeCell ref="AX9:AZ9"/>
    <mergeCell ref="Z8:AW8"/>
    <mergeCell ref="H9:J9"/>
    <mergeCell ref="K9:P9"/>
    <mergeCell ref="Q9:Y9"/>
    <mergeCell ref="Z9:AC9"/>
    <mergeCell ref="AD9:AF9"/>
    <mergeCell ref="AG9:AL9"/>
    <mergeCell ref="AM9:AP9"/>
    <mergeCell ref="AQ9:AV9"/>
  </mergeCells>
  <conditionalFormatting sqref="AY11:AZ33 AD12 Y11:AB33 AM11:AM33 AO11:AO33 AQ11:AQ33 AS11:AS33 AU11:AU33 AW11:AW33 AE11:AG33 AI11:AI33 AK11:AK33">
    <cfRule type="containsText" dxfId="92" priority="93" operator="containsText" text="Disponible">
      <formula>NOT(ISERROR(SEARCH("Disponible",Y11)))</formula>
    </cfRule>
  </conditionalFormatting>
  <conditionalFormatting sqref="AY11:AZ33 AD12 Y11:AB33 AM11:AM33 AO11:AO33 AQ11:AQ33 AS11:AS33 AU11:AU33 AW11:AW33 AE11:AG33 AI11:AI33 AK11:AK33">
    <cfRule type="containsText" dxfId="91" priority="89" operator="containsText" text="revisar fecha">
      <formula>NOT(ISERROR(SEARCH("revisar fecha",Y11)))</formula>
    </cfRule>
    <cfRule type="containsText" dxfId="90" priority="90" operator="containsText" text="Solicitar">
      <formula>NOT(ISERROR(SEARCH("Solicitar",Y11)))</formula>
    </cfRule>
    <cfRule type="containsText" dxfId="89" priority="91" operator="containsText" text="Volver a reclamar">
      <formula>NOT(ISERROR(SEARCH("Volver a reclamar",Y11)))</formula>
    </cfRule>
    <cfRule type="containsText" dxfId="88" priority="92" operator="containsText" text="reclamado">
      <formula>NOT(ISERROR(SEARCH("reclamado",Y11)))</formula>
    </cfRule>
  </conditionalFormatting>
  <conditionalFormatting sqref="AC12:AC32 BA11:BA33">
    <cfRule type="containsText" dxfId="87" priority="87" operator="containsText" text="OK">
      <formula>NOT(ISERROR(SEARCH("OK",AC11)))</formula>
    </cfRule>
    <cfRule type="containsText" dxfId="86" priority="88" operator="containsText" text="incomplet">
      <formula>NOT(ISERROR(SEARCH("incomplet",AC11)))</formula>
    </cfRule>
  </conditionalFormatting>
  <conditionalFormatting sqref="I1:J8 Q9 H1:H33 I10:J33 L11:O33 I34">
    <cfRule type="containsText" dxfId="85" priority="85" operator="containsText" text="No Disponible">
      <formula>NOT(ISERROR(SEARCH("No Disponible",H1)))</formula>
    </cfRule>
    <cfRule type="containsText" dxfId="84" priority="86" operator="containsText" text="Disponible">
      <formula>NOT(ISERROR(SEARCH("Disponible",H1)))</formula>
    </cfRule>
  </conditionalFormatting>
  <conditionalFormatting sqref="P1:P8 P10:P33">
    <cfRule type="containsText" dxfId="83" priority="83" operator="containsText" text="No conseguido">
      <formula>NOT(ISERROR(SEARCH("No conseguido",P1)))</formula>
    </cfRule>
    <cfRule type="containsText" dxfId="82" priority="84" operator="containsText" text="Conseguido">
      <formula>NOT(ISERROR(SEARCH("Conseguido",P1)))</formula>
    </cfRule>
  </conditionalFormatting>
  <conditionalFormatting sqref="L1:O8 R1:X8 L10:O33 Q1:Q33 R10:X33">
    <cfRule type="containsText" dxfId="81" priority="81" operator="containsText" text="Disponible">
      <formula>NOT(ISERROR(SEARCH("Disponible",L1)))</formula>
    </cfRule>
    <cfRule type="containsText" dxfId="80" priority="82" operator="containsText" text="No Disponible">
      <formula>NOT(ISERROR(SEARCH("No Disponible",L1)))</formula>
    </cfRule>
  </conditionalFormatting>
  <conditionalFormatting sqref="L1:O8 R1:X8 L10:O33 Q1:Q33 R10:X33">
    <cfRule type="containsText" dxfId="79" priority="80" operator="containsText" text="No Disponible">
      <formula>NOT(ISERROR(SEARCH("No Disponible",L1)))</formula>
    </cfRule>
  </conditionalFormatting>
  <conditionalFormatting sqref="Y1:Y8 Y10:Y33">
    <cfRule type="containsText" dxfId="78" priority="78" operator="containsText" text="Pendiente">
      <formula>NOT(ISERROR(SEARCH("Pendiente",Y1)))</formula>
    </cfRule>
    <cfRule type="containsText" dxfId="77" priority="79" operator="containsText" text="Registrado">
      <formula>NOT(ISERROR(SEARCH("Registrado",Y1)))</formula>
    </cfRule>
  </conditionalFormatting>
  <conditionalFormatting sqref="AX1:AX33 AA10:AB33 AD12 Z1:Z33 AA1:AB7 AY10:AZ10 X1:X8 X10:X33">
    <cfRule type="containsText" dxfId="76" priority="76" operator="containsText" text="No disponible">
      <formula>NOT(ISERROR(SEARCH("No disponible",X1)))</formula>
    </cfRule>
    <cfRule type="containsText" dxfId="75" priority="77" operator="containsText" text="Disponible">
      <formula>NOT(ISERROR(SEARCH("Disponible",X1)))</formula>
    </cfRule>
  </conditionalFormatting>
  <conditionalFormatting sqref="AQ11:AQ33 AS11:AS33 AU11:AU33">
    <cfRule type="containsText" dxfId="74" priority="72" operator="containsText" text="revisar fecha">
      <formula>NOT(ISERROR(SEARCH("revisar fecha",AQ11)))</formula>
    </cfRule>
    <cfRule type="containsText" dxfId="73" priority="73" operator="containsText" text="Solicitar">
      <formula>NOT(ISERROR(SEARCH("Solicitar",AQ11)))</formula>
    </cfRule>
    <cfRule type="containsText" dxfId="72" priority="74" operator="containsText" text="Volver a Reclamar">
      <formula>NOT(ISERROR(SEARCH("Volver a Reclamar",AQ11)))</formula>
    </cfRule>
    <cfRule type="containsText" dxfId="71" priority="75" operator="containsText" text="Reclamado">
      <formula>NOT(ISERROR(SEARCH("Reclamado",AQ11)))</formula>
    </cfRule>
  </conditionalFormatting>
  <conditionalFormatting sqref="AW1:AW7 AY10:AZ10 AW9:AW33">
    <cfRule type="containsText" dxfId="70" priority="71" operator="containsText" text="Incompleto">
      <formula>NOT(ISERROR(SEARCH("Incompleto",AW1)))</formula>
    </cfRule>
  </conditionalFormatting>
  <conditionalFormatting sqref="W1:X8 W10:X33">
    <cfRule type="containsText" dxfId="69" priority="69" operator="containsText" text="enviado">
      <formula>NOT(ISERROR(SEARCH("enviado",W1)))</formula>
    </cfRule>
    <cfRule type="containsText" dxfId="68" priority="70" operator="containsText" text="No disponible">
      <formula>NOT(ISERROR(SEARCH("No disponible",W1)))</formula>
    </cfRule>
  </conditionalFormatting>
  <conditionalFormatting sqref="AY10:AZ10 AW1:AW33 BA1:BA33">
    <cfRule type="containsText" dxfId="67" priority="67" operator="containsText" text="Incompleto">
      <formula>NOT(ISERROR(SEARCH("Incompleto",AW1)))</formula>
    </cfRule>
    <cfRule type="containsText" dxfId="66" priority="68" operator="containsText" text="Completo">
      <formula>NOT(ISERROR(SEARCH("Completo",AW1)))</formula>
    </cfRule>
  </conditionalFormatting>
  <conditionalFormatting sqref="AD1:AD33 AE1:AF8 AE10:AF33 AC10">
    <cfRule type="containsText" dxfId="65" priority="66" operator="containsText" text="&quot;&quot;">
      <formula>NOT(ISERROR(SEARCH("""""",AC1)))</formula>
    </cfRule>
  </conditionalFormatting>
  <conditionalFormatting sqref="AC12 AC24">
    <cfRule type="containsText" dxfId="64" priority="64" operator="containsText" text="Pendiente">
      <formula>NOT(ISERROR(SEARCH("Pendiente",AC12)))</formula>
    </cfRule>
    <cfRule type="containsText" dxfId="63" priority="65" operator="containsText" text="adelantado">
      <formula>NOT(ISERROR(SEARCH("adelantado",AC12)))</formula>
    </cfRule>
  </conditionalFormatting>
  <conditionalFormatting sqref="AC1:AC8 AC10:AC33">
    <cfRule type="containsText" dxfId="62" priority="60" operator="containsText" text="adelantado">
      <formula>NOT(ISERROR(SEARCH("adelantado",AC1)))</formula>
    </cfRule>
    <cfRule type="containsText" dxfId="61" priority="61" operator="containsText" text="adelentado">
      <formula>NOT(ISERROR(SEARCH("adelentado",AC1)))</formula>
    </cfRule>
    <cfRule type="containsText" dxfId="60" priority="62" operator="containsText" text="Pendiente">
      <formula>NOT(ISERROR(SEARCH("Pendiente",AC1)))</formula>
    </cfRule>
    <cfRule type="containsText" dxfId="59" priority="63" operator="containsText" text="No aplica">
      <formula>NOT(ISERROR(SEARCH("No aplica",AC1)))</formula>
    </cfRule>
  </conditionalFormatting>
  <conditionalFormatting sqref="AG1:AL33">
    <cfRule type="expression" dxfId="58" priority="59">
      <formula>$AD1="No"</formula>
    </cfRule>
  </conditionalFormatting>
  <conditionalFormatting sqref="AM1:AP33">
    <cfRule type="expression" dxfId="57" priority="58">
      <formula>$AE1="no"</formula>
    </cfRule>
  </conditionalFormatting>
  <conditionalFormatting sqref="AQ1:AV33">
    <cfRule type="expression" dxfId="56" priority="57">
      <formula>$AF1="No"</formula>
    </cfRule>
  </conditionalFormatting>
  <conditionalFormatting sqref="AH1:AH33">
    <cfRule type="expression" dxfId="55" priority="53">
      <formula>OR($AG1="Volver a reclamar",$AG1="Revisar Fecha")</formula>
    </cfRule>
    <cfRule type="expression" dxfId="54" priority="54">
      <formula>$AG1="reclamado"</formula>
    </cfRule>
    <cfRule type="expression" dxfId="53" priority="55">
      <formula>$AG1="Solicitar"</formula>
    </cfRule>
    <cfRule type="expression" dxfId="52" priority="56">
      <formula>$AG1="Disponible"</formula>
    </cfRule>
  </conditionalFormatting>
  <conditionalFormatting sqref="AJ1:AJ33">
    <cfRule type="expression" dxfId="51" priority="49">
      <formula>OR($AI1="Volver a reclamar",$AI1="Revisar Fecha")</formula>
    </cfRule>
    <cfRule type="expression" dxfId="50" priority="50">
      <formula>$AI1="reclamado"</formula>
    </cfRule>
    <cfRule type="expression" dxfId="49" priority="51">
      <formula>$AI1="Solicitar"</formula>
    </cfRule>
    <cfRule type="expression" dxfId="48" priority="52">
      <formula>$AI1="Disponible"</formula>
    </cfRule>
  </conditionalFormatting>
  <conditionalFormatting sqref="AL1:AL33">
    <cfRule type="expression" dxfId="47" priority="45">
      <formula>OR($AK1="Volver a reclamar",$AK1="Revisar Fecha")</formula>
    </cfRule>
    <cfRule type="expression" dxfId="46" priority="46">
      <formula>$AK1="reclamado"</formula>
    </cfRule>
    <cfRule type="expression" dxfId="45" priority="47">
      <formula>$AK1="Solicitar"</formula>
    </cfRule>
    <cfRule type="expression" dxfId="44" priority="48">
      <formula>$AK1="Disponible"</formula>
    </cfRule>
  </conditionalFormatting>
  <conditionalFormatting sqref="AN1:AN33">
    <cfRule type="expression" dxfId="43" priority="41">
      <formula>OR($AM1="Volver a reclamar",$AM1="Revisar Fecha")</formula>
    </cfRule>
    <cfRule type="expression" dxfId="42" priority="42">
      <formula>$AM1="reclamado"</formula>
    </cfRule>
    <cfRule type="expression" dxfId="41" priority="43">
      <formula>$AM1="Solicitar"</formula>
    </cfRule>
    <cfRule type="expression" dxfId="40" priority="44">
      <formula>$AM1="Disponible"</formula>
    </cfRule>
  </conditionalFormatting>
  <conditionalFormatting sqref="AP1:AP33">
    <cfRule type="expression" dxfId="39" priority="37">
      <formula>OR($AO1="Volver a reclamar",$AO1="Revisar Fecha")</formula>
    </cfRule>
    <cfRule type="expression" dxfId="38" priority="38">
      <formula>$AO1="reclamado"</formula>
    </cfRule>
    <cfRule type="expression" dxfId="37" priority="39">
      <formula>$AO1="Solicitar"</formula>
    </cfRule>
    <cfRule type="expression" dxfId="36" priority="40">
      <formula>$AO1="Disponible"</formula>
    </cfRule>
  </conditionalFormatting>
  <conditionalFormatting sqref="AR1:AR33">
    <cfRule type="expression" dxfId="35" priority="33">
      <formula>OR($AQ1="Volver a reclamar",$AQ1="Revisar Fecha")</formula>
    </cfRule>
    <cfRule type="expression" dxfId="34" priority="34">
      <formula>$AQ1="reclamado"</formula>
    </cfRule>
    <cfRule type="expression" dxfId="33" priority="35">
      <formula>$AQ1="Solicitar"</formula>
    </cfRule>
    <cfRule type="expression" dxfId="32" priority="36">
      <formula>$AQ1="Disponible"</formula>
    </cfRule>
  </conditionalFormatting>
  <conditionalFormatting sqref="AT1:AT33">
    <cfRule type="expression" dxfId="31" priority="29">
      <formula>OR($AS1="Volver a reclamar",$AS1="Revisar Fecha")</formula>
    </cfRule>
    <cfRule type="expression" dxfId="30" priority="30">
      <formula>$AS1="reclamado"</formula>
    </cfRule>
    <cfRule type="expression" dxfId="29" priority="31">
      <formula>$AS1="Solicitar"</formula>
    </cfRule>
    <cfRule type="expression" dxfId="28" priority="32">
      <formula>$AS1="Disponible"</formula>
    </cfRule>
  </conditionalFormatting>
  <conditionalFormatting sqref="AV1:AV33">
    <cfRule type="expression" dxfId="27" priority="25">
      <formula>OR($AU1="Volver a reclamar",$AU1="Revisar Fecha")</formula>
    </cfRule>
    <cfRule type="expression" dxfId="26" priority="26">
      <formula>$AU1="reclamado"</formula>
    </cfRule>
    <cfRule type="expression" dxfId="25" priority="27">
      <formula>$AU1="Solicitar"</formula>
    </cfRule>
    <cfRule type="expression" dxfId="24" priority="28">
      <formula>$AU1="Disponible"</formula>
    </cfRule>
  </conditionalFormatting>
  <conditionalFormatting sqref="AJ1:AJ33 AL1:AL33 AH1:AH33">
    <cfRule type="expression" dxfId="23" priority="23">
      <formula>AND(OR($AD1="cliente",$AD1="SI"),AH1="")</formula>
    </cfRule>
    <cfRule type="expression" dxfId="22" priority="24">
      <formula>$AG1="¿Motor?"</formula>
    </cfRule>
  </conditionalFormatting>
  <conditionalFormatting sqref="AG1:AG33 AI1:AI33 AK1:AK33">
    <cfRule type="containsText" dxfId="21" priority="22" operator="containsText" text="¿Motor?">
      <formula>NOT(ISERROR(SEARCH("¿Motor?",AG1)))</formula>
    </cfRule>
  </conditionalFormatting>
  <conditionalFormatting sqref="AN1:AN33 AP1:AP33">
    <cfRule type="expression" dxfId="20" priority="20">
      <formula>AND(OR($AE1="SI",$AE1="cliente"),AN1="")</formula>
    </cfRule>
    <cfRule type="expression" dxfId="19" priority="21">
      <formula>$AM1="¿Cierre?"</formula>
    </cfRule>
  </conditionalFormatting>
  <conditionalFormatting sqref="AM1:AM33 AO1:AO33 AQ11:AQ33 AS11:AS33 AU11:AU33">
    <cfRule type="containsText" dxfId="18" priority="19" operator="containsText" text="¿Cierre?">
      <formula>NOT(ISERROR(SEARCH("¿Cierre?",AM1)))</formula>
    </cfRule>
  </conditionalFormatting>
  <conditionalFormatting sqref="AQ11:AQ33">
    <cfRule type="expression" dxfId="17" priority="18">
      <formula>$AF11="no"</formula>
    </cfRule>
  </conditionalFormatting>
  <conditionalFormatting sqref="AS11:AS33">
    <cfRule type="expression" dxfId="16" priority="17">
      <formula>$AF11="no"</formula>
    </cfRule>
  </conditionalFormatting>
  <conditionalFormatting sqref="AU11:AU33">
    <cfRule type="expression" dxfId="15" priority="16">
      <formula>$AF11="no"</formula>
    </cfRule>
  </conditionalFormatting>
  <conditionalFormatting sqref="AR1:AR33 AT1:AT33 AV1:AV33">
    <cfRule type="expression" dxfId="14" priority="14">
      <formula>AND($AF1&lt;&gt;"",AR1="",$AF1&lt;&gt;"NO")</formula>
    </cfRule>
    <cfRule type="expression" dxfId="13" priority="15">
      <formula>$AQ1="¿Otros?"</formula>
    </cfRule>
  </conditionalFormatting>
  <conditionalFormatting sqref="AQ1:AQ33 AS1:AS33 AU1:AU33">
    <cfRule type="containsText" dxfId="12" priority="13" operator="containsText" text="¿Otros?">
      <formula>NOT(ISERROR(SEARCH("¿Otros?",AQ1)))</formula>
    </cfRule>
  </conditionalFormatting>
  <conditionalFormatting sqref="AY1:AY8 AY10:AY33">
    <cfRule type="expression" dxfId="11" priority="12">
      <formula>AND($AY1&lt;&gt;"",OR($AW1="incompleto",$AW1="Completo"))</formula>
    </cfRule>
  </conditionalFormatting>
  <conditionalFormatting sqref="AZ1:AZ8 AZ10:AZ33">
    <cfRule type="expression" dxfId="10" priority="11">
      <formula>AND($AZ1&lt;&gt;"",OR($AW1="incompleto",$AW1="Completo"))</formula>
    </cfRule>
  </conditionalFormatting>
  <conditionalFormatting sqref="AD1:AF33">
    <cfRule type="expression" dxfId="9" priority="10">
      <formula>AND(AD1&lt;&gt;"",OR($AW1="Incompleto",$AW1="completo"))</formula>
    </cfRule>
  </conditionalFormatting>
  <conditionalFormatting sqref="L10:P33 AA10:AC33 AY10:AZ33 AD1:AF33 AA1:AC8 AX1:AX33 AY1:AZ8 R10:Y33 Z1:Z33 R1:Y8 Q1:Q33 L1:P8 H1:H33 I1:J8 I10:J33 I34">
    <cfRule type="expression" dxfId="8" priority="9">
      <formula>AND($D1&lt;&gt;"",H1="")</formula>
    </cfRule>
  </conditionalFormatting>
  <conditionalFormatting sqref="W1:W8 W10:W33">
    <cfRule type="containsText" dxfId="7" priority="8" operator="containsText" text="Disponible">
      <formula>NOT(ISERROR(SEARCH("Disponible",W1)))</formula>
    </cfRule>
  </conditionalFormatting>
  <conditionalFormatting sqref="AQ10:AV10">
    <cfRule type="expression" dxfId="6" priority="7">
      <formula>$AD10="No"</formula>
    </cfRule>
  </conditionalFormatting>
  <conditionalFormatting sqref="AQ10:AV10">
    <cfRule type="expression" dxfId="5" priority="3">
      <formula>OR($AK10="Volver a reclamar",$AK10="Revisar Fecha")</formula>
    </cfRule>
    <cfRule type="expression" dxfId="4" priority="4">
      <formula>$AK10="reclamado"</formula>
    </cfRule>
    <cfRule type="expression" dxfId="3" priority="5">
      <formula>$AK10="Solicitar"</formula>
    </cfRule>
    <cfRule type="expression" dxfId="2" priority="6">
      <formula>$AK10="Disponible"</formula>
    </cfRule>
  </conditionalFormatting>
  <conditionalFormatting sqref="AQ10:AV10">
    <cfRule type="expression" dxfId="1" priority="1">
      <formula>AND(OR($AD10="cliente",$AD10="SI"),AQ10="")</formula>
    </cfRule>
    <cfRule type="expression" dxfId="0" priority="2">
      <formula>$AG10="¿Motor?"</formula>
    </cfRule>
  </conditionalFormatting>
  <dataValidations count="10">
    <dataValidation type="date" operator="notEqual" allowBlank="1" showInputMessage="1" showErrorMessage="1" errorTitle="Error" error="Formato De Fecha No Valido" sqref="AV1:AV33 AT1:AT33 AJ1:AJ33 AL1:AL33 AN1:AN33 AP1:AP33 AR1:AR33 AH1:AH33">
      <formula1>36568</formula1>
    </dataValidation>
    <dataValidation type="date" allowBlank="1" showInputMessage="1" showErrorMessage="1" errorTitle="Error" error="Formato De Fecha No Valido" sqref="AY1:AZ8 AY10:AZ33">
      <formula1>36526</formula1>
      <formula2>365245</formula2>
    </dataValidation>
    <dataValidation type="list" allowBlank="1" showInputMessage="1" showErrorMessage="1" sqref="W11:W33">
      <formula1>$BQ$2:$BQ$5</formula1>
    </dataValidation>
    <dataValidation type="list" allowBlank="1" showInputMessage="1" showErrorMessage="1" sqref="P11:P33">
      <formula1>$BN$2:$BN$4</formula1>
    </dataValidation>
    <dataValidation type="list" allowBlank="1" showInputMessage="1" showErrorMessage="1" sqref="AD11:AE33">
      <formula1>$BL$2:$BL$4</formula1>
    </dataValidation>
    <dataValidation type="list" allowBlank="1" showInputMessage="1" showErrorMessage="1" sqref="Y11:Y33">
      <formula1>$BO$2:$BO$4</formula1>
    </dataValidation>
    <dataValidation type="list" allowBlank="1" showInputMessage="1" showErrorMessage="1" sqref="AC11:AC33">
      <formula1>$BS$2:$BS$5</formula1>
    </dataValidation>
    <dataValidation type="list" allowBlank="1" showInputMessage="1" showErrorMessage="1" sqref="AW11:AW33 BA1:BA33">
      <formula1>$BR$2:$BR$4</formula1>
    </dataValidation>
    <dataValidation type="list" allowBlank="1" showInputMessage="1" showErrorMessage="1" sqref="AX11:AX33 X11:X33 Z11:AB33 L11:O33 Q11:V33 H11:J33">
      <formula1>$BM$2:$BM$4</formula1>
    </dataValidation>
    <dataValidation type="list" allowBlank="1" showInputMessage="1" showErrorMessage="1" sqref="AM11:AM33 AU11:AU33 AQ11:AQ33 AO11:AO33 AI11:AI33 AG11:AG33 AS11:AS33 AK11:AK33">
      <formula1>$BP$2:$BP$7</formula1>
    </dataValidation>
  </dataValidations>
  <hyperlinks>
    <hyperlink ref="BH11" r:id="rId1"/>
    <hyperlink ref="BH12" r:id="rId2"/>
    <hyperlink ref="BH13" r:id="rId3"/>
    <hyperlink ref="BH14" r:id="rId4" display="Miguiel.jose@gmail.fr"/>
  </hyperlinks>
  <pageMargins left="0.7" right="0.7" top="0.75" bottom="0.75" header="0.3" footer="0.3"/>
  <pageSetup paperSize="9" orientation="portrait" r:id="rId5"/>
  <drawing r:id="rId6"/>
  <legacyDrawing r:id="rId7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OEP CONTROL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2011-11-15T11:32:05Z</dcterms:modified>
</cp:coreProperties>
</file>