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xr:revisionPtr revIDLastSave="0" documentId="13_ncr:1_{3C4EBCAB-D07C-4683-B98B-B9312CFD1671}" xr6:coauthVersionLast="47" xr6:coauthVersionMax="47" xr10:uidLastSave="{00000000-0000-0000-0000-000000000000}"/>
  <bookViews>
    <workbookView xWindow="2796" yWindow="1296" windowWidth="26472" windowHeight="19416" xr2:uid="{50648AC9-77CC-4059-8C15-38708C2CD0FA}"/>
  </bookViews>
  <sheets>
    <sheet name="Test Fériés Mai" sheetId="4" r:id="rId1"/>
    <sheet name="Calcul Jours Fériés" sheetId="1" r:id="rId2"/>
    <sheet name="Essai planning" sheetId="2" r:id="rId3"/>
    <sheet name="Feuil1" sheetId="3" r:id="rId4"/>
  </sheets>
  <definedNames>
    <definedName name="Fériés">'Calcul Jours Fériés'!$D$6:$D$17</definedName>
    <definedName name="JOUR.DE.PAQUES" comment="Calcule la date du jour de Pâques en fonction de l'année (cellule B5). Modifier la formule en fonction de la cellule contenant l'année">'Calcul Jours Fériés'!$H$5</definedName>
    <definedName name="_xlnm.Print_Area" localSheetId="0">'Test Fériés Mai'!$A$6:$AJ$30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1" l="1"/>
  <c r="D11" i="1"/>
  <c r="D8" i="1"/>
  <c r="D7" i="1"/>
  <c r="AK5" i="2" l="1"/>
  <c r="AJ5" i="2"/>
  <c r="AI5" i="2"/>
  <c r="AH5" i="2"/>
  <c r="AG5" i="2"/>
  <c r="AF5" i="2"/>
  <c r="AE5" i="2"/>
  <c r="AD5" i="2"/>
  <c r="AC5" i="2"/>
  <c r="AB5" i="2"/>
  <c r="AA5" i="2"/>
  <c r="Z5" i="2"/>
  <c r="Y5" i="2"/>
  <c r="X5" i="2"/>
  <c r="W5" i="2"/>
  <c r="V5" i="2"/>
  <c r="U5" i="2"/>
  <c r="T5" i="2"/>
  <c r="S5" i="2"/>
  <c r="R5" i="2"/>
  <c r="Q5" i="2"/>
  <c r="P5" i="2"/>
  <c r="O5" i="2"/>
  <c r="N5" i="2"/>
  <c r="M5" i="2"/>
  <c r="L5" i="2"/>
  <c r="K5" i="2"/>
  <c r="J5" i="2"/>
  <c r="I5" i="2"/>
  <c r="H5" i="2"/>
  <c r="G5" i="2"/>
  <c r="F4" i="2"/>
  <c r="F8" i="4" l="1"/>
  <c r="G8" i="4" s="1"/>
  <c r="H8" i="4" s="1"/>
  <c r="I8" i="4" s="1"/>
  <c r="J8" i="4" s="1"/>
  <c r="K8" i="4" s="1"/>
  <c r="L8" i="4" s="1"/>
  <c r="M8" i="4" s="1"/>
  <c r="N8" i="4" s="1"/>
  <c r="O8" i="4" s="1"/>
  <c r="P8" i="4" s="1"/>
  <c r="Q8" i="4" s="1"/>
  <c r="R8" i="4" s="1"/>
  <c r="S8" i="4" s="1"/>
  <c r="T8" i="4" s="1"/>
  <c r="U8" i="4" s="1"/>
  <c r="V8" i="4" s="1"/>
  <c r="W8" i="4" s="1"/>
  <c r="X8" i="4" s="1"/>
  <c r="Y8" i="4" s="1"/>
  <c r="Z8" i="4" s="1"/>
  <c r="AA8" i="4" s="1"/>
  <c r="AB8" i="4" s="1"/>
  <c r="AC8" i="4" s="1"/>
  <c r="AD8" i="4" s="1"/>
  <c r="AE8" i="4" s="1"/>
  <c r="AF8" i="4" s="1"/>
  <c r="AG8" i="4" s="1"/>
  <c r="AH8" i="4" s="1"/>
  <c r="AI8" i="4" s="1"/>
  <c r="AJ8" i="4" s="1"/>
  <c r="B8" i="4"/>
  <c r="B7" i="4" s="1"/>
  <c r="D17" i="1"/>
  <c r="D16" i="1"/>
  <c r="D15" i="1"/>
  <c r="D14" i="1"/>
  <c r="D13" i="1"/>
  <c r="D10" i="1"/>
  <c r="D9" i="1"/>
  <c r="D6" i="1"/>
  <c r="C8" i="4" l="1"/>
  <c r="D8" i="4" s="1"/>
  <c r="E8" i="4" s="1"/>
  <c r="C7" i="4" l="1"/>
  <c r="D7" i="4" s="1"/>
  <c r="E7" i="4" l="1"/>
  <c r="F7" i="4" s="1"/>
  <c r="G7" i="4" s="1"/>
  <c r="H7" i="4" s="1"/>
  <c r="I7" i="4" s="1"/>
  <c r="J7" i="4" s="1"/>
  <c r="K7" i="4" s="1"/>
  <c r="L7" i="4" s="1"/>
  <c r="M7" i="4" s="1"/>
  <c r="N7" i="4" s="1"/>
  <c r="O7" i="4" s="1"/>
  <c r="P7" i="4" s="1"/>
  <c r="Q7" i="4" s="1"/>
  <c r="R7" i="4" s="1"/>
  <c r="S7" i="4" s="1"/>
  <c r="T7" i="4" s="1"/>
  <c r="U7" i="4" s="1"/>
  <c r="V7" i="4" s="1"/>
  <c r="W7" i="4" s="1"/>
  <c r="X7" i="4" s="1"/>
  <c r="Y7" i="4" s="1"/>
  <c r="Z7" i="4" s="1"/>
  <c r="AA7" i="4" s="1"/>
  <c r="AB7" i="4" s="1"/>
  <c r="AC7" i="4" s="1"/>
  <c r="AD7" i="4" s="1"/>
  <c r="AE7" i="4" s="1"/>
  <c r="AF7" i="4" s="1"/>
  <c r="AG7" i="4" s="1"/>
  <c r="AH7" i="4" s="1"/>
  <c r="AI7" i="4" s="1"/>
  <c r="AJ7" i="4" s="1"/>
  <c r="G4" i="2"/>
  <c r="H4" i="2" s="1"/>
  <c r="I4" i="2" s="1"/>
  <c r="J4" i="2" s="1"/>
  <c r="K4" i="2" s="1"/>
  <c r="L4" i="2" s="1"/>
  <c r="M4" i="2" s="1"/>
  <c r="N4" i="2" s="1"/>
  <c r="O4" i="2" s="1"/>
  <c r="P4" i="2" s="1"/>
  <c r="Q4" i="2" s="1"/>
  <c r="R4" i="2" s="1"/>
  <c r="S4" i="2" s="1"/>
  <c r="T4" i="2" s="1"/>
  <c r="U4" i="2" s="1"/>
  <c r="V4" i="2" s="1"/>
  <c r="W4" i="2" s="1"/>
  <c r="X4" i="2" s="1"/>
  <c r="Y4" i="2" s="1"/>
  <c r="Z4" i="2" s="1"/>
  <c r="AA4" i="2" s="1"/>
  <c r="AB4" i="2" s="1"/>
  <c r="AC4" i="2" s="1"/>
  <c r="AD4" i="2" s="1"/>
  <c r="AE4" i="2" s="1"/>
  <c r="AF4" i="2" s="1"/>
  <c r="AG4" i="2" s="1"/>
  <c r="AH4" i="2" s="1"/>
  <c r="AI4" i="2" s="1"/>
  <c r="AJ4" i="2" s="1"/>
  <c r="AK4" i="2" s="1"/>
  <c r="AN4" i="2" l="1"/>
</calcChain>
</file>

<file path=xl/sharedStrings.xml><?xml version="1.0" encoding="utf-8"?>
<sst xmlns="http://schemas.openxmlformats.org/spreadsheetml/2006/main" count="53" uniqueCount="39">
  <si>
    <t>Jours Fériés</t>
  </si>
  <si>
    <t>Dates</t>
  </si>
  <si>
    <t>Lundi de Pâques</t>
  </si>
  <si>
    <t>Fête du travail</t>
  </si>
  <si>
    <t>Ascension</t>
  </si>
  <si>
    <t>Pentecôte</t>
  </si>
  <si>
    <t>Assomption</t>
  </si>
  <si>
    <t>Toussaint</t>
  </si>
  <si>
    <t>Armistice 14/18</t>
  </si>
  <si>
    <t>Noël</t>
  </si>
  <si>
    <t>Jour de l'An</t>
  </si>
  <si>
    <t>Pâques</t>
  </si>
  <si>
    <t>Victoire 39/45</t>
  </si>
  <si>
    <t>Fête nationale</t>
  </si>
  <si>
    <t>Mois/Année</t>
  </si>
  <si>
    <t>NOM</t>
  </si>
  <si>
    <t>EQUIPE 1</t>
  </si>
  <si>
    <t>Après-midi</t>
  </si>
  <si>
    <t>Matin</t>
  </si>
  <si>
    <t>EQUIPE 2</t>
  </si>
  <si>
    <t>Weekend</t>
  </si>
  <si>
    <t>Férié</t>
  </si>
  <si>
    <t>Congé</t>
  </si>
  <si>
    <t>Maladie</t>
  </si>
  <si>
    <t>Formation</t>
  </si>
  <si>
    <t>AAAAAA</t>
  </si>
  <si>
    <t>BBBBBB</t>
  </si>
  <si>
    <t>CCCCCC</t>
  </si>
  <si>
    <t>DDDDDD</t>
  </si>
  <si>
    <t>EEEEEE</t>
  </si>
  <si>
    <t>FFFFFF</t>
  </si>
  <si>
    <t>GGGGGG</t>
  </si>
  <si>
    <t>HHHHHH</t>
  </si>
  <si>
    <t>EQUIPE 3</t>
  </si>
  <si>
    <t>IIIIII</t>
  </si>
  <si>
    <t>JJJJJJ</t>
  </si>
  <si>
    <t>REMPLACANTS</t>
  </si>
  <si>
    <t>KKKKKK</t>
  </si>
  <si>
    <t>Journée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</si>
</sst>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mmmm/yy"/>
    <numFmt numFmtId="165" formatCode="yyyy"/>
    <numFmt numFmtId="166" formatCode="mmmm/yyyy"/>
    <numFmt numFmtId="167" formatCode="ddd"/>
    <numFmt numFmtId="168" formatCode="dd"/>
  </numFmts>
  <fonts count="19" x14ac:knownFonts="1">
    <font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8"/>
      <color rgb="FF171717"/>
      <name val="Arial"/>
      <family val="2"/>
    </font>
    <font>
      <b/>
      <sz val="8"/>
      <color rgb="FF111111"/>
      <name val="Arial"/>
      <family val="2"/>
    </font>
    <font>
      <sz val="8"/>
      <color rgb="FF111111"/>
      <name val="Arial"/>
      <family val="2"/>
    </font>
    <font>
      <b/>
      <sz val="18"/>
      <color theme="1"/>
      <name val="Aptos Narrow"/>
      <family val="2"/>
      <scheme val="minor"/>
    </font>
    <font>
      <sz val="20"/>
      <color theme="1"/>
      <name val="Aptos Narrow"/>
      <family val="2"/>
      <scheme val="minor"/>
    </font>
    <font>
      <sz val="11"/>
      <color rgb="FF333333"/>
      <name val="Courier New"/>
      <family val="3"/>
    </font>
    <font>
      <b/>
      <sz val="11"/>
      <color theme="1"/>
      <name val="Aptos Narrow"/>
      <family val="2"/>
      <scheme val="minor"/>
    </font>
    <font>
      <b/>
      <sz val="14"/>
      <color theme="3" tint="0.3999755851924192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u/>
      <sz val="14"/>
      <color theme="1"/>
      <name val="Aptos Narrow"/>
      <family val="2"/>
      <scheme val="minor"/>
    </font>
    <font>
      <b/>
      <u/>
      <sz val="12"/>
      <color theme="1"/>
      <name val="Aptos Narrow"/>
      <family val="2"/>
      <scheme val="minor"/>
    </font>
    <font>
      <b/>
      <sz val="24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  <font>
      <sz val="24"/>
      <color theme="1"/>
      <name val="Aptos Narrow"/>
      <family val="2"/>
      <scheme val="minor"/>
    </font>
    <font>
      <sz val="10"/>
      <color rgb="FF303030"/>
      <name val="Arial"/>
      <family val="2"/>
    </font>
    <font>
      <sz val="10"/>
      <color rgb="FF303030"/>
      <name val="Courier New"/>
      <family val="3"/>
    </font>
    <font>
      <sz val="14"/>
      <color theme="1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/>
      <right/>
      <top/>
      <bottom/>
      <diagonal style="thick">
        <color indexed="64"/>
      </diagonal>
    </border>
    <border>
      <left style="medium">
        <color rgb="FFECECEC"/>
      </left>
      <right style="medium">
        <color rgb="FFECECEC"/>
      </right>
      <top style="medium">
        <color rgb="FFECECEC"/>
      </top>
      <bottom style="medium">
        <color rgb="FFECECEC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14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5" fillId="4" borderId="3" xfId="0" applyFont="1" applyFill="1" applyBorder="1"/>
    <xf numFmtId="14" fontId="5" fillId="4" borderId="4" xfId="0" applyNumberFormat="1" applyFont="1" applyFill="1" applyBorder="1" applyAlignment="1">
      <alignment horizontal="center" vertical="center"/>
    </xf>
    <xf numFmtId="0" fontId="5" fillId="5" borderId="5" xfId="0" applyFont="1" applyFill="1" applyBorder="1"/>
    <xf numFmtId="14" fontId="5" fillId="5" borderId="6" xfId="0" applyNumberFormat="1" applyFont="1" applyFill="1" applyBorder="1" applyAlignment="1">
      <alignment horizontal="center" vertical="center"/>
    </xf>
    <xf numFmtId="0" fontId="5" fillId="4" borderId="5" xfId="0" applyFont="1" applyFill="1" applyBorder="1"/>
    <xf numFmtId="14" fontId="5" fillId="4" borderId="6" xfId="0" applyNumberFormat="1" applyFont="1" applyFill="1" applyBorder="1" applyAlignment="1">
      <alignment horizontal="center" vertical="center"/>
    </xf>
    <xf numFmtId="0" fontId="5" fillId="5" borderId="7" xfId="0" applyFont="1" applyFill="1" applyBorder="1"/>
    <xf numFmtId="14" fontId="5" fillId="5" borderId="8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vertical="top" wrapText="1"/>
    </xf>
    <xf numFmtId="0" fontId="0" fillId="4" borderId="2" xfId="0" applyFill="1" applyBorder="1"/>
    <xf numFmtId="0" fontId="0" fillId="4" borderId="9" xfId="0" applyFill="1" applyBorder="1"/>
    <xf numFmtId="0" fontId="0" fillId="4" borderId="10" xfId="0" applyFill="1" applyBorder="1"/>
    <xf numFmtId="0" fontId="0" fillId="4" borderId="1" xfId="0" applyFill="1" applyBorder="1"/>
    <xf numFmtId="0" fontId="0" fillId="0" borderId="0" xfId="0" applyAlignment="1" applyProtection="1">
      <alignment horizontal="center" vertical="center"/>
      <protection locked="0"/>
    </xf>
    <xf numFmtId="0" fontId="9" fillId="0" borderId="0" xfId="0" applyFont="1" applyAlignment="1" applyProtection="1">
      <alignment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165" fontId="8" fillId="0" borderId="0" xfId="0" applyNumberFormat="1" applyFont="1" applyAlignment="1" applyProtection="1">
      <alignment horizontal="center" vertical="center"/>
      <protection locked="0"/>
    </xf>
    <xf numFmtId="166" fontId="5" fillId="0" borderId="0" xfId="0" applyNumberFormat="1" applyFont="1" applyAlignment="1" applyProtection="1">
      <alignment vertical="center"/>
      <protection locked="0"/>
    </xf>
    <xf numFmtId="166" fontId="6" fillId="0" borderId="0" xfId="0" applyNumberFormat="1" applyFont="1" applyAlignment="1" applyProtection="1">
      <alignment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167" fontId="0" fillId="0" borderId="1" xfId="0" applyNumberFormat="1" applyBorder="1" applyAlignment="1" applyProtection="1">
      <alignment horizontal="center" vertical="center"/>
      <protection locked="0"/>
    </xf>
    <xf numFmtId="167" fontId="14" fillId="8" borderId="1" xfId="0" applyNumberFormat="1" applyFont="1" applyFill="1" applyBorder="1" applyAlignment="1" applyProtection="1">
      <alignment horizontal="center" vertical="center"/>
      <protection locked="0"/>
    </xf>
    <xf numFmtId="167" fontId="14" fillId="0" borderId="1" xfId="0" applyNumberFormat="1" applyFont="1" applyBorder="1" applyAlignment="1" applyProtection="1">
      <alignment horizontal="center" vertical="center"/>
      <protection locked="0"/>
    </xf>
    <xf numFmtId="167" fontId="0" fillId="8" borderId="1" xfId="0" applyNumberFormat="1" applyFill="1" applyBorder="1" applyAlignment="1" applyProtection="1">
      <alignment horizontal="center" vertical="center"/>
      <protection locked="0"/>
    </xf>
    <xf numFmtId="168" fontId="0" fillId="0" borderId="1" xfId="0" applyNumberFormat="1" applyBorder="1" applyAlignment="1" applyProtection="1">
      <alignment horizontal="center" vertical="center"/>
      <protection locked="0"/>
    </xf>
    <xf numFmtId="168" fontId="0" fillId="8" borderId="1" xfId="0" applyNumberFormat="1" applyFill="1" applyBorder="1" applyAlignment="1" applyProtection="1">
      <alignment horizontal="center" vertical="center"/>
      <protection locked="0"/>
    </xf>
    <xf numFmtId="0" fontId="0" fillId="8" borderId="2" xfId="0" applyFill="1" applyBorder="1" applyAlignment="1" applyProtection="1">
      <alignment horizontal="center" vertical="center"/>
      <protection locked="0"/>
    </xf>
    <xf numFmtId="0" fontId="0" fillId="8" borderId="9" xfId="0" applyFill="1" applyBorder="1" applyAlignment="1" applyProtection="1">
      <alignment horizontal="center" vertical="center"/>
      <protection locked="0"/>
    </xf>
    <xf numFmtId="0" fontId="0" fillId="8" borderId="10" xfId="0" applyFill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0" fontId="0" fillId="8" borderId="13" xfId="0" applyFill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168" fontId="0" fillId="8" borderId="14" xfId="0" applyNumberForma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8" borderId="14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8" borderId="1" xfId="0" applyFill="1" applyBorder="1" applyAlignment="1" applyProtection="1">
      <alignment horizontal="center" vertical="center"/>
      <protection locked="0"/>
    </xf>
    <xf numFmtId="0" fontId="16" fillId="0" borderId="0" xfId="0" applyFont="1"/>
    <xf numFmtId="17" fontId="7" fillId="0" borderId="1" xfId="0" applyNumberFormat="1" applyFont="1" applyBorder="1" applyAlignment="1">
      <alignment vertical="center"/>
    </xf>
    <xf numFmtId="0" fontId="0" fillId="3" borderId="2" xfId="0" applyFill="1" applyBorder="1"/>
    <xf numFmtId="0" fontId="0" fillId="0" borderId="15" xfId="0" applyBorder="1"/>
    <xf numFmtId="0" fontId="0" fillId="9" borderId="2" xfId="0" applyFill="1" applyBorder="1"/>
    <xf numFmtId="0" fontId="0" fillId="10" borderId="2" xfId="0" applyFill="1" applyBorder="1"/>
    <xf numFmtId="0" fontId="17" fillId="0" borderId="16" xfId="0" applyFont="1" applyBorder="1" applyAlignment="1">
      <alignment horizontal="left" vertical="center" indent="1"/>
    </xf>
    <xf numFmtId="14" fontId="0" fillId="4" borderId="1" xfId="0" applyNumberFormat="1" applyFill="1" applyBorder="1"/>
    <xf numFmtId="167" fontId="0" fillId="3" borderId="1" xfId="0" applyNumberFormat="1" applyFill="1" applyBorder="1" applyAlignment="1" applyProtection="1">
      <alignment horizontal="center" vertical="center"/>
      <protection locked="0"/>
    </xf>
    <xf numFmtId="168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14" xfId="0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168" fontId="0" fillId="8" borderId="2" xfId="0" applyNumberFormat="1" applyFill="1" applyBorder="1" applyAlignment="1" applyProtection="1">
      <alignment vertical="center"/>
      <protection locked="0"/>
    </xf>
    <xf numFmtId="168" fontId="0" fillId="8" borderId="10" xfId="0" applyNumberFormat="1" applyFill="1" applyBorder="1" applyAlignment="1" applyProtection="1">
      <alignment vertical="center"/>
      <protection locked="0"/>
    </xf>
    <xf numFmtId="17" fontId="6" fillId="6" borderId="0" xfId="0" applyNumberFormat="1" applyFont="1" applyFill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right" vertical="center"/>
      <protection locked="0"/>
    </xf>
    <xf numFmtId="164" fontId="10" fillId="7" borderId="0" xfId="0" applyNumberFormat="1" applyFont="1" applyFill="1" applyAlignment="1" applyProtection="1">
      <alignment horizontal="center" vertical="center"/>
      <protection locked="0"/>
    </xf>
    <xf numFmtId="166" fontId="13" fillId="0" borderId="0" xfId="0" applyNumberFormat="1" applyFont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0" fillId="0" borderId="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8" borderId="11" xfId="0" applyFill="1" applyBorder="1" applyAlignment="1" applyProtection="1">
      <alignment horizontal="center" vertical="center"/>
      <protection locked="0"/>
    </xf>
    <xf numFmtId="168" fontId="0" fillId="8" borderId="11" xfId="0" applyNumberFormat="1" applyFill="1" applyBorder="1" applyAlignment="1" applyProtection="1">
      <alignment horizontal="center" vertical="center"/>
      <protection locked="0"/>
    </xf>
    <xf numFmtId="0" fontId="0" fillId="8" borderId="12" xfId="0" applyFill="1" applyBorder="1" applyAlignment="1" applyProtection="1">
      <alignment horizontal="center" vertical="center"/>
      <protection locked="0"/>
    </xf>
    <xf numFmtId="168" fontId="0" fillId="8" borderId="12" xfId="0" applyNumberFormat="1" applyFill="1" applyBorder="1" applyAlignment="1" applyProtection="1">
      <alignment horizontal="center" vertical="center"/>
      <protection locked="0"/>
    </xf>
    <xf numFmtId="0" fontId="0" fillId="8" borderId="3" xfId="0" applyFill="1" applyBorder="1" applyAlignment="1" applyProtection="1">
      <alignment horizontal="center" vertical="center"/>
      <protection locked="0"/>
    </xf>
    <xf numFmtId="0" fontId="0" fillId="8" borderId="7" xfId="0" applyFill="1" applyBorder="1" applyAlignment="1" applyProtection="1">
      <alignment horizontal="center" vertical="center"/>
      <protection locked="0"/>
    </xf>
    <xf numFmtId="0" fontId="18" fillId="0" borderId="0" xfId="0" applyFont="1" applyAlignment="1">
      <alignment horizontal="center" vertical="center"/>
    </xf>
    <xf numFmtId="0" fontId="18" fillId="4" borderId="2" xfId="0" applyFont="1" applyFill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18" fillId="11" borderId="1" xfId="0" applyFont="1" applyFill="1" applyBorder="1" applyAlignment="1">
      <alignment horizontal="center" vertical="center"/>
    </xf>
    <xf numFmtId="0" fontId="18" fillId="9" borderId="2" xfId="0" applyFont="1" applyFill="1" applyBorder="1" applyAlignment="1">
      <alignment horizontal="center" vertical="center"/>
    </xf>
    <xf numFmtId="0" fontId="18" fillId="10" borderId="2" xfId="0" applyFont="1" applyFill="1" applyBorder="1" applyAlignment="1">
      <alignment horizontal="center" vertical="center"/>
    </xf>
    <xf numFmtId="0" fontId="18" fillId="0" borderId="0" xfId="0" applyFont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6">
    <dxf>
      <fill>
        <patternFill>
          <bgColor theme="3" tint="0.749961851863155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FFFF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7D277-2DD7-4352-8483-23807EC7C95E}">
  <sheetPr codeName="Feuil28">
    <pageSetUpPr fitToPage="1"/>
  </sheetPr>
  <dimension ref="A1:AP34"/>
  <sheetViews>
    <sheetView tabSelected="1" zoomScale="68" zoomScaleNormal="68" workbookViewId="0">
      <selection activeCell="AU17" sqref="AU17"/>
    </sheetView>
  </sheetViews>
  <sheetFormatPr baseColWidth="10" defaultColWidth="5.44140625" defaultRowHeight="14.4" x14ac:dyDescent="0.3"/>
  <cols>
    <col min="1" max="1" width="52.44140625" style="23" customWidth="1"/>
    <col min="2" max="16384" width="5.44140625" style="23"/>
  </cols>
  <sheetData>
    <row r="1" spans="1:42" ht="20.100000000000001" customHeight="1" x14ac:dyDescent="0.3"/>
    <row r="2" spans="1:42" ht="20.100000000000001" customHeight="1" x14ac:dyDescent="0.3">
      <c r="F2" s="24"/>
    </row>
    <row r="3" spans="1:42" ht="20.100000000000001" customHeight="1" x14ac:dyDescent="0.3"/>
    <row r="4" spans="1:42" ht="20.100000000000001" customHeight="1" x14ac:dyDescent="0.3">
      <c r="A4" s="25"/>
      <c r="B4" s="25"/>
      <c r="C4" s="75" t="s">
        <v>14</v>
      </c>
      <c r="D4" s="75"/>
      <c r="E4" s="75"/>
      <c r="F4" s="75"/>
      <c r="G4" s="76">
        <v>46143</v>
      </c>
      <c r="H4" s="76"/>
      <c r="I4" s="76"/>
      <c r="J4" s="76"/>
      <c r="N4" s="24"/>
      <c r="W4" s="26"/>
    </row>
    <row r="5" spans="1:42" ht="20.100000000000001" customHeight="1" x14ac:dyDescent="0.3">
      <c r="A5" s="27"/>
      <c r="I5" s="28"/>
      <c r="P5" s="26"/>
      <c r="W5" s="26"/>
      <c r="AD5" s="26"/>
      <c r="AM5" s="26"/>
      <c r="AN5" s="29"/>
    </row>
    <row r="6" spans="1:42" ht="33" customHeight="1" x14ac:dyDescent="0.3">
      <c r="A6" s="77">
        <v>46143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30"/>
      <c r="AL6" s="30"/>
      <c r="AM6" s="30"/>
      <c r="AN6" s="30"/>
      <c r="AO6" s="30"/>
      <c r="AP6" s="31"/>
    </row>
    <row r="7" spans="1:42" ht="32.25" customHeight="1" x14ac:dyDescent="0.3">
      <c r="A7" s="78" t="s">
        <v>15</v>
      </c>
      <c r="B7" s="33" t="str">
        <f>IF(B8="","",$G$4)</f>
        <v/>
      </c>
      <c r="C7" s="33" t="str">
        <f t="shared" ref="C7:AJ7" si="0">IF(B7=EOMONTH($G$4,0),"",IF(B7="",IF(C8="","",$G$4),B7+1))</f>
        <v/>
      </c>
      <c r="D7" s="33" t="str">
        <f t="shared" si="0"/>
        <v/>
      </c>
      <c r="E7" s="33" t="str">
        <f>IF(D7=EOMONTH($G$4,0),"",IF(D7="",IF(E8="","",$G$4),D7+1))</f>
        <v/>
      </c>
      <c r="F7" s="59">
        <f t="shared" si="0"/>
        <v>46143</v>
      </c>
      <c r="G7" s="34">
        <f t="shared" si="0"/>
        <v>46144</v>
      </c>
      <c r="H7" s="34">
        <f t="shared" si="0"/>
        <v>46145</v>
      </c>
      <c r="I7" s="35">
        <f t="shared" si="0"/>
        <v>46146</v>
      </c>
      <c r="J7" s="35">
        <f t="shared" si="0"/>
        <v>46147</v>
      </c>
      <c r="K7" s="33">
        <f t="shared" si="0"/>
        <v>46148</v>
      </c>
      <c r="L7" s="33">
        <f t="shared" si="0"/>
        <v>46149</v>
      </c>
      <c r="M7" s="33">
        <f t="shared" si="0"/>
        <v>46150</v>
      </c>
      <c r="N7" s="36">
        <f t="shared" si="0"/>
        <v>46151</v>
      </c>
      <c r="O7" s="36">
        <f t="shared" si="0"/>
        <v>46152</v>
      </c>
      <c r="P7" s="33">
        <f t="shared" si="0"/>
        <v>46153</v>
      </c>
      <c r="Q7" s="33">
        <f t="shared" si="0"/>
        <v>46154</v>
      </c>
      <c r="R7" s="33">
        <f t="shared" si="0"/>
        <v>46155</v>
      </c>
      <c r="S7" s="33">
        <f t="shared" si="0"/>
        <v>46156</v>
      </c>
      <c r="T7" s="33">
        <f t="shared" si="0"/>
        <v>46157</v>
      </c>
      <c r="U7" s="36">
        <f t="shared" si="0"/>
        <v>46158</v>
      </c>
      <c r="V7" s="36">
        <f t="shared" si="0"/>
        <v>46159</v>
      </c>
      <c r="W7" s="33">
        <f t="shared" si="0"/>
        <v>46160</v>
      </c>
      <c r="X7" s="33">
        <f t="shared" si="0"/>
        <v>46161</v>
      </c>
      <c r="Y7" s="33">
        <f t="shared" si="0"/>
        <v>46162</v>
      </c>
      <c r="Z7" s="33">
        <f t="shared" si="0"/>
        <v>46163</v>
      </c>
      <c r="AA7" s="33">
        <f t="shared" si="0"/>
        <v>46164</v>
      </c>
      <c r="AB7" s="36">
        <f t="shared" si="0"/>
        <v>46165</v>
      </c>
      <c r="AC7" s="36">
        <f t="shared" si="0"/>
        <v>46166</v>
      </c>
      <c r="AD7" s="33">
        <f t="shared" si="0"/>
        <v>46167</v>
      </c>
      <c r="AE7" s="33">
        <f t="shared" si="0"/>
        <v>46168</v>
      </c>
      <c r="AF7" s="33">
        <f t="shared" si="0"/>
        <v>46169</v>
      </c>
      <c r="AG7" s="33">
        <f t="shared" si="0"/>
        <v>46170</v>
      </c>
      <c r="AH7" s="33">
        <f t="shared" si="0"/>
        <v>46171</v>
      </c>
      <c r="AI7" s="36">
        <f t="shared" si="0"/>
        <v>46172</v>
      </c>
      <c r="AJ7" s="36">
        <f t="shared" si="0"/>
        <v>46173</v>
      </c>
    </row>
    <row r="8" spans="1:42" ht="32.25" customHeight="1" x14ac:dyDescent="0.3">
      <c r="A8" s="78"/>
      <c r="B8" s="37" t="str">
        <f>IF(WEEKDAY($G$4,2)=1,$G$4,"")</f>
        <v/>
      </c>
      <c r="C8" s="37" t="str">
        <f>IF(WEEKDAY($G$4,2)=2,$G$4,IF(B8&lt;&gt;"",B8+1,""))</f>
        <v/>
      </c>
      <c r="D8" s="37" t="str">
        <f>IF(WEEKDAY($G$4,2)=3,$G$4,IF(C8&lt;&gt;"",C8+1,""))</f>
        <v/>
      </c>
      <c r="E8" s="37" t="str">
        <f>IF(WEEKDAY($G$4,2)=4,$G$4,IF(D8&lt;&gt;"",D8+1,""))</f>
        <v/>
      </c>
      <c r="F8" s="60">
        <f>IF(WEEKDAY($G$4,2)=5,$G$4,IF(E8&lt;&gt;"",E8+1,""))</f>
        <v>46143</v>
      </c>
      <c r="G8" s="38">
        <f>IF(WEEKDAY($G$4,2)=6,$G$4,IF(F8&lt;&gt;"",F8+1,""))</f>
        <v>46144</v>
      </c>
      <c r="H8" s="38">
        <f>IF(WEEKDAY($G$4,2)=7,$G$4,IF(G8&lt;&gt;"",G8+1,""))</f>
        <v>46145</v>
      </c>
      <c r="I8" s="37">
        <f>+H8+1</f>
        <v>46146</v>
      </c>
      <c r="J8" s="37">
        <f t="shared" ref="J8:AC8" si="1">+I8+1</f>
        <v>46147</v>
      </c>
      <c r="K8" s="37">
        <f t="shared" si="1"/>
        <v>46148</v>
      </c>
      <c r="L8" s="37">
        <f t="shared" si="1"/>
        <v>46149</v>
      </c>
      <c r="M8" s="37">
        <f t="shared" si="1"/>
        <v>46150</v>
      </c>
      <c r="N8" s="38">
        <f t="shared" si="1"/>
        <v>46151</v>
      </c>
      <c r="O8" s="38">
        <f t="shared" si="1"/>
        <v>46152</v>
      </c>
      <c r="P8" s="37">
        <f t="shared" si="1"/>
        <v>46153</v>
      </c>
      <c r="Q8" s="37">
        <f t="shared" si="1"/>
        <v>46154</v>
      </c>
      <c r="R8" s="37">
        <f t="shared" si="1"/>
        <v>46155</v>
      </c>
      <c r="S8" s="37">
        <f t="shared" si="1"/>
        <v>46156</v>
      </c>
      <c r="T8" s="37">
        <f t="shared" si="1"/>
        <v>46157</v>
      </c>
      <c r="U8" s="38">
        <f t="shared" si="1"/>
        <v>46158</v>
      </c>
      <c r="V8" s="38">
        <f t="shared" si="1"/>
        <v>46159</v>
      </c>
      <c r="W8" s="37">
        <f t="shared" si="1"/>
        <v>46160</v>
      </c>
      <c r="X8" s="37">
        <f t="shared" si="1"/>
        <v>46161</v>
      </c>
      <c r="Y8" s="37">
        <f t="shared" si="1"/>
        <v>46162</v>
      </c>
      <c r="Z8" s="37">
        <f t="shared" si="1"/>
        <v>46163</v>
      </c>
      <c r="AA8" s="37">
        <f t="shared" si="1"/>
        <v>46164</v>
      </c>
      <c r="AB8" s="38">
        <f t="shared" si="1"/>
        <v>46165</v>
      </c>
      <c r="AC8" s="38">
        <f t="shared" si="1"/>
        <v>46166</v>
      </c>
      <c r="AD8" s="37">
        <f t="shared" ref="AD8:AJ8" si="2">IF(AC8="","",IF(EOMONTH($G$4,0)+1&gt;AC8+1,AC8+1,""))</f>
        <v>46167</v>
      </c>
      <c r="AE8" s="37">
        <f t="shared" si="2"/>
        <v>46168</v>
      </c>
      <c r="AF8" s="37">
        <f t="shared" si="2"/>
        <v>46169</v>
      </c>
      <c r="AG8" s="37">
        <f t="shared" si="2"/>
        <v>46170</v>
      </c>
      <c r="AH8" s="37">
        <f t="shared" si="2"/>
        <v>46171</v>
      </c>
      <c r="AI8" s="38">
        <f t="shared" si="2"/>
        <v>46172</v>
      </c>
      <c r="AJ8" s="38">
        <f t="shared" si="2"/>
        <v>46173</v>
      </c>
    </row>
    <row r="9" spans="1:42" x14ac:dyDescent="0.3">
      <c r="A9" s="39"/>
      <c r="B9" s="90"/>
      <c r="C9" s="86"/>
      <c r="D9" s="86"/>
      <c r="E9" s="86"/>
      <c r="F9" s="86"/>
      <c r="G9" s="87"/>
      <c r="H9" s="87"/>
      <c r="I9" s="86"/>
      <c r="J9" s="86"/>
      <c r="K9" s="86"/>
      <c r="L9" s="86"/>
      <c r="M9" s="86"/>
      <c r="N9" s="87"/>
      <c r="O9" s="87"/>
      <c r="P9" s="86"/>
      <c r="Q9" s="86"/>
      <c r="R9" s="86"/>
      <c r="S9" s="86"/>
      <c r="T9" s="86"/>
      <c r="U9" s="87"/>
      <c r="V9" s="87"/>
      <c r="W9" s="86"/>
      <c r="X9" s="86"/>
      <c r="Y9" s="86"/>
      <c r="Z9" s="86"/>
      <c r="AA9" s="86"/>
      <c r="AB9" s="87"/>
      <c r="AC9" s="87"/>
      <c r="AD9" s="86"/>
      <c r="AE9" s="86"/>
      <c r="AF9" s="86"/>
      <c r="AG9" s="86"/>
      <c r="AH9" s="86"/>
      <c r="AI9" s="40"/>
      <c r="AJ9" s="41"/>
    </row>
    <row r="10" spans="1:42" ht="41.25" customHeight="1" x14ac:dyDescent="0.3">
      <c r="A10" s="42" t="s">
        <v>25</v>
      </c>
      <c r="B10" s="48"/>
      <c r="C10" s="48"/>
      <c r="D10" s="48"/>
      <c r="E10" s="48"/>
      <c r="F10" s="62"/>
      <c r="G10" s="38"/>
      <c r="H10" s="38"/>
      <c r="I10" s="48"/>
      <c r="J10" s="48"/>
      <c r="K10" s="48"/>
      <c r="L10" s="48"/>
      <c r="M10" s="48"/>
      <c r="N10" s="38"/>
      <c r="O10" s="38"/>
      <c r="P10" s="48"/>
      <c r="Q10" s="48"/>
      <c r="R10" s="48"/>
      <c r="S10" s="48"/>
      <c r="T10" s="48"/>
      <c r="U10" s="38"/>
      <c r="V10" s="38"/>
      <c r="W10" s="48"/>
      <c r="X10" s="48"/>
      <c r="Y10" s="48"/>
      <c r="Z10" s="48"/>
      <c r="AA10" s="48"/>
      <c r="AB10" s="38"/>
      <c r="AC10" s="38"/>
      <c r="AD10" s="48"/>
      <c r="AE10" s="48"/>
      <c r="AF10" s="48"/>
      <c r="AG10" s="48"/>
      <c r="AH10" s="48"/>
      <c r="AI10" s="43"/>
      <c r="AJ10" s="43"/>
    </row>
    <row r="11" spans="1:42" ht="41.25" customHeight="1" x14ac:dyDescent="0.3">
      <c r="A11" s="42" t="s">
        <v>26</v>
      </c>
      <c r="B11" s="48"/>
      <c r="C11" s="48"/>
      <c r="D11" s="48"/>
      <c r="E11" s="48"/>
      <c r="F11" s="62"/>
      <c r="G11" s="38"/>
      <c r="H11" s="38"/>
      <c r="I11" s="48"/>
      <c r="J11" s="48"/>
      <c r="K11" s="48"/>
      <c r="L11" s="48"/>
      <c r="M11" s="48"/>
      <c r="N11" s="38"/>
      <c r="O11" s="38"/>
      <c r="P11" s="48"/>
      <c r="Q11" s="48"/>
      <c r="R11" s="48"/>
      <c r="S11" s="48"/>
      <c r="T11" s="48"/>
      <c r="U11" s="38"/>
      <c r="V11" s="38"/>
      <c r="W11" s="48"/>
      <c r="X11" s="48"/>
      <c r="Y11" s="48"/>
      <c r="Z11" s="48"/>
      <c r="AA11" s="48"/>
      <c r="AB11" s="38"/>
      <c r="AC11" s="38"/>
      <c r="AD11" s="48"/>
      <c r="AE11" s="48"/>
      <c r="AF11" s="48"/>
      <c r="AG11" s="48"/>
      <c r="AH11" s="48"/>
      <c r="AI11" s="47"/>
      <c r="AJ11" s="47"/>
    </row>
    <row r="12" spans="1:42" x14ac:dyDescent="0.3">
      <c r="A12" s="39"/>
      <c r="B12" s="91"/>
      <c r="C12" s="88"/>
      <c r="D12" s="88"/>
      <c r="E12" s="88"/>
      <c r="F12" s="88"/>
      <c r="G12" s="89"/>
      <c r="H12" s="89"/>
      <c r="I12" s="88"/>
      <c r="J12" s="88"/>
      <c r="K12" s="88"/>
      <c r="L12" s="88"/>
      <c r="M12" s="88"/>
      <c r="N12" s="89"/>
      <c r="O12" s="89"/>
      <c r="P12" s="88"/>
      <c r="Q12" s="88"/>
      <c r="R12" s="88"/>
      <c r="S12" s="88"/>
      <c r="T12" s="88"/>
      <c r="U12" s="89"/>
      <c r="V12" s="89"/>
      <c r="W12" s="88"/>
      <c r="X12" s="88"/>
      <c r="Y12" s="88"/>
      <c r="Z12" s="88"/>
      <c r="AA12" s="88"/>
      <c r="AB12" s="89"/>
      <c r="AC12" s="89"/>
      <c r="AD12" s="88"/>
      <c r="AE12" s="88"/>
      <c r="AF12" s="88"/>
      <c r="AG12" s="88"/>
      <c r="AH12" s="88"/>
      <c r="AI12" s="40"/>
      <c r="AJ12" s="41"/>
    </row>
    <row r="13" spans="1:42" ht="41.25" customHeight="1" x14ac:dyDescent="0.3">
      <c r="A13" s="32" t="s">
        <v>16</v>
      </c>
      <c r="B13" s="71"/>
      <c r="C13" s="71"/>
      <c r="D13" s="71"/>
      <c r="E13" s="71"/>
      <c r="F13" s="71"/>
      <c r="G13" s="63"/>
      <c r="H13" s="64"/>
      <c r="I13" s="71" t="s">
        <v>17</v>
      </c>
      <c r="J13" s="71"/>
      <c r="K13" s="71"/>
      <c r="L13" s="71"/>
      <c r="M13" s="71"/>
      <c r="N13" s="63"/>
      <c r="O13" s="64"/>
      <c r="P13" s="71" t="s">
        <v>18</v>
      </c>
      <c r="Q13" s="71"/>
      <c r="R13" s="71"/>
      <c r="S13" s="71"/>
      <c r="T13" s="71"/>
      <c r="U13" s="63"/>
      <c r="V13" s="64"/>
      <c r="W13" s="71" t="s">
        <v>17</v>
      </c>
      <c r="X13" s="71"/>
      <c r="Y13" s="71"/>
      <c r="Z13" s="71"/>
      <c r="AA13" s="71"/>
      <c r="AB13" s="63"/>
      <c r="AC13" s="64"/>
      <c r="AD13" s="71" t="s">
        <v>18</v>
      </c>
      <c r="AE13" s="71"/>
      <c r="AF13" s="71"/>
      <c r="AG13" s="71"/>
      <c r="AH13" s="71"/>
      <c r="AI13" s="63"/>
      <c r="AJ13" s="64"/>
    </row>
    <row r="14" spans="1:42" ht="41.25" customHeight="1" x14ac:dyDescent="0.3">
      <c r="A14" s="42" t="s">
        <v>27</v>
      </c>
      <c r="B14" s="48"/>
      <c r="C14" s="48"/>
      <c r="D14" s="48"/>
      <c r="E14" s="48"/>
      <c r="F14" s="62"/>
      <c r="G14" s="38"/>
      <c r="H14" s="38"/>
      <c r="I14" s="48"/>
      <c r="J14" s="48"/>
      <c r="K14" s="48"/>
      <c r="L14" s="48"/>
      <c r="M14" s="48"/>
      <c r="N14" s="38"/>
      <c r="O14" s="38"/>
      <c r="P14" s="48"/>
      <c r="Q14" s="48"/>
      <c r="R14" s="48"/>
      <c r="S14" s="48"/>
      <c r="T14" s="48"/>
      <c r="U14" s="38"/>
      <c r="V14" s="38"/>
      <c r="W14" s="48"/>
      <c r="X14" s="48"/>
      <c r="Y14" s="48"/>
      <c r="Z14" s="48"/>
      <c r="AA14" s="48"/>
      <c r="AB14" s="38"/>
      <c r="AC14" s="38"/>
      <c r="AD14" s="48"/>
      <c r="AE14" s="48"/>
      <c r="AF14" s="48"/>
      <c r="AG14" s="48"/>
      <c r="AH14" s="49"/>
      <c r="AI14" s="50"/>
      <c r="AJ14" s="50"/>
    </row>
    <row r="15" spans="1:42" ht="41.25" customHeight="1" x14ac:dyDescent="0.3">
      <c r="A15" s="42" t="s">
        <v>28</v>
      </c>
      <c r="B15" s="48"/>
      <c r="C15" s="48"/>
      <c r="D15" s="48"/>
      <c r="E15" s="48"/>
      <c r="F15" s="62"/>
      <c r="G15" s="38"/>
      <c r="H15" s="38"/>
      <c r="I15" s="48"/>
      <c r="J15" s="48"/>
      <c r="K15" s="48"/>
      <c r="L15" s="48"/>
      <c r="M15" s="48"/>
      <c r="N15" s="38"/>
      <c r="O15" s="38"/>
      <c r="P15" s="48"/>
      <c r="Q15" s="101"/>
      <c r="R15" s="101"/>
      <c r="S15" s="101"/>
      <c r="T15" s="48"/>
      <c r="U15" s="38"/>
      <c r="V15" s="38"/>
      <c r="W15" s="48"/>
      <c r="X15" s="48"/>
      <c r="Y15" s="48"/>
      <c r="Z15" s="48"/>
      <c r="AA15" s="48"/>
      <c r="AB15" s="38"/>
      <c r="AC15" s="38"/>
      <c r="AD15" s="48"/>
      <c r="AE15" s="48"/>
      <c r="AF15" s="48"/>
      <c r="AG15" s="48"/>
      <c r="AH15" s="49"/>
      <c r="AI15" s="50"/>
      <c r="AJ15" s="50"/>
    </row>
    <row r="16" spans="1:42" ht="41.25" customHeight="1" x14ac:dyDescent="0.3">
      <c r="A16" s="42" t="s">
        <v>29</v>
      </c>
      <c r="B16" s="48"/>
      <c r="C16" s="48"/>
      <c r="D16" s="48"/>
      <c r="E16" s="48"/>
      <c r="F16" s="62"/>
      <c r="G16" s="38"/>
      <c r="H16" s="38"/>
      <c r="I16" s="48"/>
      <c r="J16" s="48"/>
      <c r="K16" s="48"/>
      <c r="L16" s="48"/>
      <c r="M16" s="48"/>
      <c r="N16" s="38"/>
      <c r="O16" s="38"/>
      <c r="P16" s="48"/>
      <c r="Q16" s="48"/>
      <c r="R16" s="48"/>
      <c r="S16" s="48"/>
      <c r="T16" s="48"/>
      <c r="U16" s="38"/>
      <c r="V16" s="38"/>
      <c r="W16" s="48"/>
      <c r="X16" s="48"/>
      <c r="Y16" s="48"/>
      <c r="Z16" s="48"/>
      <c r="AA16" s="48"/>
      <c r="AB16" s="38"/>
      <c r="AC16" s="38"/>
      <c r="AD16" s="48"/>
      <c r="AE16" s="48"/>
      <c r="AF16" s="48"/>
      <c r="AG16" s="48"/>
      <c r="AH16" s="49"/>
      <c r="AI16" s="50"/>
      <c r="AJ16" s="50"/>
    </row>
    <row r="17" spans="1:36" ht="41.25" customHeight="1" x14ac:dyDescent="0.3">
      <c r="A17" s="42"/>
      <c r="B17" s="44"/>
      <c r="C17" s="44"/>
      <c r="D17" s="44"/>
      <c r="E17" s="44"/>
      <c r="F17" s="61"/>
      <c r="G17" s="45"/>
      <c r="H17" s="45"/>
      <c r="I17" s="44"/>
      <c r="J17" s="44"/>
      <c r="K17" s="44"/>
      <c r="L17" s="44"/>
      <c r="M17" s="44"/>
      <c r="N17" s="45"/>
      <c r="O17" s="45"/>
      <c r="P17" s="44"/>
      <c r="Q17" s="44"/>
      <c r="R17" s="44"/>
      <c r="S17" s="44"/>
      <c r="T17" s="44"/>
      <c r="U17" s="45"/>
      <c r="V17" s="45"/>
      <c r="W17" s="44"/>
      <c r="X17" s="44"/>
      <c r="Y17" s="44"/>
      <c r="Z17" s="44"/>
      <c r="AA17" s="44"/>
      <c r="AB17" s="45"/>
      <c r="AC17" s="45"/>
      <c r="AD17" s="44"/>
      <c r="AE17" s="44"/>
      <c r="AF17" s="44"/>
      <c r="AG17" s="44"/>
      <c r="AH17" s="46"/>
      <c r="AI17" s="47"/>
      <c r="AJ17" s="47"/>
    </row>
    <row r="18" spans="1:36" ht="15" customHeight="1" x14ac:dyDescent="0.3">
      <c r="A18" s="39"/>
      <c r="B18" s="39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1"/>
    </row>
    <row r="19" spans="1:36" ht="41.25" customHeight="1" x14ac:dyDescent="0.3">
      <c r="A19" s="32" t="s">
        <v>19</v>
      </c>
      <c r="B19" s="71"/>
      <c r="C19" s="71"/>
      <c r="D19" s="71"/>
      <c r="E19" s="71"/>
      <c r="F19" s="71"/>
      <c r="G19" s="63"/>
      <c r="H19" s="64"/>
      <c r="I19" s="71" t="s">
        <v>18</v>
      </c>
      <c r="J19" s="71"/>
      <c r="K19" s="71"/>
      <c r="L19" s="71"/>
      <c r="M19" s="71"/>
      <c r="N19" s="63"/>
      <c r="O19" s="64"/>
      <c r="P19" s="71" t="s">
        <v>17</v>
      </c>
      <c r="Q19" s="71"/>
      <c r="R19" s="71"/>
      <c r="S19" s="71"/>
      <c r="T19" s="71"/>
      <c r="U19" s="63"/>
      <c r="V19" s="64"/>
      <c r="W19" s="71" t="s">
        <v>18</v>
      </c>
      <c r="X19" s="71"/>
      <c r="Y19" s="71"/>
      <c r="Z19" s="71"/>
      <c r="AA19" s="71"/>
      <c r="AB19" s="63"/>
      <c r="AC19" s="64"/>
      <c r="AD19" s="71" t="s">
        <v>17</v>
      </c>
      <c r="AE19" s="71"/>
      <c r="AF19" s="71"/>
      <c r="AG19" s="71"/>
      <c r="AH19" s="71"/>
      <c r="AI19" s="63"/>
      <c r="AJ19" s="64"/>
    </row>
    <row r="20" spans="1:36" ht="41.25" customHeight="1" x14ac:dyDescent="0.3">
      <c r="A20" s="42" t="s">
        <v>30</v>
      </c>
      <c r="B20" s="48"/>
      <c r="C20" s="48"/>
      <c r="D20" s="48"/>
      <c r="E20" s="48"/>
      <c r="F20" s="62"/>
      <c r="G20" s="38"/>
      <c r="H20" s="38"/>
      <c r="I20" s="48"/>
      <c r="J20" s="48"/>
      <c r="K20" s="48"/>
      <c r="L20" s="48"/>
      <c r="M20" s="48"/>
      <c r="N20" s="38"/>
      <c r="O20" s="38"/>
      <c r="P20" s="48"/>
      <c r="Q20" s="48"/>
      <c r="R20" s="48"/>
      <c r="S20" s="48"/>
      <c r="T20" s="48"/>
      <c r="U20" s="38"/>
      <c r="V20" s="38"/>
      <c r="W20" s="48"/>
      <c r="X20" s="48"/>
      <c r="Y20" s="48"/>
      <c r="Z20" s="48"/>
      <c r="AA20" s="48"/>
      <c r="AB20" s="38"/>
      <c r="AC20" s="38"/>
      <c r="AD20" s="48"/>
      <c r="AE20" s="48"/>
      <c r="AF20" s="48"/>
      <c r="AG20" s="48"/>
      <c r="AH20" s="49"/>
      <c r="AI20" s="50"/>
      <c r="AJ20" s="50"/>
    </row>
    <row r="21" spans="1:36" ht="41.25" customHeight="1" x14ac:dyDescent="0.3">
      <c r="A21" s="42" t="s">
        <v>31</v>
      </c>
      <c r="B21" s="48"/>
      <c r="C21" s="48"/>
      <c r="D21" s="48"/>
      <c r="E21" s="48"/>
      <c r="F21" s="62"/>
      <c r="G21" s="38"/>
      <c r="H21" s="38"/>
      <c r="I21" s="48"/>
      <c r="J21" s="101"/>
      <c r="K21" s="101"/>
      <c r="L21" s="101"/>
      <c r="M21" s="101"/>
      <c r="N21" s="38"/>
      <c r="O21" s="38"/>
      <c r="P21" s="48"/>
      <c r="Q21" s="101"/>
      <c r="R21" s="101"/>
      <c r="S21" s="101"/>
      <c r="T21" s="48"/>
      <c r="U21" s="38"/>
      <c r="V21" s="38"/>
      <c r="W21" s="48"/>
      <c r="X21" s="101"/>
      <c r="Y21" s="101"/>
      <c r="Z21" s="101"/>
      <c r="AA21" s="48"/>
      <c r="AB21" s="38"/>
      <c r="AC21" s="38"/>
      <c r="AD21" s="48"/>
      <c r="AE21" s="48"/>
      <c r="AF21" s="48"/>
      <c r="AG21" s="48"/>
      <c r="AH21" s="49"/>
      <c r="AI21" s="50"/>
      <c r="AJ21" s="50"/>
    </row>
    <row r="22" spans="1:36" ht="41.25" customHeight="1" x14ac:dyDescent="0.3">
      <c r="A22" s="42" t="s">
        <v>32</v>
      </c>
      <c r="B22" s="48"/>
      <c r="C22" s="48"/>
      <c r="D22" s="48"/>
      <c r="E22" s="48"/>
      <c r="F22" s="62"/>
      <c r="G22" s="38"/>
      <c r="H22" s="38"/>
      <c r="I22" s="48"/>
      <c r="J22" s="48"/>
      <c r="K22" s="48"/>
      <c r="L22" s="48"/>
      <c r="M22" s="48"/>
      <c r="N22" s="38"/>
      <c r="O22" s="38"/>
      <c r="P22" s="48"/>
      <c r="Q22" s="48"/>
      <c r="R22" s="48"/>
      <c r="S22" s="48"/>
      <c r="T22" s="48"/>
      <c r="U22" s="38"/>
      <c r="V22" s="38"/>
      <c r="W22" s="48"/>
      <c r="X22" s="48"/>
      <c r="Y22" s="48"/>
      <c r="Z22" s="48"/>
      <c r="AA22" s="48"/>
      <c r="AB22" s="38"/>
      <c r="AC22" s="38"/>
      <c r="AD22" s="48"/>
      <c r="AE22" s="48"/>
      <c r="AF22" s="48"/>
      <c r="AG22" s="48"/>
      <c r="AH22" s="49"/>
      <c r="AI22" s="50"/>
      <c r="AJ22" s="50"/>
    </row>
    <row r="23" spans="1:36" ht="41.25" customHeight="1" x14ac:dyDescent="0.3">
      <c r="A23" s="42"/>
      <c r="B23" s="44"/>
      <c r="C23" s="44"/>
      <c r="D23" s="44"/>
      <c r="E23" s="44"/>
      <c r="F23" s="61"/>
      <c r="G23" s="45"/>
      <c r="H23" s="45"/>
      <c r="I23" s="44"/>
      <c r="J23" s="44"/>
      <c r="K23" s="44"/>
      <c r="L23" s="44"/>
      <c r="M23" s="44"/>
      <c r="N23" s="45"/>
      <c r="O23" s="45"/>
      <c r="P23" s="44"/>
      <c r="Q23" s="44"/>
      <c r="R23" s="44"/>
      <c r="S23" s="44"/>
      <c r="T23" s="44"/>
      <c r="U23" s="45"/>
      <c r="V23" s="45"/>
      <c r="W23" s="44"/>
      <c r="X23" s="44"/>
      <c r="Y23" s="44"/>
      <c r="Z23" s="44"/>
      <c r="AA23" s="44"/>
      <c r="AB23" s="45"/>
      <c r="AC23" s="45"/>
      <c r="AD23" s="44"/>
      <c r="AE23" s="44"/>
      <c r="AF23" s="44"/>
      <c r="AG23" s="44"/>
      <c r="AH23" s="46"/>
      <c r="AI23" s="47"/>
      <c r="AJ23" s="47"/>
    </row>
    <row r="24" spans="1:36" x14ac:dyDescent="0.3">
      <c r="A24" s="39"/>
      <c r="B24" s="39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1"/>
    </row>
    <row r="25" spans="1:36" ht="41.25" customHeight="1" x14ac:dyDescent="0.3">
      <c r="A25" s="32" t="s">
        <v>33</v>
      </c>
      <c r="B25" s="68"/>
      <c r="C25" s="69"/>
      <c r="D25" s="69"/>
      <c r="E25" s="69"/>
      <c r="F25" s="70"/>
      <c r="G25" s="63"/>
      <c r="H25" s="64"/>
      <c r="I25" s="72" t="s">
        <v>38</v>
      </c>
      <c r="J25" s="73"/>
      <c r="K25" s="73"/>
      <c r="L25" s="73"/>
      <c r="M25" s="74"/>
      <c r="N25" s="63"/>
      <c r="O25" s="64"/>
      <c r="P25" s="72" t="s">
        <v>38</v>
      </c>
      <c r="Q25" s="73"/>
      <c r="R25" s="73"/>
      <c r="S25" s="73"/>
      <c r="T25" s="74"/>
      <c r="U25" s="63"/>
      <c r="V25" s="64"/>
      <c r="W25" s="72" t="s">
        <v>38</v>
      </c>
      <c r="X25" s="73"/>
      <c r="Y25" s="73"/>
      <c r="Z25" s="73"/>
      <c r="AA25" s="74"/>
      <c r="AB25" s="63"/>
      <c r="AC25" s="64"/>
      <c r="AD25" s="72" t="s">
        <v>38</v>
      </c>
      <c r="AE25" s="73"/>
      <c r="AF25" s="73"/>
      <c r="AG25" s="73"/>
      <c r="AH25" s="74"/>
      <c r="AI25" s="63"/>
      <c r="AJ25" s="64"/>
    </row>
    <row r="26" spans="1:36" ht="41.25" customHeight="1" x14ac:dyDescent="0.3">
      <c r="A26" s="42" t="s">
        <v>34</v>
      </c>
      <c r="B26" s="48"/>
      <c r="C26" s="48"/>
      <c r="D26" s="48"/>
      <c r="E26" s="48"/>
      <c r="F26" s="62"/>
      <c r="G26" s="38"/>
      <c r="H26" s="38"/>
      <c r="I26" s="48"/>
      <c r="J26" s="48"/>
      <c r="K26" s="48"/>
      <c r="L26" s="48"/>
      <c r="M26" s="48"/>
      <c r="N26" s="38"/>
      <c r="O26" s="38"/>
      <c r="P26" s="48"/>
      <c r="Q26" s="48"/>
      <c r="R26" s="48"/>
      <c r="S26" s="48"/>
      <c r="T26" s="48"/>
      <c r="U26" s="38"/>
      <c r="V26" s="38"/>
      <c r="W26" s="48"/>
      <c r="X26" s="48"/>
      <c r="Y26" s="48"/>
      <c r="Z26" s="48"/>
      <c r="AA26" s="48"/>
      <c r="AB26" s="38"/>
      <c r="AC26" s="38"/>
      <c r="AD26" s="48"/>
      <c r="AE26" s="48"/>
      <c r="AF26" s="48"/>
      <c r="AG26" s="48"/>
      <c r="AH26" s="49"/>
      <c r="AI26" s="50"/>
      <c r="AJ26" s="50"/>
    </row>
    <row r="27" spans="1:36" ht="41.25" customHeight="1" x14ac:dyDescent="0.3">
      <c r="A27" s="42" t="s">
        <v>35</v>
      </c>
      <c r="B27" s="48"/>
      <c r="C27" s="48"/>
      <c r="D27" s="48"/>
      <c r="E27" s="48"/>
      <c r="F27" s="62"/>
      <c r="G27" s="38"/>
      <c r="H27" s="38"/>
      <c r="I27" s="48"/>
      <c r="J27" s="48"/>
      <c r="K27" s="48"/>
      <c r="L27" s="48"/>
      <c r="M27" s="48"/>
      <c r="N27" s="38"/>
      <c r="O27" s="38"/>
      <c r="P27" s="48"/>
      <c r="Q27" s="48"/>
      <c r="R27" s="48"/>
      <c r="S27" s="48"/>
      <c r="T27" s="48"/>
      <c r="U27" s="38"/>
      <c r="V27" s="38"/>
      <c r="W27" s="48"/>
      <c r="X27" s="48"/>
      <c r="Y27" s="48"/>
      <c r="Z27" s="48"/>
      <c r="AA27" s="48"/>
      <c r="AB27" s="38"/>
      <c r="AC27" s="38"/>
      <c r="AD27" s="48"/>
      <c r="AE27" s="48"/>
      <c r="AF27" s="48"/>
      <c r="AG27" s="48"/>
      <c r="AH27" s="49"/>
      <c r="AI27" s="50"/>
      <c r="AJ27" s="50"/>
    </row>
    <row r="28" spans="1:36" x14ac:dyDescent="0.3">
      <c r="A28" s="39"/>
      <c r="B28" s="39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1"/>
    </row>
    <row r="29" spans="1:36" ht="41.25" customHeight="1" x14ac:dyDescent="0.3">
      <c r="A29" s="32" t="s">
        <v>36</v>
      </c>
      <c r="B29" s="68"/>
      <c r="C29" s="69"/>
      <c r="D29" s="69"/>
      <c r="E29" s="69"/>
      <c r="F29" s="70"/>
      <c r="G29" s="63"/>
      <c r="H29" s="64"/>
      <c r="I29" s="68"/>
      <c r="J29" s="69"/>
      <c r="K29" s="69"/>
      <c r="L29" s="69"/>
      <c r="M29" s="70"/>
      <c r="N29" s="63"/>
      <c r="O29" s="64"/>
      <c r="P29" s="68"/>
      <c r="Q29" s="69"/>
      <c r="R29" s="69"/>
      <c r="S29" s="69"/>
      <c r="T29" s="70"/>
      <c r="U29" s="63"/>
      <c r="V29" s="64"/>
      <c r="W29" s="68"/>
      <c r="X29" s="69"/>
      <c r="Y29" s="69"/>
      <c r="Z29" s="69"/>
      <c r="AA29" s="70"/>
      <c r="AB29" s="63"/>
      <c r="AC29" s="64"/>
      <c r="AD29" s="68"/>
      <c r="AE29" s="69"/>
      <c r="AF29" s="69"/>
      <c r="AG29" s="69"/>
      <c r="AH29" s="70"/>
      <c r="AI29" s="63"/>
      <c r="AJ29" s="64"/>
    </row>
    <row r="30" spans="1:36" ht="41.25" customHeight="1" x14ac:dyDescent="0.3">
      <c r="A30" s="42" t="s">
        <v>37</v>
      </c>
      <c r="B30" s="48"/>
      <c r="C30" s="48"/>
      <c r="D30" s="48"/>
      <c r="E30" s="48"/>
      <c r="F30" s="62"/>
      <c r="G30" s="38"/>
      <c r="H30" s="38"/>
      <c r="I30" s="48"/>
      <c r="J30" s="48"/>
      <c r="K30" s="48"/>
      <c r="L30" s="48"/>
      <c r="M30" s="48"/>
      <c r="N30" s="38"/>
      <c r="O30" s="38"/>
      <c r="P30" s="48"/>
      <c r="Q30" s="48"/>
      <c r="R30" s="48"/>
      <c r="S30" s="48"/>
      <c r="T30" s="48"/>
      <c r="U30" s="38"/>
      <c r="V30" s="38"/>
      <c r="W30" s="48"/>
      <c r="X30" s="48"/>
      <c r="Y30" s="48"/>
      <c r="Z30" s="48"/>
      <c r="AA30" s="48"/>
      <c r="AB30" s="38"/>
      <c r="AC30" s="38"/>
      <c r="AD30" s="48"/>
      <c r="AE30" s="48"/>
      <c r="AF30" s="48"/>
      <c r="AG30" s="48"/>
      <c r="AH30" s="49"/>
      <c r="AI30" s="50"/>
      <c r="AJ30" s="50"/>
    </row>
    <row r="34" spans="2:35" s="100" customFormat="1" ht="40.799999999999997" customHeight="1" x14ac:dyDescent="0.3">
      <c r="B34" s="92"/>
      <c r="C34" s="93"/>
      <c r="D34" s="94" t="s">
        <v>20</v>
      </c>
      <c r="E34" s="94"/>
      <c r="F34" s="95"/>
      <c r="G34" s="92"/>
      <c r="H34" s="96"/>
      <c r="I34" s="94" t="s">
        <v>21</v>
      </c>
      <c r="J34" s="94"/>
      <c r="K34" s="95"/>
      <c r="L34" s="92"/>
      <c r="M34" s="97"/>
      <c r="N34" s="94" t="s">
        <v>22</v>
      </c>
      <c r="O34" s="94"/>
      <c r="P34" s="95"/>
      <c r="Q34" s="92"/>
      <c r="R34" s="98"/>
      <c r="S34" s="94" t="s">
        <v>23</v>
      </c>
      <c r="T34" s="94"/>
      <c r="U34" s="95"/>
      <c r="V34" s="92"/>
      <c r="W34" s="99"/>
      <c r="X34" s="94" t="s">
        <v>24</v>
      </c>
      <c r="Y34" s="94"/>
      <c r="Z34" s="95"/>
      <c r="AA34" s="92"/>
      <c r="AB34" s="92"/>
      <c r="AC34" s="92"/>
      <c r="AD34" s="92"/>
      <c r="AE34" s="92"/>
      <c r="AF34" s="92"/>
      <c r="AG34" s="92"/>
      <c r="AH34" s="92"/>
      <c r="AI34" s="92"/>
    </row>
  </sheetData>
  <mergeCells count="29">
    <mergeCell ref="C4:F4"/>
    <mergeCell ref="G4:J4"/>
    <mergeCell ref="A6:AJ6"/>
    <mergeCell ref="A7:A8"/>
    <mergeCell ref="B13:F13"/>
    <mergeCell ref="I13:M13"/>
    <mergeCell ref="P13:T13"/>
    <mergeCell ref="W13:AA13"/>
    <mergeCell ref="AD13:AH13"/>
    <mergeCell ref="B29:F29"/>
    <mergeCell ref="I29:M29"/>
    <mergeCell ref="P29:T29"/>
    <mergeCell ref="W19:AA19"/>
    <mergeCell ref="AD19:AH19"/>
    <mergeCell ref="W29:AA29"/>
    <mergeCell ref="AD29:AH29"/>
    <mergeCell ref="W25:AA25"/>
    <mergeCell ref="AD25:AH25"/>
    <mergeCell ref="B25:F25"/>
    <mergeCell ref="I25:M25"/>
    <mergeCell ref="P25:T25"/>
    <mergeCell ref="B19:F19"/>
    <mergeCell ref="I19:M19"/>
    <mergeCell ref="P19:T19"/>
    <mergeCell ref="D34:F34"/>
    <mergeCell ref="I34:K34"/>
    <mergeCell ref="N34:P34"/>
    <mergeCell ref="S34:U34"/>
    <mergeCell ref="X34:Z34"/>
  </mergeCells>
  <conditionalFormatting sqref="B10:AJ11 B14:AJ17 B20:AJ23 B26:AJ27 B30:AJ30">
    <cfRule type="containsText" dxfId="2" priority="3" operator="containsText" text="C">
      <formula>NOT(ISERROR(SEARCH("C",B10)))</formula>
    </cfRule>
    <cfRule type="containsText" dxfId="1" priority="2" operator="containsText" text="M">
      <formula>NOT(ISERROR(SEARCH("M",B10)))</formula>
    </cfRule>
    <cfRule type="containsText" dxfId="0" priority="1" operator="containsText" text="F">
      <formula>NOT(ISERROR(SEARCH("F",B10)))</formula>
    </cfRule>
  </conditionalFormatting>
  <pageMargins left="0" right="0" top="0" bottom="0" header="0" footer="0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B8064-2646-4383-A099-A1E68E7F1DD2}">
  <sheetPr codeName="Feuil1"/>
  <dimension ref="B4:H47"/>
  <sheetViews>
    <sheetView zoomScale="90" zoomScaleNormal="90" workbookViewId="0">
      <selection activeCell="G5" sqref="G5:H5"/>
    </sheetView>
  </sheetViews>
  <sheetFormatPr baseColWidth="10" defaultColWidth="19.5546875" defaultRowHeight="14.4" x14ac:dyDescent="0.3"/>
  <cols>
    <col min="3" max="3" width="39.109375" customWidth="1"/>
    <col min="4" max="4" width="39" customWidth="1"/>
    <col min="5" max="5" width="39.21875" customWidth="1"/>
  </cols>
  <sheetData>
    <row r="4" spans="2:8" x14ac:dyDescent="0.3">
      <c r="B4" s="2"/>
    </row>
    <row r="5" spans="2:8" ht="21.6" customHeight="1" x14ac:dyDescent="0.5">
      <c r="B5" s="4">
        <v>2026</v>
      </c>
      <c r="C5" s="5" t="s">
        <v>0</v>
      </c>
      <c r="D5" s="5" t="s">
        <v>1</v>
      </c>
      <c r="F5" s="3"/>
      <c r="G5" s="65">
        <v>46143</v>
      </c>
      <c r="H5" s="65"/>
    </row>
    <row r="6" spans="2:8" ht="21.6" customHeight="1" x14ac:dyDescent="0.45">
      <c r="C6" s="6" t="s">
        <v>10</v>
      </c>
      <c r="D6" s="7">
        <f>DATE($B$5,1,1)</f>
        <v>46023</v>
      </c>
      <c r="E6" s="3"/>
    </row>
    <row r="7" spans="2:8" ht="21.6" customHeight="1" thickBot="1" x14ac:dyDescent="0.5">
      <c r="C7" s="8" t="s">
        <v>11</v>
      </c>
      <c r="D7" s="9">
        <f>MAX(FLOOR(DAY(MINUTE($B$5/38)/2+56)&amp;"/5/"&amp;$B$5,7)-34,ROUND(DATE($B$5,4,MOD(234-11*MOD($B$5,19),30))/7,0)*7-6)</f>
        <v>46117</v>
      </c>
      <c r="E7" s="3"/>
    </row>
    <row r="8" spans="2:8" ht="21.6" customHeight="1" thickBot="1" x14ac:dyDescent="0.5">
      <c r="C8" s="10" t="s">
        <v>2</v>
      </c>
      <c r="D8" s="11">
        <f>MAX(FLOOR(DAY(MINUTE($B$5/38)/2+56)&amp;"/5/"&amp;$B$5,7)-34,ROUND(DATE($B$5,4,MOD(234-11*MOD($B$5,19),30))/7,0)*7-6)+1</f>
        <v>46118</v>
      </c>
      <c r="E8" s="3"/>
      <c r="G8" s="57"/>
    </row>
    <row r="9" spans="2:8" ht="21.6" customHeight="1" thickBot="1" x14ac:dyDescent="0.5">
      <c r="C9" s="8" t="s">
        <v>3</v>
      </c>
      <c r="D9" s="9">
        <f>DATE($B$5,5,1)</f>
        <v>46143</v>
      </c>
      <c r="G9" s="57"/>
    </row>
    <row r="10" spans="2:8" ht="21.6" customHeight="1" thickBot="1" x14ac:dyDescent="0.5">
      <c r="C10" s="10" t="s">
        <v>12</v>
      </c>
      <c r="D10" s="11">
        <f>DATE($B$5,5,8)</f>
        <v>46150</v>
      </c>
      <c r="G10" s="57"/>
      <c r="H10" s="3"/>
    </row>
    <row r="11" spans="2:8" ht="21.6" customHeight="1" thickBot="1" x14ac:dyDescent="0.5">
      <c r="C11" s="8" t="s">
        <v>4</v>
      </c>
      <c r="D11" s="9">
        <f>MAX(FLOOR(DAY(MINUTE($B$5/38)/2+56)&amp;"/5/"&amp;$B$5,7)-34,ROUND(DATE($B$5,4,MOD(234-11*MOD($B$5,19),30))/7,0)*7-6)+39</f>
        <v>46156</v>
      </c>
      <c r="G11" s="57"/>
      <c r="H11" s="51"/>
    </row>
    <row r="12" spans="2:8" ht="21.6" customHeight="1" thickBot="1" x14ac:dyDescent="0.5">
      <c r="C12" s="10" t="s">
        <v>5</v>
      </c>
      <c r="D12" s="11">
        <f>MAX(FLOOR(DAY(MINUTE($B$5/38)/2+56)&amp;"/5/"&amp;$B$5,7)-34,ROUND(DATE($B$5,4,MOD(234-11*MOD($B$5,19),30))/7,0)*7-6)+49</f>
        <v>46166</v>
      </c>
      <c r="G12" s="57"/>
    </row>
    <row r="13" spans="2:8" ht="21.6" customHeight="1" thickBot="1" x14ac:dyDescent="0.5">
      <c r="C13" s="8" t="s">
        <v>13</v>
      </c>
      <c r="D13" s="9">
        <f>DATE($B$5,7,14)</f>
        <v>46217</v>
      </c>
      <c r="G13" s="57"/>
      <c r="H13" s="51"/>
    </row>
    <row r="14" spans="2:8" ht="21.6" customHeight="1" thickBot="1" x14ac:dyDescent="0.5">
      <c r="C14" s="10" t="s">
        <v>6</v>
      </c>
      <c r="D14" s="11">
        <f>DATE($B$5,8,15)</f>
        <v>46249</v>
      </c>
      <c r="G14" s="57"/>
      <c r="H14" s="51"/>
    </row>
    <row r="15" spans="2:8" ht="21.6" customHeight="1" thickBot="1" x14ac:dyDescent="0.5">
      <c r="C15" s="8" t="s">
        <v>7</v>
      </c>
      <c r="D15" s="9">
        <f>DATE($B$5,11,1)</f>
        <v>46327</v>
      </c>
      <c r="G15" s="57"/>
      <c r="H15" s="51"/>
    </row>
    <row r="16" spans="2:8" ht="21.6" customHeight="1" thickBot="1" x14ac:dyDescent="0.5">
      <c r="C16" s="10" t="s">
        <v>8</v>
      </c>
      <c r="D16" s="11">
        <f>DATE($B$5,11,11)</f>
        <v>46337</v>
      </c>
      <c r="G16" s="57"/>
      <c r="H16" s="51"/>
    </row>
    <row r="17" spans="3:8" ht="21.6" customHeight="1" thickBot="1" x14ac:dyDescent="0.5">
      <c r="C17" s="12" t="s">
        <v>9</v>
      </c>
      <c r="D17" s="13">
        <f>DATE($B$5,12,25)</f>
        <v>46381</v>
      </c>
      <c r="G17" s="57"/>
      <c r="H17" s="51"/>
    </row>
    <row r="18" spans="3:8" ht="21.6" customHeight="1" thickBot="1" x14ac:dyDescent="0.35">
      <c r="G18" s="57"/>
      <c r="H18" s="51"/>
    </row>
    <row r="19" spans="3:8" ht="21.6" customHeight="1" thickBot="1" x14ac:dyDescent="0.35">
      <c r="G19" s="57"/>
      <c r="H19" s="51"/>
    </row>
    <row r="20" spans="3:8" ht="21.6" customHeight="1" thickBot="1" x14ac:dyDescent="0.35">
      <c r="G20" s="57"/>
      <c r="H20" s="51"/>
    </row>
    <row r="21" spans="3:8" ht="21.6" customHeight="1" thickBot="1" x14ac:dyDescent="0.35">
      <c r="G21" s="57"/>
      <c r="H21" s="51"/>
    </row>
    <row r="22" spans="3:8" ht="21.6" customHeight="1" thickBot="1" x14ac:dyDescent="0.35">
      <c r="G22" s="57"/>
    </row>
    <row r="23" spans="3:8" ht="15" thickBot="1" x14ac:dyDescent="0.35">
      <c r="G23" s="57"/>
    </row>
    <row r="24" spans="3:8" ht="15" thickBot="1" x14ac:dyDescent="0.35">
      <c r="G24" s="57"/>
    </row>
    <row r="25" spans="3:8" ht="15" thickBot="1" x14ac:dyDescent="0.35">
      <c r="G25" s="57"/>
    </row>
    <row r="26" spans="3:8" ht="15" thickBot="1" x14ac:dyDescent="0.35">
      <c r="G26" s="57"/>
    </row>
    <row r="27" spans="3:8" ht="15" thickBot="1" x14ac:dyDescent="0.35">
      <c r="G27" s="57"/>
    </row>
    <row r="28" spans="3:8" ht="15" thickBot="1" x14ac:dyDescent="0.35">
      <c r="G28" s="57"/>
    </row>
    <row r="29" spans="3:8" ht="15" thickBot="1" x14ac:dyDescent="0.35">
      <c r="G29" s="57"/>
    </row>
    <row r="30" spans="3:8" x14ac:dyDescent="0.3">
      <c r="E30" s="14"/>
      <c r="G30" s="15"/>
    </row>
    <row r="31" spans="3:8" x14ac:dyDescent="0.3">
      <c r="E31" s="14"/>
      <c r="G31" s="15"/>
    </row>
    <row r="33" spans="5:6" x14ac:dyDescent="0.3">
      <c r="E33" s="16"/>
      <c r="F33" s="16"/>
    </row>
    <row r="34" spans="5:6" x14ac:dyDescent="0.3">
      <c r="E34" s="17"/>
      <c r="F34" s="17"/>
    </row>
    <row r="35" spans="5:6" x14ac:dyDescent="0.3">
      <c r="E35" s="17"/>
      <c r="F35" s="17"/>
    </row>
    <row r="36" spans="5:6" x14ac:dyDescent="0.3">
      <c r="E36" s="17"/>
      <c r="F36" s="17"/>
    </row>
    <row r="37" spans="5:6" x14ac:dyDescent="0.3">
      <c r="E37" s="17"/>
      <c r="F37" s="17"/>
    </row>
    <row r="38" spans="5:6" x14ac:dyDescent="0.3">
      <c r="E38" s="17"/>
      <c r="F38" s="17"/>
    </row>
    <row r="39" spans="5:6" x14ac:dyDescent="0.3">
      <c r="E39" s="17"/>
      <c r="F39" s="17"/>
    </row>
    <row r="40" spans="5:6" x14ac:dyDescent="0.3">
      <c r="E40" s="17"/>
      <c r="F40" s="17"/>
    </row>
    <row r="41" spans="5:6" x14ac:dyDescent="0.3">
      <c r="E41" s="17"/>
      <c r="F41" s="17"/>
    </row>
    <row r="42" spans="5:6" x14ac:dyDescent="0.3">
      <c r="E42" s="17"/>
      <c r="F42" s="17"/>
    </row>
    <row r="43" spans="5:6" x14ac:dyDescent="0.3">
      <c r="E43" s="17"/>
      <c r="F43" s="17"/>
    </row>
    <row r="44" spans="5:6" x14ac:dyDescent="0.3">
      <c r="E44" s="17"/>
      <c r="F44" s="17"/>
    </row>
    <row r="45" spans="5:6" x14ac:dyDescent="0.3">
      <c r="E45" s="18"/>
      <c r="F45" s="18"/>
    </row>
    <row r="46" spans="5:6" x14ac:dyDescent="0.3">
      <c r="E46" s="18"/>
      <c r="F46" s="18"/>
    </row>
    <row r="47" spans="5:6" x14ac:dyDescent="0.3">
      <c r="E47" s="18"/>
      <c r="F47" s="18"/>
    </row>
  </sheetData>
  <mergeCells count="1">
    <mergeCell ref="G5:H5"/>
  </mergeCells>
  <conditionalFormatting sqref="G7">
    <cfRule type="expression" dxfId="5" priority="1">
      <formula>VLOOKUP($D6,Fériés,1,FALSE)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F72F2-1DB5-4940-B1C5-FA813E7BA6B0}">
  <sheetPr codeName="Feuil2"/>
  <dimension ref="B3:AN13"/>
  <sheetViews>
    <sheetView workbookViewId="0">
      <selection activeCell="Q13" sqref="Q13"/>
    </sheetView>
  </sheetViews>
  <sheetFormatPr baseColWidth="10" defaultRowHeight="14.4" x14ac:dyDescent="0.3"/>
  <cols>
    <col min="6" max="39" width="4.88671875" customWidth="1"/>
    <col min="40" max="40" width="13.33203125" customWidth="1"/>
  </cols>
  <sheetData>
    <row r="3" spans="2:40" ht="14.4" customHeight="1" x14ac:dyDescent="0.3"/>
    <row r="4" spans="2:40" ht="30" customHeight="1" x14ac:dyDescent="0.3">
      <c r="B4" s="79"/>
      <c r="C4" s="80"/>
      <c r="D4" s="80"/>
      <c r="E4" s="81"/>
      <c r="F4" s="52" t="str">
        <f>IF(D7=EOMONTH($B$13,0),"",IF(D7="",IF(E8="","",$B$13),D7+1))</f>
        <v/>
      </c>
      <c r="G4" s="33">
        <f t="shared" ref="G4:AK4" si="0">IF(F4=EOMONTH($B$13,0),"",IF(F4="",IF(G5="","",$B$13),F4+1))</f>
        <v>46023</v>
      </c>
      <c r="H4" s="33">
        <f t="shared" si="0"/>
        <v>46024</v>
      </c>
      <c r="I4" s="33">
        <f t="shared" si="0"/>
        <v>46025</v>
      </c>
      <c r="J4" s="33">
        <f t="shared" si="0"/>
        <v>46026</v>
      </c>
      <c r="K4" s="33">
        <f t="shared" si="0"/>
        <v>46027</v>
      </c>
      <c r="L4" s="33">
        <f t="shared" si="0"/>
        <v>46028</v>
      </c>
      <c r="M4" s="33">
        <f t="shared" si="0"/>
        <v>46029</v>
      </c>
      <c r="N4" s="33">
        <f t="shared" si="0"/>
        <v>46030</v>
      </c>
      <c r="O4" s="33">
        <f t="shared" si="0"/>
        <v>46031</v>
      </c>
      <c r="P4" s="33">
        <f t="shared" si="0"/>
        <v>46032</v>
      </c>
      <c r="Q4" s="33">
        <f t="shared" si="0"/>
        <v>46033</v>
      </c>
      <c r="R4" s="33">
        <f t="shared" si="0"/>
        <v>46034</v>
      </c>
      <c r="S4" s="33">
        <f t="shared" si="0"/>
        <v>46035</v>
      </c>
      <c r="T4" s="33">
        <f t="shared" si="0"/>
        <v>46036</v>
      </c>
      <c r="U4" s="33">
        <f t="shared" si="0"/>
        <v>46037</v>
      </c>
      <c r="V4" s="33">
        <f t="shared" si="0"/>
        <v>46038</v>
      </c>
      <c r="W4" s="33">
        <f t="shared" si="0"/>
        <v>46039</v>
      </c>
      <c r="X4" s="33">
        <f t="shared" si="0"/>
        <v>46040</v>
      </c>
      <c r="Y4" s="33">
        <f t="shared" si="0"/>
        <v>46041</v>
      </c>
      <c r="Z4" s="33">
        <f t="shared" si="0"/>
        <v>46042</v>
      </c>
      <c r="AA4" s="33">
        <f t="shared" si="0"/>
        <v>46043</v>
      </c>
      <c r="AB4" s="33">
        <f t="shared" si="0"/>
        <v>46044</v>
      </c>
      <c r="AC4" s="33">
        <f t="shared" si="0"/>
        <v>46045</v>
      </c>
      <c r="AD4" s="33">
        <f t="shared" si="0"/>
        <v>46046</v>
      </c>
      <c r="AE4" s="33">
        <f t="shared" si="0"/>
        <v>46047</v>
      </c>
      <c r="AF4" s="33">
        <f t="shared" si="0"/>
        <v>46048</v>
      </c>
      <c r="AG4" s="33">
        <f t="shared" si="0"/>
        <v>46049</v>
      </c>
      <c r="AH4" s="33">
        <f t="shared" si="0"/>
        <v>46050</v>
      </c>
      <c r="AI4" s="33">
        <f t="shared" si="0"/>
        <v>46051</v>
      </c>
      <c r="AJ4" s="33">
        <f t="shared" si="0"/>
        <v>46052</v>
      </c>
      <c r="AK4" s="33">
        <f t="shared" si="0"/>
        <v>46053</v>
      </c>
      <c r="AL4" s="1"/>
      <c r="AM4" s="22"/>
      <c r="AN4" s="58">
        <f>IF(EOMONTH(B13,0),$AI$5,$AI$5+1)</f>
        <v>46051</v>
      </c>
    </row>
    <row r="5" spans="2:40" ht="30" customHeight="1" x14ac:dyDescent="0.3">
      <c r="B5" s="82"/>
      <c r="C5" s="83"/>
      <c r="D5" s="83"/>
      <c r="E5" s="84"/>
      <c r="F5" s="1"/>
      <c r="G5" s="37">
        <f>IF(WEEKDAY($B$13,2)=4,$B$13,IF(F5&lt;&gt;"",F5+1,""))</f>
        <v>46023</v>
      </c>
      <c r="H5" s="37">
        <f t="shared" ref="H5:AK5" si="1">IF(WEEKDAY($B$13,2)=5,$B$13,IF(G5&lt;&gt;"",G5+1,""))</f>
        <v>46024</v>
      </c>
      <c r="I5" s="37">
        <f t="shared" si="1"/>
        <v>46025</v>
      </c>
      <c r="J5" s="37">
        <f t="shared" si="1"/>
        <v>46026</v>
      </c>
      <c r="K5" s="37">
        <f t="shared" si="1"/>
        <v>46027</v>
      </c>
      <c r="L5" s="37">
        <f t="shared" si="1"/>
        <v>46028</v>
      </c>
      <c r="M5" s="37">
        <f t="shared" si="1"/>
        <v>46029</v>
      </c>
      <c r="N5" s="37">
        <f t="shared" si="1"/>
        <v>46030</v>
      </c>
      <c r="O5" s="37">
        <f t="shared" si="1"/>
        <v>46031</v>
      </c>
      <c r="P5" s="37">
        <f t="shared" si="1"/>
        <v>46032</v>
      </c>
      <c r="Q5" s="37">
        <f t="shared" si="1"/>
        <v>46033</v>
      </c>
      <c r="R5" s="37">
        <f t="shared" si="1"/>
        <v>46034</v>
      </c>
      <c r="S5" s="37">
        <f t="shared" si="1"/>
        <v>46035</v>
      </c>
      <c r="T5" s="37">
        <f t="shared" si="1"/>
        <v>46036</v>
      </c>
      <c r="U5" s="37">
        <f t="shared" si="1"/>
        <v>46037</v>
      </c>
      <c r="V5" s="37">
        <f t="shared" si="1"/>
        <v>46038</v>
      </c>
      <c r="W5" s="37">
        <f t="shared" si="1"/>
        <v>46039</v>
      </c>
      <c r="X5" s="37">
        <f t="shared" si="1"/>
        <v>46040</v>
      </c>
      <c r="Y5" s="37">
        <f t="shared" si="1"/>
        <v>46041</v>
      </c>
      <c r="Z5" s="37">
        <f t="shared" si="1"/>
        <v>46042</v>
      </c>
      <c r="AA5" s="37">
        <f t="shared" si="1"/>
        <v>46043</v>
      </c>
      <c r="AB5" s="37">
        <f t="shared" si="1"/>
        <v>46044</v>
      </c>
      <c r="AC5" s="37">
        <f t="shared" si="1"/>
        <v>46045</v>
      </c>
      <c r="AD5" s="37">
        <f t="shared" si="1"/>
        <v>46046</v>
      </c>
      <c r="AE5" s="37">
        <f t="shared" si="1"/>
        <v>46047</v>
      </c>
      <c r="AF5" s="37">
        <f t="shared" si="1"/>
        <v>46048</v>
      </c>
      <c r="AG5" s="37">
        <f t="shared" si="1"/>
        <v>46049</v>
      </c>
      <c r="AH5" s="37">
        <f t="shared" si="1"/>
        <v>46050</v>
      </c>
      <c r="AI5" s="37">
        <f t="shared" si="1"/>
        <v>46051</v>
      </c>
      <c r="AJ5" s="37">
        <f t="shared" si="1"/>
        <v>46052</v>
      </c>
      <c r="AK5" s="37">
        <f t="shared" si="1"/>
        <v>46053</v>
      </c>
      <c r="AL5" s="1"/>
      <c r="AM5" s="22"/>
      <c r="AN5" s="22"/>
    </row>
    <row r="6" spans="2:40" x14ac:dyDescent="0.3"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1"/>
    </row>
    <row r="7" spans="2:40" ht="30" customHeight="1" x14ac:dyDescent="0.3">
      <c r="B7" s="85"/>
      <c r="C7" s="66"/>
      <c r="D7" s="66"/>
      <c r="E7" s="67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22"/>
      <c r="AN7" s="22"/>
    </row>
    <row r="8" spans="2:40" ht="30" customHeight="1" x14ac:dyDescent="0.3">
      <c r="B8" s="85"/>
      <c r="C8" s="66"/>
      <c r="D8" s="66"/>
      <c r="E8" s="67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22"/>
      <c r="AN8" s="22"/>
    </row>
    <row r="9" spans="2:40" ht="30" customHeight="1" x14ac:dyDescent="0.3">
      <c r="B9" s="85"/>
      <c r="C9" s="66"/>
      <c r="D9" s="66"/>
      <c r="E9" s="67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22"/>
      <c r="AN9" s="22"/>
    </row>
    <row r="10" spans="2:40" ht="30" customHeight="1" x14ac:dyDescent="0.3">
      <c r="B10" s="85"/>
      <c r="C10" s="66"/>
      <c r="D10" s="66"/>
      <c r="E10" s="67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22"/>
      <c r="AN10" s="22"/>
    </row>
    <row r="13" spans="2:40" ht="21.6" customHeight="1" x14ac:dyDescent="0.5">
      <c r="B13" s="65">
        <v>46023</v>
      </c>
      <c r="C13" s="65"/>
      <c r="G13" s="19"/>
      <c r="H13" s="66" t="s">
        <v>20</v>
      </c>
      <c r="I13" s="66"/>
      <c r="J13" s="67"/>
      <c r="L13" s="53"/>
      <c r="M13" s="66" t="s">
        <v>21</v>
      </c>
      <c r="N13" s="66"/>
      <c r="O13" s="67"/>
      <c r="Q13" s="54"/>
      <c r="R13" s="66" t="s">
        <v>22</v>
      </c>
      <c r="S13" s="66"/>
      <c r="T13" s="67"/>
      <c r="V13" s="55"/>
      <c r="W13" s="66" t="s">
        <v>23</v>
      </c>
      <c r="X13" s="66"/>
      <c r="Y13" s="67"/>
      <c r="AA13" s="56"/>
      <c r="AB13" s="66" t="s">
        <v>24</v>
      </c>
      <c r="AC13" s="66"/>
      <c r="AD13" s="67"/>
    </row>
  </sheetData>
  <mergeCells count="11">
    <mergeCell ref="R13:T13"/>
    <mergeCell ref="W13:Y13"/>
    <mergeCell ref="AB13:AD13"/>
    <mergeCell ref="B4:E5"/>
    <mergeCell ref="H13:J13"/>
    <mergeCell ref="M13:O13"/>
    <mergeCell ref="B7:E7"/>
    <mergeCell ref="B8:E8"/>
    <mergeCell ref="B9:E9"/>
    <mergeCell ref="B10:E10"/>
    <mergeCell ref="B13:C13"/>
  </mergeCells>
  <conditionalFormatting sqref="F4:AL5">
    <cfRule type="expression" dxfId="4" priority="2">
      <formula>WEEKDAY($F4,2)&gt;5</formula>
    </cfRule>
  </conditionalFormatting>
  <conditionalFormatting sqref="F5:AL5">
    <cfRule type="expression" dxfId="3" priority="1">
      <formula>WEEKDAY($F5,2)&gt;5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0D962-373F-45B1-B15E-51EEF8734D74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Test Fériés Mai</vt:lpstr>
      <vt:lpstr>Calcul Jours Fériés</vt:lpstr>
      <vt:lpstr>Essai planning</vt:lpstr>
      <vt:lpstr>Feuil1</vt:lpstr>
      <vt:lpstr>Fériés</vt:lpstr>
      <vt:lpstr>JOUR.DE.PAQUES</vt:lpstr>
      <vt:lpstr>'Test Fériés Mai'!Zone_d_impression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CHAMPIER</dc:creator>
  <cp:lastModifiedBy>Denis CHAMPIER</cp:lastModifiedBy>
  <dcterms:created xsi:type="dcterms:W3CDTF">2025-11-28T08:12:12Z</dcterms:created>
  <dcterms:modified xsi:type="dcterms:W3CDTF">2026-01-03T18:34:21Z</dcterms:modified>
</cp:coreProperties>
</file>