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8830" windowHeight="13485" tabRatio="749" activeTab="1"/>
  </bookViews>
  <sheets>
    <sheet name="Questionnaire" sheetId="26" r:id="rId1"/>
    <sheet name="Données" sheetId="24" r:id="rId2"/>
    <sheet name="fdf0" sheetId="22" r:id="rId3"/>
  </sheets>
  <definedNames>
    <definedName name="FEUILLETS">Données!$C$129</definedName>
    <definedName name="NUMFEUILLE">fdf0!$A$144</definedName>
    <definedName name="TOTAL">#REF!</definedName>
    <definedName name="_xlnm.Print_Area" localSheetId="1">Données!$A:$D</definedName>
  </definedNames>
  <calcPr calcId="145621"/>
</workbook>
</file>

<file path=xl/calcChain.xml><?xml version="1.0" encoding="utf-8"?>
<calcChain xmlns="http://schemas.openxmlformats.org/spreadsheetml/2006/main">
  <c r="C14" i="24" l="1"/>
  <c r="C29" i="24"/>
  <c r="C30" i="24"/>
  <c r="C28" i="24"/>
  <c r="C26" i="24"/>
  <c r="C25" i="24"/>
  <c r="C24" i="24"/>
  <c r="C23" i="24"/>
  <c r="C3" i="24"/>
  <c r="C57" i="24"/>
  <c r="C58" i="24"/>
  <c r="C59" i="24"/>
  <c r="C60" i="24"/>
  <c r="C61" i="24"/>
  <c r="C62" i="24"/>
  <c r="C63" i="24"/>
  <c r="C64" i="24"/>
  <c r="C65" i="24"/>
  <c r="C66" i="24"/>
  <c r="C67" i="24"/>
  <c r="C68" i="24"/>
  <c r="C69" i="24"/>
  <c r="C70" i="24"/>
  <c r="C71" i="24"/>
  <c r="C72" i="24"/>
  <c r="C73" i="24"/>
  <c r="C74" i="24"/>
  <c r="C75" i="24"/>
  <c r="C76" i="24"/>
  <c r="C77" i="24"/>
  <c r="C78" i="24"/>
  <c r="C79" i="24"/>
  <c r="C80" i="24"/>
  <c r="C81" i="24"/>
  <c r="C82" i="24"/>
  <c r="C83" i="24"/>
  <c r="C84" i="24"/>
  <c r="C85" i="24"/>
  <c r="C86" i="24"/>
  <c r="C87" i="24"/>
  <c r="C88" i="24"/>
  <c r="C89" i="24"/>
  <c r="C90" i="24"/>
  <c r="C91" i="24"/>
  <c r="C92" i="24"/>
  <c r="C93" i="24"/>
  <c r="C94" i="24"/>
  <c r="C95" i="24"/>
  <c r="C96" i="24"/>
  <c r="C97" i="24"/>
  <c r="C98" i="24"/>
  <c r="C99" i="24"/>
  <c r="C100" i="24"/>
  <c r="C101" i="24"/>
  <c r="C102" i="24"/>
  <c r="C103" i="24"/>
  <c r="C104" i="24"/>
  <c r="C105" i="24"/>
  <c r="C106" i="24"/>
  <c r="C107" i="24"/>
  <c r="C108" i="24"/>
  <c r="C109" i="24"/>
  <c r="C110" i="24"/>
  <c r="C111" i="24"/>
  <c r="C112" i="24"/>
  <c r="C113" i="24"/>
  <c r="C114" i="24"/>
  <c r="C115" i="24"/>
  <c r="C116" i="24"/>
  <c r="C117" i="24"/>
  <c r="C118" i="24"/>
  <c r="C119" i="24"/>
  <c r="C120" i="24"/>
  <c r="C121" i="24"/>
  <c r="C122" i="24"/>
  <c r="C123" i="24"/>
  <c r="C124" i="24"/>
  <c r="C125" i="24"/>
  <c r="C126" i="24"/>
  <c r="C40" i="24"/>
  <c r="C41" i="24"/>
  <c r="C42" i="24"/>
  <c r="C43" i="24"/>
  <c r="C44" i="24"/>
  <c r="C45" i="24"/>
  <c r="C46" i="24"/>
  <c r="C47" i="24"/>
  <c r="C48" i="24"/>
  <c r="C49" i="24"/>
  <c r="C50" i="24"/>
  <c r="C51" i="24"/>
  <c r="C54" i="24"/>
  <c r="C55" i="24"/>
  <c r="C56" i="24"/>
  <c r="C11" i="24"/>
  <c r="C12" i="24"/>
  <c r="C13" i="24"/>
  <c r="C15" i="24"/>
  <c r="C16" i="24"/>
  <c r="C17" i="24"/>
  <c r="C18" i="24"/>
  <c r="C19" i="24"/>
  <c r="C20" i="24"/>
  <c r="C21" i="24"/>
  <c r="C22" i="24"/>
  <c r="C27" i="24"/>
  <c r="C31" i="24"/>
  <c r="C32" i="24"/>
  <c r="C33" i="24"/>
  <c r="C34" i="24"/>
  <c r="C35" i="24"/>
  <c r="C36" i="24"/>
  <c r="C37" i="24"/>
  <c r="C38" i="24"/>
  <c r="C39" i="24"/>
  <c r="C8" i="24" l="1"/>
  <c r="C9" i="24"/>
  <c r="C10" i="24"/>
  <c r="A41" i="22" l="1"/>
  <c r="A40" i="22"/>
  <c r="A39" i="22"/>
  <c r="A38" i="22"/>
  <c r="A37" i="22"/>
  <c r="A36" i="22"/>
  <c r="A35" i="22"/>
  <c r="A34" i="22"/>
  <c r="A33" i="22"/>
  <c r="A32" i="22"/>
  <c r="A31" i="22"/>
  <c r="A30" i="22"/>
  <c r="A29" i="22"/>
  <c r="A28" i="22"/>
  <c r="A27" i="22"/>
  <c r="A42" i="22" l="1"/>
  <c r="A43" i="22"/>
  <c r="A44" i="22"/>
  <c r="A45" i="22"/>
  <c r="A46" i="22"/>
  <c r="A47" i="22"/>
  <c r="A48" i="22"/>
  <c r="A49" i="22"/>
  <c r="A50" i="22"/>
  <c r="A51" i="22"/>
  <c r="A52" i="22"/>
  <c r="A53" i="22"/>
  <c r="A54" i="22"/>
  <c r="C4" i="24" l="1"/>
  <c r="C6" i="24" l="1"/>
  <c r="C7" i="24"/>
  <c r="A14" i="22" s="1"/>
  <c r="C5" i="24"/>
  <c r="A26" i="22"/>
  <c r="A25" i="22"/>
  <c r="A24" i="22"/>
  <c r="A23" i="22"/>
  <c r="A22" i="22"/>
  <c r="A21" i="22"/>
  <c r="A20" i="22"/>
  <c r="A19" i="22"/>
  <c r="A18" i="22"/>
  <c r="A17" i="22"/>
  <c r="A16" i="22"/>
  <c r="A15" i="22"/>
  <c r="A55" i="22"/>
  <c r="A56" i="22"/>
  <c r="A57" i="22"/>
  <c r="A58" i="22"/>
  <c r="A59" i="22"/>
  <c r="A60" i="22"/>
  <c r="A61" i="22"/>
  <c r="A62" i="22"/>
  <c r="A63" i="22"/>
  <c r="A64" i="22"/>
  <c r="A65" i="22"/>
  <c r="A66" i="22"/>
  <c r="A67" i="22"/>
  <c r="A68" i="22"/>
  <c r="A69" i="22"/>
  <c r="A70" i="22"/>
  <c r="A71" i="22"/>
  <c r="A72" i="22"/>
  <c r="A73" i="22"/>
  <c r="A74" i="22"/>
  <c r="A75" i="22"/>
  <c r="A76" i="22"/>
  <c r="A77" i="22"/>
  <c r="A78" i="22"/>
  <c r="A79" i="22"/>
  <c r="A80" i="22"/>
  <c r="A81" i="22"/>
  <c r="A82" i="22"/>
  <c r="A83" i="22"/>
  <c r="A84" i="22"/>
  <c r="A85" i="22"/>
  <c r="A86" i="22"/>
  <c r="A87" i="22"/>
  <c r="A88" i="22"/>
  <c r="A89" i="22"/>
  <c r="A90" i="22"/>
  <c r="A91" i="22"/>
  <c r="A92" i="22"/>
  <c r="A93" i="22"/>
  <c r="A94" i="22"/>
  <c r="A95" i="22"/>
  <c r="A96" i="22"/>
  <c r="A97" i="22"/>
  <c r="A98" i="22"/>
  <c r="A99" i="22"/>
  <c r="A100" i="22"/>
  <c r="A101" i="22"/>
  <c r="A102" i="22"/>
  <c r="A103" i="22"/>
  <c r="A104" i="22"/>
  <c r="A105" i="22"/>
  <c r="A106" i="22"/>
  <c r="A107" i="22"/>
  <c r="A108" i="22"/>
  <c r="A109" i="22"/>
  <c r="A110" i="22"/>
  <c r="A111" i="22"/>
  <c r="A112" i="22"/>
  <c r="A113" i="22"/>
  <c r="A114" i="22"/>
  <c r="A115" i="22"/>
  <c r="A116" i="22"/>
  <c r="A117" i="22"/>
  <c r="A118" i="22"/>
  <c r="A119" i="22"/>
  <c r="A120" i="22"/>
  <c r="A121" i="22"/>
  <c r="A122" i="22"/>
  <c r="A123" i="22"/>
  <c r="A124" i="22"/>
  <c r="A125" i="22"/>
  <c r="A126" i="22"/>
  <c r="A127" i="22"/>
  <c r="A128" i="22"/>
  <c r="A129" i="22"/>
  <c r="A130" i="22"/>
  <c r="A131" i="22"/>
  <c r="A13" i="22" l="1"/>
  <c r="A12" i="22"/>
  <c r="A11" i="22" l="1"/>
  <c r="A10" i="22"/>
</calcChain>
</file>

<file path=xl/sharedStrings.xml><?xml version="1.0" encoding="utf-8"?>
<sst xmlns="http://schemas.openxmlformats.org/spreadsheetml/2006/main" count="363" uniqueCount="278">
  <si>
    <t>%FDF-1.2</t>
  </si>
  <si>
    <t>%âãÏÓ</t>
  </si>
  <si>
    <t>1 0 obj</t>
  </si>
  <si>
    <t xml:space="preserve">&lt;&lt; </t>
  </si>
  <si>
    <t xml:space="preserve">&gt;&gt; </t>
  </si>
  <si>
    <t>endobj</t>
  </si>
  <si>
    <t>2 0 obj</t>
  </si>
  <si>
    <t xml:space="preserve">[ </t>
  </si>
  <si>
    <t>]</t>
  </si>
  <si>
    <t>trailer</t>
  </si>
  <si>
    <t>&lt;&lt;</t>
  </si>
  <si>
    <t xml:space="preserve">/Root 1 0 R </t>
  </si>
  <si>
    <t>&gt;&gt;</t>
  </si>
  <si>
    <t>%%EOF</t>
  </si>
  <si>
    <t>NOMBRE DE FEUILLETS</t>
  </si>
  <si>
    <t>NUMERO DE LA FEUILLE</t>
  </si>
  <si>
    <t>APA_non</t>
  </si>
  <si>
    <t>APA_oui</t>
  </si>
  <si>
    <t>Montant_1.0.0</t>
  </si>
  <si>
    <t>Montant_1.0.1</t>
  </si>
  <si>
    <t>Montant_1.0.2</t>
  </si>
  <si>
    <t>Montant_1.0.3</t>
  </si>
  <si>
    <t>Montant_1.0.4</t>
  </si>
  <si>
    <t>Montant_1.0.5</t>
  </si>
  <si>
    <t>Montant_1.0.6</t>
  </si>
  <si>
    <t>Montant_1.0.7</t>
  </si>
  <si>
    <t>Montant_1.0.8</t>
  </si>
  <si>
    <t>Montant_1.0.9</t>
  </si>
  <si>
    <t>Montant_2.0</t>
  </si>
  <si>
    <t>Montant_2.1</t>
  </si>
  <si>
    <t>Montant_2.2</t>
  </si>
  <si>
    <t>Montant_2.3</t>
  </si>
  <si>
    <t>Montant_2.4</t>
  </si>
  <si>
    <t>Montant_2.5</t>
  </si>
  <si>
    <t>Montant_2.6</t>
  </si>
  <si>
    <t>Montant_2.7</t>
  </si>
  <si>
    <t>Montant_2.8</t>
  </si>
  <si>
    <t>Montant_2.9</t>
  </si>
  <si>
    <t>PCH_non</t>
  </si>
  <si>
    <t>PCH_oui</t>
  </si>
  <si>
    <t>Texte3.0</t>
  </si>
  <si>
    <t>Texte3.1</t>
  </si>
  <si>
    <t>Texte3.2</t>
  </si>
  <si>
    <t>adresse</t>
  </si>
  <si>
    <t>adresse_contact</t>
  </si>
  <si>
    <t>attribution_refusee</t>
  </si>
  <si>
    <t>autre_retraite_non</t>
  </si>
  <si>
    <t>autre_retraite_oui</t>
  </si>
  <si>
    <t>celibataire</t>
  </si>
  <si>
    <t>changement_vie_non</t>
  </si>
  <si>
    <t>changement_vie_oui</t>
  </si>
  <si>
    <t>chute_non</t>
  </si>
  <si>
    <t>chute_oui</t>
  </si>
  <si>
    <t>code_postal</t>
  </si>
  <si>
    <t>commune</t>
  </si>
  <si>
    <t>commune_naissance</t>
  </si>
  <si>
    <t>commune_naissance_conjoint</t>
  </si>
  <si>
    <t>concubinage</t>
  </si>
  <si>
    <t>contact_famille_non</t>
  </si>
  <si>
    <t>contact_famille_oui</t>
  </si>
  <si>
    <t>cours_instruction</t>
  </si>
  <si>
    <t>date_aide_CG</t>
  </si>
  <si>
    <t>date_deces_conjoint</t>
  </si>
  <si>
    <t>date_naissance</t>
  </si>
  <si>
    <t>date_naissance_conjoint</t>
  </si>
  <si>
    <t>demande_depose</t>
  </si>
  <si>
    <t>demande_rejetee</t>
  </si>
  <si>
    <t>departement_naissance</t>
  </si>
  <si>
    <t>departement_naissance_conjoint</t>
  </si>
  <si>
    <t>difficultes_acces_non</t>
  </si>
  <si>
    <t>difficultes_access_oui</t>
  </si>
  <si>
    <t>divorce</t>
  </si>
  <si>
    <t>divorce_date</t>
  </si>
  <si>
    <t>email</t>
  </si>
  <si>
    <t>email_contact</t>
  </si>
  <si>
    <t>etablissement_conjoint_non</t>
  </si>
  <si>
    <t>etablissement_conjoint_oui</t>
  </si>
  <si>
    <t>hospitalisation_non</t>
  </si>
  <si>
    <t>hospitalisation_oui</t>
  </si>
  <si>
    <t>intitule_aide</t>
  </si>
  <si>
    <t>madame</t>
  </si>
  <si>
    <t>marie</t>
  </si>
  <si>
    <t>marie_date</t>
  </si>
  <si>
    <t>monsieur</t>
  </si>
  <si>
    <t>nationalite</t>
  </si>
  <si>
    <t>nom_contact</t>
  </si>
  <si>
    <t>nom_famille</t>
  </si>
  <si>
    <t>nom_famille_conjoint</t>
  </si>
  <si>
    <t>nom_usage</t>
  </si>
  <si>
    <t>nom_usage_conjoint</t>
  </si>
  <si>
    <t>numero_retraite_1</t>
  </si>
  <si>
    <t>numero_retraite_2</t>
  </si>
  <si>
    <t>numero_retraite_conjoint_1</t>
  </si>
  <si>
    <t>numero_retraite_conjoint_2</t>
  </si>
  <si>
    <t>numero_ss</t>
  </si>
  <si>
    <t>numero_ss_bis</t>
  </si>
  <si>
    <t>numero_ss_bis_conjoint</t>
  </si>
  <si>
    <t>numero_ss_conjoint</t>
  </si>
  <si>
    <t>pacse</t>
  </si>
  <si>
    <t>pays</t>
  </si>
  <si>
    <t>pays_naissance</t>
  </si>
  <si>
    <t>pays_naissance_conjoint</t>
  </si>
  <si>
    <t>personne_dependante_non</t>
  </si>
  <si>
    <t>personne_dependante_oui</t>
  </si>
  <si>
    <t>prenom</t>
  </si>
  <si>
    <t>prenom_conjoint</t>
  </si>
  <si>
    <t>regime_agri_conjoint_droit</t>
  </si>
  <si>
    <t>regime_agri_conjoint_nb_trim</t>
  </si>
  <si>
    <t>regime_agri_droit</t>
  </si>
  <si>
    <t>regime_agri_nb_trim</t>
  </si>
  <si>
    <t>regime_autre_conjoint_droit</t>
  </si>
  <si>
    <t>regime_autre_conjoint_nb_trim</t>
  </si>
  <si>
    <t>regime_autre_droit</t>
  </si>
  <si>
    <t>regime_autre_nb_trim</t>
  </si>
  <si>
    <t>regime_etranger_conjoint_droit</t>
  </si>
  <si>
    <t>regime_etranger_conjoint_nb_trim</t>
  </si>
  <si>
    <t>regime_etranger_droit</t>
  </si>
  <si>
    <t>regime_etranger_nb_trim</t>
  </si>
  <si>
    <t>regime_general_conjoint_non</t>
  </si>
  <si>
    <t>regime_general_conjoint_oui</t>
  </si>
  <si>
    <t>regime_general_non</t>
  </si>
  <si>
    <t>regime_general_oui</t>
  </si>
  <si>
    <t>regime_nonsal_conjoint_droit</t>
  </si>
  <si>
    <t>regime_nonsal_conjoint_nb_trim</t>
  </si>
  <si>
    <t>regime_nonsal_droit</t>
  </si>
  <si>
    <t>regime_nonsal_nb_trim</t>
  </si>
  <si>
    <t>retraite_complementaire</t>
  </si>
  <si>
    <t>retraite_complementaire_non</t>
  </si>
  <si>
    <t>retraite_complementaire_oui</t>
  </si>
  <si>
    <t>separe</t>
  </si>
  <si>
    <t>seul_domicile_non</t>
  </si>
  <si>
    <t>seul_domicile_oui</t>
  </si>
  <si>
    <t>statut_contact_1</t>
  </si>
  <si>
    <t>statut_contact_2</t>
  </si>
  <si>
    <t>telephone</t>
  </si>
  <si>
    <t>telephone_contact</t>
  </si>
  <si>
    <t>telephone_non</t>
  </si>
  <si>
    <t>travaux_adaptation_non</t>
  </si>
  <si>
    <t>travaux_adaptation_oui</t>
  </si>
  <si>
    <t>veuf</t>
  </si>
  <si>
    <t>Question</t>
  </si>
  <si>
    <t>Off</t>
  </si>
  <si>
    <t xml:space="preserve">QUESTIONNAIRE HABITE MIEUX  </t>
  </si>
  <si>
    <t xml:space="preserve"> Page N° 1</t>
  </si>
  <si>
    <t>Vous-même</t>
  </si>
  <si>
    <r>
      <t xml:space="preserve">Madame                                                                                                    </t>
    </r>
    <r>
      <rPr>
        <sz val="10"/>
        <rFont val="Arial"/>
        <family val="2"/>
      </rPr>
      <t>(entrez un "X") ----&gt;</t>
    </r>
  </si>
  <si>
    <r>
      <t xml:space="preserve">Monsieur                                                                                                  </t>
    </r>
    <r>
      <rPr>
        <sz val="10"/>
        <rFont val="Arial"/>
        <family val="2"/>
      </rPr>
      <t xml:space="preserve"> (entrez un "X") ----&gt;</t>
    </r>
  </si>
  <si>
    <t>Oui</t>
  </si>
  <si>
    <t>Non</t>
  </si>
  <si>
    <r>
      <t xml:space="preserve">Téléphone </t>
    </r>
    <r>
      <rPr>
        <b/>
        <sz val="9"/>
        <color rgb="FFFF0000"/>
        <rFont val="Arial"/>
        <family val="2"/>
      </rPr>
      <t>(OBLIGATOIRE pour organiser la prise de rendez-vous et traiter votre demande)</t>
    </r>
  </si>
  <si>
    <r>
      <t xml:space="preserve">Vous n’avez pas de n° de téléphone                                                        </t>
    </r>
    <r>
      <rPr>
        <sz val="10"/>
        <rFont val="Arial"/>
        <family val="2"/>
      </rPr>
      <t xml:space="preserve">(entrez un "X") ----&gt; </t>
    </r>
  </si>
  <si>
    <t xml:space="preserve"> Votre
 situation
 de
famille</t>
  </si>
  <si>
    <r>
      <t xml:space="preserve">Célibataire                                                                                               </t>
    </r>
    <r>
      <rPr>
        <sz val="10"/>
        <rFont val="Arial"/>
        <family val="2"/>
      </rPr>
      <t xml:space="preserve"> (entrez un "X") ----&gt;</t>
    </r>
  </si>
  <si>
    <r>
      <t xml:space="preserve">Marié(e)                                                                                                    </t>
    </r>
    <r>
      <rPr>
        <sz val="10"/>
        <rFont val="Arial"/>
        <family val="2"/>
      </rPr>
      <t xml:space="preserve"> (entrez un "X") ----&gt;</t>
    </r>
  </si>
  <si>
    <r>
      <t xml:space="preserve">Pacsé(e)                                                                                                    </t>
    </r>
    <r>
      <rPr>
        <sz val="10"/>
        <rFont val="Arial"/>
        <family val="2"/>
      </rPr>
      <t>(entrez un "X") ----&gt;</t>
    </r>
  </si>
  <si>
    <r>
      <t xml:space="preserve">En concubinage                                                                                      </t>
    </r>
    <r>
      <rPr>
        <sz val="10"/>
        <rFont val="Arial"/>
        <family val="2"/>
      </rPr>
      <t>(entrez un "X") ----&gt;</t>
    </r>
  </si>
  <si>
    <t>Depuis le</t>
  </si>
  <si>
    <r>
      <t xml:space="preserve">Divorcé(e)                                                                                                </t>
    </r>
    <r>
      <rPr>
        <sz val="10"/>
        <rFont val="Arial"/>
        <family val="2"/>
      </rPr>
      <t xml:space="preserve"> (entrez un "X") ----&gt;</t>
    </r>
  </si>
  <si>
    <r>
      <t xml:space="preserve">Séparé(e)                                                                                                 </t>
    </r>
    <r>
      <rPr>
        <sz val="10"/>
        <rFont val="Arial"/>
        <family val="2"/>
      </rPr>
      <t xml:space="preserve"> (entrez un "X") ----&gt;</t>
    </r>
  </si>
  <si>
    <r>
      <t xml:space="preserve">Veuf(ve)                                                                                                     </t>
    </r>
    <r>
      <rPr>
        <sz val="10"/>
        <rFont val="Arial"/>
        <family val="2"/>
      </rPr>
      <t>(entrez un "X") ----&gt;</t>
    </r>
  </si>
  <si>
    <t xml:space="preserve">Votre conjoint(e) 
ou 
partenaire PACS 
ou 
concubin(e)    </t>
  </si>
  <si>
    <t>Le contexte 
de votre 
demande 
d’aide</t>
  </si>
  <si>
    <t>(hormis la personne avec laquelle vous vivez)</t>
  </si>
  <si>
    <t>(Décès ou placement dans une maison de retraite d’un proche vivant sous le même toit)</t>
  </si>
  <si>
    <t xml:space="preserve"> Page N° 2</t>
  </si>
  <si>
    <t>Vos régimes de retraite ou ceux de votre conjoint(e), partenaire PACS ou concubin(e) en France et/ou à l’étranger</t>
  </si>
  <si>
    <t>Retraites de base</t>
  </si>
  <si>
    <t>Percevez-vous une autre retraite de base que celle du régime général ?</t>
  </si>
  <si>
    <t>Si oui remplissez le tableau ci-dessous en indiquant le nombre de trimestres validés par les différents régimes qui vous versent une retraite. Vous trouverez ces informations sur vos notiications de retraite.</t>
  </si>
  <si>
    <t>Retraite de base</t>
  </si>
  <si>
    <t>Titulaire</t>
  </si>
  <si>
    <t>Nombre                                      de                                             trimestres</t>
  </si>
  <si>
    <t>Précisez droit</t>
  </si>
  <si>
    <t>P  (personnel)</t>
  </si>
  <si>
    <t>R  (réversion)</t>
  </si>
  <si>
    <t>Régime agricole (uniquement salariés)</t>
  </si>
  <si>
    <t>Votre conjoint</t>
  </si>
  <si>
    <t>Régime de non salariés (y compris exploitants agricoles)</t>
  </si>
  <si>
    <t>Autres régimes de salariés</t>
  </si>
  <si>
    <t>Régimes étrangers ou organisations internationales</t>
  </si>
  <si>
    <t>Complémentaires</t>
  </si>
  <si>
    <t>Percevez-vous une retraite complémentaire ?</t>
  </si>
  <si>
    <t>Si oui, merci d’indiquer le nom de la caisse de retraite complémentaire dont le montant est le plus élevé :</t>
  </si>
  <si>
    <t>Votre situation au regard des aides légales versées par le Conseil général</t>
  </si>
  <si>
    <t>(Attention : sans le remplissage de cette rubrique, votre demande ne pourra être traitée)</t>
  </si>
  <si>
    <t>Percevez-vous l’une de ces aides ?</t>
  </si>
  <si>
    <t xml:space="preserve">Dépendance </t>
  </si>
  <si>
    <t xml:space="preserve">Allocation personnalisée d’autonomie (APA) ou Prestation spéciique dépendance (PSD) </t>
  </si>
  <si>
    <t>Handicap</t>
  </si>
  <si>
    <t>Allocation compensatrice pour tierce personne (ACTP) ou Prestation de compensation du handicap (PCH)</t>
  </si>
  <si>
    <t>Si oui, indiquez la date depuis laquelle vous percevez l’une de ces aides :</t>
  </si>
  <si>
    <t xml:space="preserve">Si non, précisez si pour ces aides </t>
  </si>
  <si>
    <t>Vous n’avez pas déposé de demande                                                          (entrez un "X") ----&gt;</t>
  </si>
  <si>
    <t>Votre demande a été rejetée (*)                                                                    (entrez un "X") ----&gt;</t>
  </si>
  <si>
    <t>Votre demande est en cours d’instruction                                                    (entrez un "X") ----&gt;</t>
  </si>
  <si>
    <t>Vous en avez refusé l’attribution                                                                    (entrez un "X") ----&gt;</t>
  </si>
  <si>
    <t xml:space="preserve"> Page N° 3</t>
  </si>
  <si>
    <t>Personne à contacter pour le suivi de votre dossier</t>
  </si>
  <si>
    <t xml:space="preserve">Vous pouvez indiquer si vous le souhaitez, les coordonnées d’une personne à contacter pour le suivi de votre dossier :  </t>
  </si>
  <si>
    <t>Nom, prénom</t>
  </si>
  <si>
    <t>Adresse</t>
  </si>
  <si>
    <t>Courriel</t>
  </si>
  <si>
    <t>Numéro de téléphone</t>
  </si>
  <si>
    <t>un membre de votre famille, un ami, un proche                                               (entrez un "X") ----&gt;</t>
  </si>
  <si>
    <t>votre tuteur ou curateur                                                                                      (entrez un "X") ----&gt;</t>
  </si>
  <si>
    <t xml:space="preserve"> Page N° 4</t>
  </si>
  <si>
    <t>Tableau à compléter uniquement dans le cas où votre situation familiale et vos ressources ont changé par rapport au dernier avis d’imposition (séparation, veuvage, ...).</t>
  </si>
  <si>
    <t xml:space="preserve"> (attention aux revenus trimestriels, les chiffres à reporter ci-dessous doivent être mensuels).</t>
  </si>
  <si>
    <t xml:space="preserve">Montant mensuel </t>
  </si>
  <si>
    <t>perçu par vous-même</t>
  </si>
  <si>
    <t>perçu par votre conjoint(e), 
partenaire PACS ou concubin(e),</t>
  </si>
  <si>
    <t>Nature des Ressources</t>
  </si>
  <si>
    <t>Pensions, retraites, rente</t>
  </si>
  <si>
    <t>Pensions alimentaires</t>
  </si>
  <si>
    <t>Traitements, salaires ou revenus d’activité</t>
  </si>
  <si>
    <t>Allocations de préretraite ou de chômage</t>
  </si>
  <si>
    <t>Rentes viagères à titre onéreux</t>
  </si>
  <si>
    <t>Revenus des valeurs et capitaux mobiliers</t>
  </si>
  <si>
    <t>Revenus fonciers</t>
  </si>
  <si>
    <t>Autres                revenus, précisez</t>
  </si>
  <si>
    <t xml:space="preserve">/FDF &lt;&lt; /Fields 2 0 R /F (Demande-Aide-Bien-Vieillir-Chez-Soi_formulaire.pdf)&gt;&gt; </t>
  </si>
  <si>
    <t>Réponse</t>
  </si>
  <si>
    <t>x</t>
  </si>
  <si>
    <t>Dupond</t>
  </si>
  <si>
    <t>Jacques</t>
  </si>
  <si>
    <t>Format (0000000000)</t>
  </si>
  <si>
    <t>Française</t>
  </si>
  <si>
    <t>Paris 10</t>
  </si>
  <si>
    <t>France</t>
  </si>
  <si>
    <t>2 rue guillaume de champeaux</t>
  </si>
  <si>
    <t>champeaux</t>
  </si>
  <si>
    <t>areskislimani@orange.fr</t>
  </si>
  <si>
    <t>Format 0000000000000 et 00</t>
  </si>
  <si>
    <t>Format (jjmmaaaa)</t>
  </si>
  <si>
    <t>Durand</t>
  </si>
  <si>
    <t>Juliette</t>
  </si>
  <si>
    <t>09091964</t>
  </si>
  <si>
    <t>Paris 13</t>
  </si>
  <si>
    <r>
      <t xml:space="preserve">Pays </t>
    </r>
    <r>
      <rPr>
        <sz val="10"/>
        <rFont val="Arial"/>
        <family val="2"/>
      </rPr>
      <t/>
    </r>
  </si>
  <si>
    <r>
      <t xml:space="preserve">Département </t>
    </r>
    <r>
      <rPr>
        <i/>
        <sz val="10"/>
        <color indexed="8"/>
        <rFont val="Arial"/>
        <family val="2"/>
      </rPr>
      <t/>
    </r>
  </si>
  <si>
    <t>Pays</t>
  </si>
  <si>
    <r>
      <t xml:space="preserve">Votre nom de famille </t>
    </r>
    <r>
      <rPr>
        <sz val="10"/>
        <rFont val="Arial"/>
        <family val="2"/>
      </rPr>
      <t>(de naissance)</t>
    </r>
  </si>
  <si>
    <t>Votre nom d’usage</t>
  </si>
  <si>
    <t>Votre date de naissance</t>
  </si>
  <si>
    <t>Votre nationalité</t>
  </si>
  <si>
    <r>
      <t>Commune de naissance</t>
    </r>
    <r>
      <rPr>
        <i/>
        <sz val="10"/>
        <color indexed="8"/>
        <rFont val="Arial"/>
        <family val="2"/>
      </rPr>
      <t xml:space="preserve"> (indiquez l’arrondissement pour Paris, Lyon, Marseille)</t>
    </r>
  </si>
  <si>
    <t>Département</t>
  </si>
  <si>
    <t>Votre adresse</t>
  </si>
  <si>
    <t>Commune</t>
  </si>
  <si>
    <t>Code postal</t>
  </si>
  <si>
    <t xml:space="preserve">Pays </t>
  </si>
  <si>
    <t>Votre adresse mail</t>
  </si>
  <si>
    <t>Votre n° de sécurité sociale</t>
  </si>
  <si>
    <t>Êtes-vous retraité du régime général</t>
  </si>
  <si>
    <t xml:space="preserve">Son nom d’usage </t>
  </si>
  <si>
    <r>
      <t xml:space="preserve">Ses prénoms </t>
    </r>
    <r>
      <rPr>
        <i/>
        <sz val="10"/>
        <color indexed="8"/>
        <rFont val="Arial"/>
        <family val="2"/>
      </rPr>
      <t>(soulignez le prénom courant)</t>
    </r>
  </si>
  <si>
    <r>
      <t>Son nom de famille</t>
    </r>
    <r>
      <rPr>
        <i/>
        <sz val="10"/>
        <color indexed="8"/>
        <rFont val="Arial"/>
        <family val="2"/>
      </rPr>
      <t xml:space="preserve"> (de naissance) </t>
    </r>
  </si>
  <si>
    <r>
      <t xml:space="preserve">Si oui, votre numéro de retraite </t>
    </r>
    <r>
      <rPr>
        <i/>
        <sz val="10"/>
        <color indexed="8"/>
        <rFont val="Arial"/>
        <family val="2"/>
      </rPr>
      <t>(facultatif)</t>
    </r>
  </si>
  <si>
    <r>
      <t xml:space="preserve">Vos prénoms </t>
    </r>
    <r>
      <rPr>
        <i/>
        <sz val="10"/>
        <color indexed="8"/>
        <rFont val="Arial"/>
        <family val="2"/>
      </rPr>
      <t>(soulignez votre prénom courant)</t>
    </r>
  </si>
  <si>
    <t>Son n° de sécurité sociale</t>
  </si>
  <si>
    <t>Sa date de naissance</t>
  </si>
  <si>
    <r>
      <t xml:space="preserve">Commune de naissance </t>
    </r>
    <r>
      <rPr>
        <i/>
        <sz val="10"/>
        <color indexed="8"/>
        <rFont val="Arial"/>
        <family val="2"/>
      </rPr>
      <t>(indiquez l’arrondissement pour Paris, Lyon, Marseille)</t>
    </r>
  </si>
  <si>
    <t>En cas de décès, précisez la date</t>
  </si>
  <si>
    <t>Est-il/elle retraité(e) du régime général</t>
  </si>
  <si>
    <t>Si oui, son numéro de retraite</t>
  </si>
  <si>
    <t>Est-il/elle hébergé(e) en établissement</t>
  </si>
  <si>
    <t>Afin de traiter votre demande, merci de bien vouloir préciser les éléments suivants</t>
  </si>
  <si>
    <t xml:space="preserve">Déposez-vous cette demande pour faire réaliser des travaux d’adaptation dans votre logement  </t>
  </si>
  <si>
    <t>Vivez-vous seul à votre domicile</t>
  </si>
  <si>
    <t>Avez-vous des dificultés d’accès ou de déplacement au sein de votre logement</t>
  </si>
  <si>
    <t>Avez-vous au moins deux contacts avec votre famille, vos amis, votre voisinage dans la semaine</t>
  </si>
  <si>
    <t>Lors des 6 derniers mois</t>
  </si>
  <si>
    <t>Avez-vous été hospitalisé</t>
  </si>
  <si>
    <t>Avez-vous fait une chute</t>
  </si>
  <si>
    <t xml:space="preserve">Avez-vous connu un changement dans votre vie </t>
  </si>
  <si>
    <t>Vivez-vous avec une personne dépendante</t>
  </si>
  <si>
    <t>Lajoie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</si>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</sst>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&quot; &quot;[$€-40C];[Red]&quot;-&quot;#,##0.00&quot; &quot;[$€-40C]"/>
    <numFmt numFmtId="165" formatCode="m/d/yyyy;@"/>
    <numFmt numFmtId="166" formatCode="0#&quot; &quot;##&quot; &quot;##&quot; &quot;##&quot; &quot;##"/>
    <numFmt numFmtId="167" formatCode="#,##0.00\ &quot;€&quot;"/>
  </numFmts>
  <fonts count="30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Courier New"/>
      <family val="3"/>
    </font>
    <font>
      <i/>
      <sz val="10"/>
      <color indexed="60"/>
      <name val="Arial"/>
      <family val="2"/>
    </font>
    <font>
      <b/>
      <i/>
      <sz val="16"/>
      <color theme="1"/>
      <name val="Arial1"/>
    </font>
    <font>
      <sz val="11"/>
      <color theme="1"/>
      <name val="Arial1"/>
    </font>
    <font>
      <b/>
      <i/>
      <u/>
      <sz val="11"/>
      <color theme="1"/>
      <name val="Arial1"/>
    </font>
    <font>
      <sz val="26"/>
      <color rgb="FF000000"/>
      <name val="Calibri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b/>
      <sz val="14"/>
      <color rgb="FF00B0F0"/>
      <name val="Arial"/>
      <family val="2"/>
    </font>
    <font>
      <sz val="14"/>
      <color indexed="8"/>
      <name val="Arial"/>
      <family val="2"/>
    </font>
    <font>
      <b/>
      <sz val="12"/>
      <color rgb="FF0070C0"/>
      <name val="Arial"/>
      <family val="2"/>
    </font>
    <font>
      <b/>
      <sz val="10"/>
      <color indexed="8"/>
      <name val="Arial"/>
      <family val="2"/>
    </font>
    <font>
      <i/>
      <sz val="10"/>
      <color rgb="FFFF0000"/>
      <name val="Arial"/>
      <family val="2"/>
    </font>
    <font>
      <sz val="11"/>
      <color indexed="8"/>
      <name val="Arial"/>
      <family val="2"/>
    </font>
    <font>
      <b/>
      <sz val="9"/>
      <color rgb="FFFF0000"/>
      <name val="Arial"/>
      <family val="2"/>
    </font>
    <font>
      <b/>
      <i/>
      <sz val="10"/>
      <color indexed="8"/>
      <name val="Arial"/>
      <family val="2"/>
    </font>
    <font>
      <b/>
      <sz val="10"/>
      <color rgb="FFFF0000"/>
      <name val="Arial"/>
      <family val="2"/>
    </font>
    <font>
      <i/>
      <sz val="10"/>
      <color indexed="8"/>
      <name val="Arial"/>
      <family val="2"/>
    </font>
    <font>
      <sz val="12"/>
      <color indexed="8"/>
      <name val="Arial"/>
      <family val="2"/>
    </font>
    <font>
      <b/>
      <sz val="9"/>
      <color rgb="FF0070C0"/>
      <name val="Arial"/>
      <family val="2"/>
    </font>
    <font>
      <b/>
      <sz val="11"/>
      <color indexed="22"/>
      <name val="Arial"/>
      <family val="2"/>
    </font>
    <font>
      <b/>
      <sz val="10"/>
      <color indexed="8"/>
      <name val="XDJQWZ+Arial-MT"/>
      <family val="2"/>
    </font>
    <font>
      <b/>
      <sz val="10"/>
      <color rgb="FF0070C0"/>
      <name val="Arial"/>
      <family val="2"/>
    </font>
    <font>
      <u/>
      <sz val="10"/>
      <color theme="10"/>
      <name val="Arial"/>
      <family val="2"/>
    </font>
    <font>
      <i/>
      <sz val="10"/>
      <color rgb="FFFF0000"/>
      <name val="Arial Narrow"/>
      <family val="2"/>
    </font>
    <font>
      <sz val="10"/>
      <color indexed="8"/>
      <name val="Arial Narrow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48118533890809E-2"/>
        <bgColor indexed="64"/>
      </patternFill>
    </fill>
  </fills>
  <borders count="10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ck">
        <color auto="1"/>
      </right>
      <top style="hair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/>
      <top style="thick">
        <color auto="1"/>
      </top>
      <bottom style="hair">
        <color auto="1"/>
      </bottom>
      <diagonal/>
    </border>
    <border>
      <left/>
      <right style="thin">
        <color auto="1"/>
      </right>
      <top style="thick">
        <color auto="1"/>
      </top>
      <bottom style="hair">
        <color auto="1"/>
      </bottom>
      <diagonal/>
    </border>
    <border>
      <left/>
      <right/>
      <top style="thick">
        <color auto="1"/>
      </top>
      <bottom style="hair">
        <color auto="1"/>
      </bottom>
      <diagonal/>
    </border>
    <border>
      <left/>
      <right style="thick">
        <color auto="1"/>
      </right>
      <top style="thick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/>
      <top style="hair">
        <color auto="1"/>
      </top>
      <bottom style="thick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 style="hair">
        <color auto="1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5" fillId="0" borderId="0">
      <alignment horizontal="center"/>
    </xf>
    <xf numFmtId="0" fontId="5" fillId="0" borderId="0">
      <alignment horizontal="center" textRotation="90"/>
    </xf>
    <xf numFmtId="0" fontId="2" fillId="0" borderId="0"/>
    <xf numFmtId="0" fontId="6" fillId="0" borderId="0"/>
    <xf numFmtId="0" fontId="7" fillId="0" borderId="0"/>
    <xf numFmtId="164" fontId="7" fillId="0" borderId="0"/>
    <xf numFmtId="0" fontId="9" fillId="0" borderId="0"/>
    <xf numFmtId="0" fontId="26" fillId="0" borderId="0" applyNumberFormat="0" applyFill="0" applyBorder="0" applyAlignment="0" applyProtection="0"/>
  </cellStyleXfs>
  <cellXfs count="240">
    <xf numFmtId="0" fontId="0" fillId="0" borderId="0" xfId="0"/>
    <xf numFmtId="0" fontId="2" fillId="0" borderId="0" xfId="3"/>
    <xf numFmtId="0" fontId="3" fillId="2" borderId="0" xfId="0" applyFont="1" applyFill="1"/>
    <xf numFmtId="0" fontId="2" fillId="0" borderId="3" xfId="3" applyBorder="1"/>
    <xf numFmtId="0" fontId="4" fillId="0" borderId="0" xfId="3" applyFont="1"/>
    <xf numFmtId="0" fontId="2" fillId="3" borderId="0" xfId="0" applyFont="1" applyFill="1" applyAlignment="1">
      <alignment horizontal="left"/>
    </xf>
    <xf numFmtId="0" fontId="1" fillId="3" borderId="0" xfId="0" applyFont="1" applyFill="1"/>
    <xf numFmtId="0" fontId="2" fillId="0" borderId="0" xfId="3" applyFont="1"/>
    <xf numFmtId="0" fontId="1" fillId="0" borderId="5" xfId="3" applyFont="1" applyBorder="1" applyAlignment="1">
      <alignment horizontal="center"/>
    </xf>
    <xf numFmtId="0" fontId="9" fillId="0" borderId="0" xfId="7"/>
    <xf numFmtId="0" fontId="9" fillId="0" borderId="0" xfId="7" applyFont="1" applyBorder="1" applyAlignment="1" applyProtection="1">
      <alignment vertical="center"/>
      <protection hidden="1"/>
    </xf>
    <xf numFmtId="0" fontId="14" fillId="0" borderId="9" xfId="7" applyFont="1" applyBorder="1" applyAlignment="1" applyProtection="1">
      <alignment horizontal="left" vertical="center" wrapText="1"/>
      <protection hidden="1"/>
    </xf>
    <xf numFmtId="0" fontId="14" fillId="4" borderId="10" xfId="7" applyFont="1" applyFill="1" applyBorder="1" applyAlignment="1" applyProtection="1">
      <alignment horizontal="center" vertical="center"/>
      <protection locked="0"/>
    </xf>
    <xf numFmtId="0" fontId="14" fillId="0" borderId="15" xfId="7" applyFont="1" applyBorder="1" applyAlignment="1" applyProtection="1">
      <alignment horizontal="left" vertical="center" wrapText="1"/>
      <protection hidden="1"/>
    </xf>
    <xf numFmtId="0" fontId="14" fillId="4" borderId="16" xfId="7" applyFont="1" applyFill="1" applyBorder="1" applyAlignment="1" applyProtection="1">
      <alignment horizontal="center" vertical="center"/>
      <protection locked="0"/>
    </xf>
    <xf numFmtId="0" fontId="14" fillId="0" borderId="0" xfId="7" applyFont="1" applyBorder="1" applyAlignment="1" applyProtection="1">
      <alignment horizontal="left" vertical="center"/>
      <protection hidden="1"/>
    </xf>
    <xf numFmtId="0" fontId="16" fillId="0" borderId="0" xfId="7" applyFont="1" applyBorder="1" applyAlignment="1" applyProtection="1">
      <alignment horizontal="left" vertical="center"/>
      <protection hidden="1"/>
    </xf>
    <xf numFmtId="0" fontId="9" fillId="0" borderId="0" xfId="7" applyFont="1" applyBorder="1" applyAlignment="1" applyProtection="1">
      <alignment horizontal="left" vertical="center"/>
      <protection hidden="1"/>
    </xf>
    <xf numFmtId="0" fontId="19" fillId="0" borderId="15" xfId="7" applyFont="1" applyBorder="1" applyAlignment="1" applyProtection="1">
      <alignment horizontal="left" vertical="center" wrapText="1"/>
      <protection hidden="1"/>
    </xf>
    <xf numFmtId="0" fontId="9" fillId="4" borderId="23" xfId="7" applyFont="1" applyFill="1" applyBorder="1" applyAlignment="1" applyProtection="1">
      <alignment horizontal="center" vertical="center"/>
      <protection locked="0"/>
    </xf>
    <xf numFmtId="0" fontId="14" fillId="0" borderId="15" xfId="7" applyFont="1" applyBorder="1" applyAlignment="1" applyProtection="1">
      <alignment vertical="center" wrapText="1"/>
      <protection hidden="1"/>
    </xf>
    <xf numFmtId="0" fontId="14" fillId="0" borderId="29" xfId="7" applyFont="1" applyBorder="1" applyAlignment="1" applyProtection="1">
      <alignment horizontal="left" vertical="center" wrapText="1"/>
      <protection hidden="1"/>
    </xf>
    <xf numFmtId="0" fontId="14" fillId="4" borderId="23" xfId="7" applyFont="1" applyFill="1" applyBorder="1" applyAlignment="1" applyProtection="1">
      <alignment horizontal="center" vertical="center"/>
      <protection locked="0"/>
    </xf>
    <xf numFmtId="0" fontId="14" fillId="0" borderId="15" xfId="7" applyFont="1" applyBorder="1" applyAlignment="1" applyProtection="1">
      <alignment horizontal="right" vertical="center" wrapText="1"/>
      <protection hidden="1"/>
    </xf>
    <xf numFmtId="0" fontId="14" fillId="0" borderId="33" xfId="7" applyFont="1" applyBorder="1" applyAlignment="1" applyProtection="1">
      <alignment horizontal="left" vertical="center" wrapText="1"/>
      <protection hidden="1"/>
    </xf>
    <xf numFmtId="0" fontId="14" fillId="0" borderId="34" xfId="7" applyFont="1" applyBorder="1" applyAlignment="1" applyProtection="1">
      <alignment horizontal="right" vertical="center" wrapText="1"/>
      <protection hidden="1"/>
    </xf>
    <xf numFmtId="0" fontId="14" fillId="4" borderId="35" xfId="7" applyFont="1" applyFill="1" applyBorder="1" applyAlignment="1" applyProtection="1">
      <alignment horizontal="center" vertical="center"/>
      <protection locked="0"/>
    </xf>
    <xf numFmtId="0" fontId="18" fillId="0" borderId="9" xfId="7" applyFont="1" applyBorder="1" applyAlignment="1" applyProtection="1">
      <alignment horizontal="left" vertical="center" wrapText="1"/>
      <protection hidden="1"/>
    </xf>
    <xf numFmtId="0" fontId="9" fillId="0" borderId="0" xfId="7" applyFont="1" applyAlignment="1" applyProtection="1">
      <alignment vertical="center"/>
      <protection hidden="1"/>
    </xf>
    <xf numFmtId="0" fontId="9" fillId="0" borderId="15" xfId="7" applyFont="1" applyBorder="1" applyAlignment="1" applyProtection="1">
      <alignment horizontal="left" vertical="center" wrapText="1"/>
      <protection hidden="1"/>
    </xf>
    <xf numFmtId="0" fontId="18" fillId="0" borderId="15" xfId="7" applyFont="1" applyBorder="1" applyAlignment="1" applyProtection="1">
      <alignment horizontal="left" vertical="center" wrapText="1"/>
      <protection hidden="1"/>
    </xf>
    <xf numFmtId="0" fontId="9" fillId="0" borderId="15" xfId="7" quotePrefix="1" applyFont="1" applyBorder="1" applyAlignment="1" applyProtection="1">
      <alignment horizontal="left" vertical="center" wrapText="1"/>
      <protection hidden="1"/>
    </xf>
    <xf numFmtId="0" fontId="9" fillId="0" borderId="29" xfId="7" quotePrefix="1" applyFont="1" applyBorder="1" applyAlignment="1" applyProtection="1">
      <alignment horizontal="left" vertical="center" wrapText="1"/>
      <protection hidden="1"/>
    </xf>
    <xf numFmtId="0" fontId="9" fillId="0" borderId="0" xfId="7" applyFont="1" applyBorder="1" applyAlignment="1" applyProtection="1">
      <alignment horizontal="left" vertical="center" wrapText="1"/>
      <protection hidden="1"/>
    </xf>
    <xf numFmtId="0" fontId="9" fillId="0" borderId="0" xfId="7" applyFont="1" applyBorder="1" applyAlignment="1" applyProtection="1">
      <alignment vertical="center" wrapText="1"/>
      <protection hidden="1"/>
    </xf>
    <xf numFmtId="0" fontId="21" fillId="0" borderId="0" xfId="7" applyFont="1" applyBorder="1" applyAlignment="1" applyProtection="1">
      <alignment horizontal="left" vertical="center"/>
      <protection hidden="1"/>
    </xf>
    <xf numFmtId="0" fontId="9" fillId="0" borderId="0" xfId="7" applyFont="1" applyAlignment="1">
      <alignment horizontal="left"/>
    </xf>
    <xf numFmtId="0" fontId="12" fillId="0" borderId="0" xfId="7" applyFont="1" applyAlignment="1">
      <alignment horizontal="center" vertical="center"/>
    </xf>
    <xf numFmtId="0" fontId="11" fillId="0" borderId="0" xfId="7" applyFont="1" applyAlignment="1" applyProtection="1">
      <alignment horizontal="center" vertical="center"/>
      <protection hidden="1"/>
    </xf>
    <xf numFmtId="0" fontId="23" fillId="0" borderId="0" xfId="7" applyFont="1" applyBorder="1" applyAlignment="1" applyProtection="1">
      <alignment horizontal="left" vertical="center"/>
      <protection hidden="1"/>
    </xf>
    <xf numFmtId="167" fontId="9" fillId="4" borderId="54" xfId="7" applyNumberFormat="1" applyFont="1" applyFill="1" applyBorder="1"/>
    <xf numFmtId="167" fontId="9" fillId="4" borderId="56" xfId="7" applyNumberFormat="1" applyFont="1" applyFill="1" applyBorder="1"/>
    <xf numFmtId="0" fontId="14" fillId="4" borderId="24" xfId="7" applyFont="1" applyFill="1" applyBorder="1" applyAlignment="1" applyProtection="1">
      <alignment horizontal="center" vertical="center"/>
      <protection locked="0"/>
    </xf>
    <xf numFmtId="0" fontId="20" fillId="0" borderId="0" xfId="7" applyFont="1" applyBorder="1" applyAlignment="1">
      <alignment horizontal="left"/>
    </xf>
    <xf numFmtId="0" fontId="9" fillId="0" borderId="0" xfId="7" applyFont="1" applyFill="1" applyBorder="1" applyAlignment="1" applyProtection="1">
      <alignment horizontal="left" vertical="center" wrapText="1"/>
      <protection hidden="1"/>
    </xf>
    <xf numFmtId="165" fontId="9" fillId="0" borderId="0" xfId="7" applyNumberFormat="1" applyFont="1" applyFill="1" applyBorder="1" applyAlignment="1" applyProtection="1">
      <alignment horizontal="left" vertical="center" indent="1"/>
      <protection locked="0"/>
    </xf>
    <xf numFmtId="0" fontId="9" fillId="0" borderId="0" xfId="7" applyFont="1" applyFill="1" applyBorder="1" applyAlignment="1">
      <alignment horizontal="left" vertical="center" indent="1"/>
    </xf>
    <xf numFmtId="0" fontId="15" fillId="0" borderId="0" xfId="7" applyFont="1" applyFill="1" applyBorder="1" applyAlignment="1" applyProtection="1">
      <alignment vertical="center"/>
      <protection hidden="1"/>
    </xf>
    <xf numFmtId="0" fontId="9" fillId="0" borderId="0" xfId="7" applyFont="1" applyFill="1" applyBorder="1" applyAlignment="1">
      <alignment vertical="center"/>
    </xf>
    <xf numFmtId="0" fontId="9" fillId="0" borderId="0" xfId="7" applyFont="1" applyFill="1" applyBorder="1" applyAlignment="1" applyProtection="1">
      <alignment vertical="center"/>
      <protection hidden="1"/>
    </xf>
    <xf numFmtId="0" fontId="9" fillId="0" borderId="0" xfId="7" applyFont="1" applyBorder="1" applyAlignment="1">
      <alignment horizontal="left"/>
    </xf>
    <xf numFmtId="0" fontId="2" fillId="0" borderId="0" xfId="0" applyFont="1"/>
    <xf numFmtId="0" fontId="1" fillId="0" borderId="1" xfId="3" applyFont="1" applyBorder="1" applyAlignment="1">
      <alignment horizontal="left"/>
    </xf>
    <xf numFmtId="0" fontId="2" fillId="0" borderId="1" xfId="3" applyBorder="1" applyAlignment="1">
      <alignment horizontal="left"/>
    </xf>
    <xf numFmtId="0" fontId="2" fillId="0" borderId="2" xfId="3" applyBorder="1" applyAlignment="1">
      <alignment horizontal="left"/>
    </xf>
    <xf numFmtId="0" fontId="9" fillId="4" borderId="24" xfId="7" applyFont="1" applyFill="1" applyBorder="1" applyAlignment="1" applyProtection="1">
      <alignment horizontal="center" vertical="center"/>
      <protection locked="0"/>
    </xf>
    <xf numFmtId="0" fontId="28" fillId="0" borderId="24" xfId="7" applyFont="1" applyBorder="1" applyAlignment="1" applyProtection="1">
      <alignment horizontal="left" vertical="center" wrapText="1"/>
      <protection hidden="1"/>
    </xf>
    <xf numFmtId="0" fontId="2" fillId="0" borderId="0" xfId="3" applyAlignment="1">
      <alignment horizontal="left" vertical="center" indent="1"/>
    </xf>
    <xf numFmtId="0" fontId="1" fillId="0" borderId="6" xfId="3" applyFont="1" applyBorder="1" applyAlignment="1">
      <alignment horizontal="left" vertical="center" indent="1"/>
    </xf>
    <xf numFmtId="0" fontId="1" fillId="0" borderId="7" xfId="3" applyFont="1" applyBorder="1" applyAlignment="1">
      <alignment horizontal="left" vertical="center" indent="1"/>
    </xf>
    <xf numFmtId="0" fontId="1" fillId="0" borderId="4" xfId="3" applyFont="1" applyFill="1" applyBorder="1" applyAlignment="1">
      <alignment horizontal="left" vertical="center" indent="1"/>
    </xf>
    <xf numFmtId="0" fontId="9" fillId="0" borderId="0" xfId="7" applyFont="1" applyBorder="1" applyAlignment="1" applyProtection="1">
      <alignment horizontal="center" vertical="center" wrapText="1"/>
      <protection hidden="1"/>
    </xf>
    <xf numFmtId="0" fontId="29" fillId="0" borderId="0" xfId="7" applyFont="1" applyBorder="1" applyAlignment="1" applyProtection="1">
      <alignment horizontal="center" vertical="center" wrapText="1"/>
      <protection hidden="1"/>
    </xf>
    <xf numFmtId="1" fontId="1" fillId="0" borderId="7" xfId="3" applyNumberFormat="1" applyFont="1" applyBorder="1" applyAlignment="1">
      <alignment horizontal="left" vertical="center" indent="1"/>
    </xf>
    <xf numFmtId="0" fontId="9" fillId="0" borderId="0" xfId="7" applyFont="1" applyBorder="1" applyAlignment="1" applyProtection="1">
      <alignment horizontal="center" vertical="center"/>
      <protection hidden="1"/>
    </xf>
    <xf numFmtId="0" fontId="9" fillId="0" borderId="0" xfId="7" applyFont="1" applyFill="1" applyBorder="1" applyAlignment="1" applyProtection="1">
      <alignment horizontal="center" vertical="center"/>
      <protection hidden="1"/>
    </xf>
    <xf numFmtId="0" fontId="9" fillId="0" borderId="74" xfId="7" applyFont="1" applyBorder="1" applyAlignment="1">
      <alignment horizontal="left"/>
    </xf>
    <xf numFmtId="0" fontId="9" fillId="0" borderId="72" xfId="7" applyFont="1" applyBorder="1" applyAlignment="1">
      <alignment horizontal="left"/>
    </xf>
    <xf numFmtId="0" fontId="9" fillId="0" borderId="75" xfId="7" applyFont="1" applyBorder="1" applyAlignment="1">
      <alignment horizontal="left"/>
    </xf>
    <xf numFmtId="0" fontId="9" fillId="0" borderId="76" xfId="7" applyFont="1" applyBorder="1" applyAlignment="1">
      <alignment horizontal="left"/>
    </xf>
    <xf numFmtId="0" fontId="14" fillId="4" borderId="21" xfId="7" applyFont="1" applyFill="1" applyBorder="1" applyAlignment="1" applyProtection="1">
      <alignment horizontal="center" vertical="center"/>
      <protection locked="0"/>
    </xf>
    <xf numFmtId="0" fontId="14" fillId="4" borderId="31" xfId="7" applyFont="1" applyFill="1" applyBorder="1" applyAlignment="1" applyProtection="1">
      <alignment horizontal="center" vertical="center"/>
      <protection locked="0"/>
    </xf>
    <xf numFmtId="0" fontId="9" fillId="0" borderId="77" xfId="7" applyFont="1" applyBorder="1" applyAlignment="1" applyProtection="1">
      <alignment horizontal="left" vertical="center" wrapText="1"/>
      <protection hidden="1"/>
    </xf>
    <xf numFmtId="0" fontId="9" fillId="0" borderId="78" xfId="7" applyFont="1" applyBorder="1" applyAlignment="1" applyProtection="1">
      <alignment horizontal="left" vertical="center" wrapText="1"/>
      <protection hidden="1"/>
    </xf>
    <xf numFmtId="0" fontId="9" fillId="0" borderId="79" xfId="7" applyFont="1" applyBorder="1" applyAlignment="1" applyProtection="1">
      <alignment horizontal="left" vertical="center" wrapText="1"/>
      <protection hidden="1"/>
    </xf>
    <xf numFmtId="0" fontId="13" fillId="0" borderId="74" xfId="7" applyFont="1" applyBorder="1" applyAlignment="1" applyProtection="1">
      <alignment horizontal="center" vertical="center" wrapText="1"/>
      <protection hidden="1"/>
    </xf>
    <xf numFmtId="0" fontId="9" fillId="0" borderId="80" xfId="7" applyFont="1" applyBorder="1" applyAlignment="1" applyProtection="1">
      <alignment horizontal="left" vertical="center" wrapText="1"/>
      <protection hidden="1"/>
    </xf>
    <xf numFmtId="0" fontId="14" fillId="4" borderId="80" xfId="7" applyFont="1" applyFill="1" applyBorder="1" applyAlignment="1" applyProtection="1">
      <alignment horizontal="center" vertical="center"/>
      <protection locked="0"/>
    </xf>
    <xf numFmtId="0" fontId="9" fillId="0" borderId="0" xfId="7" applyFont="1" applyFill="1" applyBorder="1" applyAlignment="1">
      <alignment horizontal="left"/>
    </xf>
    <xf numFmtId="0" fontId="9" fillId="0" borderId="82" xfId="7" applyFont="1" applyBorder="1" applyAlignment="1" applyProtection="1">
      <alignment horizontal="left" vertical="center" wrapText="1"/>
      <protection hidden="1"/>
    </xf>
    <xf numFmtId="0" fontId="13" fillId="0" borderId="75" xfId="7" applyFont="1" applyBorder="1" applyAlignment="1" applyProtection="1">
      <alignment horizontal="center" vertical="center" wrapText="1"/>
      <protection hidden="1"/>
    </xf>
    <xf numFmtId="0" fontId="14" fillId="0" borderId="87" xfId="7" applyFont="1" applyBorder="1" applyAlignment="1">
      <alignment horizontal="center" vertical="center"/>
    </xf>
    <xf numFmtId="0" fontId="14" fillId="0" borderId="88" xfId="7" applyFont="1" applyBorder="1" applyAlignment="1">
      <alignment horizontal="center" vertical="center"/>
    </xf>
    <xf numFmtId="0" fontId="14" fillId="0" borderId="89" xfId="7" applyFont="1" applyBorder="1" applyAlignment="1">
      <alignment horizontal="center" vertical="center"/>
    </xf>
    <xf numFmtId="167" fontId="9" fillId="4" borderId="91" xfId="7" applyNumberFormat="1" applyFont="1" applyFill="1" applyBorder="1"/>
    <xf numFmtId="167" fontId="9" fillId="4" borderId="93" xfId="7" applyNumberFormat="1" applyFont="1" applyFill="1" applyBorder="1"/>
    <xf numFmtId="167" fontId="9" fillId="4" borderId="67" xfId="7" applyNumberFormat="1" applyFont="1" applyFill="1" applyBorder="1"/>
    <xf numFmtId="167" fontId="9" fillId="4" borderId="29" xfId="7" applyNumberFormat="1" applyFont="1" applyFill="1" applyBorder="1"/>
    <xf numFmtId="0" fontId="22" fillId="0" borderId="85" xfId="7" applyFont="1" applyBorder="1" applyAlignment="1" applyProtection="1">
      <alignment horizontal="center" vertical="center" wrapText="1"/>
      <protection hidden="1"/>
    </xf>
    <xf numFmtId="0" fontId="9" fillId="0" borderId="95" xfId="7" applyFont="1" applyBorder="1" applyAlignment="1" applyProtection="1">
      <alignment horizontal="left" vertical="center" wrapText="1"/>
      <protection hidden="1"/>
    </xf>
    <xf numFmtId="0" fontId="14" fillId="4" borderId="96" xfId="7" applyFont="1" applyFill="1" applyBorder="1" applyAlignment="1" applyProtection="1">
      <alignment horizontal="center" vertical="center"/>
      <protection locked="0"/>
    </xf>
    <xf numFmtId="0" fontId="14" fillId="4" borderId="97" xfId="7" applyFont="1" applyFill="1" applyBorder="1" applyAlignment="1" applyProtection="1">
      <alignment horizontal="center" vertical="center"/>
      <protection locked="0"/>
    </xf>
    <xf numFmtId="0" fontId="14" fillId="4" borderId="75" xfId="7" applyFont="1" applyFill="1" applyBorder="1" applyAlignment="1" applyProtection="1">
      <alignment horizontal="center" vertical="center"/>
      <protection locked="0"/>
    </xf>
    <xf numFmtId="0" fontId="1" fillId="0" borderId="99" xfId="3" applyFont="1" applyBorder="1" applyAlignment="1">
      <alignment horizontal="left" vertical="center" indent="1"/>
    </xf>
    <xf numFmtId="0" fontId="11" fillId="0" borderId="0" xfId="7" applyFont="1" applyBorder="1" applyAlignment="1" applyProtection="1">
      <alignment horizontal="center" vertical="center"/>
      <protection hidden="1"/>
    </xf>
    <xf numFmtId="0" fontId="12" fillId="0" borderId="0" xfId="7" applyFont="1" applyAlignment="1">
      <alignment horizontal="center" vertical="center"/>
    </xf>
    <xf numFmtId="0" fontId="11" fillId="0" borderId="0" xfId="7" applyFont="1" applyAlignment="1" applyProtection="1">
      <alignment horizontal="center" vertical="center"/>
      <protection hidden="1"/>
    </xf>
    <xf numFmtId="0" fontId="13" fillId="0" borderId="8" xfId="7" applyFont="1" applyBorder="1" applyAlignment="1" applyProtection="1">
      <alignment horizontal="center" vertical="center" wrapText="1"/>
      <protection hidden="1"/>
    </xf>
    <xf numFmtId="0" fontId="9" fillId="0" borderId="14" xfId="7" applyFont="1" applyBorder="1" applyAlignment="1" applyProtection="1">
      <alignment horizontal="center" vertical="center" wrapText="1"/>
      <protection hidden="1"/>
    </xf>
    <xf numFmtId="0" fontId="9" fillId="0" borderId="28" xfId="7" applyFont="1" applyBorder="1" applyAlignment="1" applyProtection="1">
      <alignment horizontal="center" vertical="center" wrapText="1"/>
      <protection hidden="1"/>
    </xf>
    <xf numFmtId="0" fontId="9" fillId="0" borderId="11" xfId="7" applyFont="1" applyFill="1" applyBorder="1" applyAlignment="1" applyProtection="1">
      <alignment vertical="center"/>
      <protection hidden="1"/>
    </xf>
    <xf numFmtId="0" fontId="9" fillId="0" borderId="12" xfId="7" applyFont="1" applyFill="1" applyBorder="1" applyAlignment="1">
      <alignment vertical="center"/>
    </xf>
    <xf numFmtId="0" fontId="9" fillId="0" borderId="13" xfId="7" applyFont="1" applyFill="1" applyBorder="1" applyAlignment="1">
      <alignment vertical="center"/>
    </xf>
    <xf numFmtId="0" fontId="9" fillId="0" borderId="17" xfId="7" applyFont="1" applyFill="1" applyBorder="1" applyAlignment="1">
      <alignment vertical="center"/>
    </xf>
    <xf numFmtId="0" fontId="9" fillId="0" borderId="18" xfId="7" applyFont="1" applyFill="1" applyBorder="1" applyAlignment="1">
      <alignment vertical="center"/>
    </xf>
    <xf numFmtId="0" fontId="9" fillId="0" borderId="19" xfId="7" applyFont="1" applyFill="1" applyBorder="1" applyAlignment="1">
      <alignment vertical="center"/>
    </xf>
    <xf numFmtId="0" fontId="9" fillId="4" borderId="20" xfId="7" applyFont="1" applyFill="1" applyBorder="1" applyAlignment="1" applyProtection="1">
      <alignment horizontal="left" vertical="center" indent="1"/>
      <protection locked="0"/>
    </xf>
    <xf numFmtId="0" fontId="9" fillId="4" borderId="21" xfId="7" applyFont="1" applyFill="1" applyBorder="1" applyAlignment="1" applyProtection="1">
      <alignment horizontal="left" vertical="center" indent="1"/>
      <protection locked="0"/>
    </xf>
    <xf numFmtId="1" fontId="9" fillId="4" borderId="22" xfId="7" applyNumberFormat="1" applyFont="1" applyFill="1" applyBorder="1" applyAlignment="1" applyProtection="1">
      <alignment horizontal="left" vertical="center" indent="1"/>
      <protection locked="0"/>
    </xf>
    <xf numFmtId="1" fontId="9" fillId="4" borderId="23" xfId="7" applyNumberFormat="1" applyFont="1" applyFill="1" applyBorder="1" applyAlignment="1">
      <alignment horizontal="left" vertical="center" indent="1"/>
    </xf>
    <xf numFmtId="0" fontId="27" fillId="0" borderId="24" xfId="7" applyFont="1" applyFill="1" applyBorder="1" applyAlignment="1" applyProtection="1">
      <alignment vertical="center"/>
      <protection hidden="1"/>
    </xf>
    <xf numFmtId="0" fontId="28" fillId="0" borderId="24" xfId="7" applyFont="1" applyFill="1" applyBorder="1" applyAlignment="1">
      <alignment vertical="center"/>
    </xf>
    <xf numFmtId="0" fontId="28" fillId="0" borderId="25" xfId="7" applyFont="1" applyFill="1" applyBorder="1" applyAlignment="1">
      <alignment vertical="center"/>
    </xf>
    <xf numFmtId="0" fontId="10" fillId="0" borderId="17" xfId="7" applyFont="1" applyFill="1" applyBorder="1" applyAlignment="1" applyProtection="1">
      <alignment vertical="center"/>
      <protection hidden="1"/>
    </xf>
    <xf numFmtId="0" fontId="26" fillId="4" borderId="20" xfId="8" applyFill="1" applyBorder="1" applyAlignment="1" applyProtection="1">
      <alignment horizontal="left" vertical="center" indent="1"/>
      <protection locked="0"/>
    </xf>
    <xf numFmtId="3" fontId="9" fillId="4" borderId="20" xfId="7" applyNumberFormat="1" applyFont="1" applyFill="1" applyBorder="1" applyAlignment="1" applyProtection="1">
      <alignment horizontal="left" vertical="center" indent="1"/>
      <protection locked="0"/>
    </xf>
    <xf numFmtId="0" fontId="9" fillId="4" borderId="26" xfId="7" applyFont="1" applyFill="1" applyBorder="1" applyAlignment="1" applyProtection="1">
      <alignment horizontal="left" vertical="center" indent="1"/>
      <protection locked="0"/>
    </xf>
    <xf numFmtId="0" fontId="9" fillId="4" borderId="16" xfId="7" applyFont="1" applyFill="1" applyBorder="1" applyAlignment="1" applyProtection="1">
      <alignment horizontal="left" vertical="center" indent="1"/>
      <protection locked="0"/>
    </xf>
    <xf numFmtId="0" fontId="15" fillId="0" borderId="0" xfId="7" applyFont="1" applyFill="1" applyBorder="1" applyAlignment="1" applyProtection="1">
      <alignment vertical="center"/>
      <protection hidden="1"/>
    </xf>
    <xf numFmtId="0" fontId="9" fillId="0" borderId="0" xfId="7" applyFont="1" applyFill="1" applyAlignment="1">
      <alignment vertical="center"/>
    </xf>
    <xf numFmtId="0" fontId="9" fillId="0" borderId="27" xfId="7" applyFont="1" applyFill="1" applyBorder="1" applyAlignment="1">
      <alignment vertical="center"/>
    </xf>
    <xf numFmtId="1" fontId="18" fillId="4" borderId="22" xfId="7" applyNumberFormat="1" applyFont="1" applyFill="1" applyBorder="1" applyAlignment="1" applyProtection="1">
      <alignment horizontal="left" vertical="center" indent="1"/>
      <protection locked="0"/>
    </xf>
    <xf numFmtId="0" fontId="27" fillId="0" borderId="0" xfId="7" applyFont="1" applyFill="1" applyBorder="1" applyAlignment="1" applyProtection="1">
      <alignment vertical="center"/>
      <protection hidden="1"/>
    </xf>
    <xf numFmtId="0" fontId="28" fillId="0" borderId="0" xfId="7" applyFont="1" applyFill="1" applyAlignment="1">
      <alignment vertical="center"/>
    </xf>
    <xf numFmtId="0" fontId="28" fillId="0" borderId="27" xfId="7" applyFont="1" applyFill="1" applyBorder="1" applyAlignment="1">
      <alignment vertical="center"/>
    </xf>
    <xf numFmtId="1" fontId="9" fillId="4" borderId="72" xfId="7" applyNumberFormat="1" applyFont="1" applyFill="1" applyBorder="1" applyAlignment="1" applyProtection="1">
      <alignment horizontal="left" vertical="center" indent="1"/>
      <protection locked="0"/>
    </xf>
    <xf numFmtId="1" fontId="0" fillId="0" borderId="24" xfId="0" applyNumberFormat="1" applyBorder="1" applyAlignment="1">
      <alignment horizontal="left" vertical="center" indent="1"/>
    </xf>
    <xf numFmtId="0" fontId="27" fillId="0" borderId="20" xfId="7" applyFont="1" applyFill="1" applyBorder="1" applyAlignment="1" applyProtection="1">
      <alignment horizontal="left" vertical="center" indent="1"/>
      <protection locked="0"/>
    </xf>
    <xf numFmtId="0" fontId="27" fillId="0" borderId="21" xfId="0" applyFont="1" applyFill="1" applyBorder="1" applyAlignment="1">
      <alignment horizontal="left" vertical="center" indent="1"/>
    </xf>
    <xf numFmtId="1" fontId="9" fillId="4" borderId="30" xfId="7" applyNumberFormat="1" applyFont="1" applyFill="1" applyBorder="1" applyAlignment="1" applyProtection="1">
      <alignment horizontal="left" vertical="center" indent="1"/>
      <protection locked="0"/>
    </xf>
    <xf numFmtId="1" fontId="9" fillId="4" borderId="31" xfId="7" applyNumberFormat="1" applyFont="1" applyFill="1" applyBorder="1" applyAlignment="1" applyProtection="1">
      <alignment horizontal="left" vertical="center" indent="1"/>
      <protection locked="0"/>
    </xf>
    <xf numFmtId="0" fontId="9" fillId="0" borderId="32" xfId="7" applyFont="1" applyFill="1" applyBorder="1" applyAlignment="1">
      <alignment vertical="center"/>
    </xf>
    <xf numFmtId="0" fontId="14" fillId="0" borderId="32" xfId="7" applyFont="1" applyFill="1" applyBorder="1" applyAlignment="1" applyProtection="1">
      <alignment horizontal="left" vertical="center"/>
      <protection hidden="1"/>
    </xf>
    <xf numFmtId="0" fontId="9" fillId="0" borderId="38" xfId="7" applyFont="1" applyFill="1" applyBorder="1" applyAlignment="1" applyProtection="1">
      <alignment horizontal="left" vertical="center" indent="1"/>
      <protection locked="0"/>
    </xf>
    <xf numFmtId="0" fontId="0" fillId="0" borderId="20" xfId="0" applyFill="1" applyBorder="1" applyAlignment="1">
      <alignment horizontal="left" vertical="center" indent="1"/>
    </xf>
    <xf numFmtId="0" fontId="0" fillId="0" borderId="21" xfId="0" applyFill="1" applyBorder="1" applyAlignment="1">
      <alignment horizontal="left" vertical="center" indent="1"/>
    </xf>
    <xf numFmtId="0" fontId="27" fillId="0" borderId="32" xfId="7" applyFont="1" applyFill="1" applyBorder="1" applyAlignment="1" applyProtection="1">
      <alignment horizontal="left" vertical="center"/>
      <protection hidden="1"/>
    </xf>
    <xf numFmtId="0" fontId="27" fillId="0" borderId="0" xfId="7" applyFont="1" applyFill="1" applyAlignment="1">
      <alignment vertical="center"/>
    </xf>
    <xf numFmtId="0" fontId="27" fillId="0" borderId="27" xfId="7" applyFont="1" applyFill="1" applyBorder="1" applyAlignment="1">
      <alignment vertical="center"/>
    </xf>
    <xf numFmtId="0" fontId="14" fillId="0" borderId="42" xfId="7" applyFont="1" applyFill="1" applyBorder="1" applyAlignment="1" applyProtection="1">
      <alignment horizontal="left" vertical="center"/>
      <protection hidden="1"/>
    </xf>
    <xf numFmtId="0" fontId="9" fillId="0" borderId="43" xfId="7" applyFont="1" applyFill="1" applyBorder="1" applyAlignment="1">
      <alignment vertical="center"/>
    </xf>
    <xf numFmtId="0" fontId="9" fillId="0" borderId="34" xfId="7" applyFont="1" applyFill="1" applyBorder="1" applyAlignment="1">
      <alignment vertical="center"/>
    </xf>
    <xf numFmtId="0" fontId="18" fillId="0" borderId="0" xfId="7" applyFont="1" applyBorder="1" applyAlignment="1" applyProtection="1">
      <alignment horizontal="left" vertical="center" wrapText="1"/>
      <protection hidden="1"/>
    </xf>
    <xf numFmtId="0" fontId="9" fillId="0" borderId="0" xfId="7" applyFont="1" applyBorder="1" applyAlignment="1">
      <alignment horizontal="left"/>
    </xf>
    <xf numFmtId="0" fontId="14" fillId="0" borderId="38" xfId="7" applyFont="1" applyFill="1" applyBorder="1" applyAlignment="1" applyProtection="1">
      <alignment horizontal="left" vertical="center"/>
      <protection hidden="1"/>
    </xf>
    <xf numFmtId="0" fontId="9" fillId="0" borderId="20" xfId="7" applyFont="1" applyFill="1" applyBorder="1" applyAlignment="1">
      <alignment vertical="center"/>
    </xf>
    <xf numFmtId="0" fontId="9" fillId="0" borderId="21" xfId="7" applyFont="1" applyFill="1" applyBorder="1" applyAlignment="1">
      <alignment vertical="center"/>
    </xf>
    <xf numFmtId="1" fontId="9" fillId="4" borderId="58" xfId="7" applyNumberFormat="1" applyFont="1" applyFill="1" applyBorder="1" applyAlignment="1" applyProtection="1">
      <alignment horizontal="left" vertical="center" indent="1"/>
      <protection locked="0"/>
    </xf>
    <xf numFmtId="1" fontId="9" fillId="4" borderId="98" xfId="7" applyNumberFormat="1" applyFont="1" applyFill="1" applyBorder="1" applyAlignment="1" applyProtection="1">
      <alignment horizontal="left" vertical="center" indent="1"/>
      <protection locked="0"/>
    </xf>
    <xf numFmtId="0" fontId="14" fillId="0" borderId="39" xfId="7" applyFont="1" applyFill="1" applyBorder="1" applyAlignment="1" applyProtection="1">
      <alignment horizontal="left" vertical="center"/>
      <protection hidden="1"/>
    </xf>
    <xf numFmtId="0" fontId="9" fillId="0" borderId="30" xfId="7" applyFont="1" applyFill="1" applyBorder="1" applyAlignment="1">
      <alignment vertical="center"/>
    </xf>
    <xf numFmtId="0" fontId="9" fillId="0" borderId="31" xfId="7" applyFont="1" applyFill="1" applyBorder="1" applyAlignment="1">
      <alignment vertical="center"/>
    </xf>
    <xf numFmtId="0" fontId="9" fillId="0" borderId="40" xfId="7" applyFont="1" applyFill="1" applyBorder="1" applyAlignment="1" applyProtection="1">
      <alignment vertical="center"/>
      <protection hidden="1"/>
    </xf>
    <xf numFmtId="0" fontId="27" fillId="0" borderId="32" xfId="7" applyFont="1" applyFill="1" applyBorder="1" applyAlignment="1" applyProtection="1">
      <alignment vertical="center"/>
      <protection hidden="1"/>
    </xf>
    <xf numFmtId="0" fontId="9" fillId="0" borderId="41" xfId="7" applyFont="1" applyFill="1" applyBorder="1" applyAlignment="1" applyProtection="1">
      <alignment vertical="center"/>
      <protection hidden="1"/>
    </xf>
    <xf numFmtId="0" fontId="9" fillId="4" borderId="36" xfId="7" applyFont="1" applyFill="1" applyBorder="1" applyAlignment="1" applyProtection="1">
      <alignment horizontal="left" vertical="center" indent="1"/>
      <protection locked="0"/>
    </xf>
    <xf numFmtId="0" fontId="9" fillId="4" borderId="37" xfId="7" applyFont="1" applyFill="1" applyBorder="1" applyAlignment="1" applyProtection="1">
      <alignment horizontal="left" vertical="center" indent="1"/>
      <protection locked="0"/>
    </xf>
    <xf numFmtId="49" fontId="9" fillId="4" borderId="22" xfId="7" quotePrefix="1" applyNumberFormat="1" applyFont="1" applyFill="1" applyBorder="1" applyAlignment="1" applyProtection="1">
      <alignment horizontal="left" vertical="center" indent="1"/>
      <protection locked="0"/>
    </xf>
    <xf numFmtId="49" fontId="9" fillId="4" borderId="23" xfId="7" applyNumberFormat="1" applyFont="1" applyFill="1" applyBorder="1" applyAlignment="1">
      <alignment horizontal="left" vertical="center" indent="1"/>
    </xf>
    <xf numFmtId="0" fontId="14" fillId="0" borderId="90" xfId="7" applyFont="1" applyBorder="1" applyAlignment="1">
      <alignment horizontal="right" vertical="center"/>
    </xf>
    <xf numFmtId="0" fontId="9" fillId="0" borderId="53" xfId="7" applyFont="1" applyBorder="1" applyAlignment="1">
      <alignment vertical="center"/>
    </xf>
    <xf numFmtId="0" fontId="9" fillId="0" borderId="92" xfId="7" applyFont="1" applyBorder="1" applyAlignment="1">
      <alignment horizontal="right" vertical="center"/>
    </xf>
    <xf numFmtId="0" fontId="9" fillId="0" borderId="55" xfId="7" applyFont="1" applyBorder="1" applyAlignment="1">
      <alignment vertical="center"/>
    </xf>
    <xf numFmtId="0" fontId="9" fillId="0" borderId="44" xfId="7" applyFont="1" applyBorder="1" applyAlignment="1">
      <alignment horizontal="center"/>
    </xf>
    <xf numFmtId="0" fontId="9" fillId="0" borderId="45" xfId="7" applyFont="1" applyBorder="1" applyAlignment="1">
      <alignment horizontal="center"/>
    </xf>
    <xf numFmtId="0" fontId="9" fillId="0" borderId="50" xfId="7" applyFont="1" applyBorder="1" applyAlignment="1">
      <alignment horizontal="center"/>
    </xf>
    <xf numFmtId="0" fontId="9" fillId="0" borderId="51" xfId="7" applyFont="1" applyBorder="1" applyAlignment="1">
      <alignment horizontal="center"/>
    </xf>
    <xf numFmtId="0" fontId="9" fillId="0" borderId="32" xfId="7" applyFont="1" applyBorder="1" applyAlignment="1" applyProtection="1">
      <alignment horizontal="left" vertical="center" wrapText="1"/>
      <protection hidden="1"/>
    </xf>
    <xf numFmtId="0" fontId="9" fillId="0" borderId="0" xfId="7" applyFont="1" applyAlignment="1">
      <alignment horizontal="left"/>
    </xf>
    <xf numFmtId="0" fontId="14" fillId="0" borderId="40" xfId="7" applyFont="1" applyBorder="1" applyAlignment="1">
      <alignment horizontal="center" vertical="center" wrapText="1"/>
    </xf>
    <xf numFmtId="0" fontId="9" fillId="0" borderId="73" xfId="7" applyFont="1" applyBorder="1" applyAlignment="1">
      <alignment vertical="center"/>
    </xf>
    <xf numFmtId="0" fontId="9" fillId="0" borderId="41" xfId="7" applyFont="1" applyBorder="1" applyAlignment="1">
      <alignment horizontal="center" vertical="center" wrapText="1"/>
    </xf>
    <xf numFmtId="0" fontId="9" fillId="0" borderId="46" xfId="7" applyFont="1" applyBorder="1" applyAlignment="1">
      <alignment vertical="center"/>
    </xf>
    <xf numFmtId="0" fontId="14" fillId="0" borderId="61" xfId="7" applyFont="1" applyBorder="1" applyAlignment="1">
      <alignment horizontal="center" vertical="center" wrapText="1"/>
    </xf>
    <xf numFmtId="0" fontId="9" fillId="0" borderId="62" xfId="7" applyFont="1" applyBorder="1" applyAlignment="1"/>
    <xf numFmtId="0" fontId="9" fillId="0" borderId="47" xfId="7" applyFont="1" applyBorder="1" applyAlignment="1">
      <alignment horizontal="center" vertical="center" wrapText="1"/>
    </xf>
    <xf numFmtId="0" fontId="9" fillId="0" borderId="48" xfId="7" applyFont="1" applyBorder="1" applyAlignment="1"/>
    <xf numFmtId="0" fontId="9" fillId="0" borderId="50" xfId="7" applyFont="1" applyBorder="1" applyAlignment="1">
      <alignment horizontal="center" vertical="center" wrapText="1"/>
    </xf>
    <xf numFmtId="0" fontId="9" fillId="0" borderId="51" xfId="7" applyFont="1" applyBorder="1" applyAlignment="1"/>
    <xf numFmtId="0" fontId="14" fillId="0" borderId="86" xfId="7" applyFont="1" applyBorder="1" applyAlignment="1">
      <alignment horizontal="center" vertical="center" wrapText="1"/>
    </xf>
    <xf numFmtId="0" fontId="9" fillId="0" borderId="49" xfId="7" applyFont="1" applyBorder="1" applyAlignment="1">
      <alignment horizontal="center" vertical="center" wrapText="1"/>
    </xf>
    <xf numFmtId="0" fontId="9" fillId="0" borderId="52" xfId="7" applyFont="1" applyBorder="1" applyAlignment="1">
      <alignment horizontal="center" vertical="center" wrapText="1"/>
    </xf>
    <xf numFmtId="0" fontId="14" fillId="0" borderId="0" xfId="7" applyFont="1" applyBorder="1" applyAlignment="1">
      <alignment horizontal="left"/>
    </xf>
    <xf numFmtId="0" fontId="9" fillId="0" borderId="0" xfId="7" applyFont="1" applyAlignment="1"/>
    <xf numFmtId="0" fontId="9" fillId="0" borderId="80" xfId="7" applyFont="1" applyFill="1" applyBorder="1" applyAlignment="1" applyProtection="1">
      <alignment vertical="center"/>
      <protection hidden="1"/>
    </xf>
    <xf numFmtId="0" fontId="9" fillId="0" borderId="80" xfId="7" applyFont="1" applyFill="1" applyBorder="1" applyAlignment="1">
      <alignment vertical="center"/>
    </xf>
    <xf numFmtId="0" fontId="9" fillId="0" borderId="81" xfId="7" applyFont="1" applyFill="1" applyBorder="1" applyAlignment="1">
      <alignment vertical="center"/>
    </xf>
    <xf numFmtId="0" fontId="9" fillId="0" borderId="24" xfId="7" applyFont="1" applyFill="1" applyBorder="1" applyAlignment="1">
      <alignment vertical="center"/>
    </xf>
    <xf numFmtId="0" fontId="9" fillId="0" borderId="25" xfId="7" applyFont="1" applyFill="1" applyBorder="1" applyAlignment="1">
      <alignment vertical="center"/>
    </xf>
    <xf numFmtId="1" fontId="9" fillId="4" borderId="39" xfId="7" applyNumberFormat="1" applyFont="1" applyFill="1" applyBorder="1" applyAlignment="1" applyProtection="1">
      <alignment horizontal="left" vertical="center" indent="1"/>
      <protection locked="0"/>
    </xf>
    <xf numFmtId="1" fontId="9" fillId="4" borderId="35" xfId="7" applyNumberFormat="1" applyFont="1" applyFill="1" applyBorder="1" applyAlignment="1">
      <alignment horizontal="left" vertical="center" indent="1"/>
    </xf>
    <xf numFmtId="0" fontId="15" fillId="0" borderId="83" xfId="7" applyFont="1" applyFill="1" applyBorder="1" applyAlignment="1" applyProtection="1">
      <alignment vertical="center"/>
      <protection hidden="1"/>
    </xf>
    <xf numFmtId="0" fontId="9" fillId="0" borderId="83" xfId="7" applyFont="1" applyFill="1" applyBorder="1" applyAlignment="1">
      <alignment vertical="center"/>
    </xf>
    <xf numFmtId="0" fontId="9" fillId="0" borderId="84" xfId="7" applyFont="1" applyFill="1" applyBorder="1" applyAlignment="1">
      <alignment vertical="center"/>
    </xf>
    <xf numFmtId="0" fontId="14" fillId="0" borderId="11" xfId="7" applyFont="1" applyFill="1" applyBorder="1" applyAlignment="1" applyProtection="1">
      <alignment horizontal="left" vertical="center"/>
      <protection hidden="1"/>
    </xf>
    <xf numFmtId="0" fontId="9" fillId="0" borderId="0" xfId="7" applyFont="1" applyFill="1" applyBorder="1" applyAlignment="1">
      <alignment vertical="center"/>
    </xf>
    <xf numFmtId="0" fontId="9" fillId="0" borderId="42" xfId="7" applyFont="1" applyFill="1" applyBorder="1" applyAlignment="1">
      <alignment vertical="center"/>
    </xf>
    <xf numFmtId="0" fontId="9" fillId="0" borderId="94" xfId="7" applyFont="1" applyBorder="1" applyAlignment="1">
      <alignment horizontal="right" vertical="center"/>
    </xf>
    <xf numFmtId="0" fontId="9" fillId="0" borderId="43" xfId="7" applyFont="1" applyBorder="1" applyAlignment="1">
      <alignment vertical="center"/>
    </xf>
    <xf numFmtId="0" fontId="9" fillId="0" borderId="68" xfId="7" applyFont="1" applyBorder="1" applyAlignment="1">
      <alignment horizontal="center"/>
    </xf>
    <xf numFmtId="0" fontId="9" fillId="0" borderId="69" xfId="7" applyFont="1" applyBorder="1" applyAlignment="1">
      <alignment horizontal="center"/>
    </xf>
    <xf numFmtId="0" fontId="9" fillId="0" borderId="0" xfId="7" applyFont="1" applyBorder="1" applyAlignment="1" applyProtection="1">
      <alignment horizontal="left" vertical="center" wrapText="1"/>
      <protection hidden="1"/>
    </xf>
    <xf numFmtId="0" fontId="9" fillId="0" borderId="0" xfId="7" applyFont="1" applyBorder="1" applyAlignment="1">
      <alignment horizontal="left" vertical="center" wrapText="1"/>
    </xf>
    <xf numFmtId="0" fontId="9" fillId="4" borderId="57" xfId="7" applyNumberFormat="1" applyFont="1" applyFill="1" applyBorder="1" applyAlignment="1" applyProtection="1">
      <alignment vertical="center"/>
      <protection hidden="1"/>
    </xf>
    <xf numFmtId="0" fontId="9" fillId="4" borderId="57" xfId="7" applyNumberFormat="1" applyFont="1" applyFill="1" applyBorder="1" applyAlignment="1">
      <alignment vertical="center"/>
    </xf>
    <xf numFmtId="0" fontId="18" fillId="0" borderId="32" xfId="7" applyFont="1" applyBorder="1" applyAlignment="1" applyProtection="1">
      <alignment horizontal="left" vertical="center" wrapText="1"/>
      <protection hidden="1"/>
    </xf>
    <xf numFmtId="0" fontId="9" fillId="0" borderId="0" xfId="7" applyFont="1" applyBorder="1" applyAlignment="1"/>
    <xf numFmtId="0" fontId="24" fillId="0" borderId="24" xfId="7" applyFont="1" applyBorder="1" applyAlignment="1">
      <alignment horizontal="center" vertical="center"/>
    </xf>
    <xf numFmtId="0" fontId="9" fillId="0" borderId="24" xfId="7" applyBorder="1" applyAlignment="1">
      <alignment horizontal="center" vertical="center"/>
    </xf>
    <xf numFmtId="0" fontId="9" fillId="0" borderId="24" xfId="7" applyBorder="1" applyAlignment="1">
      <alignment horizontal="center" vertical="center" wrapText="1"/>
    </xf>
    <xf numFmtId="0" fontId="9" fillId="0" borderId="0" xfId="7" applyFont="1" applyAlignment="1">
      <alignment vertical="center"/>
    </xf>
    <xf numFmtId="166" fontId="18" fillId="4" borderId="58" xfId="7" applyNumberFormat="1" applyFont="1" applyFill="1" applyBorder="1" applyAlignment="1" applyProtection="1">
      <alignment horizontal="left" vertical="center" indent="1"/>
      <protection locked="0"/>
    </xf>
    <xf numFmtId="0" fontId="9" fillId="4" borderId="35" xfId="7" applyFont="1" applyFill="1" applyBorder="1" applyAlignment="1">
      <alignment horizontal="left" vertical="center" indent="1"/>
    </xf>
    <xf numFmtId="0" fontId="15" fillId="5" borderId="43" xfId="7" applyFont="1" applyFill="1" applyBorder="1" applyAlignment="1" applyProtection="1">
      <alignment vertical="center"/>
      <protection hidden="1"/>
    </xf>
    <xf numFmtId="0" fontId="9" fillId="0" borderId="34" xfId="7" applyFont="1" applyBorder="1" applyAlignment="1">
      <alignment vertical="center"/>
    </xf>
    <xf numFmtId="0" fontId="9" fillId="0" borderId="60" xfId="7" applyFont="1" applyBorder="1" applyAlignment="1">
      <alignment horizontal="left"/>
    </xf>
    <xf numFmtId="0" fontId="9" fillId="0" borderId="60" xfId="7" applyBorder="1" applyAlignment="1">
      <alignment horizontal="left"/>
    </xf>
    <xf numFmtId="167" fontId="9" fillId="4" borderId="61" xfId="7" applyNumberFormat="1" applyFont="1" applyFill="1" applyBorder="1" applyAlignment="1" applyProtection="1">
      <alignment vertical="center"/>
      <protection hidden="1"/>
    </xf>
    <xf numFmtId="167" fontId="9" fillId="4" borderId="62" xfId="7" applyNumberFormat="1" applyFill="1" applyBorder="1" applyAlignment="1">
      <alignment vertical="center"/>
    </xf>
    <xf numFmtId="167" fontId="9" fillId="4" borderId="63" xfId="7" applyNumberFormat="1" applyFont="1" applyFill="1" applyBorder="1" applyAlignment="1" applyProtection="1">
      <alignment vertical="center"/>
      <protection hidden="1"/>
    </xf>
    <xf numFmtId="167" fontId="9" fillId="4" borderId="64" xfId="7" applyNumberFormat="1" applyFill="1" applyBorder="1" applyAlignment="1">
      <alignment vertical="center"/>
    </xf>
    <xf numFmtId="0" fontId="9" fillId="0" borderId="59" xfId="7" applyFont="1" applyBorder="1" applyAlignment="1">
      <alignment horizontal="left"/>
    </xf>
    <xf numFmtId="0" fontId="9" fillId="0" borderId="59" xfId="7" applyBorder="1" applyAlignment="1">
      <alignment horizontal="left"/>
    </xf>
    <xf numFmtId="167" fontId="9" fillId="4" borderId="47" xfId="7" applyNumberFormat="1" applyFont="1" applyFill="1" applyBorder="1" applyAlignment="1" applyProtection="1">
      <alignment vertical="center"/>
      <protection hidden="1"/>
    </xf>
    <xf numFmtId="167" fontId="9" fillId="4" borderId="48" xfId="7" applyNumberFormat="1" applyFill="1" applyBorder="1" applyAlignment="1">
      <alignment vertical="center"/>
    </xf>
    <xf numFmtId="167" fontId="9" fillId="4" borderId="65" xfId="7" applyNumberFormat="1" applyFont="1" applyFill="1" applyBorder="1" applyAlignment="1" applyProtection="1">
      <alignment vertical="center"/>
      <protection hidden="1"/>
    </xf>
    <xf numFmtId="167" fontId="9" fillId="4" borderId="66" xfId="7" applyNumberFormat="1" applyFill="1" applyBorder="1" applyAlignment="1">
      <alignment vertical="center"/>
    </xf>
    <xf numFmtId="0" fontId="9" fillId="0" borderId="67" xfId="7" applyFont="1" applyBorder="1" applyAlignment="1">
      <alignment horizontal="left"/>
    </xf>
    <xf numFmtId="0" fontId="9" fillId="0" borderId="67" xfId="7" applyBorder="1" applyAlignment="1">
      <alignment horizontal="left"/>
    </xf>
    <xf numFmtId="167" fontId="9" fillId="4" borderId="68" xfId="7" applyNumberFormat="1" applyFont="1" applyFill="1" applyBorder="1" applyAlignment="1" applyProtection="1">
      <alignment vertical="center"/>
      <protection hidden="1"/>
    </xf>
    <xf numFmtId="167" fontId="9" fillId="4" borderId="69" xfId="7" applyNumberFormat="1" applyFill="1" applyBorder="1" applyAlignment="1">
      <alignment vertical="center"/>
    </xf>
    <xf numFmtId="167" fontId="9" fillId="4" borderId="70" xfId="7" applyNumberFormat="1" applyFont="1" applyFill="1" applyBorder="1" applyAlignment="1" applyProtection="1">
      <alignment vertical="center"/>
      <protection hidden="1"/>
    </xf>
    <xf numFmtId="167" fontId="9" fillId="4" borderId="71" xfId="7" applyNumberFormat="1" applyFill="1" applyBorder="1" applyAlignment="1">
      <alignment vertical="center"/>
    </xf>
    <xf numFmtId="0" fontId="25" fillId="0" borderId="8" xfId="7" applyFont="1" applyBorder="1" applyAlignment="1" applyProtection="1">
      <alignment horizontal="center" vertical="center" wrapText="1"/>
      <protection hidden="1"/>
    </xf>
    <xf numFmtId="0" fontId="9" fillId="4" borderId="60" xfId="7" applyFont="1" applyFill="1" applyBorder="1" applyAlignment="1">
      <alignment horizontal="left"/>
    </xf>
    <xf numFmtId="0" fontId="9" fillId="4" borderId="60" xfId="7" applyFill="1" applyBorder="1" applyAlignment="1">
      <alignment horizontal="left"/>
    </xf>
    <xf numFmtId="0" fontId="9" fillId="4" borderId="59" xfId="7" applyFont="1" applyFill="1" applyBorder="1" applyAlignment="1">
      <alignment horizontal="left"/>
    </xf>
    <xf numFmtId="0" fontId="9" fillId="4" borderId="59" xfId="7" applyFill="1" applyBorder="1" applyAlignment="1">
      <alignment horizontal="left"/>
    </xf>
    <xf numFmtId="0" fontId="9" fillId="4" borderId="67" xfId="7" applyFont="1" applyFill="1" applyBorder="1" applyAlignment="1">
      <alignment horizontal="left"/>
    </xf>
    <xf numFmtId="0" fontId="9" fillId="4" borderId="67" xfId="7" applyFill="1" applyBorder="1" applyAlignment="1">
      <alignment horizontal="left"/>
    </xf>
  </cellXfs>
  <cellStyles count="9">
    <cellStyle name="Heading" xfId="1"/>
    <cellStyle name="Heading1" xfId="2"/>
    <cellStyle name="Lien hypertexte" xfId="8" builtinId="8"/>
    <cellStyle name="Normal" xfId="0" builtinId="0"/>
    <cellStyle name="Normal 2" xfId="3"/>
    <cellStyle name="Normal 2 2" xfId="4"/>
    <cellStyle name="Normal 3" xfId="7"/>
    <cellStyle name="Result" xfId="5"/>
    <cellStyle name="Result2" xfId="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561975</xdr:colOff>
          <xdr:row>1</xdr:row>
          <xdr:rowOff>28575</xdr:rowOff>
        </xdr:from>
        <xdr:to>
          <xdr:col>9</xdr:col>
          <xdr:colOff>723900</xdr:colOff>
          <xdr:row>6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les FDF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reskislimani@orange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84"/>
  <sheetViews>
    <sheetView topLeftCell="A28" zoomScale="140" zoomScaleNormal="140" workbookViewId="0">
      <selection activeCell="B38" sqref="B38"/>
    </sheetView>
  </sheetViews>
  <sheetFormatPr baseColWidth="10" defaultRowHeight="12.75"/>
  <cols>
    <col min="1" max="1" width="16.85546875" style="33" customWidth="1"/>
    <col min="2" max="2" width="84.28515625" style="34" customWidth="1"/>
    <col min="3" max="3" width="8.7109375" style="10" customWidth="1"/>
    <col min="4" max="7" width="16.7109375" style="10" customWidth="1"/>
    <col min="8" max="8" width="11.42578125" style="64"/>
    <col min="9" max="14" width="11.42578125" style="10"/>
    <col min="15" max="15" width="0" style="10" hidden="1" customWidth="1"/>
    <col min="16" max="16384" width="11.42578125" style="10"/>
  </cols>
  <sheetData>
    <row r="1" spans="1:15" ht="18.75" thickBot="1">
      <c r="A1" s="94" t="s">
        <v>142</v>
      </c>
      <c r="B1" s="95"/>
      <c r="C1" s="95"/>
      <c r="D1" s="95"/>
      <c r="E1" s="95"/>
      <c r="F1" s="96" t="s">
        <v>143</v>
      </c>
      <c r="G1" s="95"/>
    </row>
    <row r="2" spans="1:15" ht="13.5" thickTop="1">
      <c r="A2" s="97" t="s">
        <v>144</v>
      </c>
      <c r="B2" s="11" t="s">
        <v>145</v>
      </c>
      <c r="C2" s="12"/>
      <c r="D2" s="100"/>
      <c r="E2" s="101"/>
      <c r="F2" s="101"/>
      <c r="G2" s="102"/>
      <c r="H2" s="62">
        <v>1</v>
      </c>
    </row>
    <row r="3" spans="1:15">
      <c r="A3" s="98"/>
      <c r="B3" s="13" t="s">
        <v>146</v>
      </c>
      <c r="C3" s="14" t="s">
        <v>222</v>
      </c>
      <c r="D3" s="103"/>
      <c r="E3" s="104"/>
      <c r="F3" s="104"/>
      <c r="G3" s="105"/>
      <c r="H3" s="62">
        <v>2</v>
      </c>
      <c r="O3" s="10" t="s">
        <v>147</v>
      </c>
    </row>
    <row r="4" spans="1:15">
      <c r="A4" s="98"/>
      <c r="B4" s="13" t="s">
        <v>241</v>
      </c>
      <c r="C4" s="106" t="s">
        <v>223</v>
      </c>
      <c r="D4" s="106"/>
      <c r="E4" s="106"/>
      <c r="F4" s="106"/>
      <c r="G4" s="107"/>
      <c r="H4" s="62">
        <v>3</v>
      </c>
      <c r="O4" s="10" t="s">
        <v>148</v>
      </c>
    </row>
    <row r="5" spans="1:15">
      <c r="A5" s="98"/>
      <c r="B5" s="13" t="s">
        <v>242</v>
      </c>
      <c r="C5" s="106" t="s">
        <v>276</v>
      </c>
      <c r="D5" s="106"/>
      <c r="E5" s="106"/>
      <c r="F5" s="106"/>
      <c r="G5" s="107"/>
      <c r="H5" s="62">
        <v>4</v>
      </c>
    </row>
    <row r="6" spans="1:15">
      <c r="A6" s="98"/>
      <c r="B6" s="13" t="s">
        <v>258</v>
      </c>
      <c r="C6" s="106" t="s">
        <v>224</v>
      </c>
      <c r="D6" s="106"/>
      <c r="E6" s="106"/>
      <c r="F6" s="106"/>
      <c r="G6" s="107"/>
      <c r="H6" s="62">
        <v>5</v>
      </c>
    </row>
    <row r="7" spans="1:15" ht="14.25">
      <c r="A7" s="98"/>
      <c r="B7" s="13" t="s">
        <v>243</v>
      </c>
      <c r="C7" s="108">
        <v>10101958</v>
      </c>
      <c r="D7" s="109"/>
      <c r="E7" s="110" t="s">
        <v>233</v>
      </c>
      <c r="F7" s="111"/>
      <c r="G7" s="112"/>
      <c r="H7" s="62">
        <v>6</v>
      </c>
      <c r="I7" s="16"/>
    </row>
    <row r="8" spans="1:15" ht="14.25">
      <c r="A8" s="98"/>
      <c r="B8" s="13" t="s">
        <v>244</v>
      </c>
      <c r="C8" s="106" t="s">
        <v>226</v>
      </c>
      <c r="D8" s="106"/>
      <c r="E8" s="106"/>
      <c r="F8" s="106"/>
      <c r="G8" s="107"/>
      <c r="H8" s="62">
        <v>7</v>
      </c>
      <c r="L8" s="16"/>
    </row>
    <row r="9" spans="1:15" ht="14.25">
      <c r="A9" s="98"/>
      <c r="B9" s="13" t="s">
        <v>245</v>
      </c>
      <c r="C9" s="106" t="s">
        <v>227</v>
      </c>
      <c r="D9" s="106"/>
      <c r="E9" s="106"/>
      <c r="F9" s="106"/>
      <c r="G9" s="107"/>
      <c r="H9" s="62">
        <v>8</v>
      </c>
      <c r="L9" s="16"/>
      <c r="O9" s="17"/>
    </row>
    <row r="10" spans="1:15" ht="14.25">
      <c r="A10" s="98"/>
      <c r="B10" s="13" t="s">
        <v>246</v>
      </c>
      <c r="C10" s="115">
        <v>75010</v>
      </c>
      <c r="D10" s="106"/>
      <c r="E10" s="106"/>
      <c r="F10" s="106"/>
      <c r="G10" s="107"/>
      <c r="H10" s="62">
        <v>9</v>
      </c>
      <c r="J10" s="15"/>
      <c r="L10" s="16"/>
      <c r="N10" s="15"/>
      <c r="O10" s="17"/>
    </row>
    <row r="11" spans="1:15" ht="14.25">
      <c r="A11" s="98"/>
      <c r="B11" s="13" t="s">
        <v>238</v>
      </c>
      <c r="C11" s="116" t="s">
        <v>228</v>
      </c>
      <c r="D11" s="117"/>
      <c r="E11" s="118"/>
      <c r="F11" s="119"/>
      <c r="G11" s="120"/>
      <c r="H11" s="62">
        <v>10</v>
      </c>
      <c r="J11" s="15"/>
      <c r="L11" s="16"/>
      <c r="N11" s="15"/>
      <c r="O11" s="17"/>
    </row>
    <row r="12" spans="1:15">
      <c r="A12" s="98"/>
      <c r="B12" s="13" t="s">
        <v>149</v>
      </c>
      <c r="C12" s="121">
        <v>680008407</v>
      </c>
      <c r="D12" s="109"/>
      <c r="E12" s="122" t="s">
        <v>225</v>
      </c>
      <c r="F12" s="123"/>
      <c r="G12" s="124"/>
      <c r="H12" s="62">
        <v>11</v>
      </c>
      <c r="L12" s="15"/>
    </row>
    <row r="13" spans="1:15">
      <c r="A13" s="98"/>
      <c r="B13" s="18" t="s">
        <v>150</v>
      </c>
      <c r="C13" s="19" t="s">
        <v>222</v>
      </c>
      <c r="D13" s="113"/>
      <c r="E13" s="104"/>
      <c r="F13" s="104"/>
      <c r="G13" s="105"/>
      <c r="H13" s="62">
        <v>12</v>
      </c>
      <c r="J13" s="15"/>
    </row>
    <row r="14" spans="1:15">
      <c r="A14" s="98"/>
      <c r="B14" s="13" t="s">
        <v>247</v>
      </c>
      <c r="C14" s="106" t="s">
        <v>229</v>
      </c>
      <c r="D14" s="106"/>
      <c r="E14" s="106"/>
      <c r="F14" s="106"/>
      <c r="G14" s="107"/>
      <c r="H14" s="62">
        <v>13</v>
      </c>
    </row>
    <row r="15" spans="1:15">
      <c r="A15" s="98"/>
      <c r="B15" s="20" t="s">
        <v>248</v>
      </c>
      <c r="C15" s="106" t="s">
        <v>230</v>
      </c>
      <c r="D15" s="106"/>
      <c r="E15" s="106"/>
      <c r="F15" s="106"/>
      <c r="G15" s="107"/>
      <c r="H15" s="62">
        <v>14</v>
      </c>
    </row>
    <row r="16" spans="1:15" ht="14.25">
      <c r="A16" s="98"/>
      <c r="B16" s="13" t="s">
        <v>249</v>
      </c>
      <c r="C16" s="106">
        <v>77720</v>
      </c>
      <c r="D16" s="106"/>
      <c r="E16" s="106"/>
      <c r="F16" s="106"/>
      <c r="G16" s="107"/>
      <c r="H16" s="62">
        <v>15</v>
      </c>
      <c r="I16" s="16"/>
      <c r="O16" s="16"/>
    </row>
    <row r="17" spans="1:15" ht="14.25">
      <c r="A17" s="98"/>
      <c r="B17" s="13" t="s">
        <v>250</v>
      </c>
      <c r="C17" s="106" t="s">
        <v>228</v>
      </c>
      <c r="D17" s="106"/>
      <c r="E17" s="106"/>
      <c r="F17" s="106"/>
      <c r="G17" s="107"/>
      <c r="H17" s="62">
        <v>16</v>
      </c>
      <c r="I17" s="16"/>
      <c r="N17" s="15"/>
      <c r="O17" s="16"/>
    </row>
    <row r="18" spans="1:15">
      <c r="A18" s="98"/>
      <c r="B18" s="13" t="s">
        <v>251</v>
      </c>
      <c r="C18" s="114" t="s">
        <v>231</v>
      </c>
      <c r="D18" s="106"/>
      <c r="E18" s="106"/>
      <c r="F18" s="106"/>
      <c r="G18" s="107"/>
      <c r="H18" s="62">
        <v>17</v>
      </c>
    </row>
    <row r="19" spans="1:15">
      <c r="A19" s="98"/>
      <c r="B19" s="13" t="s">
        <v>252</v>
      </c>
      <c r="C19" s="125">
        <v>158097511014230</v>
      </c>
      <c r="D19" s="126"/>
      <c r="E19" s="55">
        <v>30</v>
      </c>
      <c r="F19" s="127" t="s">
        <v>232</v>
      </c>
      <c r="G19" s="128"/>
      <c r="H19" s="62">
        <v>18</v>
      </c>
    </row>
    <row r="20" spans="1:15">
      <c r="A20" s="98"/>
      <c r="B20" s="13" t="s">
        <v>253</v>
      </c>
      <c r="C20" s="22" t="s">
        <v>148</v>
      </c>
      <c r="D20" s="133"/>
      <c r="E20" s="134"/>
      <c r="F20" s="134"/>
      <c r="G20" s="135"/>
      <c r="H20" s="62">
        <v>19</v>
      </c>
      <c r="I20" s="15"/>
    </row>
    <row r="21" spans="1:15" ht="13.5" thickBot="1">
      <c r="A21" s="99"/>
      <c r="B21" s="21" t="s">
        <v>257</v>
      </c>
      <c r="C21" s="129">
        <v>101547895247</v>
      </c>
      <c r="D21" s="129"/>
      <c r="E21" s="129"/>
      <c r="F21" s="129"/>
      <c r="G21" s="130"/>
      <c r="H21" s="62">
        <v>20</v>
      </c>
    </row>
    <row r="22" spans="1:15" ht="13.5" thickTop="1">
      <c r="A22" s="97" t="s">
        <v>151</v>
      </c>
      <c r="B22" s="11" t="s">
        <v>152</v>
      </c>
      <c r="C22" s="12" t="s">
        <v>222</v>
      </c>
      <c r="D22" s="100"/>
      <c r="E22" s="101"/>
      <c r="F22" s="101"/>
      <c r="G22" s="102"/>
      <c r="H22" s="62">
        <v>21</v>
      </c>
    </row>
    <row r="23" spans="1:15">
      <c r="A23" s="98"/>
      <c r="B23" s="13" t="s">
        <v>153</v>
      </c>
      <c r="C23" s="22" t="s">
        <v>222</v>
      </c>
      <c r="D23" s="131"/>
      <c r="E23" s="119"/>
      <c r="F23" s="119"/>
      <c r="G23" s="120"/>
      <c r="H23" s="62">
        <v>22</v>
      </c>
    </row>
    <row r="24" spans="1:15">
      <c r="A24" s="98"/>
      <c r="B24" s="13" t="s">
        <v>154</v>
      </c>
      <c r="C24" s="22" t="s">
        <v>222</v>
      </c>
      <c r="D24" s="131"/>
      <c r="E24" s="119"/>
      <c r="F24" s="119"/>
      <c r="G24" s="120"/>
      <c r="H24" s="62">
        <v>23</v>
      </c>
      <c r="J24" s="15"/>
    </row>
    <row r="25" spans="1:15">
      <c r="A25" s="98"/>
      <c r="B25" s="13" t="s">
        <v>155</v>
      </c>
      <c r="C25" s="22" t="s">
        <v>222</v>
      </c>
      <c r="D25" s="131"/>
      <c r="E25" s="119"/>
      <c r="F25" s="119"/>
      <c r="G25" s="120"/>
      <c r="H25" s="62">
        <v>24</v>
      </c>
      <c r="J25" s="15"/>
    </row>
    <row r="26" spans="1:15">
      <c r="A26" s="98"/>
      <c r="B26" s="23" t="s">
        <v>156</v>
      </c>
      <c r="C26" s="108">
        <v>10102000</v>
      </c>
      <c r="D26" s="109"/>
      <c r="E26" s="110" t="s">
        <v>233</v>
      </c>
      <c r="F26" s="111"/>
      <c r="G26" s="112"/>
      <c r="H26" s="62">
        <v>25</v>
      </c>
      <c r="J26" s="15"/>
    </row>
    <row r="27" spans="1:15">
      <c r="A27" s="98"/>
      <c r="B27" s="13" t="s">
        <v>157</v>
      </c>
      <c r="C27" s="22" t="s">
        <v>222</v>
      </c>
      <c r="D27" s="132"/>
      <c r="E27" s="119"/>
      <c r="F27" s="119"/>
      <c r="G27" s="120"/>
      <c r="H27" s="62">
        <v>26</v>
      </c>
      <c r="J27" s="15"/>
    </row>
    <row r="28" spans="1:15">
      <c r="A28" s="98"/>
      <c r="B28" s="13" t="s">
        <v>158</v>
      </c>
      <c r="C28" s="22" t="s">
        <v>222</v>
      </c>
      <c r="D28" s="131"/>
      <c r="E28" s="119"/>
      <c r="F28" s="119"/>
      <c r="G28" s="120"/>
      <c r="H28" s="62">
        <v>27</v>
      </c>
      <c r="J28" s="15"/>
    </row>
    <row r="29" spans="1:15">
      <c r="A29" s="98"/>
      <c r="B29" s="24" t="s">
        <v>159</v>
      </c>
      <c r="C29" s="22" t="s">
        <v>222</v>
      </c>
      <c r="D29" s="131"/>
      <c r="E29" s="119"/>
      <c r="F29" s="119"/>
      <c r="G29" s="120"/>
      <c r="H29" s="62">
        <v>28</v>
      </c>
      <c r="J29" s="15"/>
    </row>
    <row r="30" spans="1:15" ht="13.5" thickBot="1">
      <c r="A30" s="99"/>
      <c r="B30" s="25" t="s">
        <v>156</v>
      </c>
      <c r="C30" s="108">
        <v>10102000</v>
      </c>
      <c r="D30" s="109"/>
      <c r="E30" s="110" t="s">
        <v>233</v>
      </c>
      <c r="F30" s="111"/>
      <c r="G30" s="112"/>
      <c r="H30" s="62">
        <v>29</v>
      </c>
      <c r="J30" s="15"/>
    </row>
    <row r="31" spans="1:15" ht="15" thickTop="1">
      <c r="A31" s="97" t="s">
        <v>160</v>
      </c>
      <c r="B31" s="11" t="s">
        <v>256</v>
      </c>
      <c r="C31" s="155" t="s">
        <v>234</v>
      </c>
      <c r="D31" s="155"/>
      <c r="E31" s="155"/>
      <c r="F31" s="155"/>
      <c r="G31" s="156"/>
      <c r="H31" s="62">
        <v>30</v>
      </c>
      <c r="L31" s="16"/>
    </row>
    <row r="32" spans="1:15" ht="14.25">
      <c r="A32" s="98"/>
      <c r="B32" s="13" t="s">
        <v>254</v>
      </c>
      <c r="C32" s="106" t="s">
        <v>277</v>
      </c>
      <c r="D32" s="106"/>
      <c r="E32" s="106"/>
      <c r="F32" s="106"/>
      <c r="G32" s="107"/>
      <c r="H32" s="62">
        <v>31</v>
      </c>
      <c r="J32" s="15"/>
      <c r="L32" s="16"/>
    </row>
    <row r="33" spans="1:15">
      <c r="A33" s="98"/>
      <c r="B33" s="13" t="s">
        <v>255</v>
      </c>
      <c r="C33" s="106" t="s">
        <v>235</v>
      </c>
      <c r="D33" s="106"/>
      <c r="E33" s="106"/>
      <c r="F33" s="106"/>
      <c r="G33" s="107"/>
      <c r="H33" s="62">
        <v>32</v>
      </c>
    </row>
    <row r="34" spans="1:15">
      <c r="A34" s="98"/>
      <c r="B34" s="13" t="s">
        <v>259</v>
      </c>
      <c r="C34" s="125">
        <v>158097511014230</v>
      </c>
      <c r="D34" s="126"/>
      <c r="E34" s="55">
        <v>30</v>
      </c>
      <c r="F34" s="127" t="s">
        <v>232</v>
      </c>
      <c r="G34" s="128"/>
      <c r="H34" s="62">
        <v>33</v>
      </c>
    </row>
    <row r="35" spans="1:15">
      <c r="A35" s="98"/>
      <c r="B35" s="13" t="s">
        <v>260</v>
      </c>
      <c r="C35" s="157" t="s">
        <v>236</v>
      </c>
      <c r="D35" s="158"/>
      <c r="E35" s="110" t="s">
        <v>233</v>
      </c>
      <c r="F35" s="111"/>
      <c r="G35" s="112"/>
      <c r="H35" s="62">
        <v>34</v>
      </c>
    </row>
    <row r="36" spans="1:15" ht="14.25">
      <c r="A36" s="98"/>
      <c r="B36" s="13" t="s">
        <v>261</v>
      </c>
      <c r="C36" s="106" t="s">
        <v>237</v>
      </c>
      <c r="D36" s="106"/>
      <c r="E36" s="106"/>
      <c r="F36" s="106"/>
      <c r="G36" s="107"/>
      <c r="H36" s="62">
        <v>35</v>
      </c>
      <c r="L36" s="16"/>
      <c r="O36" s="17"/>
    </row>
    <row r="37" spans="1:15" ht="14.25">
      <c r="A37" s="98"/>
      <c r="B37" s="13" t="s">
        <v>239</v>
      </c>
      <c r="C37" s="106">
        <v>75013</v>
      </c>
      <c r="D37" s="106"/>
      <c r="E37" s="106"/>
      <c r="F37" s="106"/>
      <c r="G37" s="107"/>
      <c r="H37" s="62">
        <v>36</v>
      </c>
      <c r="J37" s="15"/>
      <c r="L37" s="16"/>
      <c r="N37" s="15"/>
      <c r="O37" s="17"/>
    </row>
    <row r="38" spans="1:15" ht="14.25">
      <c r="A38" s="98"/>
      <c r="B38" s="13" t="s">
        <v>240</v>
      </c>
      <c r="C38" s="106" t="s">
        <v>228</v>
      </c>
      <c r="D38" s="106"/>
      <c r="E38" s="106"/>
      <c r="F38" s="106"/>
      <c r="G38" s="107"/>
      <c r="H38" s="62">
        <v>37</v>
      </c>
      <c r="J38" s="15"/>
      <c r="L38" s="16"/>
      <c r="N38" s="15"/>
      <c r="O38" s="17"/>
    </row>
    <row r="39" spans="1:15">
      <c r="A39" s="98"/>
      <c r="B39" s="13" t="s">
        <v>262</v>
      </c>
      <c r="C39" s="108">
        <v>10102000</v>
      </c>
      <c r="D39" s="109"/>
      <c r="E39" s="110" t="s">
        <v>233</v>
      </c>
      <c r="F39" s="111"/>
      <c r="G39" s="112"/>
      <c r="H39" s="62">
        <v>38</v>
      </c>
    </row>
    <row r="40" spans="1:15">
      <c r="A40" s="98"/>
      <c r="B40" s="13" t="s">
        <v>263</v>
      </c>
      <c r="C40" s="22" t="s">
        <v>148</v>
      </c>
      <c r="D40" s="144"/>
      <c r="E40" s="145"/>
      <c r="F40" s="145"/>
      <c r="G40" s="146"/>
      <c r="H40" s="62">
        <v>39</v>
      </c>
    </row>
    <row r="41" spans="1:15">
      <c r="A41" s="98"/>
      <c r="B41" s="13" t="s">
        <v>264</v>
      </c>
      <c r="C41" s="147">
        <v>1234567890000</v>
      </c>
      <c r="D41" s="147"/>
      <c r="E41" s="147"/>
      <c r="F41" s="147"/>
      <c r="G41" s="148"/>
      <c r="H41" s="62">
        <v>40</v>
      </c>
    </row>
    <row r="42" spans="1:15" ht="13.5" thickBot="1">
      <c r="A42" s="99"/>
      <c r="B42" s="21" t="s">
        <v>265</v>
      </c>
      <c r="C42" s="92" t="s">
        <v>148</v>
      </c>
      <c r="D42" s="149"/>
      <c r="E42" s="150"/>
      <c r="F42" s="150"/>
      <c r="G42" s="151"/>
      <c r="H42" s="62">
        <v>41</v>
      </c>
    </row>
    <row r="43" spans="1:15" ht="13.5" thickTop="1">
      <c r="A43" s="97" t="s">
        <v>161</v>
      </c>
      <c r="B43" s="27" t="s">
        <v>266</v>
      </c>
      <c r="C43" s="152"/>
      <c r="D43" s="101"/>
      <c r="E43" s="101"/>
      <c r="F43" s="101"/>
      <c r="G43" s="102"/>
      <c r="H43" s="62"/>
      <c r="I43" s="28"/>
      <c r="J43" s="28"/>
      <c r="K43" s="28"/>
    </row>
    <row r="44" spans="1:15">
      <c r="A44" s="98"/>
      <c r="B44" s="29" t="s">
        <v>267</v>
      </c>
      <c r="C44" s="22" t="s">
        <v>148</v>
      </c>
      <c r="D44" s="132"/>
      <c r="E44" s="119"/>
      <c r="F44" s="119"/>
      <c r="G44" s="120"/>
      <c r="H44" s="62">
        <v>42</v>
      </c>
      <c r="I44" s="28"/>
      <c r="J44" s="28"/>
    </row>
    <row r="45" spans="1:15">
      <c r="A45" s="98"/>
      <c r="B45" s="29" t="s">
        <v>268</v>
      </c>
      <c r="C45" s="22" t="s">
        <v>148</v>
      </c>
      <c r="D45" s="131"/>
      <c r="E45" s="119"/>
      <c r="F45" s="119"/>
      <c r="G45" s="120"/>
      <c r="H45" s="62">
        <v>43</v>
      </c>
      <c r="I45" s="28"/>
      <c r="J45" s="28"/>
    </row>
    <row r="46" spans="1:15">
      <c r="A46" s="98"/>
      <c r="B46" s="29" t="s">
        <v>269</v>
      </c>
      <c r="C46" s="22" t="s">
        <v>148</v>
      </c>
      <c r="D46" s="131"/>
      <c r="E46" s="119"/>
      <c r="F46" s="119"/>
      <c r="G46" s="120"/>
      <c r="H46" s="62">
        <v>44</v>
      </c>
      <c r="I46" s="28"/>
      <c r="J46" s="28"/>
      <c r="M46" s="17"/>
    </row>
    <row r="47" spans="1:15">
      <c r="A47" s="98"/>
      <c r="B47" s="29" t="s">
        <v>270</v>
      </c>
      <c r="C47" s="22" t="s">
        <v>148</v>
      </c>
      <c r="D47" s="153" t="s">
        <v>162</v>
      </c>
      <c r="E47" s="137"/>
      <c r="F47" s="137"/>
      <c r="G47" s="138"/>
      <c r="H47" s="62">
        <v>45</v>
      </c>
      <c r="I47" s="28"/>
      <c r="J47" s="28"/>
    </row>
    <row r="48" spans="1:15">
      <c r="A48" s="98"/>
      <c r="B48" s="30" t="s">
        <v>271</v>
      </c>
      <c r="C48" s="154"/>
      <c r="D48" s="119"/>
      <c r="E48" s="119"/>
      <c r="F48" s="119"/>
      <c r="G48" s="120"/>
      <c r="H48" s="62">
        <v>46</v>
      </c>
      <c r="I48" s="28"/>
      <c r="J48" s="28"/>
      <c r="K48" s="28"/>
    </row>
    <row r="49" spans="1:14">
      <c r="A49" s="98"/>
      <c r="B49" s="31" t="s">
        <v>272</v>
      </c>
      <c r="C49" s="22" t="s">
        <v>148</v>
      </c>
      <c r="D49" s="132"/>
      <c r="E49" s="119"/>
      <c r="F49" s="119"/>
      <c r="G49" s="120"/>
      <c r="H49" s="62">
        <v>47</v>
      </c>
    </row>
    <row r="50" spans="1:14">
      <c r="A50" s="98"/>
      <c r="B50" s="31" t="s">
        <v>273</v>
      </c>
      <c r="C50" s="22" t="s">
        <v>148</v>
      </c>
      <c r="D50" s="131"/>
      <c r="E50" s="119"/>
      <c r="F50" s="119"/>
      <c r="G50" s="120"/>
      <c r="H50" s="62">
        <v>48</v>
      </c>
    </row>
    <row r="51" spans="1:14">
      <c r="A51" s="98"/>
      <c r="B51" s="31" t="s">
        <v>274</v>
      </c>
      <c r="C51" s="22" t="s">
        <v>148</v>
      </c>
      <c r="D51" s="136" t="s">
        <v>163</v>
      </c>
      <c r="E51" s="137"/>
      <c r="F51" s="137"/>
      <c r="G51" s="138"/>
      <c r="H51" s="62">
        <v>49</v>
      </c>
    </row>
    <row r="52" spans="1:14" ht="13.5" thickBot="1">
      <c r="A52" s="99"/>
      <c r="B52" s="32" t="s">
        <v>275</v>
      </c>
      <c r="C52" s="26" t="s">
        <v>148</v>
      </c>
      <c r="D52" s="139"/>
      <c r="E52" s="140"/>
      <c r="F52" s="140"/>
      <c r="G52" s="141"/>
      <c r="H52" s="62">
        <v>50</v>
      </c>
    </row>
    <row r="53" spans="1:14" ht="13.5" thickTop="1"/>
    <row r="54" spans="1:14" ht="15">
      <c r="N54" s="35"/>
    </row>
    <row r="55" spans="1:14" ht="18">
      <c r="A55" s="94" t="s">
        <v>142</v>
      </c>
      <c r="B55" s="95"/>
      <c r="C55" s="95"/>
      <c r="D55" s="95"/>
      <c r="E55" s="95"/>
      <c r="F55" s="96" t="s">
        <v>164</v>
      </c>
      <c r="G55" s="95"/>
    </row>
    <row r="56" spans="1:14" ht="18.75" thickBot="1">
      <c r="A56" s="142" t="s">
        <v>165</v>
      </c>
      <c r="B56" s="143"/>
      <c r="C56" s="143"/>
      <c r="D56" s="36"/>
      <c r="E56" s="37"/>
      <c r="F56" s="38"/>
      <c r="G56" s="37"/>
    </row>
    <row r="57" spans="1:14" ht="15" customHeight="1" thickTop="1" thickBot="1">
      <c r="A57" s="88" t="s">
        <v>166</v>
      </c>
      <c r="B57" s="89" t="s">
        <v>167</v>
      </c>
      <c r="C57" s="90"/>
      <c r="F57" s="36"/>
      <c r="G57" s="36"/>
      <c r="H57" s="64">
        <v>51</v>
      </c>
      <c r="I57" s="39"/>
    </row>
    <row r="58" spans="1:14" ht="13.5" thickTop="1">
      <c r="A58" s="10"/>
      <c r="B58" s="10"/>
    </row>
    <row r="59" spans="1:14">
      <c r="A59" s="167" t="s">
        <v>168</v>
      </c>
      <c r="B59" s="168"/>
      <c r="C59" s="168"/>
      <c r="D59" s="168"/>
      <c r="E59" s="168"/>
      <c r="F59" s="143"/>
      <c r="G59" s="168"/>
    </row>
    <row r="60" spans="1:14" ht="13.5" thickBot="1">
      <c r="B60" s="10"/>
    </row>
    <row r="61" spans="1:14" ht="13.5" thickTop="1">
      <c r="A61" s="169" t="s">
        <v>169</v>
      </c>
      <c r="B61" s="170"/>
      <c r="C61" s="173" t="s">
        <v>170</v>
      </c>
      <c r="D61" s="174"/>
      <c r="E61" s="179" t="s">
        <v>171</v>
      </c>
      <c r="F61" s="81" t="s">
        <v>172</v>
      </c>
    </row>
    <row r="62" spans="1:14">
      <c r="A62" s="171"/>
      <c r="B62" s="172"/>
      <c r="C62" s="175"/>
      <c r="D62" s="176"/>
      <c r="E62" s="180"/>
      <c r="F62" s="82" t="s">
        <v>173</v>
      </c>
    </row>
    <row r="63" spans="1:14" ht="13.5" thickBot="1">
      <c r="A63" s="171"/>
      <c r="B63" s="172"/>
      <c r="C63" s="177"/>
      <c r="D63" s="178"/>
      <c r="E63" s="181"/>
      <c r="F63" s="83" t="s">
        <v>174</v>
      </c>
    </row>
    <row r="64" spans="1:14">
      <c r="A64" s="159" t="s">
        <v>175</v>
      </c>
      <c r="B64" s="160"/>
      <c r="C64" s="163" t="s">
        <v>144</v>
      </c>
      <c r="D64" s="164"/>
      <c r="E64" s="40"/>
      <c r="F64" s="84"/>
      <c r="H64" s="64">
        <v>52</v>
      </c>
      <c r="I64" s="10">
        <v>60</v>
      </c>
    </row>
    <row r="65" spans="1:9" ht="13.5" thickBot="1">
      <c r="A65" s="161"/>
      <c r="B65" s="162"/>
      <c r="C65" s="165" t="s">
        <v>176</v>
      </c>
      <c r="D65" s="166"/>
      <c r="E65" s="41"/>
      <c r="F65" s="85"/>
      <c r="H65" s="64">
        <v>53</v>
      </c>
      <c r="I65" s="10">
        <v>61</v>
      </c>
    </row>
    <row r="66" spans="1:9">
      <c r="A66" s="159" t="s">
        <v>177</v>
      </c>
      <c r="B66" s="160"/>
      <c r="C66" s="163" t="s">
        <v>144</v>
      </c>
      <c r="D66" s="164"/>
      <c r="E66" s="40"/>
      <c r="F66" s="84"/>
      <c r="H66" s="64">
        <v>54</v>
      </c>
      <c r="I66" s="10">
        <v>62</v>
      </c>
    </row>
    <row r="67" spans="1:9" ht="13.5" thickBot="1">
      <c r="A67" s="161"/>
      <c r="B67" s="162"/>
      <c r="C67" s="165" t="s">
        <v>176</v>
      </c>
      <c r="D67" s="166"/>
      <c r="E67" s="41"/>
      <c r="F67" s="85"/>
      <c r="H67" s="64">
        <v>55</v>
      </c>
      <c r="I67" s="10">
        <v>63</v>
      </c>
    </row>
    <row r="68" spans="1:9">
      <c r="A68" s="159" t="s">
        <v>178</v>
      </c>
      <c r="B68" s="160"/>
      <c r="C68" s="163" t="s">
        <v>144</v>
      </c>
      <c r="D68" s="164"/>
      <c r="E68" s="40"/>
      <c r="F68" s="84"/>
      <c r="H68" s="64">
        <v>56</v>
      </c>
      <c r="I68" s="10">
        <v>64</v>
      </c>
    </row>
    <row r="69" spans="1:9" ht="13.5" thickBot="1">
      <c r="A69" s="161"/>
      <c r="B69" s="162"/>
      <c r="C69" s="165" t="s">
        <v>176</v>
      </c>
      <c r="D69" s="166"/>
      <c r="E69" s="41"/>
      <c r="F69" s="85"/>
      <c r="H69" s="64">
        <v>57</v>
      </c>
      <c r="I69" s="10">
        <v>65</v>
      </c>
    </row>
    <row r="70" spans="1:9">
      <c r="A70" s="159" t="s">
        <v>179</v>
      </c>
      <c r="B70" s="160"/>
      <c r="C70" s="163" t="s">
        <v>144</v>
      </c>
      <c r="D70" s="164"/>
      <c r="E70" s="40"/>
      <c r="F70" s="84"/>
      <c r="H70" s="64">
        <v>58</v>
      </c>
      <c r="I70" s="10">
        <v>66</v>
      </c>
    </row>
    <row r="71" spans="1:9" ht="13.5" thickBot="1">
      <c r="A71" s="197"/>
      <c r="B71" s="198"/>
      <c r="C71" s="199" t="s">
        <v>176</v>
      </c>
      <c r="D71" s="200"/>
      <c r="E71" s="86"/>
      <c r="F71" s="87"/>
      <c r="H71" s="64">
        <v>59</v>
      </c>
      <c r="I71" s="10">
        <v>67</v>
      </c>
    </row>
    <row r="72" spans="1:9" ht="13.5" customHeight="1" thickTop="1" thickBot="1">
      <c r="B72" s="10"/>
    </row>
    <row r="73" spans="1:9" ht="14.25" thickTop="1" thickBot="1">
      <c r="A73" s="88" t="s">
        <v>180</v>
      </c>
      <c r="B73" s="89" t="s">
        <v>181</v>
      </c>
      <c r="C73" s="91"/>
      <c r="H73" s="64">
        <v>68</v>
      </c>
    </row>
    <row r="74" spans="1:9" ht="13.5" thickTop="1">
      <c r="A74" s="10"/>
      <c r="B74" s="10"/>
    </row>
    <row r="75" spans="1:9">
      <c r="A75" s="201" t="s">
        <v>182</v>
      </c>
      <c r="B75" s="202"/>
      <c r="C75" s="203"/>
      <c r="D75" s="204"/>
      <c r="E75" s="204"/>
      <c r="F75" s="204"/>
      <c r="H75" s="64">
        <v>69</v>
      </c>
    </row>
    <row r="76" spans="1:9">
      <c r="B76" s="10"/>
    </row>
    <row r="77" spans="1:9">
      <c r="A77" s="205" t="s">
        <v>183</v>
      </c>
      <c r="B77" s="168"/>
      <c r="C77" s="168"/>
    </row>
    <row r="78" spans="1:9">
      <c r="B78" s="43" t="s">
        <v>184</v>
      </c>
    </row>
    <row r="79" spans="1:9">
      <c r="B79" s="10"/>
    </row>
    <row r="80" spans="1:9">
      <c r="A80" s="182" t="s">
        <v>185</v>
      </c>
      <c r="B80" s="183"/>
    </row>
    <row r="81" spans="1:8" ht="13.5" thickBot="1">
      <c r="B81" s="10"/>
    </row>
    <row r="82" spans="1:8" ht="16.5" thickTop="1">
      <c r="A82" s="75" t="s">
        <v>186</v>
      </c>
      <c r="B82" s="76" t="s">
        <v>187</v>
      </c>
      <c r="C82" s="77"/>
      <c r="D82" s="184"/>
      <c r="E82" s="185"/>
      <c r="F82" s="185"/>
      <c r="G82" s="186"/>
      <c r="H82" s="64">
        <v>70</v>
      </c>
    </row>
    <row r="83" spans="1:8" ht="16.5" thickBot="1">
      <c r="A83" s="80" t="s">
        <v>188</v>
      </c>
      <c r="B83" s="56" t="s">
        <v>189</v>
      </c>
      <c r="C83" s="42"/>
      <c r="D83" s="187"/>
      <c r="E83" s="187"/>
      <c r="F83" s="187"/>
      <c r="G83" s="188"/>
      <c r="H83" s="64">
        <v>71</v>
      </c>
    </row>
    <row r="84" spans="1:8" ht="14.25" thickTop="1" thickBot="1">
      <c r="B84" s="79" t="s">
        <v>190</v>
      </c>
      <c r="C84" s="189"/>
      <c r="D84" s="190"/>
      <c r="E84" s="191" t="s">
        <v>233</v>
      </c>
      <c r="F84" s="192"/>
      <c r="G84" s="193"/>
      <c r="H84" s="64">
        <v>72</v>
      </c>
    </row>
    <row r="85" spans="1:8" s="49" customFormat="1" ht="13.5" thickTop="1">
      <c r="A85" s="44"/>
      <c r="B85" s="78"/>
      <c r="C85" s="45"/>
      <c r="D85" s="46"/>
      <c r="E85" s="47"/>
      <c r="F85" s="48"/>
      <c r="G85" s="48"/>
      <c r="H85" s="65"/>
    </row>
    <row r="86" spans="1:8" ht="13.5" thickBot="1">
      <c r="B86" s="50" t="s">
        <v>191</v>
      </c>
    </row>
    <row r="87" spans="1:8" ht="13.5" thickTop="1">
      <c r="B87" s="72" t="s">
        <v>192</v>
      </c>
      <c r="C87" s="12"/>
      <c r="D87" s="194"/>
      <c r="E87" s="101"/>
      <c r="F87" s="101"/>
      <c r="G87" s="102"/>
      <c r="H87" s="64">
        <v>73</v>
      </c>
    </row>
    <row r="88" spans="1:8">
      <c r="B88" s="73" t="s">
        <v>193</v>
      </c>
      <c r="C88" s="22"/>
      <c r="D88" s="131"/>
      <c r="E88" s="195"/>
      <c r="F88" s="195"/>
      <c r="G88" s="120"/>
      <c r="H88" s="64">
        <v>74</v>
      </c>
    </row>
    <row r="89" spans="1:8">
      <c r="B89" s="73" t="s">
        <v>194</v>
      </c>
      <c r="C89" s="22"/>
      <c r="D89" s="131"/>
      <c r="E89" s="195"/>
      <c r="F89" s="195"/>
      <c r="G89" s="120"/>
      <c r="H89" s="64">
        <v>75</v>
      </c>
    </row>
    <row r="90" spans="1:8" ht="13.5" thickBot="1">
      <c r="B90" s="74" t="s">
        <v>195</v>
      </c>
      <c r="C90" s="26"/>
      <c r="D90" s="196"/>
      <c r="E90" s="140"/>
      <c r="F90" s="140"/>
      <c r="G90" s="141"/>
      <c r="H90" s="64">
        <v>76</v>
      </c>
    </row>
    <row r="91" spans="1:8" ht="13.5" thickTop="1"/>
    <row r="110" spans="1:7" ht="18">
      <c r="A110" s="94" t="s">
        <v>142</v>
      </c>
      <c r="B110" s="95"/>
      <c r="C110" s="95"/>
      <c r="D110" s="95"/>
      <c r="E110" s="95"/>
      <c r="F110" s="96" t="s">
        <v>196</v>
      </c>
      <c r="G110" s="95"/>
    </row>
    <row r="114" spans="1:8">
      <c r="A114" s="205" t="s">
        <v>197</v>
      </c>
      <c r="B114" s="168"/>
      <c r="C114" s="168"/>
    </row>
    <row r="115" spans="1:8">
      <c r="A115" s="201" t="s">
        <v>198</v>
      </c>
      <c r="B115" s="202"/>
      <c r="C115" s="210"/>
    </row>
    <row r="116" spans="1:8" ht="13.5" thickBot="1"/>
    <row r="117" spans="1:8" ht="13.5" thickTop="1">
      <c r="B117" s="66" t="s">
        <v>199</v>
      </c>
      <c r="C117" s="155"/>
      <c r="D117" s="155"/>
      <c r="E117" s="155"/>
      <c r="F117" s="155"/>
      <c r="G117" s="156"/>
      <c r="H117" s="64">
        <v>77</v>
      </c>
    </row>
    <row r="118" spans="1:8">
      <c r="B118" s="67" t="s">
        <v>200</v>
      </c>
      <c r="C118" s="106"/>
      <c r="D118" s="106"/>
      <c r="E118" s="106"/>
      <c r="F118" s="106"/>
      <c r="G118" s="107"/>
      <c r="H118" s="64">
        <v>78</v>
      </c>
    </row>
    <row r="119" spans="1:8">
      <c r="B119" s="67" t="s">
        <v>201</v>
      </c>
      <c r="C119" s="106"/>
      <c r="D119" s="106"/>
      <c r="E119" s="106"/>
      <c r="F119" s="106"/>
      <c r="G119" s="107"/>
      <c r="H119" s="64">
        <v>79</v>
      </c>
    </row>
    <row r="120" spans="1:8" ht="13.5" thickBot="1">
      <c r="B120" s="69" t="s">
        <v>202</v>
      </c>
      <c r="C120" s="211"/>
      <c r="D120" s="212"/>
      <c r="E120" s="213" t="s">
        <v>225</v>
      </c>
      <c r="F120" s="198"/>
      <c r="G120" s="214"/>
      <c r="H120" s="64">
        <v>80</v>
      </c>
    </row>
    <row r="121" spans="1:8" ht="13.5" thickTop="1">
      <c r="B121" s="67" t="s">
        <v>203</v>
      </c>
      <c r="C121" s="70"/>
      <c r="H121" s="64">
        <v>81</v>
      </c>
    </row>
    <row r="122" spans="1:8" ht="13.5" thickBot="1">
      <c r="B122" s="68" t="s">
        <v>204</v>
      </c>
      <c r="C122" s="71"/>
      <c r="H122" s="64">
        <v>82</v>
      </c>
    </row>
    <row r="123" spans="1:8" ht="13.5" thickTop="1"/>
    <row r="167" spans="1:9" ht="18">
      <c r="A167" s="94" t="s">
        <v>142</v>
      </c>
      <c r="B167" s="95"/>
      <c r="C167" s="95"/>
      <c r="D167" s="95"/>
      <c r="E167" s="95"/>
      <c r="F167" s="96" t="s">
        <v>205</v>
      </c>
      <c r="G167" s="95"/>
    </row>
    <row r="169" spans="1:9">
      <c r="A169" s="142" t="s">
        <v>206</v>
      </c>
      <c r="B169" s="143"/>
      <c r="C169" s="143"/>
      <c r="D169" s="206"/>
      <c r="E169" s="206"/>
      <c r="F169" s="206"/>
      <c r="G169" s="206"/>
    </row>
    <row r="170" spans="1:9">
      <c r="B170" s="43" t="s">
        <v>207</v>
      </c>
    </row>
    <row r="172" spans="1:9">
      <c r="D172" s="207" t="s">
        <v>208</v>
      </c>
      <c r="E172" s="208"/>
      <c r="F172" s="208"/>
      <c r="G172" s="208"/>
    </row>
    <row r="173" spans="1:9" s="34" customFormat="1" ht="24.75" customHeight="1" thickBot="1">
      <c r="A173" s="33"/>
      <c r="D173" s="209" t="s">
        <v>209</v>
      </c>
      <c r="E173" s="209"/>
      <c r="F173" s="209" t="s">
        <v>210</v>
      </c>
      <c r="G173" s="209"/>
      <c r="H173" s="61"/>
    </row>
    <row r="174" spans="1:9" ht="13.5" thickTop="1">
      <c r="A174" s="97" t="s">
        <v>211</v>
      </c>
      <c r="B174" s="215" t="s">
        <v>212</v>
      </c>
      <c r="C174" s="216"/>
      <c r="D174" s="217"/>
      <c r="E174" s="218"/>
      <c r="F174" s="219"/>
      <c r="G174" s="220"/>
      <c r="H174" s="64">
        <v>83</v>
      </c>
      <c r="I174" s="10">
        <v>90</v>
      </c>
    </row>
    <row r="175" spans="1:9">
      <c r="A175" s="98"/>
      <c r="B175" s="221" t="s">
        <v>213</v>
      </c>
      <c r="C175" s="222"/>
      <c r="D175" s="223"/>
      <c r="E175" s="224"/>
      <c r="F175" s="225"/>
      <c r="G175" s="226"/>
      <c r="H175" s="64">
        <v>84</v>
      </c>
      <c r="I175" s="10">
        <v>91</v>
      </c>
    </row>
    <row r="176" spans="1:9">
      <c r="A176" s="98"/>
      <c r="B176" s="221" t="s">
        <v>214</v>
      </c>
      <c r="C176" s="222"/>
      <c r="D176" s="223"/>
      <c r="E176" s="224"/>
      <c r="F176" s="225"/>
      <c r="G176" s="226"/>
      <c r="H176" s="64">
        <v>85</v>
      </c>
      <c r="I176" s="10">
        <v>92</v>
      </c>
    </row>
    <row r="177" spans="1:10">
      <c r="A177" s="98"/>
      <c r="B177" s="221" t="s">
        <v>215</v>
      </c>
      <c r="C177" s="222"/>
      <c r="D177" s="223"/>
      <c r="E177" s="224"/>
      <c r="F177" s="225"/>
      <c r="G177" s="226"/>
      <c r="H177" s="64">
        <v>86</v>
      </c>
      <c r="I177" s="10">
        <v>93</v>
      </c>
    </row>
    <row r="178" spans="1:10">
      <c r="A178" s="98"/>
      <c r="B178" s="221" t="s">
        <v>216</v>
      </c>
      <c r="C178" s="222"/>
      <c r="D178" s="223"/>
      <c r="E178" s="224"/>
      <c r="F178" s="225"/>
      <c r="G178" s="226"/>
      <c r="H178" s="64">
        <v>87</v>
      </c>
      <c r="I178" s="10">
        <v>94</v>
      </c>
    </row>
    <row r="179" spans="1:10">
      <c r="A179" s="98"/>
      <c r="B179" s="221" t="s">
        <v>217</v>
      </c>
      <c r="C179" s="222"/>
      <c r="D179" s="223"/>
      <c r="E179" s="224"/>
      <c r="F179" s="225"/>
      <c r="G179" s="226"/>
      <c r="H179" s="64">
        <v>88</v>
      </c>
      <c r="I179" s="10">
        <v>95</v>
      </c>
    </row>
    <row r="180" spans="1:10" ht="13.5" thickBot="1">
      <c r="A180" s="99"/>
      <c r="B180" s="227" t="s">
        <v>218</v>
      </c>
      <c r="C180" s="228"/>
      <c r="D180" s="229"/>
      <c r="E180" s="230"/>
      <c r="F180" s="231"/>
      <c r="G180" s="232"/>
      <c r="H180" s="64">
        <v>89</v>
      </c>
      <c r="I180" s="10">
        <v>96</v>
      </c>
    </row>
    <row r="181" spans="1:10" ht="12.75" customHeight="1" thickTop="1">
      <c r="A181" s="233" t="s">
        <v>219</v>
      </c>
      <c r="B181" s="234"/>
      <c r="C181" s="235"/>
      <c r="D181" s="217"/>
      <c r="E181" s="218"/>
      <c r="F181" s="219"/>
      <c r="G181" s="220"/>
      <c r="H181" s="64">
        <v>97</v>
      </c>
      <c r="I181" s="10">
        <v>100</v>
      </c>
      <c r="J181" s="10">
        <v>103</v>
      </c>
    </row>
    <row r="182" spans="1:10">
      <c r="A182" s="98"/>
      <c r="B182" s="236"/>
      <c r="C182" s="237"/>
      <c r="D182" s="223"/>
      <c r="E182" s="224"/>
      <c r="F182" s="225"/>
      <c r="G182" s="226"/>
      <c r="H182" s="64">
        <v>98</v>
      </c>
      <c r="I182" s="10">
        <v>101</v>
      </c>
      <c r="J182" s="10">
        <v>104</v>
      </c>
    </row>
    <row r="183" spans="1:10" ht="13.5" thickBot="1">
      <c r="A183" s="99"/>
      <c r="B183" s="238"/>
      <c r="C183" s="239"/>
      <c r="D183" s="229"/>
      <c r="E183" s="230"/>
      <c r="F183" s="231"/>
      <c r="G183" s="232"/>
      <c r="H183" s="64">
        <v>99</v>
      </c>
      <c r="I183" s="10">
        <v>102</v>
      </c>
      <c r="J183" s="10">
        <v>105</v>
      </c>
    </row>
    <row r="184" spans="1:10" ht="13.5" thickTop="1"/>
  </sheetData>
  <mergeCells count="131">
    <mergeCell ref="A181:A183"/>
    <mergeCell ref="B181:C181"/>
    <mergeCell ref="D181:E181"/>
    <mergeCell ref="F181:G181"/>
    <mergeCell ref="B182:C182"/>
    <mergeCell ref="D182:E182"/>
    <mergeCell ref="F182:G182"/>
    <mergeCell ref="B183:C183"/>
    <mergeCell ref="D183:E183"/>
    <mergeCell ref="F183:G183"/>
    <mergeCell ref="A174:A180"/>
    <mergeCell ref="B174:C174"/>
    <mergeCell ref="D174:E174"/>
    <mergeCell ref="F174:G174"/>
    <mergeCell ref="B175:C175"/>
    <mergeCell ref="D175:E175"/>
    <mergeCell ref="F175:G175"/>
    <mergeCell ref="B176:C176"/>
    <mergeCell ref="D176:E176"/>
    <mergeCell ref="F176:G176"/>
    <mergeCell ref="B179:C179"/>
    <mergeCell ref="D179:E179"/>
    <mergeCell ref="F179:G179"/>
    <mergeCell ref="B180:C180"/>
    <mergeCell ref="D180:E180"/>
    <mergeCell ref="F180:G180"/>
    <mergeCell ref="B177:C177"/>
    <mergeCell ref="D177:E177"/>
    <mergeCell ref="F177:G177"/>
    <mergeCell ref="B178:C178"/>
    <mergeCell ref="D178:E178"/>
    <mergeCell ref="F178:G178"/>
    <mergeCell ref="A167:E167"/>
    <mergeCell ref="F167:G167"/>
    <mergeCell ref="A169:G169"/>
    <mergeCell ref="D172:G172"/>
    <mergeCell ref="D173:E173"/>
    <mergeCell ref="F173:G173"/>
    <mergeCell ref="A114:C114"/>
    <mergeCell ref="A115:C115"/>
    <mergeCell ref="C117:G117"/>
    <mergeCell ref="C118:G118"/>
    <mergeCell ref="C119:G119"/>
    <mergeCell ref="C120:D120"/>
    <mergeCell ref="E120:G120"/>
    <mergeCell ref="A80:B80"/>
    <mergeCell ref="D82:G83"/>
    <mergeCell ref="C84:D84"/>
    <mergeCell ref="E84:G84"/>
    <mergeCell ref="D87:G90"/>
    <mergeCell ref="A110:E110"/>
    <mergeCell ref="F110:G110"/>
    <mergeCell ref="A70:B71"/>
    <mergeCell ref="C70:D70"/>
    <mergeCell ref="C71:D71"/>
    <mergeCell ref="A75:B75"/>
    <mergeCell ref="C75:F75"/>
    <mergeCell ref="A77:C77"/>
    <mergeCell ref="A66:B67"/>
    <mergeCell ref="C66:D66"/>
    <mergeCell ref="C67:D67"/>
    <mergeCell ref="A68:B69"/>
    <mergeCell ref="C68:D68"/>
    <mergeCell ref="C69:D69"/>
    <mergeCell ref="A59:G59"/>
    <mergeCell ref="A61:B63"/>
    <mergeCell ref="C61:D63"/>
    <mergeCell ref="E61:E63"/>
    <mergeCell ref="A64:B65"/>
    <mergeCell ref="C64:D64"/>
    <mergeCell ref="C65:D65"/>
    <mergeCell ref="D20:G20"/>
    <mergeCell ref="C34:D34"/>
    <mergeCell ref="F34:G34"/>
    <mergeCell ref="D49:G50"/>
    <mergeCell ref="D51:G51"/>
    <mergeCell ref="D52:G52"/>
    <mergeCell ref="A55:E55"/>
    <mergeCell ref="F55:G55"/>
    <mergeCell ref="A56:C56"/>
    <mergeCell ref="C39:D39"/>
    <mergeCell ref="E39:G39"/>
    <mergeCell ref="D40:G40"/>
    <mergeCell ref="C41:G41"/>
    <mergeCell ref="D42:G42"/>
    <mergeCell ref="A43:A52"/>
    <mergeCell ref="C43:G43"/>
    <mergeCell ref="D44:G46"/>
    <mergeCell ref="D47:G47"/>
    <mergeCell ref="C48:G48"/>
    <mergeCell ref="A31:A42"/>
    <mergeCell ref="C31:G31"/>
    <mergeCell ref="C32:G32"/>
    <mergeCell ref="C33:G33"/>
    <mergeCell ref="C35:D35"/>
    <mergeCell ref="C37:G37"/>
    <mergeCell ref="C38:G38"/>
    <mergeCell ref="C21:G21"/>
    <mergeCell ref="A22:A30"/>
    <mergeCell ref="D22:G25"/>
    <mergeCell ref="C26:D26"/>
    <mergeCell ref="E26:G26"/>
    <mergeCell ref="D27:G29"/>
    <mergeCell ref="C30:D30"/>
    <mergeCell ref="E30:G30"/>
    <mergeCell ref="E35:G35"/>
    <mergeCell ref="C36:G36"/>
    <mergeCell ref="A1:E1"/>
    <mergeCell ref="F1:G1"/>
    <mergeCell ref="A2:A21"/>
    <mergeCell ref="D2:G3"/>
    <mergeCell ref="C4:G4"/>
    <mergeCell ref="C5:G5"/>
    <mergeCell ref="C6:G6"/>
    <mergeCell ref="C7:D7"/>
    <mergeCell ref="E7:G7"/>
    <mergeCell ref="C8:G8"/>
    <mergeCell ref="D13:G13"/>
    <mergeCell ref="C14:G14"/>
    <mergeCell ref="C15:G15"/>
    <mergeCell ref="C16:G16"/>
    <mergeCell ref="C17:G17"/>
    <mergeCell ref="C18:G18"/>
    <mergeCell ref="C9:G9"/>
    <mergeCell ref="C10:G10"/>
    <mergeCell ref="C11:D11"/>
    <mergeCell ref="E11:G11"/>
    <mergeCell ref="C12:D12"/>
    <mergeCell ref="E12:G12"/>
    <mergeCell ref="C19:D19"/>
    <mergeCell ref="F19:G19"/>
  </mergeCells>
  <dataValidations count="1">
    <dataValidation type="list" allowBlank="1" showInputMessage="1" showErrorMessage="1" sqref="C40 C42 C44:C47 C49:C52 C57 C73 C82:C83 C20">
      <formula1>$O$2:$O$4</formula1>
    </dataValidation>
  </dataValidations>
  <hyperlinks>
    <hyperlink ref="C18" r:id="rId1"/>
  </hyperlinks>
  <printOptions horizontalCentered="1"/>
  <pageMargins left="0.19685039370078741" right="0.19685039370078741" top="0.19685039370078741" bottom="0.19685039370078741" header="0.51181102362204722" footer="0.51181102362204722"/>
  <pageSetup paperSize="9" scale="80" orientation="landscape" horizontalDpi="4294967293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/>
  <dimension ref="A1:E136"/>
  <sheetViews>
    <sheetView tabSelected="1" workbookViewId="0">
      <selection sqref="A1:C1048576"/>
    </sheetView>
  </sheetViews>
  <sheetFormatPr baseColWidth="10" defaultRowHeight="12.75"/>
  <cols>
    <col min="1" max="1" width="5.5703125" style="1" customWidth="1"/>
    <col min="2" max="2" width="39" style="1" customWidth="1"/>
    <col min="3" max="3" width="48.7109375" style="57" customWidth="1"/>
    <col min="4" max="4" width="2.7109375" style="1" customWidth="1"/>
    <col min="5" max="5" width="11.42578125" style="4"/>
    <col min="6" max="16384" width="11.42578125" style="1"/>
  </cols>
  <sheetData>
    <row r="1" spans="1:3" ht="13.5" thickBot="1"/>
    <row r="2" spans="1:3">
      <c r="B2" s="8" t="s">
        <v>140</v>
      </c>
      <c r="C2" s="58" t="s">
        <v>221</v>
      </c>
    </row>
    <row r="3" spans="1:3">
      <c r="A3" s="1">
        <v>1</v>
      </c>
      <c r="B3" s="52"/>
      <c r="C3" s="59" t="str">
        <f>IF(Questionnaire!C2="X","oui","")</f>
        <v/>
      </c>
    </row>
    <row r="4" spans="1:3">
      <c r="A4" s="1">
        <v>2</v>
      </c>
      <c r="B4" s="52"/>
      <c r="C4" s="59" t="str">
        <f>IF(Questionnaire!C3="X","oui","")</f>
        <v>oui</v>
      </c>
    </row>
    <row r="5" spans="1:3">
      <c r="A5" s="1">
        <v>3</v>
      </c>
      <c r="B5" s="52"/>
      <c r="C5" s="59" t="str">
        <f>IF(Questionnaire!C4="","",Questionnaire!C4)</f>
        <v>Dupond</v>
      </c>
    </row>
    <row r="6" spans="1:3">
      <c r="A6" s="1">
        <v>4</v>
      </c>
      <c r="B6" s="52"/>
      <c r="C6" s="59" t="str">
        <f>IF(Questionnaire!C5="","",Questionnaire!C5)</f>
        <v>Lajoie</v>
      </c>
    </row>
    <row r="7" spans="1:3">
      <c r="A7" s="1">
        <v>5</v>
      </c>
      <c r="B7" s="52"/>
      <c r="C7" s="59" t="str">
        <f>IF(Questionnaire!C6="","",Questionnaire!C6)</f>
        <v>Jacques</v>
      </c>
    </row>
    <row r="8" spans="1:3">
      <c r="A8" s="1">
        <v>6</v>
      </c>
      <c r="B8" s="52"/>
      <c r="C8" s="59">
        <f>IF(Questionnaire!C7="","",Questionnaire!C7)</f>
        <v>10101958</v>
      </c>
    </row>
    <row r="9" spans="1:3">
      <c r="A9" s="1">
        <v>7</v>
      </c>
      <c r="B9" s="52"/>
      <c r="C9" s="59" t="str">
        <f>IF(Questionnaire!C8="","",Questionnaire!C8)</f>
        <v>Française</v>
      </c>
    </row>
    <row r="10" spans="1:3">
      <c r="A10" s="1">
        <v>8</v>
      </c>
      <c r="B10" s="52"/>
      <c r="C10" s="59" t="str">
        <f>IF(Questionnaire!C9="","",Questionnaire!C9)</f>
        <v>Paris 10</v>
      </c>
    </row>
    <row r="11" spans="1:3">
      <c r="A11" s="1">
        <v>9</v>
      </c>
      <c r="B11" s="52"/>
      <c r="C11" s="59">
        <f>IF(Questionnaire!C10="","",Questionnaire!C10)</f>
        <v>75010</v>
      </c>
    </row>
    <row r="12" spans="1:3">
      <c r="A12" s="1">
        <v>10</v>
      </c>
      <c r="B12" s="52"/>
      <c r="C12" s="59" t="str">
        <f>IF(Questionnaire!C11="","",Questionnaire!C11)</f>
        <v>France</v>
      </c>
    </row>
    <row r="13" spans="1:3">
      <c r="A13" s="1">
        <v>11</v>
      </c>
      <c r="B13" s="52"/>
      <c r="C13" s="59">
        <f>IF(Questionnaire!C12="","",Questionnaire!C12)</f>
        <v>680008407</v>
      </c>
    </row>
    <row r="14" spans="1:3">
      <c r="A14" s="1">
        <v>12</v>
      </c>
      <c r="B14" s="52"/>
      <c r="C14" s="59" t="str">
        <f>IF(Questionnaire!C13="X","Non","")</f>
        <v>Non</v>
      </c>
    </row>
    <row r="15" spans="1:3">
      <c r="A15" s="1">
        <v>13</v>
      </c>
      <c r="B15" s="52"/>
      <c r="C15" s="59" t="str">
        <f>IF(Questionnaire!C14="","",Questionnaire!C14)</f>
        <v>2 rue guillaume de champeaux</v>
      </c>
    </row>
    <row r="16" spans="1:3">
      <c r="A16" s="1">
        <v>14</v>
      </c>
      <c r="B16" s="52"/>
      <c r="C16" s="59" t="str">
        <f>IF(Questionnaire!C15="","",Questionnaire!C15)</f>
        <v>champeaux</v>
      </c>
    </row>
    <row r="17" spans="1:3">
      <c r="A17" s="1">
        <v>15</v>
      </c>
      <c r="B17" s="52"/>
      <c r="C17" s="59">
        <f>IF(Questionnaire!C16="","",Questionnaire!C16)</f>
        <v>77720</v>
      </c>
    </row>
    <row r="18" spans="1:3">
      <c r="A18" s="1">
        <v>16</v>
      </c>
      <c r="B18" s="52"/>
      <c r="C18" s="59" t="str">
        <f>IF(Questionnaire!C17="","",Questionnaire!C17)</f>
        <v>France</v>
      </c>
    </row>
    <row r="19" spans="1:3">
      <c r="A19" s="1">
        <v>17</v>
      </c>
      <c r="B19" s="52"/>
      <c r="C19" s="59" t="str">
        <f>IF(Questionnaire!C18="","",Questionnaire!C18)</f>
        <v>areskislimani@orange.fr</v>
      </c>
    </row>
    <row r="20" spans="1:3">
      <c r="A20" s="1">
        <v>18</v>
      </c>
      <c r="B20" s="52"/>
      <c r="C20" s="59">
        <f>IF(Questionnaire!C19="","",Questionnaire!C19)</f>
        <v>158097511014230</v>
      </c>
    </row>
    <row r="21" spans="1:3">
      <c r="A21" s="1">
        <v>19</v>
      </c>
      <c r="B21" s="52"/>
      <c r="C21" s="59" t="str">
        <f>IF(Questionnaire!C20="","",Questionnaire!C20)</f>
        <v>Non</v>
      </c>
    </row>
    <row r="22" spans="1:3">
      <c r="A22" s="1">
        <v>20</v>
      </c>
      <c r="B22" s="52"/>
      <c r="C22" s="63">
        <f>IF(Questionnaire!C21="","",Questionnaire!C21)</f>
        <v>101547895247</v>
      </c>
    </row>
    <row r="23" spans="1:3">
      <c r="A23" s="1">
        <v>21</v>
      </c>
      <c r="B23" s="52"/>
      <c r="C23" s="59" t="str">
        <f>IF(Questionnaire!C22="X","oui","")</f>
        <v>oui</v>
      </c>
    </row>
    <row r="24" spans="1:3">
      <c r="A24" s="1">
        <v>22</v>
      </c>
      <c r="B24" s="52"/>
      <c r="C24" s="59" t="str">
        <f>IF(Questionnaire!C23="X","oui","")</f>
        <v>oui</v>
      </c>
    </row>
    <row r="25" spans="1:3">
      <c r="A25" s="1">
        <v>23</v>
      </c>
      <c r="B25" s="52"/>
      <c r="C25" s="59" t="str">
        <f>IF(Questionnaire!C24="X","oui","")</f>
        <v>oui</v>
      </c>
    </row>
    <row r="26" spans="1:3">
      <c r="A26" s="1">
        <v>24</v>
      </c>
      <c r="B26" s="52"/>
      <c r="C26" s="59" t="str">
        <f>IF(Questionnaire!C25="X","oui","")</f>
        <v>oui</v>
      </c>
    </row>
    <row r="27" spans="1:3">
      <c r="A27" s="1">
        <v>25</v>
      </c>
      <c r="B27" s="52"/>
      <c r="C27" s="59">
        <f>IF(Questionnaire!C26="","",Questionnaire!C26)</f>
        <v>10102000</v>
      </c>
    </row>
    <row r="28" spans="1:3">
      <c r="A28" s="1">
        <v>26</v>
      </c>
      <c r="B28" s="52"/>
      <c r="C28" s="59" t="str">
        <f>IF(Questionnaire!C27="X","oui","")</f>
        <v>oui</v>
      </c>
    </row>
    <row r="29" spans="1:3">
      <c r="A29" s="1">
        <v>27</v>
      </c>
      <c r="B29" s="52"/>
      <c r="C29" s="59" t="str">
        <f>IF(Questionnaire!C28="X","oui","")</f>
        <v>oui</v>
      </c>
    </row>
    <row r="30" spans="1:3">
      <c r="A30" s="1">
        <v>28</v>
      </c>
      <c r="B30" s="52"/>
      <c r="C30" s="59" t="str">
        <f>IF(Questionnaire!C29="X","oui","")</f>
        <v>oui</v>
      </c>
    </row>
    <row r="31" spans="1:3">
      <c r="A31" s="1">
        <v>29</v>
      </c>
      <c r="B31" s="52"/>
      <c r="C31" s="59">
        <f>IF(Questionnaire!C30="","",Questionnaire!C30)</f>
        <v>10102000</v>
      </c>
    </row>
    <row r="32" spans="1:3">
      <c r="A32" s="1">
        <v>30</v>
      </c>
      <c r="B32" s="52"/>
      <c r="C32" s="59" t="str">
        <f>IF(Questionnaire!C31="","",Questionnaire!C31)</f>
        <v>Durand</v>
      </c>
    </row>
    <row r="33" spans="1:3">
      <c r="A33" s="1">
        <v>31</v>
      </c>
      <c r="B33" s="52"/>
      <c r="C33" s="59" t="str">
        <f>IF(Questionnaire!C32="","",Questionnaire!C32)</f>
        <v>pierre</v>
      </c>
    </row>
    <row r="34" spans="1:3">
      <c r="A34" s="1">
        <v>32</v>
      </c>
      <c r="B34" s="52"/>
      <c r="C34" s="59" t="str">
        <f>IF(Questionnaire!C33="","",Questionnaire!C33)</f>
        <v>Juliette</v>
      </c>
    </row>
    <row r="35" spans="1:3">
      <c r="A35" s="1">
        <v>33</v>
      </c>
      <c r="B35" s="52"/>
      <c r="C35" s="59">
        <f>IF(Questionnaire!C34="","",Questionnaire!C34)</f>
        <v>158097511014230</v>
      </c>
    </row>
    <row r="36" spans="1:3">
      <c r="A36" s="1">
        <v>34</v>
      </c>
      <c r="B36" s="52"/>
      <c r="C36" s="59" t="str">
        <f>IF(Questionnaire!C35="","",Questionnaire!C35)</f>
        <v>09091964</v>
      </c>
    </row>
    <row r="37" spans="1:3">
      <c r="A37" s="1">
        <v>35</v>
      </c>
      <c r="B37" s="52"/>
      <c r="C37" s="59" t="str">
        <f>IF(Questionnaire!C36="","",Questionnaire!C36)</f>
        <v>Paris 13</v>
      </c>
    </row>
    <row r="38" spans="1:3">
      <c r="A38" s="1">
        <v>36</v>
      </c>
      <c r="B38" s="52"/>
      <c r="C38" s="59">
        <f>IF(Questionnaire!C37="","",Questionnaire!C37)</f>
        <v>75013</v>
      </c>
    </row>
    <row r="39" spans="1:3">
      <c r="A39" s="1">
        <v>37</v>
      </c>
      <c r="B39" s="52"/>
      <c r="C39" s="59" t="str">
        <f>IF(Questionnaire!C38="","",Questionnaire!C38)</f>
        <v>France</v>
      </c>
    </row>
    <row r="40" spans="1:3">
      <c r="A40" s="1">
        <v>38</v>
      </c>
      <c r="B40" s="52"/>
      <c r="C40" s="59">
        <f>IF(Questionnaire!C39="","",Questionnaire!C39)</f>
        <v>10102000</v>
      </c>
    </row>
    <row r="41" spans="1:3">
      <c r="A41" s="1">
        <v>39</v>
      </c>
      <c r="B41" s="52"/>
      <c r="C41" s="59" t="str">
        <f>IF(Questionnaire!C40="","",Questionnaire!C40)</f>
        <v>Non</v>
      </c>
    </row>
    <row r="42" spans="1:3">
      <c r="A42" s="1">
        <v>40</v>
      </c>
      <c r="B42" s="52"/>
      <c r="C42" s="63">
        <f>IF(Questionnaire!C41="","",Questionnaire!C41)</f>
        <v>1234567890000</v>
      </c>
    </row>
    <row r="43" spans="1:3">
      <c r="A43" s="1">
        <v>41</v>
      </c>
      <c r="B43" s="52"/>
      <c r="C43" s="59" t="str">
        <f>IF(Questionnaire!C42="","",Questionnaire!C42)</f>
        <v>Non</v>
      </c>
    </row>
    <row r="44" spans="1:3">
      <c r="A44" s="1">
        <v>42</v>
      </c>
      <c r="B44" s="52"/>
      <c r="C44" s="59" t="str">
        <f>IF(Questionnaire!C44="","",Questionnaire!C44)</f>
        <v>Non</v>
      </c>
    </row>
    <row r="45" spans="1:3">
      <c r="A45" s="1">
        <v>43</v>
      </c>
      <c r="B45" s="52"/>
      <c r="C45" s="59" t="str">
        <f>IF(Questionnaire!C45="","",Questionnaire!C45)</f>
        <v>Non</v>
      </c>
    </row>
    <row r="46" spans="1:3">
      <c r="A46" s="1">
        <v>44</v>
      </c>
      <c r="B46" s="52"/>
      <c r="C46" s="59" t="str">
        <f>IF(Questionnaire!C46="","",Questionnaire!C46)</f>
        <v>Non</v>
      </c>
    </row>
    <row r="47" spans="1:3">
      <c r="A47" s="1">
        <v>45</v>
      </c>
      <c r="B47" s="52"/>
      <c r="C47" s="59" t="str">
        <f>IF(Questionnaire!C47="","",Questionnaire!C47)</f>
        <v>Non</v>
      </c>
    </row>
    <row r="48" spans="1:3">
      <c r="A48" s="1">
        <v>46</v>
      </c>
      <c r="B48" s="52"/>
      <c r="C48" s="59" t="str">
        <f>IF(Questionnaire!C49="","",Questionnaire!C49)</f>
        <v>Non</v>
      </c>
    </row>
    <row r="49" spans="1:3">
      <c r="A49" s="1">
        <v>47</v>
      </c>
      <c r="B49" s="52"/>
      <c r="C49" s="59" t="str">
        <f>IF(Questionnaire!C50="","",Questionnaire!C50)</f>
        <v>Non</v>
      </c>
    </row>
    <row r="50" spans="1:3">
      <c r="A50" s="1">
        <v>48</v>
      </c>
      <c r="B50" s="52"/>
      <c r="C50" s="59" t="str">
        <f>IF(Questionnaire!C51="","",Questionnaire!C51)</f>
        <v>Non</v>
      </c>
    </row>
    <row r="51" spans="1:3">
      <c r="A51" s="1">
        <v>49</v>
      </c>
      <c r="B51" s="52"/>
      <c r="C51" s="59" t="str">
        <f>IF(Questionnaire!C52="","",Questionnaire!C52)</f>
        <v>Non</v>
      </c>
    </row>
    <row r="52" spans="1:3">
      <c r="A52" s="1">
        <v>50</v>
      </c>
      <c r="B52" s="52"/>
    </row>
    <row r="53" spans="1:3">
      <c r="A53" s="1">
        <v>51</v>
      </c>
      <c r="B53" s="52"/>
    </row>
    <row r="54" spans="1:3">
      <c r="A54" s="1">
        <v>52</v>
      </c>
      <c r="B54" s="52"/>
      <c r="C54" s="59" t="str">
        <f>IF(Questionnaire!C53="","",Questionnaire!C53)</f>
        <v/>
      </c>
    </row>
    <row r="55" spans="1:3">
      <c r="A55" s="1">
        <v>53</v>
      </c>
      <c r="B55" s="52"/>
      <c r="C55" s="59" t="str">
        <f>IF(Questionnaire!C54="","",Questionnaire!C54)</f>
        <v/>
      </c>
    </row>
    <row r="56" spans="1:3">
      <c r="A56" s="1">
        <v>54</v>
      </c>
      <c r="B56" s="52"/>
      <c r="C56" s="59" t="str">
        <f>IF(Questionnaire!C55="","",Questionnaire!C55)</f>
        <v/>
      </c>
    </row>
    <row r="57" spans="1:3">
      <c r="A57" s="1">
        <v>55</v>
      </c>
      <c r="B57" s="52"/>
      <c r="C57" s="59" t="str">
        <f>IF(Questionnaire!C56="","",Questionnaire!C56)</f>
        <v/>
      </c>
    </row>
    <row r="58" spans="1:3">
      <c r="A58" s="1">
        <v>56</v>
      </c>
      <c r="B58" s="52"/>
      <c r="C58" s="59" t="str">
        <f>IF(Questionnaire!C57="","",Questionnaire!C57)</f>
        <v/>
      </c>
    </row>
    <row r="59" spans="1:3">
      <c r="A59" s="1">
        <v>57</v>
      </c>
      <c r="B59" s="52"/>
      <c r="C59" s="59" t="str">
        <f>IF(Questionnaire!C58="","",Questionnaire!C58)</f>
        <v/>
      </c>
    </row>
    <row r="60" spans="1:3">
      <c r="A60" s="1">
        <v>58</v>
      </c>
      <c r="B60" s="52"/>
      <c r="C60" s="59" t="str">
        <f>IF(Questionnaire!C59="","",Questionnaire!C59)</f>
        <v/>
      </c>
    </row>
    <row r="61" spans="1:3">
      <c r="A61" s="1">
        <v>59</v>
      </c>
      <c r="B61" s="52"/>
      <c r="C61" s="59" t="str">
        <f>IF(Questionnaire!C60="","",Questionnaire!C60)</f>
        <v/>
      </c>
    </row>
    <row r="62" spans="1:3">
      <c r="A62" s="1">
        <v>60</v>
      </c>
      <c r="B62" s="52"/>
      <c r="C62" s="59" t="str">
        <f>IF(Questionnaire!C61="","",Questionnaire!C61)</f>
        <v>Titulaire</v>
      </c>
    </row>
    <row r="63" spans="1:3">
      <c r="A63" s="1">
        <v>61</v>
      </c>
      <c r="B63" s="52"/>
      <c r="C63" s="59" t="str">
        <f>IF(Questionnaire!C62="","",Questionnaire!C62)</f>
        <v/>
      </c>
    </row>
    <row r="64" spans="1:3">
      <c r="A64" s="1">
        <v>62</v>
      </c>
      <c r="B64" s="52"/>
      <c r="C64" s="59" t="str">
        <f>IF(Questionnaire!C63="","",Questionnaire!C63)</f>
        <v/>
      </c>
    </row>
    <row r="65" spans="1:3">
      <c r="A65" s="1">
        <v>63</v>
      </c>
      <c r="B65" s="52"/>
      <c r="C65" s="59" t="str">
        <f>IF(Questionnaire!C64="","",Questionnaire!C64)</f>
        <v>Vous-même</v>
      </c>
    </row>
    <row r="66" spans="1:3">
      <c r="A66" s="1">
        <v>64</v>
      </c>
      <c r="B66" s="52"/>
      <c r="C66" s="59" t="str">
        <f>IF(Questionnaire!C65="","",Questionnaire!C65)</f>
        <v>Votre conjoint</v>
      </c>
    </row>
    <row r="67" spans="1:3">
      <c r="A67" s="1">
        <v>65</v>
      </c>
      <c r="B67" s="52"/>
      <c r="C67" s="59" t="str">
        <f>IF(Questionnaire!C66="","",Questionnaire!C66)</f>
        <v>Vous-même</v>
      </c>
    </row>
    <row r="68" spans="1:3">
      <c r="A68" s="1">
        <v>66</v>
      </c>
      <c r="B68" s="52"/>
      <c r="C68" s="59" t="str">
        <f>IF(Questionnaire!C67="","",Questionnaire!C67)</f>
        <v>Votre conjoint</v>
      </c>
    </row>
    <row r="69" spans="1:3">
      <c r="A69" s="1">
        <v>67</v>
      </c>
      <c r="B69" s="52"/>
      <c r="C69" s="59" t="str">
        <f>IF(Questionnaire!C68="","",Questionnaire!C68)</f>
        <v>Vous-même</v>
      </c>
    </row>
    <row r="70" spans="1:3">
      <c r="A70" s="1">
        <v>68</v>
      </c>
      <c r="B70" s="52"/>
      <c r="C70" s="59" t="str">
        <f>IF(Questionnaire!C69="","",Questionnaire!C69)</f>
        <v>Votre conjoint</v>
      </c>
    </row>
    <row r="71" spans="1:3">
      <c r="A71" s="1">
        <v>69</v>
      </c>
      <c r="B71" s="52"/>
      <c r="C71" s="59" t="str">
        <f>IF(Questionnaire!C70="","",Questionnaire!C70)</f>
        <v>Vous-même</v>
      </c>
    </row>
    <row r="72" spans="1:3">
      <c r="A72" s="1">
        <v>70</v>
      </c>
      <c r="B72" s="52"/>
      <c r="C72" s="59" t="str">
        <f>IF(Questionnaire!C71="","",Questionnaire!C71)</f>
        <v>Votre conjoint</v>
      </c>
    </row>
    <row r="73" spans="1:3">
      <c r="A73" s="1">
        <v>71</v>
      </c>
      <c r="B73" s="52"/>
      <c r="C73" s="59" t="str">
        <f>IF(Questionnaire!C72="","",Questionnaire!C72)</f>
        <v/>
      </c>
    </row>
    <row r="74" spans="1:3">
      <c r="A74" s="1">
        <v>72</v>
      </c>
      <c r="B74" s="52"/>
      <c r="C74" s="59" t="str">
        <f>IF(Questionnaire!C73="","",Questionnaire!C73)</f>
        <v/>
      </c>
    </row>
    <row r="75" spans="1:3">
      <c r="A75" s="1">
        <v>73</v>
      </c>
      <c r="B75" s="52"/>
      <c r="C75" s="59" t="str">
        <f>IF(Questionnaire!C74="","",Questionnaire!C74)</f>
        <v/>
      </c>
    </row>
    <row r="76" spans="1:3">
      <c r="A76" s="1">
        <v>74</v>
      </c>
      <c r="B76" s="52"/>
      <c r="C76" s="59" t="str">
        <f>IF(Questionnaire!C75="","",Questionnaire!C75)</f>
        <v/>
      </c>
    </row>
    <row r="77" spans="1:3">
      <c r="A77" s="1">
        <v>75</v>
      </c>
      <c r="B77" s="52"/>
      <c r="C77" s="59" t="str">
        <f>IF(Questionnaire!C76="","",Questionnaire!C76)</f>
        <v/>
      </c>
    </row>
    <row r="78" spans="1:3">
      <c r="A78" s="1">
        <v>76</v>
      </c>
      <c r="B78" s="52"/>
      <c r="C78" s="59" t="str">
        <f>IF(Questionnaire!C77="","",Questionnaire!C77)</f>
        <v/>
      </c>
    </row>
    <row r="79" spans="1:3">
      <c r="A79" s="1">
        <v>77</v>
      </c>
      <c r="B79" s="52"/>
      <c r="C79" s="59" t="str">
        <f>IF(Questionnaire!C78="","",Questionnaire!C78)</f>
        <v/>
      </c>
    </row>
    <row r="80" spans="1:3">
      <c r="A80" s="1">
        <v>78</v>
      </c>
      <c r="B80" s="52"/>
      <c r="C80" s="59" t="str">
        <f>IF(Questionnaire!C79="","",Questionnaire!C79)</f>
        <v/>
      </c>
    </row>
    <row r="81" spans="1:3">
      <c r="A81" s="1">
        <v>79</v>
      </c>
      <c r="B81" s="52"/>
      <c r="C81" s="59" t="str">
        <f>IF(Questionnaire!C80="","",Questionnaire!C80)</f>
        <v/>
      </c>
    </row>
    <row r="82" spans="1:3">
      <c r="A82" s="1">
        <v>80</v>
      </c>
      <c r="B82" s="52"/>
      <c r="C82" s="59" t="str">
        <f>IF(Questionnaire!C81="","",Questionnaire!C81)</f>
        <v/>
      </c>
    </row>
    <row r="83" spans="1:3">
      <c r="A83" s="1">
        <v>81</v>
      </c>
      <c r="B83" s="52"/>
      <c r="C83" s="59" t="str">
        <f>IF(Questionnaire!C82="","",Questionnaire!C82)</f>
        <v/>
      </c>
    </row>
    <row r="84" spans="1:3">
      <c r="A84" s="1">
        <v>82</v>
      </c>
      <c r="B84" s="52"/>
      <c r="C84" s="59" t="str">
        <f>IF(Questionnaire!C83="","",Questionnaire!C83)</f>
        <v/>
      </c>
    </row>
    <row r="85" spans="1:3">
      <c r="A85" s="1">
        <v>83</v>
      </c>
      <c r="B85" s="52"/>
      <c r="C85" s="59" t="str">
        <f>IF(Questionnaire!C84="","",Questionnaire!C84)</f>
        <v/>
      </c>
    </row>
    <row r="86" spans="1:3">
      <c r="A86" s="1">
        <v>84</v>
      </c>
      <c r="B86" s="52"/>
      <c r="C86" s="59" t="str">
        <f>IF(Questionnaire!C85="","",Questionnaire!C85)</f>
        <v/>
      </c>
    </row>
    <row r="87" spans="1:3">
      <c r="A87" s="1">
        <v>85</v>
      </c>
      <c r="B87" s="52"/>
      <c r="C87" s="59" t="str">
        <f>IF(Questionnaire!C86="","",Questionnaire!C86)</f>
        <v/>
      </c>
    </row>
    <row r="88" spans="1:3">
      <c r="A88" s="1">
        <v>86</v>
      </c>
      <c r="B88" s="52"/>
      <c r="C88" s="59" t="str">
        <f>IF(Questionnaire!C87="","",Questionnaire!C87)</f>
        <v/>
      </c>
    </row>
    <row r="89" spans="1:3">
      <c r="A89" s="1">
        <v>87</v>
      </c>
      <c r="B89" s="52"/>
      <c r="C89" s="59" t="str">
        <f>IF(Questionnaire!C88="","",Questionnaire!C88)</f>
        <v/>
      </c>
    </row>
    <row r="90" spans="1:3">
      <c r="A90" s="1">
        <v>88</v>
      </c>
      <c r="B90" s="52"/>
      <c r="C90" s="59" t="str">
        <f>IF(Questionnaire!C89="","",Questionnaire!C89)</f>
        <v/>
      </c>
    </row>
    <row r="91" spans="1:3">
      <c r="A91" s="1">
        <v>89</v>
      </c>
      <c r="B91" s="52"/>
      <c r="C91" s="59" t="str">
        <f>IF(Questionnaire!C90="","",Questionnaire!C90)</f>
        <v/>
      </c>
    </row>
    <row r="92" spans="1:3">
      <c r="A92" s="1">
        <v>90</v>
      </c>
      <c r="B92" s="52"/>
      <c r="C92" s="59" t="str">
        <f>IF(Questionnaire!C91="","",Questionnaire!C91)</f>
        <v/>
      </c>
    </row>
    <row r="93" spans="1:3">
      <c r="A93" s="1">
        <v>91</v>
      </c>
      <c r="B93" s="52"/>
      <c r="C93" s="59" t="str">
        <f>IF(Questionnaire!C92="","",Questionnaire!C92)</f>
        <v/>
      </c>
    </row>
    <row r="94" spans="1:3">
      <c r="A94" s="1">
        <v>92</v>
      </c>
      <c r="B94" s="52"/>
      <c r="C94" s="59" t="str">
        <f>IF(Questionnaire!C93="","",Questionnaire!C93)</f>
        <v/>
      </c>
    </row>
    <row r="95" spans="1:3">
      <c r="A95" s="1">
        <v>93</v>
      </c>
      <c r="B95" s="52"/>
      <c r="C95" s="59" t="str">
        <f>IF(Questionnaire!C94="","",Questionnaire!C94)</f>
        <v/>
      </c>
    </row>
    <row r="96" spans="1:3">
      <c r="A96" s="1">
        <v>94</v>
      </c>
      <c r="B96" s="52"/>
      <c r="C96" s="59" t="str">
        <f>IF(Questionnaire!C95="","",Questionnaire!C95)</f>
        <v/>
      </c>
    </row>
    <row r="97" spans="1:3">
      <c r="A97" s="1">
        <v>95</v>
      </c>
      <c r="B97" s="52"/>
      <c r="C97" s="59" t="str">
        <f>IF(Questionnaire!C96="","",Questionnaire!C96)</f>
        <v/>
      </c>
    </row>
    <row r="98" spans="1:3">
      <c r="A98" s="1">
        <v>96</v>
      </c>
      <c r="B98" s="52"/>
      <c r="C98" s="59" t="str">
        <f>IF(Questionnaire!C97="","",Questionnaire!C97)</f>
        <v/>
      </c>
    </row>
    <row r="99" spans="1:3">
      <c r="A99" s="1">
        <v>97</v>
      </c>
      <c r="B99" s="52"/>
      <c r="C99" s="59" t="str">
        <f>IF(Questionnaire!C98="","",Questionnaire!C98)</f>
        <v/>
      </c>
    </row>
    <row r="100" spans="1:3">
      <c r="A100" s="1">
        <v>98</v>
      </c>
      <c r="B100" s="52"/>
      <c r="C100" s="59" t="str">
        <f>IF(Questionnaire!C99="","",Questionnaire!C99)</f>
        <v/>
      </c>
    </row>
    <row r="101" spans="1:3">
      <c r="A101" s="1">
        <v>99</v>
      </c>
      <c r="B101" s="52"/>
      <c r="C101" s="59" t="str">
        <f>IF(Questionnaire!C100="","",Questionnaire!C100)</f>
        <v/>
      </c>
    </row>
    <row r="102" spans="1:3">
      <c r="A102" s="1">
        <v>100</v>
      </c>
      <c r="B102" s="52"/>
      <c r="C102" s="59" t="str">
        <f>IF(Questionnaire!C101="","",Questionnaire!C101)</f>
        <v/>
      </c>
    </row>
    <row r="103" spans="1:3">
      <c r="A103" s="1">
        <v>101</v>
      </c>
      <c r="B103" s="52"/>
      <c r="C103" s="59" t="str">
        <f>IF(Questionnaire!C102="","",Questionnaire!C102)</f>
        <v/>
      </c>
    </row>
    <row r="104" spans="1:3">
      <c r="A104" s="1">
        <v>102</v>
      </c>
      <c r="B104" s="52"/>
      <c r="C104" s="59" t="str">
        <f>IF(Questionnaire!C103="","",Questionnaire!C103)</f>
        <v/>
      </c>
    </row>
    <row r="105" spans="1:3">
      <c r="A105" s="1">
        <v>103</v>
      </c>
      <c r="B105" s="52"/>
      <c r="C105" s="59" t="str">
        <f>IF(Questionnaire!C104="","",Questionnaire!C104)</f>
        <v/>
      </c>
    </row>
    <row r="106" spans="1:3">
      <c r="A106" s="1">
        <v>104</v>
      </c>
      <c r="B106" s="52"/>
      <c r="C106" s="59" t="str">
        <f>IF(Questionnaire!C105="","",Questionnaire!C105)</f>
        <v/>
      </c>
    </row>
    <row r="107" spans="1:3">
      <c r="A107" s="1">
        <v>105</v>
      </c>
      <c r="B107" s="52"/>
      <c r="C107" s="59" t="str">
        <f>IF(Questionnaire!C106="","",Questionnaire!C106)</f>
        <v/>
      </c>
    </row>
    <row r="108" spans="1:3">
      <c r="A108" s="1">
        <v>106</v>
      </c>
      <c r="B108" s="52"/>
      <c r="C108" s="59" t="str">
        <f>IF(Questionnaire!C107="","",Questionnaire!C107)</f>
        <v/>
      </c>
    </row>
    <row r="109" spans="1:3">
      <c r="A109" s="1">
        <v>107</v>
      </c>
      <c r="B109" s="52"/>
      <c r="C109" s="59" t="str">
        <f>IF(Questionnaire!C108="","",Questionnaire!C108)</f>
        <v/>
      </c>
    </row>
    <row r="110" spans="1:3">
      <c r="A110" s="1">
        <v>108</v>
      </c>
      <c r="B110" s="52"/>
      <c r="C110" s="59" t="str">
        <f>IF(Questionnaire!C109="","",Questionnaire!C109)</f>
        <v/>
      </c>
    </row>
    <row r="111" spans="1:3">
      <c r="A111" s="1">
        <v>109</v>
      </c>
      <c r="B111" s="52"/>
      <c r="C111" s="59" t="str">
        <f>IF(Questionnaire!C110="","",Questionnaire!C110)</f>
        <v/>
      </c>
    </row>
    <row r="112" spans="1:3">
      <c r="A112" s="1">
        <v>110</v>
      </c>
      <c r="B112" s="52"/>
      <c r="C112" s="59" t="str">
        <f>IF(Questionnaire!C111="","",Questionnaire!C111)</f>
        <v/>
      </c>
    </row>
    <row r="113" spans="1:3">
      <c r="A113" s="1">
        <v>111</v>
      </c>
      <c r="B113" s="52"/>
      <c r="C113" s="59" t="str">
        <f>IF(Questionnaire!C112="","",Questionnaire!C112)</f>
        <v/>
      </c>
    </row>
    <row r="114" spans="1:3">
      <c r="A114" s="1">
        <v>112</v>
      </c>
      <c r="B114" s="52"/>
      <c r="C114" s="59" t="str">
        <f>IF(Questionnaire!C113="","",Questionnaire!C113)</f>
        <v/>
      </c>
    </row>
    <row r="115" spans="1:3">
      <c r="A115" s="1">
        <v>113</v>
      </c>
      <c r="B115" s="52"/>
      <c r="C115" s="59" t="str">
        <f>IF(Questionnaire!C114="","",Questionnaire!C114)</f>
        <v/>
      </c>
    </row>
    <row r="116" spans="1:3">
      <c r="A116" s="1">
        <v>114</v>
      </c>
      <c r="B116" s="53"/>
      <c r="C116" s="59" t="str">
        <f>IF(Questionnaire!C115="","",Questionnaire!C115)</f>
        <v/>
      </c>
    </row>
    <row r="117" spans="1:3">
      <c r="A117" s="1">
        <v>115</v>
      </c>
      <c r="B117" s="53"/>
      <c r="C117" s="59" t="str">
        <f>IF(Questionnaire!C116="","",Questionnaire!C116)</f>
        <v/>
      </c>
    </row>
    <row r="118" spans="1:3">
      <c r="A118" s="1">
        <v>116</v>
      </c>
      <c r="B118" s="53"/>
      <c r="C118" s="59" t="str">
        <f>IF(Questionnaire!C117="","",Questionnaire!C117)</f>
        <v/>
      </c>
    </row>
    <row r="119" spans="1:3">
      <c r="A119" s="1">
        <v>117</v>
      </c>
      <c r="B119" s="53"/>
      <c r="C119" s="59" t="str">
        <f>IF(Questionnaire!C118="","",Questionnaire!C118)</f>
        <v/>
      </c>
    </row>
    <row r="120" spans="1:3">
      <c r="A120" s="1">
        <v>118</v>
      </c>
      <c r="B120" s="53"/>
      <c r="C120" s="59" t="str">
        <f>IF(Questionnaire!C119="","",Questionnaire!C119)</f>
        <v/>
      </c>
    </row>
    <row r="121" spans="1:3">
      <c r="A121" s="1">
        <v>119</v>
      </c>
      <c r="B121" s="53"/>
      <c r="C121" s="59" t="str">
        <f>IF(Questionnaire!C120="","",Questionnaire!C120)</f>
        <v/>
      </c>
    </row>
    <row r="122" spans="1:3">
      <c r="A122" s="1">
        <v>120</v>
      </c>
      <c r="B122" s="53"/>
      <c r="C122" s="59" t="str">
        <f>IF(Questionnaire!C121="","",Questionnaire!C121)</f>
        <v/>
      </c>
    </row>
    <row r="123" spans="1:3">
      <c r="A123" s="1">
        <v>121</v>
      </c>
      <c r="B123" s="53"/>
      <c r="C123" s="59" t="str">
        <f>IF(Questionnaire!C122="","",Questionnaire!C122)</f>
        <v/>
      </c>
    </row>
    <row r="124" spans="1:3">
      <c r="A124" s="1">
        <v>122</v>
      </c>
      <c r="B124" s="53"/>
      <c r="C124" s="59" t="str">
        <f>IF(Questionnaire!C123="","",Questionnaire!C123)</f>
        <v/>
      </c>
    </row>
    <row r="125" spans="1:3">
      <c r="A125" s="1">
        <v>123</v>
      </c>
      <c r="B125" s="53"/>
      <c r="C125" s="59" t="str">
        <f>IF(Questionnaire!C124="","",Questionnaire!C124)</f>
        <v/>
      </c>
    </row>
    <row r="126" spans="1:3" ht="13.5" thickBot="1">
      <c r="A126" s="1">
        <v>124</v>
      </c>
      <c r="B126" s="54"/>
      <c r="C126" s="93" t="str">
        <f>IF(Questionnaire!C125="","",Questionnaire!C125)</f>
        <v/>
      </c>
    </row>
    <row r="128" spans="1:3" ht="13.5" thickBot="1"/>
    <row r="129" spans="2:3" ht="13.5" thickBot="1">
      <c r="B129" s="3" t="s">
        <v>14</v>
      </c>
      <c r="C129" s="60">
        <v>1</v>
      </c>
    </row>
    <row r="133" spans="2:3">
      <c r="B133" s="7"/>
    </row>
    <row r="134" spans="2:3">
      <c r="B134" s="7"/>
    </row>
    <row r="135" spans="2:3">
      <c r="B135" s="7"/>
    </row>
    <row r="136" spans="2:3">
      <c r="B136" s="7"/>
    </row>
  </sheetData>
  <phoneticPr fontId="0" type="noConversion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auvefdf">
                <anchor moveWithCells="1" sizeWithCells="1">
                  <from>
                    <xdr:col>6</xdr:col>
                    <xdr:colOff>561975</xdr:colOff>
                    <xdr:row>1</xdr:row>
                    <xdr:rowOff>28575</xdr:rowOff>
                  </from>
                  <to>
                    <xdr:col>9</xdr:col>
                    <xdr:colOff>723900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DV144"/>
  <sheetViews>
    <sheetView workbookViewId="0">
      <selection activeCell="A10" sqref="A10"/>
    </sheetView>
  </sheetViews>
  <sheetFormatPr baseColWidth="10" defaultRowHeight="12.75"/>
  <cols>
    <col min="1" max="1" width="120.140625" customWidth="1"/>
  </cols>
  <sheetData>
    <row r="1" spans="1:126">
      <c r="A1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</row>
    <row r="2" spans="1:126">
      <c r="A2" t="s">
        <v>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</row>
    <row r="3" spans="1:126">
      <c r="A3" t="s">
        <v>2</v>
      </c>
    </row>
    <row r="4" spans="1:126">
      <c r="A4" t="s">
        <v>3</v>
      </c>
    </row>
    <row r="5" spans="1:126">
      <c r="A5" s="51" t="s">
        <v>220</v>
      </c>
    </row>
    <row r="6" spans="1:126">
      <c r="A6" t="s">
        <v>4</v>
      </c>
    </row>
    <row r="7" spans="1:126">
      <c r="A7" t="s">
        <v>5</v>
      </c>
    </row>
    <row r="8" spans="1:126">
      <c r="A8" t="s">
        <v>6</v>
      </c>
    </row>
    <row r="9" spans="1:126">
      <c r="A9" t="s">
        <v>7</v>
      </c>
    </row>
    <row r="10" spans="1:126" ht="13.5">
      <c r="A10" s="2" t="str">
        <f>"&lt;&lt; /T(madame)/V("&amp;Données!$C3&amp;")&gt;&gt;"</f>
        <v>&lt;&lt; /T(madame)/V()&gt;&gt;</v>
      </c>
      <c r="B10">
        <v>1</v>
      </c>
      <c r="C10" s="9" t="s">
        <v>16</v>
      </c>
      <c r="D10" s="9" t="s">
        <v>141</v>
      </c>
    </row>
    <row r="11" spans="1:126" ht="13.5">
      <c r="A11" s="2" t="str">
        <f>"&lt;&lt; /T(monsieur)/V("&amp;Données!$C4&amp;")&gt;&gt;"</f>
        <v>&lt;&lt; /T(monsieur)/V(oui)&gt;&gt;</v>
      </c>
      <c r="B11">
        <v>2</v>
      </c>
      <c r="C11" s="9" t="s">
        <v>17</v>
      </c>
      <c r="D11" s="9" t="s">
        <v>141</v>
      </c>
    </row>
    <row r="12" spans="1:126" ht="13.5">
      <c r="A12" s="2" t="str">
        <f>"&lt;&lt; /T(nom_famille)/V("&amp;Données!$C5&amp;")&gt;&gt;"</f>
        <v>&lt;&lt; /T(nom_famille)/V(Dupond)&gt;&gt;</v>
      </c>
      <c r="B12">
        <v>3</v>
      </c>
      <c r="C12" s="9" t="s">
        <v>18</v>
      </c>
      <c r="D12" s="9"/>
    </row>
    <row r="13" spans="1:126" ht="13.5">
      <c r="A13" s="2" t="str">
        <f>"&lt;&lt; /T(nom_usage)/V("&amp;Données!$C6&amp;")&gt;&gt;"</f>
        <v>&lt;&lt; /T(nom_usage)/V(Lajoie)&gt;&gt;</v>
      </c>
      <c r="B13">
        <v>4</v>
      </c>
      <c r="C13" s="9" t="s">
        <v>19</v>
      </c>
      <c r="D13" s="9"/>
    </row>
    <row r="14" spans="1:126" ht="13.5">
      <c r="A14" s="2" t="str">
        <f>"&lt;&lt; /T(prenom)/V("&amp;Données!$C7&amp;")&gt;&gt;"</f>
        <v>&lt;&lt; /T(prenom)/V(Jacques)&gt;&gt;</v>
      </c>
      <c r="B14">
        <v>5</v>
      </c>
      <c r="C14" s="9" t="s">
        <v>20</v>
      </c>
      <c r="D14" s="9"/>
    </row>
    <row r="15" spans="1:126" ht="13.5">
      <c r="A15" s="2" t="str">
        <f>"&lt;&lt; /T(date_naissance)/V("&amp;Données!$C8&amp;")&gt;&gt;"</f>
        <v>&lt;&lt; /T(date_naissance)/V(10101958)&gt;&gt;</v>
      </c>
      <c r="B15">
        <v>6</v>
      </c>
      <c r="C15" s="9" t="s">
        <v>21</v>
      </c>
      <c r="D15" s="9"/>
    </row>
    <row r="16" spans="1:126" ht="13.5">
      <c r="A16" s="2" t="str">
        <f>"&lt;&lt; /T(nationalite)/V("&amp;Données!$C9&amp;")&gt;&gt;"</f>
        <v>&lt;&lt; /T(nationalite)/V(Française)&gt;&gt;</v>
      </c>
      <c r="B16">
        <v>7</v>
      </c>
      <c r="C16" s="9" t="s">
        <v>22</v>
      </c>
      <c r="D16" s="9"/>
    </row>
    <row r="17" spans="1:4" ht="13.5">
      <c r="A17" s="2" t="str">
        <f>"&lt;&lt; /T(commune_naissance)/V("&amp;Données!$C10&amp;")&gt;&gt;"</f>
        <v>&lt;&lt; /T(commune_naissance)/V(Paris 10)&gt;&gt;</v>
      </c>
      <c r="B17">
        <v>8</v>
      </c>
      <c r="C17" s="9" t="s">
        <v>23</v>
      </c>
      <c r="D17" s="9"/>
    </row>
    <row r="18" spans="1:4" ht="13.5">
      <c r="A18" s="2" t="str">
        <f>"&lt;&lt; /T(departement_naissance)/V("&amp;Données!$C11&amp;")&gt;&gt;"</f>
        <v>&lt;&lt; /T(departement_naissance)/V(75010)&gt;&gt;</v>
      </c>
      <c r="B18">
        <v>9</v>
      </c>
      <c r="C18" s="9" t="s">
        <v>24</v>
      </c>
      <c r="D18" s="9"/>
    </row>
    <row r="19" spans="1:4" ht="13.5">
      <c r="A19" s="2" t="str">
        <f>"&lt;&lt; /T(pays_naissance)/V("&amp;Données!$C12&amp;")&gt;&gt;"</f>
        <v>&lt;&lt; /T(pays_naissance)/V(France)&gt;&gt;</v>
      </c>
      <c r="B19">
        <v>10</v>
      </c>
      <c r="C19" s="9" t="s">
        <v>25</v>
      </c>
      <c r="D19" s="9"/>
    </row>
    <row r="20" spans="1:4" ht="13.5">
      <c r="A20" s="2" t="str">
        <f>"&lt;&lt; /T(telephone)/V("&amp;Données!$C13&amp;")&gt;&gt;"</f>
        <v>&lt;&lt; /T(telephone)/V(680008407)&gt;&gt;</v>
      </c>
      <c r="B20">
        <v>11</v>
      </c>
      <c r="C20" s="9" t="s">
        <v>26</v>
      </c>
      <c r="D20" s="9"/>
    </row>
    <row r="21" spans="1:4" ht="13.5">
      <c r="A21" s="2" t="str">
        <f>"&lt;&lt; /T(telephone_non)/V("&amp;Données!$C14&amp;")&gt;&gt;"</f>
        <v>&lt;&lt; /T(telephone_non)/V(Non)&gt;&gt;</v>
      </c>
      <c r="B21">
        <v>12</v>
      </c>
      <c r="C21" s="9" t="s">
        <v>27</v>
      </c>
      <c r="D21" s="9"/>
    </row>
    <row r="22" spans="1:4" ht="13.5">
      <c r="A22" s="2" t="str">
        <f>"&lt;&lt; /T(adresse)/V("&amp;Données!$C15&amp;")&gt;&gt;"</f>
        <v>&lt;&lt; /T(adresse)/V(2 rue guillaume de champeaux)&gt;&gt;</v>
      </c>
      <c r="B22">
        <v>13</v>
      </c>
      <c r="C22" s="9" t="s">
        <v>28</v>
      </c>
      <c r="D22" s="9"/>
    </row>
    <row r="23" spans="1:4" ht="13.5">
      <c r="A23" s="2" t="str">
        <f>"&lt;&lt; /T(code_postal)/V("&amp;Données!$C16&amp;")&gt;&gt;"</f>
        <v>&lt;&lt; /T(code_postal)/V(champeaux)&gt;&gt;</v>
      </c>
      <c r="B23">
        <v>14</v>
      </c>
      <c r="C23" s="9" t="s">
        <v>29</v>
      </c>
      <c r="D23" s="9"/>
    </row>
    <row r="24" spans="1:4" ht="13.5">
      <c r="A24" s="2" t="str">
        <f>"&lt;&lt; /T(commune)/V("&amp;Données!$C17&amp;")&gt;&gt;"</f>
        <v>&lt;&lt; /T(commune)/V(77720)&gt;&gt;</v>
      </c>
      <c r="B24">
        <v>15</v>
      </c>
      <c r="C24" s="9" t="s">
        <v>30</v>
      </c>
      <c r="D24" s="9"/>
    </row>
    <row r="25" spans="1:4" ht="13.5">
      <c r="A25" s="2" t="str">
        <f>"&lt;&lt; /T(pays)/V("&amp;Données!$C18&amp;")&gt;&gt;"</f>
        <v>&lt;&lt; /T(pays)/V(France)&gt;&gt;</v>
      </c>
      <c r="B25">
        <v>16</v>
      </c>
      <c r="C25" s="9" t="s">
        <v>31</v>
      </c>
      <c r="D25" s="9"/>
    </row>
    <row r="26" spans="1:4" ht="13.5">
      <c r="A26" s="2" t="str">
        <f>"&lt;&lt; /T(email)/V("&amp;Données!$C19&amp;")&gt;&gt;"</f>
        <v>&lt;&lt; /T(email)/V(areskislimani@orange.fr)&gt;&gt;</v>
      </c>
      <c r="B26">
        <v>17</v>
      </c>
      <c r="C26" s="9" t="s">
        <v>32</v>
      </c>
      <c r="D26" s="9"/>
    </row>
    <row r="27" spans="1:4" ht="13.5">
      <c r="A27" s="2" t="str">
        <f>"&lt;&lt; /T(numero_ss)/V("&amp;Données!$C20&amp;")&gt;&gt;"</f>
        <v>&lt;&lt; /T(numero_ss)/V(158097511014230)&gt;&gt;</v>
      </c>
      <c r="B27">
        <v>18</v>
      </c>
      <c r="C27" s="9" t="s">
        <v>33</v>
      </c>
      <c r="D27" s="9"/>
    </row>
    <row r="28" spans="1:4" ht="13.5">
      <c r="A28" s="2" t="str">
        <f>"&lt;&lt; /T(numero_ss_bis)/V("&amp;Données!$C21&amp;")&gt;&gt;"</f>
        <v>&lt;&lt; /T(numero_ss_bis)/V(Non)&gt;&gt;</v>
      </c>
      <c r="B28">
        <v>19</v>
      </c>
      <c r="C28" s="9" t="s">
        <v>34</v>
      </c>
      <c r="D28" s="9"/>
    </row>
    <row r="29" spans="1:4" ht="13.5">
      <c r="A29" s="2" t="str">
        <f>"&lt;&lt; /T(regime_general_conjoint_oui)/V("&amp;Données!$C22&amp;")&gt;&gt;"</f>
        <v>&lt;&lt; /T(regime_general_conjoint_oui)/V(101547895247)&gt;&gt;</v>
      </c>
      <c r="B29">
        <v>20</v>
      </c>
      <c r="C29" s="9" t="s">
        <v>35</v>
      </c>
      <c r="D29" s="9"/>
    </row>
    <row r="30" spans="1:4" ht="13.5">
      <c r="A30" s="2" t="str">
        <f>"&lt;&lt; /T(regime_general_conjoint_non)/V("&amp;Données!$C23&amp;")&gt;&gt;"</f>
        <v>&lt;&lt; /T(regime_general_conjoint_non)/V(oui)&gt;&gt;</v>
      </c>
      <c r="B30">
        <v>21</v>
      </c>
      <c r="C30" s="9" t="s">
        <v>36</v>
      </c>
      <c r="D30" s="9"/>
    </row>
    <row r="31" spans="1:4" ht="13.5">
      <c r="A31" s="2" t="str">
        <f>"&lt;&lt; /T(numero_retraite_1)/V("&amp;Données!$C24&amp;")&gt;&gt;"</f>
        <v>&lt;&lt; /T(numero_retraite_1)/V(oui)&gt;&gt;</v>
      </c>
      <c r="B31">
        <v>22</v>
      </c>
      <c r="C31" s="9" t="s">
        <v>37</v>
      </c>
      <c r="D31" s="9"/>
    </row>
    <row r="32" spans="1:4" ht="13.5">
      <c r="A32" s="2" t="str">
        <f>"&lt;&lt; /T(numero_retraite_2)/V("&amp;Données!$C25&amp;")&gt;&gt;"</f>
        <v>&lt;&lt; /T(numero_retraite_2)/V(oui)&gt;&gt;</v>
      </c>
      <c r="B32">
        <v>23</v>
      </c>
      <c r="C32" s="9" t="s">
        <v>38</v>
      </c>
      <c r="D32" s="9" t="s">
        <v>141</v>
      </c>
    </row>
    <row r="33" spans="1:4" ht="13.5">
      <c r="A33" s="2" t="str">
        <f>"&lt;&lt; /T(celibataire)/V("&amp;Données!$C26&amp;")&gt;&gt;"</f>
        <v>&lt;&lt; /T(celibataire)/V(oui)&gt;&gt;</v>
      </c>
      <c r="B33">
        <v>24</v>
      </c>
      <c r="C33" s="9" t="s">
        <v>39</v>
      </c>
      <c r="D33" s="9" t="s">
        <v>141</v>
      </c>
    </row>
    <row r="34" spans="1:4" ht="13.5">
      <c r="A34" s="2" t="str">
        <f>"&lt;&lt; /T(marie)/V("&amp;Données!$C27&amp;")&gt;&gt;"</f>
        <v>&lt;&lt; /T(marie)/V(10102000)&gt;&gt;</v>
      </c>
      <c r="B34">
        <v>25</v>
      </c>
      <c r="C34" s="9" t="s">
        <v>40</v>
      </c>
      <c r="D34" s="9"/>
    </row>
    <row r="35" spans="1:4" ht="13.5">
      <c r="A35" s="2" t="str">
        <f>"&lt;&lt; /T(pacse)/V("&amp;Données!$C28&amp;")&gt;&gt;"</f>
        <v>&lt;&lt; /T(pacse)/V(oui)&gt;&gt;</v>
      </c>
      <c r="B35">
        <v>26</v>
      </c>
      <c r="C35" s="9" t="s">
        <v>41</v>
      </c>
      <c r="D35" s="9"/>
    </row>
    <row r="36" spans="1:4" ht="13.5">
      <c r="A36" s="2" t="str">
        <f>"&lt;&lt; /T(concubinage)/V("&amp;Données!$C29&amp;")&gt;&gt;"</f>
        <v>&lt;&lt; /T(concubinage)/V(oui)&gt;&gt;</v>
      </c>
      <c r="B36">
        <v>27</v>
      </c>
      <c r="C36" s="9" t="s">
        <v>42</v>
      </c>
      <c r="D36" s="9"/>
    </row>
    <row r="37" spans="1:4" ht="13.5">
      <c r="A37" s="2" t="str">
        <f>"&lt;&lt; /T(divorce)/V("&amp;Données!$C30&amp;")&gt;&gt;"</f>
        <v>&lt;&lt; /T(divorce)/V(oui)&gt;&gt;</v>
      </c>
      <c r="B37">
        <v>28</v>
      </c>
      <c r="C37" s="9" t="s">
        <v>43</v>
      </c>
      <c r="D37" s="9"/>
    </row>
    <row r="38" spans="1:4" ht="13.5">
      <c r="A38" s="2" t="str">
        <f>"&lt;&lt; /T(separe)/V("&amp;Données!$C31&amp;")&gt;&gt;"</f>
        <v>&lt;&lt; /T(separe)/V(10102000)&gt;&gt;</v>
      </c>
      <c r="B38">
        <v>29</v>
      </c>
      <c r="C38" s="9" t="s">
        <v>44</v>
      </c>
      <c r="D38" s="9"/>
    </row>
    <row r="39" spans="1:4" ht="13.5">
      <c r="A39" s="2" t="str">
        <f>"&lt;&lt; /T(veuf)/V("&amp;Données!$C32&amp;")&gt;&gt;"</f>
        <v>&lt;&lt; /T(veuf)/V(Durand)&gt;&gt;</v>
      </c>
      <c r="B39">
        <v>30</v>
      </c>
      <c r="C39" s="9" t="s">
        <v>45</v>
      </c>
      <c r="D39" s="9" t="s">
        <v>141</v>
      </c>
    </row>
    <row r="40" spans="1:4" ht="13.5">
      <c r="A40" s="2" t="str">
        <f>"&lt;&lt; /T(marie_date)/V("&amp;Données!$C33&amp;")&gt;&gt;"</f>
        <v>&lt;&lt; /T(marie_date)/V(pierre)&gt;&gt;</v>
      </c>
      <c r="B40">
        <v>31</v>
      </c>
      <c r="C40" s="9" t="s">
        <v>46</v>
      </c>
      <c r="D40" s="9" t="s">
        <v>141</v>
      </c>
    </row>
    <row r="41" spans="1:4" ht="13.5">
      <c r="A41" s="2" t="str">
        <f>"&lt;&lt; /T(divorce_date)/V("&amp;Données!$C34&amp;")&gt;&gt;"</f>
        <v>&lt;&lt; /T(divorce_date)/V(Juliette)&gt;&gt;</v>
      </c>
      <c r="B41">
        <v>32</v>
      </c>
      <c r="C41" s="9" t="s">
        <v>47</v>
      </c>
      <c r="D41" s="9" t="s">
        <v>141</v>
      </c>
    </row>
    <row r="42" spans="1:4" ht="13.5">
      <c r="A42" s="2" t="str">
        <f>"&lt;&lt; /T(nom_usage)/V("&amp;Données!$C35&amp;")&gt;&gt;"</f>
        <v>&lt;&lt; /T(nom_usage)/V(158097511014230)&gt;&gt;</v>
      </c>
      <c r="B42">
        <v>33</v>
      </c>
      <c r="C42" s="9" t="s">
        <v>48</v>
      </c>
      <c r="D42" s="9" t="s">
        <v>141</v>
      </c>
    </row>
    <row r="43" spans="1:4" ht="13.5">
      <c r="A43" s="2" t="str">
        <f>"&lt;&lt; /T(nom_usage)/V("&amp;Données!$C36&amp;")&gt;&gt;"</f>
        <v>&lt;&lt; /T(nom_usage)/V(09091964)&gt;&gt;</v>
      </c>
      <c r="B43">
        <v>34</v>
      </c>
      <c r="C43" s="9" t="s">
        <v>49</v>
      </c>
      <c r="D43" s="9" t="s">
        <v>141</v>
      </c>
    </row>
    <row r="44" spans="1:4" ht="13.5">
      <c r="A44" s="2" t="str">
        <f>"&lt;&lt; /T(nom_usage)/V("&amp;Données!$C37&amp;")&gt;&gt;"</f>
        <v>&lt;&lt; /T(nom_usage)/V(Paris 13)&gt;&gt;</v>
      </c>
      <c r="B44">
        <v>35</v>
      </c>
      <c r="C44" s="9" t="s">
        <v>50</v>
      </c>
      <c r="D44" s="9" t="s">
        <v>141</v>
      </c>
    </row>
    <row r="45" spans="1:4" ht="13.5">
      <c r="A45" s="2" t="str">
        <f>"&lt;&lt; /T(nom_usage)/V("&amp;Données!$C38&amp;")&gt;&gt;"</f>
        <v>&lt;&lt; /T(nom_usage)/V(75013)&gt;&gt;</v>
      </c>
      <c r="B45">
        <v>36</v>
      </c>
      <c r="C45" s="9" t="s">
        <v>51</v>
      </c>
      <c r="D45" s="9" t="s">
        <v>141</v>
      </c>
    </row>
    <row r="46" spans="1:4" ht="13.5">
      <c r="A46" s="2" t="str">
        <f>"&lt;&lt; /T(nom_usage)/V("&amp;Données!$C39&amp;")&gt;&gt;"</f>
        <v>&lt;&lt; /T(nom_usage)/V(France)&gt;&gt;</v>
      </c>
      <c r="B46">
        <v>37</v>
      </c>
      <c r="C46" s="9" t="s">
        <v>52</v>
      </c>
      <c r="D46" s="9" t="s">
        <v>141</v>
      </c>
    </row>
    <row r="47" spans="1:4" ht="13.5">
      <c r="A47" s="2" t="str">
        <f>"&lt;&lt; /T(nom_usage)/V("&amp;Données!$C40&amp;")&gt;&gt;"</f>
        <v>&lt;&lt; /T(nom_usage)/V(10102000)&gt;&gt;</v>
      </c>
      <c r="B47">
        <v>38</v>
      </c>
      <c r="C47" s="9" t="s">
        <v>53</v>
      </c>
      <c r="D47" s="9"/>
    </row>
    <row r="48" spans="1:4" ht="13.5">
      <c r="A48" s="2" t="str">
        <f>"&lt;&lt; /T(nom_usage)/V("&amp;Données!$C41&amp;")&gt;&gt;"</f>
        <v>&lt;&lt; /T(nom_usage)/V(Non)&gt;&gt;</v>
      </c>
      <c r="B48">
        <v>39</v>
      </c>
      <c r="C48" s="9" t="s">
        <v>54</v>
      </c>
      <c r="D48" s="9"/>
    </row>
    <row r="49" spans="1:4" ht="13.5">
      <c r="A49" s="2" t="str">
        <f>"&lt;&lt; /T(nom_usage)/V("&amp;Données!$C42&amp;")&gt;&gt;"</f>
        <v>&lt;&lt; /T(nom_usage)/V(1234567890000)&gt;&gt;</v>
      </c>
      <c r="B49">
        <v>40</v>
      </c>
      <c r="C49" s="9" t="s">
        <v>55</v>
      </c>
      <c r="D49" s="9"/>
    </row>
    <row r="50" spans="1:4" ht="13.5">
      <c r="A50" s="2" t="str">
        <f>"&lt;&lt; /T(nom_usage)/V("&amp;Données!$C43&amp;")&gt;&gt;"</f>
        <v>&lt;&lt; /T(nom_usage)/V(Non)&gt;&gt;</v>
      </c>
      <c r="B50">
        <v>41</v>
      </c>
      <c r="C50" s="9" t="s">
        <v>56</v>
      </c>
      <c r="D50" s="9"/>
    </row>
    <row r="51" spans="1:4" ht="13.5">
      <c r="A51" s="2" t="str">
        <f>"&lt;&lt; /T(nom_usage)/V("&amp;Données!$C44&amp;")&gt;&gt;"</f>
        <v>&lt;&lt; /T(nom_usage)/V(Non)&gt;&gt;</v>
      </c>
      <c r="B51">
        <v>42</v>
      </c>
      <c r="C51" s="9" t="s">
        <v>57</v>
      </c>
      <c r="D51" s="9" t="s">
        <v>141</v>
      </c>
    </row>
    <row r="52" spans="1:4" ht="13.5">
      <c r="A52" s="2" t="str">
        <f>"&lt;&lt; /T(nom_usage)/V("&amp;Données!$C45&amp;")&gt;&gt;"</f>
        <v>&lt;&lt; /T(nom_usage)/V(Non)&gt;&gt;</v>
      </c>
      <c r="B52">
        <v>43</v>
      </c>
      <c r="C52" s="9" t="s">
        <v>58</v>
      </c>
      <c r="D52" s="9" t="s">
        <v>141</v>
      </c>
    </row>
    <row r="53" spans="1:4" ht="13.5">
      <c r="A53" s="2" t="str">
        <f>"&lt;&lt; /T(nom_usage)/V("&amp;Données!$C46&amp;")&gt;&gt;"</f>
        <v>&lt;&lt; /T(nom_usage)/V(Non)&gt;&gt;</v>
      </c>
      <c r="B53">
        <v>44</v>
      </c>
      <c r="C53" s="9" t="s">
        <v>59</v>
      </c>
      <c r="D53" s="9" t="s">
        <v>141</v>
      </c>
    </row>
    <row r="54" spans="1:4" ht="13.5">
      <c r="A54" s="2" t="str">
        <f>"&lt;&lt; /T(nom_usage)/V("&amp;Données!$C47&amp;")&gt;&gt;"</f>
        <v>&lt;&lt; /T(nom_usage)/V(Non)&gt;&gt;</v>
      </c>
      <c r="B54">
        <v>45</v>
      </c>
      <c r="C54" s="9" t="s">
        <v>60</v>
      </c>
      <c r="D54" s="9" t="s">
        <v>141</v>
      </c>
    </row>
    <row r="55" spans="1:4" ht="13.5">
      <c r="A55" s="2" t="str">
        <f>"&lt;&lt; /T(nom_usage)/V("&amp;Données!$C48&amp;")&gt;&gt;"</f>
        <v>&lt;&lt; /T(nom_usage)/V(Non)&gt;&gt;</v>
      </c>
      <c r="B55">
        <v>46</v>
      </c>
      <c r="C55" s="9" t="s">
        <v>61</v>
      </c>
      <c r="D55" s="9"/>
    </row>
    <row r="56" spans="1:4" ht="13.5">
      <c r="A56" s="2" t="str">
        <f>"&lt;&lt; /T(nom_usage)/V("&amp;Données!$C49&amp;")&gt;&gt;"</f>
        <v>&lt;&lt; /T(nom_usage)/V(Non)&gt;&gt;</v>
      </c>
      <c r="B56">
        <v>47</v>
      </c>
      <c r="C56" s="9" t="s">
        <v>62</v>
      </c>
      <c r="D56" s="9"/>
    </row>
    <row r="57" spans="1:4" ht="13.5">
      <c r="A57" s="2" t="str">
        <f>"&lt;&lt; /T(nom_usage)/V("&amp;Données!$C50&amp;")&gt;&gt;"</f>
        <v>&lt;&lt; /T(nom_usage)/V(Non)&gt;&gt;</v>
      </c>
      <c r="B57">
        <v>48</v>
      </c>
      <c r="C57" s="9" t="s">
        <v>63</v>
      </c>
      <c r="D57" s="9"/>
    </row>
    <row r="58" spans="1:4" ht="13.5">
      <c r="A58" s="2" t="str">
        <f>"&lt;&lt; /T(nom_usage)/V("&amp;Données!$C51&amp;")&gt;&gt;"</f>
        <v>&lt;&lt; /T(nom_usage)/V(Non)&gt;&gt;</v>
      </c>
      <c r="B58">
        <v>49</v>
      </c>
      <c r="C58" s="9" t="s">
        <v>64</v>
      </c>
      <c r="D58" s="9"/>
    </row>
    <row r="59" spans="1:4" ht="13.5">
      <c r="A59" s="2" t="str">
        <f>"&lt;&lt; /T(nom_usage)/V("&amp;Données!$C54&amp;")&gt;&gt;"</f>
        <v>&lt;&lt; /T(nom_usage)/V()&gt;&gt;</v>
      </c>
      <c r="B59">
        <v>50</v>
      </c>
      <c r="C59" s="9" t="s">
        <v>65</v>
      </c>
      <c r="D59" s="9" t="s">
        <v>141</v>
      </c>
    </row>
    <row r="60" spans="1:4" ht="13.5">
      <c r="A60" s="2" t="str">
        <f>"&lt;&lt; /T(nom_usage)/V("&amp;Données!$C55&amp;")&gt;&gt;"</f>
        <v>&lt;&lt; /T(nom_usage)/V()&gt;&gt;</v>
      </c>
      <c r="B60">
        <v>51</v>
      </c>
      <c r="C60" s="9" t="s">
        <v>66</v>
      </c>
      <c r="D60" s="9" t="s">
        <v>141</v>
      </c>
    </row>
    <row r="61" spans="1:4" ht="13.5">
      <c r="A61" s="2" t="str">
        <f>"&lt;&lt; /T(nom_usage)/V("&amp;Données!$C56&amp;")&gt;&gt;"</f>
        <v>&lt;&lt; /T(nom_usage)/V()&gt;&gt;</v>
      </c>
      <c r="B61">
        <v>52</v>
      </c>
      <c r="C61" s="9" t="s">
        <v>67</v>
      </c>
      <c r="D61" s="9"/>
    </row>
    <row r="62" spans="1:4" ht="13.5">
      <c r="A62" s="2" t="str">
        <f>"&lt;&lt; /T(nom_usage)/V("&amp;Données!$C57&amp;")&gt;&gt;"</f>
        <v>&lt;&lt; /T(nom_usage)/V()&gt;&gt;</v>
      </c>
      <c r="B62">
        <v>53</v>
      </c>
      <c r="C62" s="9" t="s">
        <v>68</v>
      </c>
      <c r="D62" s="9"/>
    </row>
    <row r="63" spans="1:4" ht="13.5">
      <c r="A63" s="2" t="str">
        <f>"&lt;&lt; /T(nom_usage)/V("&amp;Données!$C58&amp;")&gt;&gt;"</f>
        <v>&lt;&lt; /T(nom_usage)/V()&gt;&gt;</v>
      </c>
      <c r="B63">
        <v>54</v>
      </c>
      <c r="C63" s="9" t="s">
        <v>69</v>
      </c>
      <c r="D63" s="9" t="s">
        <v>141</v>
      </c>
    </row>
    <row r="64" spans="1:4" ht="13.5">
      <c r="A64" s="2" t="str">
        <f>"&lt;&lt; /T(nom_usage)/V("&amp;Données!$C59&amp;")&gt;&gt;"</f>
        <v>&lt;&lt; /T(nom_usage)/V()&gt;&gt;</v>
      </c>
      <c r="B64">
        <v>55</v>
      </c>
      <c r="C64" s="9" t="s">
        <v>70</v>
      </c>
      <c r="D64" s="9" t="s">
        <v>141</v>
      </c>
    </row>
    <row r="65" spans="1:4" ht="13.5">
      <c r="A65" s="2" t="str">
        <f>"&lt;&lt; /T(nom_usage)/V("&amp;Données!$C60&amp;")&gt;&gt;"</f>
        <v>&lt;&lt; /T(nom_usage)/V()&gt;&gt;</v>
      </c>
      <c r="B65">
        <v>56</v>
      </c>
      <c r="C65" s="9" t="s">
        <v>71</v>
      </c>
      <c r="D65" s="9" t="s">
        <v>141</v>
      </c>
    </row>
    <row r="66" spans="1:4" ht="13.5">
      <c r="A66" s="2" t="str">
        <f>"&lt;&lt; /T(nom_usage)/V("&amp;Données!$C61&amp;")&gt;&gt;"</f>
        <v>&lt;&lt; /T(nom_usage)/V()&gt;&gt;</v>
      </c>
      <c r="B66">
        <v>57</v>
      </c>
      <c r="C66" s="9" t="s">
        <v>72</v>
      </c>
      <c r="D66" s="9"/>
    </row>
    <row r="67" spans="1:4" ht="13.5">
      <c r="A67" s="2" t="str">
        <f>"&lt;&lt; /T(nom_usage)/V("&amp;Données!$C62&amp;")&gt;&gt;"</f>
        <v>&lt;&lt; /T(nom_usage)/V(Titulaire)&gt;&gt;</v>
      </c>
      <c r="B67">
        <v>58</v>
      </c>
      <c r="C67" s="9" t="s">
        <v>73</v>
      </c>
      <c r="D67" s="9"/>
    </row>
    <row r="68" spans="1:4" ht="13.5">
      <c r="A68" s="2" t="str">
        <f>"&lt;&lt; /T(nom_usage)/V("&amp;Données!$C63&amp;")&gt;&gt;"</f>
        <v>&lt;&lt; /T(nom_usage)/V()&gt;&gt;</v>
      </c>
      <c r="B68">
        <v>59</v>
      </c>
      <c r="C68" s="9" t="s">
        <v>74</v>
      </c>
      <c r="D68" s="9"/>
    </row>
    <row r="69" spans="1:4" ht="13.5">
      <c r="A69" s="2" t="str">
        <f>"&lt;&lt; /T(nom_usage)/V("&amp;Données!$C64&amp;")&gt;&gt;"</f>
        <v>&lt;&lt; /T(nom_usage)/V()&gt;&gt;</v>
      </c>
      <c r="B69">
        <v>60</v>
      </c>
      <c r="C69" s="9" t="s">
        <v>75</v>
      </c>
      <c r="D69" s="9" t="s">
        <v>141</v>
      </c>
    </row>
    <row r="70" spans="1:4" ht="13.5">
      <c r="A70" s="2" t="str">
        <f>"&lt;&lt; /T(nom_usage)/V("&amp;Données!$C65&amp;")&gt;&gt;"</f>
        <v>&lt;&lt; /T(nom_usage)/V(Vous-même)&gt;&gt;</v>
      </c>
      <c r="B70">
        <v>61</v>
      </c>
      <c r="C70" s="9" t="s">
        <v>76</v>
      </c>
      <c r="D70" s="9" t="s">
        <v>141</v>
      </c>
    </row>
    <row r="71" spans="1:4" ht="13.5">
      <c r="A71" s="2" t="str">
        <f>"&lt;&lt; /T(nom_usage)/V("&amp;Données!$C66&amp;")&gt;&gt;"</f>
        <v>&lt;&lt; /T(nom_usage)/V(Votre conjoint)&gt;&gt;</v>
      </c>
      <c r="B71">
        <v>62</v>
      </c>
      <c r="C71" s="9" t="s">
        <v>77</v>
      </c>
      <c r="D71" s="9" t="s">
        <v>141</v>
      </c>
    </row>
    <row r="72" spans="1:4" ht="13.5">
      <c r="A72" s="2" t="str">
        <f>"&lt;&lt; /T(nom_usage)/V("&amp;Données!$C67&amp;")&gt;&gt;"</f>
        <v>&lt;&lt; /T(nom_usage)/V(Vous-même)&gt;&gt;</v>
      </c>
      <c r="B72">
        <v>63</v>
      </c>
      <c r="C72" s="9" t="s">
        <v>78</v>
      </c>
      <c r="D72" s="9" t="s">
        <v>141</v>
      </c>
    </row>
    <row r="73" spans="1:4" ht="13.5">
      <c r="A73" s="2" t="str">
        <f>"&lt;&lt; /T(nom_usage)/V("&amp;Données!$C68&amp;")&gt;&gt;"</f>
        <v>&lt;&lt; /T(nom_usage)/V(Votre conjoint)&gt;&gt;</v>
      </c>
      <c r="B73">
        <v>64</v>
      </c>
      <c r="C73" s="9" t="s">
        <v>79</v>
      </c>
      <c r="D73" s="9"/>
    </row>
    <row r="74" spans="1:4" ht="13.5">
      <c r="A74" s="2" t="str">
        <f>"&lt;&lt; /T(nom_usage)/V("&amp;Données!$C69&amp;")&gt;&gt;"</f>
        <v>&lt;&lt; /T(nom_usage)/V(Vous-même)&gt;&gt;</v>
      </c>
      <c r="B74">
        <v>65</v>
      </c>
      <c r="C74" s="9" t="s">
        <v>80</v>
      </c>
      <c r="D74" s="9" t="s">
        <v>141</v>
      </c>
    </row>
    <row r="75" spans="1:4" ht="13.5">
      <c r="A75" s="2" t="str">
        <f>"&lt;&lt; /T(nom_usage)/V("&amp;Données!$C70&amp;")&gt;&gt;"</f>
        <v>&lt;&lt; /T(nom_usage)/V(Votre conjoint)&gt;&gt;</v>
      </c>
      <c r="B75">
        <v>66</v>
      </c>
      <c r="C75" s="9" t="s">
        <v>81</v>
      </c>
      <c r="D75" s="9" t="s">
        <v>141</v>
      </c>
    </row>
    <row r="76" spans="1:4" ht="13.5">
      <c r="A76" s="2" t="str">
        <f>"&lt;&lt; /T(nom_usage)/V("&amp;Données!$C71&amp;")&gt;&gt;"</f>
        <v>&lt;&lt; /T(nom_usage)/V(Vous-même)&gt;&gt;</v>
      </c>
      <c r="B76">
        <v>67</v>
      </c>
      <c r="C76" s="9" t="s">
        <v>82</v>
      </c>
      <c r="D76" s="9"/>
    </row>
    <row r="77" spans="1:4" ht="13.5">
      <c r="A77" s="2" t="str">
        <f>"&lt;&lt; /T(nom_usage)/V("&amp;Données!$C72&amp;")&gt;&gt;"</f>
        <v>&lt;&lt; /T(nom_usage)/V(Votre conjoint)&gt;&gt;</v>
      </c>
      <c r="B77">
        <v>68</v>
      </c>
      <c r="C77" s="9" t="s">
        <v>83</v>
      </c>
      <c r="D77" s="9" t="s">
        <v>141</v>
      </c>
    </row>
    <row r="78" spans="1:4" ht="13.5">
      <c r="A78" s="2" t="str">
        <f>"&lt;&lt; /T(nom_usage)/V("&amp;Données!$C73&amp;")&gt;&gt;"</f>
        <v>&lt;&lt; /T(nom_usage)/V()&gt;&gt;</v>
      </c>
      <c r="B78">
        <v>69</v>
      </c>
      <c r="C78" s="9" t="s">
        <v>84</v>
      </c>
      <c r="D78" s="9"/>
    </row>
    <row r="79" spans="1:4" ht="13.5">
      <c r="A79" s="2" t="str">
        <f>"&lt;&lt; /T(nom_usage)/V("&amp;Données!$C74&amp;")&gt;&gt;"</f>
        <v>&lt;&lt; /T(nom_usage)/V()&gt;&gt;</v>
      </c>
      <c r="B79">
        <v>70</v>
      </c>
      <c r="C79" s="9" t="s">
        <v>85</v>
      </c>
      <c r="D79" s="9"/>
    </row>
    <row r="80" spans="1:4" ht="13.5">
      <c r="A80" s="2" t="str">
        <f>"&lt;&lt; /T(nom_usage)/V("&amp;Données!$C75&amp;")&gt;&gt;"</f>
        <v>&lt;&lt; /T(nom_usage)/V()&gt;&gt;</v>
      </c>
      <c r="B80">
        <v>71</v>
      </c>
      <c r="C80" s="9" t="s">
        <v>86</v>
      </c>
      <c r="D80" s="9"/>
    </row>
    <row r="81" spans="1:4" ht="13.5">
      <c r="A81" s="2" t="str">
        <f>"&lt;&lt; /T(nom_usage)/V("&amp;Données!$C76&amp;")&gt;&gt;"</f>
        <v>&lt;&lt; /T(nom_usage)/V()&gt;&gt;</v>
      </c>
      <c r="B81">
        <v>72</v>
      </c>
      <c r="C81" s="9" t="s">
        <v>87</v>
      </c>
      <c r="D81" s="9"/>
    </row>
    <row r="82" spans="1:4" ht="13.5">
      <c r="A82" s="2" t="str">
        <f>"&lt;&lt; /T(nom_usage)/V("&amp;Données!$C77&amp;")&gt;&gt;"</f>
        <v>&lt;&lt; /T(nom_usage)/V()&gt;&gt;</v>
      </c>
      <c r="B82">
        <v>73</v>
      </c>
      <c r="C82" s="9" t="s">
        <v>88</v>
      </c>
      <c r="D82" s="9"/>
    </row>
    <row r="83" spans="1:4" ht="13.5">
      <c r="A83" s="2" t="str">
        <f>"&lt;&lt; /T(nom_usage)/V("&amp;Données!$C78&amp;")&gt;&gt;"</f>
        <v>&lt;&lt; /T(nom_usage)/V()&gt;&gt;</v>
      </c>
      <c r="B83">
        <v>74</v>
      </c>
      <c r="C83" s="9" t="s">
        <v>89</v>
      </c>
      <c r="D83" s="9"/>
    </row>
    <row r="84" spans="1:4" ht="13.5">
      <c r="A84" s="2" t="str">
        <f>"&lt;&lt; /T(nom_usage)/V("&amp;Données!$C79&amp;")&gt;&gt;"</f>
        <v>&lt;&lt; /T(nom_usage)/V()&gt;&gt;</v>
      </c>
      <c r="B84">
        <v>75</v>
      </c>
      <c r="C84" s="9" t="s">
        <v>90</v>
      </c>
      <c r="D84" s="9"/>
    </row>
    <row r="85" spans="1:4" ht="13.5">
      <c r="A85" s="2" t="str">
        <f>"&lt;&lt; /T(nom_usage)/V("&amp;Données!$C80&amp;")&gt;&gt;"</f>
        <v>&lt;&lt; /T(nom_usage)/V()&gt;&gt;</v>
      </c>
      <c r="B85">
        <v>76</v>
      </c>
      <c r="C85" s="9" t="s">
        <v>91</v>
      </c>
      <c r="D85" s="9"/>
    </row>
    <row r="86" spans="1:4" ht="13.5">
      <c r="A86" s="2" t="str">
        <f>"&lt;&lt; /T(nom_usage)/V("&amp;Données!$C81&amp;")&gt;&gt;"</f>
        <v>&lt;&lt; /T(nom_usage)/V()&gt;&gt;</v>
      </c>
      <c r="B86">
        <v>77</v>
      </c>
      <c r="C86" s="9" t="s">
        <v>92</v>
      </c>
      <c r="D86" s="9"/>
    </row>
    <row r="87" spans="1:4" ht="13.5">
      <c r="A87" s="2" t="str">
        <f>"&lt;&lt; /T(nom_usage)/V("&amp;Données!$C82&amp;")&gt;&gt;"</f>
        <v>&lt;&lt; /T(nom_usage)/V()&gt;&gt;</v>
      </c>
      <c r="B87">
        <v>78</v>
      </c>
      <c r="C87" s="9" t="s">
        <v>93</v>
      </c>
      <c r="D87" s="9"/>
    </row>
    <row r="88" spans="1:4" ht="13.5">
      <c r="A88" s="2" t="str">
        <f>"&lt;&lt; /T(nom_usage)/V("&amp;Données!$C83&amp;")&gt;&gt;"</f>
        <v>&lt;&lt; /T(nom_usage)/V()&gt;&gt;</v>
      </c>
      <c r="B88">
        <v>79</v>
      </c>
      <c r="C88" s="9" t="s">
        <v>94</v>
      </c>
      <c r="D88" s="9"/>
    </row>
    <row r="89" spans="1:4" ht="13.5">
      <c r="A89" s="2" t="str">
        <f>"&lt;&lt; /T(nom_usage)/V("&amp;Données!$C84&amp;")&gt;&gt;"</f>
        <v>&lt;&lt; /T(nom_usage)/V()&gt;&gt;</v>
      </c>
      <c r="B89">
        <v>80</v>
      </c>
      <c r="C89" s="9" t="s">
        <v>95</v>
      </c>
      <c r="D89" s="9"/>
    </row>
    <row r="90" spans="1:4" ht="13.5">
      <c r="A90" s="2" t="str">
        <f>"&lt;&lt; /T(nom_usage)/V("&amp;Données!$C85&amp;")&gt;&gt;"</f>
        <v>&lt;&lt; /T(nom_usage)/V()&gt;&gt;</v>
      </c>
      <c r="B90">
        <v>81</v>
      </c>
      <c r="C90" s="9" t="s">
        <v>96</v>
      </c>
      <c r="D90" s="9"/>
    </row>
    <row r="91" spans="1:4" ht="13.5">
      <c r="A91" s="2" t="str">
        <f>"&lt;&lt; /T(nom_usage)/V("&amp;Données!$C86&amp;")&gt;&gt;"</f>
        <v>&lt;&lt; /T(nom_usage)/V()&gt;&gt;</v>
      </c>
      <c r="B91">
        <v>82</v>
      </c>
      <c r="C91" s="9" t="s">
        <v>97</v>
      </c>
      <c r="D91" s="9"/>
    </row>
    <row r="92" spans="1:4" ht="13.5">
      <c r="A92" s="2" t="str">
        <f>"&lt;&lt; /T(nom_usage)/V("&amp;Données!$C87&amp;")&gt;&gt;"</f>
        <v>&lt;&lt; /T(nom_usage)/V()&gt;&gt;</v>
      </c>
      <c r="B92">
        <v>83</v>
      </c>
      <c r="C92" s="9" t="s">
        <v>98</v>
      </c>
      <c r="D92" s="9" t="s">
        <v>141</v>
      </c>
    </row>
    <row r="93" spans="1:4" ht="13.5">
      <c r="A93" s="2" t="str">
        <f>"&lt;&lt; /T(nom_usage)/V("&amp;Données!$C88&amp;")&gt;&gt;"</f>
        <v>&lt;&lt; /T(nom_usage)/V()&gt;&gt;</v>
      </c>
      <c r="B93">
        <v>84</v>
      </c>
      <c r="C93" s="9" t="s">
        <v>99</v>
      </c>
      <c r="D93" s="9"/>
    </row>
    <row r="94" spans="1:4" ht="13.5">
      <c r="A94" s="2" t="str">
        <f>"&lt;&lt; /T(nom_usage)/V("&amp;Données!$C89&amp;")&gt;&gt;"</f>
        <v>&lt;&lt; /T(nom_usage)/V()&gt;&gt;</v>
      </c>
      <c r="B94">
        <v>85</v>
      </c>
      <c r="C94" s="9" t="s">
        <v>100</v>
      </c>
      <c r="D94" s="9"/>
    </row>
    <row r="95" spans="1:4" ht="13.5">
      <c r="A95" s="2" t="str">
        <f>"&lt;&lt; /T(nom_usage)/V("&amp;Données!$C90&amp;")&gt;&gt;"</f>
        <v>&lt;&lt; /T(nom_usage)/V()&gt;&gt;</v>
      </c>
      <c r="B95">
        <v>86</v>
      </c>
      <c r="C95" s="9" t="s">
        <v>101</v>
      </c>
      <c r="D95" s="9"/>
    </row>
    <row r="96" spans="1:4" ht="13.5">
      <c r="A96" s="2" t="str">
        <f>"&lt;&lt; /T(nom_usage)/V("&amp;Données!$C91&amp;")&gt;&gt;"</f>
        <v>&lt;&lt; /T(nom_usage)/V()&gt;&gt;</v>
      </c>
      <c r="B96">
        <v>87</v>
      </c>
      <c r="C96" s="9" t="s">
        <v>102</v>
      </c>
      <c r="D96" s="9" t="s">
        <v>141</v>
      </c>
    </row>
    <row r="97" spans="1:4" ht="13.5">
      <c r="A97" s="2" t="str">
        <f>"&lt;&lt; /T(nom_usage)/V("&amp;Données!$C92&amp;")&gt;&gt;"</f>
        <v>&lt;&lt; /T(nom_usage)/V()&gt;&gt;</v>
      </c>
      <c r="B97">
        <v>88</v>
      </c>
      <c r="C97" s="9" t="s">
        <v>103</v>
      </c>
      <c r="D97" s="9" t="s">
        <v>141</v>
      </c>
    </row>
    <row r="98" spans="1:4" ht="13.5">
      <c r="A98" s="2" t="str">
        <f>"&lt;&lt; /T(nom_usage)/V("&amp;Données!$C93&amp;")&gt;&gt;"</f>
        <v>&lt;&lt; /T(nom_usage)/V()&gt;&gt;</v>
      </c>
      <c r="B98">
        <v>89</v>
      </c>
      <c r="C98" s="9" t="s">
        <v>104</v>
      </c>
      <c r="D98" s="9"/>
    </row>
    <row r="99" spans="1:4" ht="13.5">
      <c r="A99" s="2" t="str">
        <f>"&lt;&lt; /T(nom_usage)/V("&amp;Données!$C94&amp;")&gt;&gt;"</f>
        <v>&lt;&lt; /T(nom_usage)/V()&gt;&gt;</v>
      </c>
      <c r="B99">
        <v>90</v>
      </c>
      <c r="C99" s="9" t="s">
        <v>105</v>
      </c>
      <c r="D99" s="9"/>
    </row>
    <row r="100" spans="1:4" ht="13.5">
      <c r="A100" s="2" t="str">
        <f>"&lt;&lt; /T(nom_usage)/V("&amp;Données!$C95&amp;")&gt;&gt;"</f>
        <v>&lt;&lt; /T(nom_usage)/V()&gt;&gt;</v>
      </c>
      <c r="B100">
        <v>91</v>
      </c>
      <c r="C100" s="9" t="s">
        <v>106</v>
      </c>
      <c r="D100" s="9">
        <v>0</v>
      </c>
    </row>
    <row r="101" spans="1:4" ht="13.5">
      <c r="A101" s="2" t="str">
        <f>"&lt;&lt; /T(nom_usage)/V("&amp;Données!$C96&amp;")&gt;&gt;"</f>
        <v>&lt;&lt; /T(nom_usage)/V()&gt;&gt;</v>
      </c>
      <c r="B101">
        <v>92</v>
      </c>
      <c r="C101" s="9" t="s">
        <v>107</v>
      </c>
      <c r="D101" s="9"/>
    </row>
    <row r="102" spans="1:4" ht="13.5">
      <c r="A102" s="2" t="str">
        <f>"&lt;&lt; /T(nom_usage)/V("&amp;Données!$C97&amp;")&gt;&gt;"</f>
        <v>&lt;&lt; /T(nom_usage)/V()&gt;&gt;</v>
      </c>
      <c r="B102">
        <v>93</v>
      </c>
      <c r="C102" s="9" t="s">
        <v>108</v>
      </c>
      <c r="D102" s="9">
        <v>0</v>
      </c>
    </row>
    <row r="103" spans="1:4" ht="13.5">
      <c r="A103" s="2" t="str">
        <f>"&lt;&lt; /T(nom_usage)/V("&amp;Données!$C98&amp;")&gt;&gt;"</f>
        <v>&lt;&lt; /T(nom_usage)/V()&gt;&gt;</v>
      </c>
      <c r="B103">
        <v>94</v>
      </c>
      <c r="C103" s="9" t="s">
        <v>109</v>
      </c>
      <c r="D103" s="9"/>
    </row>
    <row r="104" spans="1:4" ht="13.5">
      <c r="A104" s="2" t="str">
        <f>"&lt;&lt; /T(nom_usage)/V("&amp;Données!$C99&amp;")&gt;&gt;"</f>
        <v>&lt;&lt; /T(nom_usage)/V()&gt;&gt;</v>
      </c>
      <c r="B104">
        <v>95</v>
      </c>
      <c r="C104" s="9" t="s">
        <v>110</v>
      </c>
      <c r="D104" s="9">
        <v>0</v>
      </c>
    </row>
    <row r="105" spans="1:4" ht="13.5">
      <c r="A105" s="2" t="str">
        <f>"&lt;&lt; /T(nom_usage)/V("&amp;Données!$C100&amp;")&gt;&gt;"</f>
        <v>&lt;&lt; /T(nom_usage)/V()&gt;&gt;</v>
      </c>
      <c r="B105">
        <v>96</v>
      </c>
      <c r="C105" s="9" t="s">
        <v>111</v>
      </c>
      <c r="D105" s="9"/>
    </row>
    <row r="106" spans="1:4" ht="13.5">
      <c r="A106" s="2" t="str">
        <f>"&lt;&lt; /T(nom_usage)/V("&amp;Données!$C101&amp;")&gt;&gt;"</f>
        <v>&lt;&lt; /T(nom_usage)/V()&gt;&gt;</v>
      </c>
      <c r="B106">
        <v>97</v>
      </c>
      <c r="C106" s="9" t="s">
        <v>112</v>
      </c>
      <c r="D106" s="9">
        <v>0</v>
      </c>
    </row>
    <row r="107" spans="1:4" ht="13.5">
      <c r="A107" s="2" t="str">
        <f>"&lt;&lt; /T(nom_usage)/V("&amp;Données!$C102&amp;")&gt;&gt;"</f>
        <v>&lt;&lt; /T(nom_usage)/V()&gt;&gt;</v>
      </c>
      <c r="B107">
        <v>98</v>
      </c>
      <c r="C107" s="9" t="s">
        <v>113</v>
      </c>
      <c r="D107" s="9"/>
    </row>
    <row r="108" spans="1:4" ht="13.5">
      <c r="A108" s="2" t="str">
        <f>"&lt;&lt; /T(nom_usage)/V("&amp;Données!$C103&amp;")&gt;&gt;"</f>
        <v>&lt;&lt; /T(nom_usage)/V()&gt;&gt;</v>
      </c>
      <c r="B108">
        <v>99</v>
      </c>
      <c r="C108" s="9" t="s">
        <v>114</v>
      </c>
      <c r="D108" s="9">
        <v>0</v>
      </c>
    </row>
    <row r="109" spans="1:4" ht="13.5">
      <c r="A109" s="2" t="str">
        <f>"&lt;&lt; /T(nom_usage)/V("&amp;Données!$C104&amp;")&gt;&gt;"</f>
        <v>&lt;&lt; /T(nom_usage)/V()&gt;&gt;</v>
      </c>
      <c r="B109">
        <v>100</v>
      </c>
      <c r="C109" s="9" t="s">
        <v>115</v>
      </c>
      <c r="D109" s="9"/>
    </row>
    <row r="110" spans="1:4" ht="13.5">
      <c r="A110" s="2" t="str">
        <f>"&lt;&lt; /T(nom_usage)/V("&amp;Données!$C105&amp;")&gt;&gt;"</f>
        <v>&lt;&lt; /T(nom_usage)/V()&gt;&gt;</v>
      </c>
      <c r="B110">
        <v>101</v>
      </c>
      <c r="C110" s="9" t="s">
        <v>116</v>
      </c>
      <c r="D110" s="9">
        <v>0</v>
      </c>
    </row>
    <row r="111" spans="1:4" ht="13.5">
      <c r="A111" s="2" t="str">
        <f>"&lt;&lt; /T(nom_usage)/V("&amp;Données!$C106&amp;")&gt;&gt;"</f>
        <v>&lt;&lt; /T(nom_usage)/V()&gt;&gt;</v>
      </c>
      <c r="B111">
        <v>102</v>
      </c>
      <c r="C111" s="9" t="s">
        <v>117</v>
      </c>
      <c r="D111" s="9"/>
    </row>
    <row r="112" spans="1:4" ht="13.5">
      <c r="A112" s="2" t="str">
        <f>"&lt;&lt; /T(nom_usage)/V("&amp;Données!$C107&amp;")&gt;&gt;"</f>
        <v>&lt;&lt; /T(nom_usage)/V()&gt;&gt;</v>
      </c>
      <c r="B112">
        <v>103</v>
      </c>
      <c r="C112" s="9" t="s">
        <v>118</v>
      </c>
      <c r="D112" s="9" t="s">
        <v>141</v>
      </c>
    </row>
    <row r="113" spans="1:4" ht="13.5">
      <c r="A113" s="2" t="str">
        <f>"&lt;&lt; /T(nom_usage)/V("&amp;Données!$C108&amp;")&gt;&gt;"</f>
        <v>&lt;&lt; /T(nom_usage)/V()&gt;&gt;</v>
      </c>
      <c r="B113">
        <v>104</v>
      </c>
      <c r="C113" s="9" t="s">
        <v>119</v>
      </c>
      <c r="D113" s="9" t="s">
        <v>141</v>
      </c>
    </row>
    <row r="114" spans="1:4" ht="13.5">
      <c r="A114" s="2" t="str">
        <f>"&lt;&lt; /T(nom_usage)/V("&amp;Données!$C109&amp;")&gt;&gt;"</f>
        <v>&lt;&lt; /T(nom_usage)/V()&gt;&gt;</v>
      </c>
      <c r="B114">
        <v>105</v>
      </c>
      <c r="C114" s="9" t="s">
        <v>120</v>
      </c>
      <c r="D114" s="9" t="s">
        <v>141</v>
      </c>
    </row>
    <row r="115" spans="1:4" ht="13.5">
      <c r="A115" s="2" t="str">
        <f>"&lt;&lt; /T(nom_usage)/V("&amp;Données!$C110&amp;")&gt;&gt;"</f>
        <v>&lt;&lt; /T(nom_usage)/V()&gt;&gt;</v>
      </c>
      <c r="B115">
        <v>106</v>
      </c>
      <c r="C115" s="9" t="s">
        <v>121</v>
      </c>
      <c r="D115" s="9" t="s">
        <v>141</v>
      </c>
    </row>
    <row r="116" spans="1:4" ht="13.5">
      <c r="A116" s="2" t="str">
        <f>"&lt;&lt; /T(nom_usage)/V("&amp;Données!$C111&amp;")&gt;&gt;"</f>
        <v>&lt;&lt; /T(nom_usage)/V()&gt;&gt;</v>
      </c>
      <c r="B116">
        <v>107</v>
      </c>
      <c r="C116" s="9" t="s">
        <v>122</v>
      </c>
      <c r="D116" s="9">
        <v>0</v>
      </c>
    </row>
    <row r="117" spans="1:4" ht="13.5">
      <c r="A117" s="2" t="str">
        <f>"&lt;&lt; /T(nom_usage)/V("&amp;Données!$C112&amp;")&gt;&gt;"</f>
        <v>&lt;&lt; /T(nom_usage)/V()&gt;&gt;</v>
      </c>
      <c r="B117">
        <v>108</v>
      </c>
      <c r="C117" s="9" t="s">
        <v>123</v>
      </c>
      <c r="D117" s="9"/>
    </row>
    <row r="118" spans="1:4" ht="13.5">
      <c r="A118" s="2" t="str">
        <f>"&lt;&lt; /T(nom_usage)/V("&amp;Données!$C113&amp;")&gt;&gt;"</f>
        <v>&lt;&lt; /T(nom_usage)/V()&gt;&gt;</v>
      </c>
      <c r="B118">
        <v>109</v>
      </c>
      <c r="C118" s="9" t="s">
        <v>124</v>
      </c>
      <c r="D118" s="9">
        <v>0</v>
      </c>
    </row>
    <row r="119" spans="1:4" ht="13.5">
      <c r="A119" s="2" t="str">
        <f>"&lt;&lt; /T(nom_usage)/V("&amp;Données!$C114&amp;")&gt;&gt;"</f>
        <v>&lt;&lt; /T(nom_usage)/V()&gt;&gt;</v>
      </c>
      <c r="B119">
        <v>110</v>
      </c>
      <c r="C119" s="9" t="s">
        <v>125</v>
      </c>
      <c r="D119" s="9"/>
    </row>
    <row r="120" spans="1:4" ht="13.5">
      <c r="A120" s="2" t="str">
        <f>"&lt;&lt; /T(nom_usage)/V("&amp;Données!$C115&amp;")&gt;&gt;"</f>
        <v>&lt;&lt; /T(nom_usage)/V()&gt;&gt;</v>
      </c>
      <c r="B120">
        <v>111</v>
      </c>
      <c r="C120" s="9" t="s">
        <v>126</v>
      </c>
      <c r="D120" s="9"/>
    </row>
    <row r="121" spans="1:4" ht="13.5">
      <c r="A121" s="2" t="str">
        <f>"&lt;&lt; /T(nom_usage)/V("&amp;Données!$C116&amp;")&gt;&gt;"</f>
        <v>&lt;&lt; /T(nom_usage)/V()&gt;&gt;</v>
      </c>
      <c r="B121">
        <v>112</v>
      </c>
      <c r="C121" s="9" t="s">
        <v>127</v>
      </c>
      <c r="D121" s="9" t="s">
        <v>141</v>
      </c>
    </row>
    <row r="122" spans="1:4" ht="13.5">
      <c r="A122" s="2" t="str">
        <f>"&lt;&lt; /T(nom_usage)/V("&amp;Données!$C117&amp;")&gt;&gt;"</f>
        <v>&lt;&lt; /T(nom_usage)/V()&gt;&gt;</v>
      </c>
      <c r="B122">
        <v>113</v>
      </c>
      <c r="C122" s="9" t="s">
        <v>128</v>
      </c>
      <c r="D122" s="9" t="s">
        <v>141</v>
      </c>
    </row>
    <row r="123" spans="1:4" ht="13.5">
      <c r="A123" s="2" t="str">
        <f>"&lt;&lt; /T(nom_usage)/V("&amp;Données!$C118&amp;")&gt;&gt;"</f>
        <v>&lt;&lt; /T(nom_usage)/V()&gt;&gt;</v>
      </c>
      <c r="B123">
        <v>114</v>
      </c>
      <c r="C123" s="9" t="s">
        <v>129</v>
      </c>
      <c r="D123" s="9" t="s">
        <v>141</v>
      </c>
    </row>
    <row r="124" spans="1:4" ht="13.5">
      <c r="A124" s="2" t="str">
        <f>"&lt;&lt; /T(nom_usage)/V("&amp;Données!$C119&amp;")&gt;&gt;"</f>
        <v>&lt;&lt; /T(nom_usage)/V()&gt;&gt;</v>
      </c>
      <c r="B124">
        <v>115</v>
      </c>
      <c r="C124" s="9" t="s">
        <v>130</v>
      </c>
      <c r="D124" s="9" t="s">
        <v>141</v>
      </c>
    </row>
    <row r="125" spans="1:4" ht="13.5">
      <c r="A125" s="2" t="str">
        <f>"&lt;&lt; /T(nom_usage)/V("&amp;Données!$C120&amp;")&gt;&gt;"</f>
        <v>&lt;&lt; /T(nom_usage)/V()&gt;&gt;</v>
      </c>
      <c r="B125">
        <v>116</v>
      </c>
      <c r="C125" s="9" t="s">
        <v>131</v>
      </c>
      <c r="D125" s="9" t="s">
        <v>141</v>
      </c>
    </row>
    <row r="126" spans="1:4" ht="13.5">
      <c r="A126" s="2" t="str">
        <f>"&lt;&lt; /T(nom_usage)/V("&amp;Données!$C121&amp;")&gt;&gt;"</f>
        <v>&lt;&lt; /T(nom_usage)/V()&gt;&gt;</v>
      </c>
      <c r="B126">
        <v>117</v>
      </c>
      <c r="C126" s="9" t="s">
        <v>132</v>
      </c>
      <c r="D126" s="9" t="s">
        <v>141</v>
      </c>
    </row>
    <row r="127" spans="1:4" ht="13.5">
      <c r="A127" s="2" t="str">
        <f>"&lt;&lt; /T(nom_usage)/V("&amp;Données!$C122&amp;")&gt;&gt;"</f>
        <v>&lt;&lt; /T(nom_usage)/V()&gt;&gt;</v>
      </c>
      <c r="B127">
        <v>118</v>
      </c>
      <c r="C127" s="9" t="s">
        <v>133</v>
      </c>
      <c r="D127" s="9" t="s">
        <v>141</v>
      </c>
    </row>
    <row r="128" spans="1:4" ht="13.5">
      <c r="A128" s="2" t="str">
        <f>"&lt;&lt; /T(nom_usage)/V("&amp;Données!$C123&amp;")&gt;&gt;"</f>
        <v>&lt;&lt; /T(nom_usage)/V()&gt;&gt;</v>
      </c>
      <c r="B128">
        <v>119</v>
      </c>
      <c r="C128" s="9" t="s">
        <v>134</v>
      </c>
      <c r="D128" s="9"/>
    </row>
    <row r="129" spans="1:4" ht="13.5">
      <c r="A129" s="2" t="str">
        <f>"&lt;&lt; /T(nom_usage)/V("&amp;Données!$C124&amp;")&gt;&gt;"</f>
        <v>&lt;&lt; /T(nom_usage)/V()&gt;&gt;</v>
      </c>
      <c r="B129">
        <v>120</v>
      </c>
      <c r="C129" s="9" t="s">
        <v>135</v>
      </c>
      <c r="D129" s="9"/>
    </row>
    <row r="130" spans="1:4" ht="13.5">
      <c r="A130" s="2" t="str">
        <f>"&lt;&lt; /T(nom_usage)/V("&amp;Données!$C125&amp;")&gt;&gt;"</f>
        <v>&lt;&lt; /T(nom_usage)/V()&gt;&gt;</v>
      </c>
      <c r="B130">
        <v>121</v>
      </c>
      <c r="C130" s="9" t="s">
        <v>136</v>
      </c>
      <c r="D130" s="9" t="s">
        <v>141</v>
      </c>
    </row>
    <row r="131" spans="1:4" ht="13.5">
      <c r="A131" s="2" t="str">
        <f>"&lt;&lt; /T(nom_usage)/V("&amp;Données!$C126&amp;")&gt;&gt;"</f>
        <v>&lt;&lt; /T(nom_usage)/V()&gt;&gt;</v>
      </c>
      <c r="B131">
        <v>122</v>
      </c>
      <c r="C131" s="9" t="s">
        <v>137</v>
      </c>
      <c r="D131" s="9" t="s">
        <v>141</v>
      </c>
    </row>
    <row r="132" spans="1:4">
      <c r="A132" t="s">
        <v>8</v>
      </c>
      <c r="B132">
        <v>123</v>
      </c>
      <c r="C132" s="9" t="s">
        <v>138</v>
      </c>
      <c r="D132" s="9" t="s">
        <v>141</v>
      </c>
    </row>
    <row r="133" spans="1:4">
      <c r="A133" t="s">
        <v>5</v>
      </c>
      <c r="B133">
        <v>124</v>
      </c>
      <c r="C133" s="9" t="s">
        <v>139</v>
      </c>
      <c r="D133" s="9" t="s">
        <v>141</v>
      </c>
    </row>
    <row r="134" spans="1:4">
      <c r="A134" t="s">
        <v>9</v>
      </c>
    </row>
    <row r="135" spans="1:4">
      <c r="A135" t="s">
        <v>10</v>
      </c>
    </row>
    <row r="136" spans="1:4">
      <c r="A136" t="s">
        <v>11</v>
      </c>
    </row>
    <row r="138" spans="1:4">
      <c r="A138" t="s">
        <v>12</v>
      </c>
    </row>
    <row r="139" spans="1:4">
      <c r="A139" t="s">
        <v>13</v>
      </c>
    </row>
    <row r="143" spans="1:4">
      <c r="A143" s="6" t="s">
        <v>15</v>
      </c>
    </row>
    <row r="144" spans="1:4">
      <c r="A144" s="5">
        <v>1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Questionnaire</vt:lpstr>
      <vt:lpstr>Données</vt:lpstr>
      <vt:lpstr>fdf0</vt:lpstr>
      <vt:lpstr>FEUILLETS</vt:lpstr>
      <vt:lpstr>NUMFEUILLE</vt:lpstr>
      <vt:lpstr>Données!Zone_d_impression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PHAM</dc:creator>
  <cp:lastModifiedBy>Slijack</cp:lastModifiedBy>
  <cp:lastPrinted>2012-09-08T08:13:46Z</cp:lastPrinted>
  <dcterms:created xsi:type="dcterms:W3CDTF">2000-03-29T12:46:20Z</dcterms:created>
  <dcterms:modified xsi:type="dcterms:W3CDTF">2012-09-09T16:07:30Z</dcterms:modified>
</cp:coreProperties>
</file>