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5" windowWidth="11580" windowHeight="8580"/>
  </bookViews>
  <sheets>
    <sheet name="Feuil1" sheetId="1" r:id="rId1"/>
  </sheets>
  <definedNames>
    <definedName name="_xlnm._FilterDatabase" localSheetId="0" hidden="1">Feuil1!$A$4:$AN$71</definedName>
  </definedNames>
  <calcPr calcId="125725"/>
</workbook>
</file>

<file path=xl/calcChain.xml><?xml version="1.0" encoding="utf-8"?>
<calcChain xmlns="http://schemas.openxmlformats.org/spreadsheetml/2006/main">
  <c r="U5" i="1"/>
  <c r="AU6" l="1"/>
  <c r="AT23"/>
  <c r="AT24"/>
  <c r="AT25"/>
  <c r="AT26"/>
  <c r="AT36"/>
  <c r="AT37"/>
  <c r="AT38"/>
  <c r="AT39"/>
  <c r="AU7" l="1"/>
  <c r="AU8" l="1"/>
  <c r="AU9" s="1"/>
  <c r="AU10" l="1"/>
  <c r="AU11" l="1"/>
  <c r="AU12" l="1"/>
  <c r="AU13" l="1"/>
  <c r="AU14" l="1"/>
  <c r="AU15" l="1"/>
  <c r="AU16" l="1"/>
  <c r="AU17" l="1"/>
  <c r="AU18" l="1"/>
  <c r="AU19" l="1"/>
  <c r="AU20" l="1"/>
  <c r="AU21" l="1"/>
  <c r="AU22" l="1"/>
  <c r="AU23" l="1"/>
  <c r="AU24" l="1"/>
  <c r="AU25" l="1"/>
  <c r="AU26" l="1"/>
  <c r="AU27" l="1"/>
  <c r="AU28" l="1"/>
  <c r="AU29" l="1"/>
  <c r="AU30" l="1"/>
  <c r="AU31" s="1"/>
  <c r="AU32" l="1"/>
  <c r="AU33" l="1"/>
  <c r="AU34" l="1"/>
  <c r="AU35" s="1"/>
  <c r="AU36" l="1"/>
  <c r="AU37" l="1"/>
  <c r="AU38" l="1"/>
  <c r="AU39" l="1"/>
  <c r="AU40" l="1"/>
  <c r="AU41" l="1"/>
  <c r="AU42" l="1"/>
  <c r="AU43" l="1"/>
  <c r="AU44" l="1"/>
  <c r="AU45" l="1"/>
  <c r="AU46" l="1"/>
  <c r="AU47" l="1"/>
  <c r="AU48" l="1"/>
  <c r="AU49" l="1"/>
  <c r="AU50" l="1"/>
  <c r="AU51" l="1"/>
  <c r="AU52" l="1"/>
  <c r="AU53" l="1"/>
  <c r="AU54" l="1"/>
  <c r="AU55" l="1"/>
  <c r="AU56" l="1"/>
  <c r="AU57" l="1"/>
  <c r="AU58" l="1"/>
  <c r="AU59" l="1"/>
  <c r="AU60" l="1"/>
  <c r="AU61" l="1"/>
  <c r="AU62" l="1"/>
  <c r="AU63" l="1"/>
  <c r="AU64" l="1"/>
  <c r="AU65" l="1"/>
  <c r="AU66" l="1"/>
  <c r="AU67" l="1"/>
  <c r="AU68" l="1"/>
  <c r="AU69" l="1"/>
  <c r="AU70" l="1"/>
  <c r="AU71" l="1"/>
  <c r="AP5" s="1"/>
  <c r="AQ5" l="1"/>
  <c r="AP7" l="1"/>
  <c r="AP6"/>
  <c r="AP9"/>
  <c r="AP8"/>
  <c r="AP11"/>
  <c r="AP10"/>
  <c r="AP13"/>
  <c r="AP12"/>
  <c r="AP17"/>
  <c r="AP14"/>
  <c r="AP15"/>
  <c r="AP16"/>
  <c r="AP18"/>
  <c r="AP19"/>
  <c r="AP20"/>
  <c r="AP24"/>
  <c r="AP21"/>
  <c r="AP26"/>
  <c r="AP22"/>
  <c r="AP23"/>
  <c r="AP28"/>
  <c r="AP27"/>
  <c r="AP25"/>
  <c r="AP30"/>
  <c r="AP32"/>
  <c r="AP29"/>
  <c r="AP31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P55"/>
  <c r="AP56"/>
  <c r="AP57"/>
  <c r="AP59"/>
  <c r="AP58"/>
  <c r="AP60"/>
  <c r="AP61"/>
  <c r="AP62"/>
  <c r="AP63"/>
  <c r="AP64"/>
  <c r="AP65"/>
  <c r="AP66"/>
  <c r="AP67"/>
  <c r="AP68"/>
  <c r="AP69"/>
  <c r="AP70"/>
  <c r="AP71"/>
  <c r="AQ17" l="1"/>
  <c r="AQ70"/>
  <c r="AQ68"/>
  <c r="AQ66"/>
  <c r="AQ64"/>
  <c r="AQ62"/>
  <c r="AQ60"/>
  <c r="AQ59"/>
  <c r="AQ56"/>
  <c r="AQ54"/>
  <c r="AQ52"/>
  <c r="AQ50"/>
  <c r="AQ48"/>
  <c r="AQ46"/>
  <c r="AQ44"/>
  <c r="AQ42"/>
  <c r="AQ40"/>
  <c r="AQ38"/>
  <c r="AQ36"/>
  <c r="AQ34"/>
  <c r="AQ31"/>
  <c r="AQ32"/>
  <c r="AQ25"/>
  <c r="AQ28"/>
  <c r="AQ22"/>
  <c r="AQ21"/>
  <c r="AQ20"/>
  <c r="AQ18"/>
  <c r="AQ15"/>
  <c r="AQ13"/>
  <c r="AQ11"/>
  <c r="AQ6"/>
  <c r="AQ71"/>
  <c r="AQ69"/>
  <c r="AQ67"/>
  <c r="AQ65"/>
  <c r="AQ63"/>
  <c r="AQ61"/>
  <c r="AQ58"/>
  <c r="AQ57"/>
  <c r="AQ55"/>
  <c r="AQ53"/>
  <c r="AQ51"/>
  <c r="AQ49"/>
  <c r="AQ47"/>
  <c r="AQ45"/>
  <c r="AQ43"/>
  <c r="AQ41"/>
  <c r="AQ39"/>
  <c r="AQ37"/>
  <c r="AQ35"/>
  <c r="AQ33"/>
  <c r="AQ29"/>
  <c r="AQ30"/>
  <c r="AQ27"/>
  <c r="AQ23"/>
  <c r="AQ26"/>
  <c r="AQ24"/>
  <c r="AQ19"/>
  <c r="AQ16"/>
  <c r="AQ14"/>
  <c r="AQ12"/>
  <c r="AQ10"/>
  <c r="AQ8"/>
  <c r="AQ9"/>
  <c r="AQ7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7"/>
  <c r="AT28"/>
  <c r="AT29"/>
  <c r="AT30"/>
  <c r="AT31"/>
  <c r="AT32"/>
  <c r="AT33"/>
  <c r="AT34"/>
  <c r="AT35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5"/>
  <c r="AR71" l="1"/>
  <c r="AR7"/>
  <c r="AR11"/>
  <c r="AS11" s="1"/>
  <c r="U11" s="1"/>
  <c r="AR15"/>
  <c r="AR20"/>
  <c r="AS20" s="1"/>
  <c r="U20" s="1"/>
  <c r="AR22"/>
  <c r="AR25"/>
  <c r="AS25" s="1"/>
  <c r="U25" s="1"/>
  <c r="AR31"/>
  <c r="AR36"/>
  <c r="AR40"/>
  <c r="AR44"/>
  <c r="AS44" s="1"/>
  <c r="U44" s="1"/>
  <c r="AR48"/>
  <c r="AR52"/>
  <c r="AR56"/>
  <c r="AR60"/>
  <c r="AR64"/>
  <c r="AR68"/>
  <c r="AS68" s="1"/>
  <c r="U68" s="1"/>
  <c r="AR17"/>
  <c r="AR6"/>
  <c r="AR10"/>
  <c r="AR14"/>
  <c r="AR19"/>
  <c r="AR26"/>
  <c r="AS26" s="1"/>
  <c r="U26" s="1"/>
  <c r="AR27"/>
  <c r="AR29"/>
  <c r="AS29" s="1"/>
  <c r="U29" s="1"/>
  <c r="AR35"/>
  <c r="AR39"/>
  <c r="AR43"/>
  <c r="AR47"/>
  <c r="AR51"/>
  <c r="AR55"/>
  <c r="AR58"/>
  <c r="AR63"/>
  <c r="AR67"/>
  <c r="AR5"/>
  <c r="AS5" s="1"/>
  <c r="AR9"/>
  <c r="AR13"/>
  <c r="AS13" s="1"/>
  <c r="U13" s="1"/>
  <c r="AR18"/>
  <c r="AR21"/>
  <c r="AS21" s="1"/>
  <c r="U21" s="1"/>
  <c r="AR28"/>
  <c r="AR32"/>
  <c r="AS32" s="1"/>
  <c r="U32" s="1"/>
  <c r="AR34"/>
  <c r="AR38"/>
  <c r="AS38" s="1"/>
  <c r="U38" s="1"/>
  <c r="AR42"/>
  <c r="AR46"/>
  <c r="AR50"/>
  <c r="AR54"/>
  <c r="AR59"/>
  <c r="AR62"/>
  <c r="AR66"/>
  <c r="AR70"/>
  <c r="AR8"/>
  <c r="AR12"/>
  <c r="AS12" s="1"/>
  <c r="U12" s="1"/>
  <c r="AR16"/>
  <c r="AR24"/>
  <c r="AR23"/>
  <c r="AR30"/>
  <c r="AS30" s="1"/>
  <c r="U30" s="1"/>
  <c r="AR33"/>
  <c r="AR37"/>
  <c r="AS37" s="1"/>
  <c r="U37" s="1"/>
  <c r="AR41"/>
  <c r="AR45"/>
  <c r="AS45" s="1"/>
  <c r="U45" s="1"/>
  <c r="AR49"/>
  <c r="AR53"/>
  <c r="AS53" s="1"/>
  <c r="U53" s="1"/>
  <c r="AR57"/>
  <c r="AS57" s="1"/>
  <c r="U57" s="1"/>
  <c r="AR61"/>
  <c r="AS61" s="1"/>
  <c r="U61" s="1"/>
  <c r="AR65"/>
  <c r="AS65" s="1"/>
  <c r="U65" s="1"/>
  <c r="AR69"/>
  <c r="AS69" s="1"/>
  <c r="U69" s="1"/>
  <c r="AS60"/>
  <c r="U60" s="1"/>
  <c r="AS19"/>
  <c r="U19" s="1"/>
  <c r="AS18"/>
  <c r="U18" s="1"/>
  <c r="AS52"/>
  <c r="U52" s="1"/>
  <c r="AS22"/>
  <c r="U22" s="1"/>
  <c r="AS48"/>
  <c r="U48" s="1"/>
  <c r="AS56"/>
  <c r="U56" s="1"/>
  <c r="AS64"/>
  <c r="U64" s="1"/>
  <c r="AS35"/>
  <c r="U35" s="1"/>
  <c r="AS27"/>
  <c r="U27" s="1"/>
  <c r="AS34"/>
  <c r="U34" s="1"/>
  <c r="AS28"/>
  <c r="U28" s="1"/>
  <c r="AS17"/>
  <c r="U17" s="1"/>
  <c r="AS6"/>
  <c r="U6" s="1"/>
  <c r="AS49"/>
  <c r="U49" s="1"/>
  <c r="AS41"/>
  <c r="U41" s="1"/>
  <c r="AS71"/>
  <c r="U71" s="1"/>
  <c r="AS67"/>
  <c r="U67" s="1"/>
  <c r="AS63"/>
  <c r="U63" s="1"/>
  <c r="AS58"/>
  <c r="U58" s="1"/>
  <c r="AS55"/>
  <c r="U55" s="1"/>
  <c r="AS51"/>
  <c r="U51" s="1"/>
  <c r="AS47"/>
  <c r="U47" s="1"/>
  <c r="AS43"/>
  <c r="U43" s="1"/>
  <c r="AS39"/>
  <c r="U39" s="1"/>
  <c r="AS36"/>
  <c r="U36" s="1"/>
  <c r="AS16"/>
  <c r="U16" s="1"/>
  <c r="AS7"/>
  <c r="U7" s="1"/>
  <c r="AS10"/>
  <c r="U10" s="1"/>
  <c r="AS8"/>
  <c r="U8" s="1"/>
  <c r="AS14"/>
  <c r="U14" s="1"/>
  <c r="AS9"/>
  <c r="U9" s="1"/>
  <c r="AS15"/>
  <c r="U15" s="1"/>
  <c r="AS24"/>
  <c r="U24" s="1"/>
  <c r="AS31"/>
  <c r="U31" s="1"/>
  <c r="AS33"/>
  <c r="U33" s="1"/>
  <c r="AS23"/>
  <c r="U23" s="1"/>
  <c r="AS40"/>
  <c r="U40" s="1"/>
  <c r="AS42"/>
  <c r="U42" s="1"/>
  <c r="AS46"/>
  <c r="U46" s="1"/>
  <c r="AS50"/>
  <c r="U50" s="1"/>
  <c r="AS54"/>
  <c r="U54" s="1"/>
  <c r="AS59"/>
  <c r="U59" s="1"/>
  <c r="AS62"/>
  <c r="U62" s="1"/>
  <c r="AS66"/>
  <c r="U66" s="1"/>
  <c r="AS70"/>
  <c r="U70" s="1"/>
</calcChain>
</file>

<file path=xl/sharedStrings.xml><?xml version="1.0" encoding="utf-8"?>
<sst xmlns="http://schemas.openxmlformats.org/spreadsheetml/2006/main" count="145" uniqueCount="84">
  <si>
    <t>Villes</t>
  </si>
  <si>
    <t>Adresses</t>
  </si>
  <si>
    <t>Cuisine</t>
  </si>
  <si>
    <t>WC</t>
  </si>
  <si>
    <t>Remplacement cuvette normale par cuvette handicapé</t>
  </si>
  <si>
    <t>Remplacement des jalousies par volets roulants motorisés</t>
  </si>
  <si>
    <t>Commande à distance porte palière</t>
  </si>
  <si>
    <t>Occultations</t>
  </si>
  <si>
    <t>Aménagement de l'évier pour fauteuil roulant</t>
  </si>
  <si>
    <t>Années</t>
  </si>
  <si>
    <t>512 Bld bir hakeim</t>
  </si>
  <si>
    <t>18 rue robert Schuman</t>
  </si>
  <si>
    <t>10 Rue de schuman</t>
  </si>
  <si>
    <t xml:space="preserve">AMENAGEMENT REALISES DES APPARTEMENTS POUR PERSONNES A MOBILITE REDUITE   </t>
  </si>
  <si>
    <t>49 ave H de Ville</t>
  </si>
  <si>
    <t>1 à 5 et 6 à 24 rue robert Schuman</t>
  </si>
  <si>
    <t>25 D rue du Gl Loizillon</t>
  </si>
  <si>
    <t>25 E rue du Gl Loizillon</t>
  </si>
  <si>
    <t>25 G rue du Gl Loizillon</t>
  </si>
  <si>
    <t>Chemin du canal</t>
  </si>
  <si>
    <t>typologie</t>
  </si>
  <si>
    <t>5 Rue Robert Schuman</t>
  </si>
  <si>
    <t>Halls d'entrées</t>
  </si>
  <si>
    <t>Adaptées</t>
  </si>
  <si>
    <t>circulation</t>
  </si>
  <si>
    <t>Accès
parking/hall</t>
  </si>
  <si>
    <t>Entrée
LOGEMENTS</t>
  </si>
  <si>
    <t>circulations intérieures
LOGEMENTS</t>
  </si>
  <si>
    <t xml:space="preserve">Cité Briolle Bâtiment M </t>
  </si>
  <si>
    <t>1 Rue A. de Musset</t>
  </si>
  <si>
    <t>jardins / terrasse accessible oui / non</t>
  </si>
  <si>
    <t>Annexes</t>
  </si>
  <si>
    <t>rue Jean de la Fontaine</t>
  </si>
  <si>
    <t>Autres/Observations</t>
  </si>
  <si>
    <t>24 Rue Robert Schuman</t>
  </si>
  <si>
    <t>C    collectif 
I     individuel</t>
  </si>
  <si>
    <t>Ascenseur      oui / non</t>
  </si>
  <si>
    <t xml:space="preserve">Locataire </t>
  </si>
  <si>
    <t>Mise à jour le  :  13/07/10</t>
  </si>
  <si>
    <t>Rez de Ch
Etage</t>
  </si>
  <si>
    <t>Financement Conseil Régional Ile de France</t>
  </si>
  <si>
    <t xml:space="preserve">difficulté </t>
  </si>
  <si>
    <t>Convention Régionale de Patrimoine Social
oui / non</t>
  </si>
  <si>
    <t>1 RUE LAVOISIER</t>
  </si>
  <si>
    <t>3 RUE LAVOISIER</t>
  </si>
  <si>
    <t>5 RUE LAVOISIER</t>
  </si>
  <si>
    <t>7 RUE LAVOISIER</t>
  </si>
  <si>
    <t>9 RUE LAVOISIER</t>
  </si>
  <si>
    <t>11 RUE LAVOISIER</t>
  </si>
  <si>
    <t>13 RUE LAVOISIER</t>
  </si>
  <si>
    <t>7 RUE ALFRED DE MUSSET</t>
  </si>
  <si>
    <t>9 RUE ALFRED DE MUSSET</t>
  </si>
  <si>
    <t>17 RUE LAVOISIER</t>
  </si>
  <si>
    <t>19 RUE LAVOISIER</t>
  </si>
  <si>
    <t>21 RUE LAVOISIER</t>
  </si>
  <si>
    <t>Motorisation des portes de halls</t>
  </si>
  <si>
    <t>Logement adaptable fauteuil / PMR</t>
  </si>
  <si>
    <t>Logement adapté fauteuil / PMR</t>
  </si>
  <si>
    <t>Logement accessible fauteuil / PMR</t>
  </si>
  <si>
    <t>Logement peut être accessible fauteuil / PMR</t>
  </si>
  <si>
    <t>86 B Léon Lahitte</t>
  </si>
  <si>
    <t>Groupes</t>
  </si>
  <si>
    <t>immeubles</t>
  </si>
  <si>
    <t>Lots</t>
  </si>
  <si>
    <t>stationnement</t>
  </si>
  <si>
    <t>place de stationnement accessible et de largeur adaptée 3.30m</t>
  </si>
  <si>
    <t>douche avec ressaut</t>
  </si>
  <si>
    <t>douche sans ressaut</t>
  </si>
  <si>
    <t>reste baignoire dans logt</t>
  </si>
  <si>
    <t>Salle de Bains</t>
  </si>
  <si>
    <t>25 A rue du Gl Loizillon</t>
  </si>
  <si>
    <t>Espace de transfert suffisant</t>
  </si>
  <si>
    <r>
      <t xml:space="preserve">  </t>
    </r>
    <r>
      <rPr>
        <b/>
        <sz val="16"/>
        <color rgb="FFFF0000"/>
        <rFont val="Arial"/>
        <family val="2"/>
      </rPr>
      <t>1</t>
    </r>
    <r>
      <rPr>
        <b/>
        <sz val="10"/>
        <rFont val="Arial"/>
        <family val="2"/>
      </rPr>
      <t xml:space="preserve"> </t>
    </r>
    <r>
      <rPr>
        <sz val="12"/>
        <rFont val="Arial"/>
        <family val="2"/>
      </rPr>
      <t>= Adaptation Fauteuil</t>
    </r>
    <r>
      <rPr>
        <b/>
        <sz val="12"/>
        <rFont val="Arial"/>
        <family val="2"/>
      </rPr>
      <t xml:space="preserve"> </t>
    </r>
  </si>
  <si>
    <r>
      <t xml:space="preserve">  </t>
    </r>
    <r>
      <rPr>
        <b/>
        <sz val="16"/>
        <color rgb="FFFF0000"/>
        <rFont val="Arial"/>
        <family val="2"/>
      </rPr>
      <t xml:space="preserve">* </t>
    </r>
    <r>
      <rPr>
        <sz val="12"/>
        <rFont val="Arial"/>
        <family val="2"/>
      </rPr>
      <t>= Sélection du hall</t>
    </r>
  </si>
  <si>
    <t>*</t>
  </si>
  <si>
    <t>Nbr de logement restant  à adapter                             sur le hall</t>
  </si>
  <si>
    <t>ADAPTABILITE POTENTIELE</t>
  </si>
  <si>
    <t>Contrôles d'accès</t>
  </si>
  <si>
    <t>CHOIX</t>
  </si>
  <si>
    <t>Pour mettre tous en MAJUSCULE                                                sélectionner une zone et cliquer sur le bouton                                                                                                         **</t>
  </si>
  <si>
    <t>Possible Fauteuil / PMR</t>
  </si>
  <si>
    <r>
      <t xml:space="preserve">  </t>
    </r>
    <r>
      <rPr>
        <b/>
        <sz val="16"/>
        <color rgb="FFFF0000"/>
        <rFont val="Arial"/>
        <family val="2"/>
      </rPr>
      <t>2</t>
    </r>
    <r>
      <rPr>
        <b/>
        <sz val="10"/>
        <rFont val="Arial"/>
        <family val="2"/>
      </rPr>
      <t xml:space="preserve"> </t>
    </r>
    <r>
      <rPr>
        <sz val="12"/>
        <rFont val="Arial"/>
        <family val="2"/>
      </rPr>
      <t>= Adaptation PMR</t>
    </r>
  </si>
  <si>
    <t>Adapter Fauteuil</t>
  </si>
  <si>
    <t>Adapter PMR</t>
  </si>
</sst>
</file>

<file path=xl/styles.xml><?xml version="1.0" encoding="utf-8"?>
<styleSheet xmlns="http://schemas.openxmlformats.org/spreadsheetml/2006/main">
  <fonts count="20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6"/>
      <name val="Times New Roman"/>
      <family val="1"/>
    </font>
    <font>
      <b/>
      <sz val="9"/>
      <color indexed="10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FF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rgb="FF0070C0"/>
      <name val="Arial"/>
      <family val="2"/>
    </font>
    <font>
      <b/>
      <sz val="14"/>
      <name val="Arial Narrow"/>
      <family val="2"/>
    </font>
    <font>
      <b/>
      <sz val="10"/>
      <color rgb="FF0070C0"/>
      <name val="Arial"/>
      <family val="2"/>
    </font>
    <font>
      <b/>
      <i/>
      <sz val="14"/>
      <color indexed="3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medium">
        <color indexed="64"/>
      </bottom>
      <diagonal/>
    </border>
    <border>
      <left/>
      <right/>
      <top style="thick">
        <color rgb="FFFF0000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thick">
        <color rgb="FFFF0000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vertical="justify" textRotation="90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wrapText="1"/>
      <protection locked="0"/>
    </xf>
    <xf numFmtId="0" fontId="0" fillId="0" borderId="9" xfId="0" applyBorder="1" applyAlignment="1" applyProtection="1">
      <alignment horizontal="center" wrapText="1"/>
      <protection locked="0"/>
    </xf>
    <xf numFmtId="0" fontId="2" fillId="0" borderId="9" xfId="0" applyFont="1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10" fillId="2" borderId="9" xfId="0" applyFont="1" applyFill="1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center" wrapText="1"/>
      <protection locked="0"/>
    </xf>
    <xf numFmtId="0" fontId="5" fillId="0" borderId="9" xfId="0" applyFont="1" applyBorder="1" applyAlignment="1" applyProtection="1">
      <alignment horizontal="center" vertical="top" wrapText="1"/>
      <protection locked="0"/>
    </xf>
    <xf numFmtId="0" fontId="2" fillId="0" borderId="10" xfId="0" applyFont="1" applyBorder="1" applyAlignment="1" applyProtection="1">
      <alignment wrapText="1"/>
      <protection locked="0"/>
    </xf>
    <xf numFmtId="0" fontId="0" fillId="0" borderId="8" xfId="0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horizontal="center" wrapText="1"/>
      <protection locked="0"/>
    </xf>
    <xf numFmtId="0" fontId="2" fillId="0" borderId="9" xfId="0" applyFont="1" applyFill="1" applyBorder="1" applyAlignment="1" applyProtection="1">
      <alignment wrapText="1"/>
      <protection locked="0"/>
    </xf>
    <xf numFmtId="0" fontId="2" fillId="0" borderId="9" xfId="0" applyFont="1" applyFill="1" applyBorder="1" applyAlignment="1" applyProtection="1">
      <alignment horizontal="center" wrapText="1"/>
      <protection locked="0"/>
    </xf>
    <xf numFmtId="0" fontId="0" fillId="0" borderId="9" xfId="0" applyFill="1" applyBorder="1" applyAlignment="1" applyProtection="1">
      <alignment wrapText="1"/>
      <protection locked="0"/>
    </xf>
    <xf numFmtId="0" fontId="0" fillId="0" borderId="9" xfId="0" applyFill="1" applyBorder="1" applyAlignment="1" applyProtection="1">
      <alignment horizontal="center" vertical="top" wrapText="1"/>
      <protection locked="0"/>
    </xf>
    <xf numFmtId="0" fontId="0" fillId="0" borderId="0" xfId="0" applyFill="1" applyAlignment="1" applyProtection="1">
      <alignment wrapText="1"/>
      <protection locked="0"/>
    </xf>
    <xf numFmtId="0" fontId="5" fillId="0" borderId="9" xfId="0" applyFont="1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5" fillId="0" borderId="9" xfId="0" applyFont="1" applyBorder="1" applyAlignment="1" applyProtection="1">
      <alignment horizontal="center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9" xfId="0" applyBorder="1" applyAlignment="1" applyProtection="1">
      <alignment horizontal="center" vertical="top" wrapText="1"/>
      <protection locked="0"/>
    </xf>
    <xf numFmtId="0" fontId="2" fillId="0" borderId="9" xfId="0" applyFont="1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8" fillId="0" borderId="9" xfId="0" applyFont="1" applyBorder="1" applyAlignment="1" applyProtection="1">
      <alignment horizontal="center" wrapText="1"/>
      <protection locked="0"/>
    </xf>
    <xf numFmtId="0" fontId="10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6" fillId="0" borderId="9" xfId="0" applyFont="1" applyBorder="1" applyAlignment="1" applyProtection="1">
      <alignment horizontal="center" wrapText="1"/>
      <protection locked="0"/>
    </xf>
    <xf numFmtId="0" fontId="0" fillId="0" borderId="16" xfId="0" applyFill="1" applyBorder="1" applyAlignment="1" applyProtection="1">
      <alignment horizontal="center" wrapText="1"/>
      <protection locked="0"/>
    </xf>
    <xf numFmtId="0" fontId="8" fillId="0" borderId="9" xfId="0" applyFont="1" applyBorder="1" applyAlignment="1" applyProtection="1">
      <alignment wrapText="1"/>
      <protection locked="0"/>
    </xf>
    <xf numFmtId="0" fontId="2" fillId="0" borderId="9" xfId="0" applyFont="1" applyFill="1" applyBorder="1" applyAlignment="1" applyProtection="1">
      <alignment vertical="top" wrapText="1"/>
      <protection locked="0"/>
    </xf>
    <xf numFmtId="0" fontId="1" fillId="0" borderId="9" xfId="0" applyFont="1" applyFill="1" applyBorder="1" applyAlignment="1" applyProtection="1">
      <alignment horizontal="center" wrapText="1"/>
      <protection locked="0"/>
    </xf>
    <xf numFmtId="0" fontId="0" fillId="0" borderId="11" xfId="0" applyFill="1" applyBorder="1" applyAlignment="1" applyProtection="1">
      <alignment horizontal="center" wrapText="1"/>
      <protection locked="0"/>
    </xf>
    <xf numFmtId="0" fontId="0" fillId="0" borderId="12" xfId="0" applyFill="1" applyBorder="1" applyAlignment="1" applyProtection="1">
      <alignment horizontal="center" wrapText="1"/>
      <protection locked="0"/>
    </xf>
    <xf numFmtId="0" fontId="2" fillId="0" borderId="12" xfId="0" applyFont="1" applyFill="1" applyBorder="1" applyAlignment="1" applyProtection="1">
      <alignment wrapText="1"/>
      <protection locked="0"/>
    </xf>
    <xf numFmtId="0" fontId="0" fillId="0" borderId="12" xfId="0" applyFill="1" applyBorder="1" applyAlignment="1" applyProtection="1">
      <alignment wrapText="1"/>
      <protection locked="0"/>
    </xf>
    <xf numFmtId="0" fontId="0" fillId="0" borderId="17" xfId="0" applyFill="1" applyBorder="1" applyAlignment="1" applyProtection="1">
      <alignment horizontal="center" wrapText="1"/>
      <protection locked="0"/>
    </xf>
    <xf numFmtId="0" fontId="1" fillId="0" borderId="9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vertical="justify" textRotation="90" wrapText="1"/>
      <protection locked="0"/>
    </xf>
    <xf numFmtId="0" fontId="7" fillId="0" borderId="9" xfId="0" applyFont="1" applyFill="1" applyBorder="1" applyAlignment="1" applyProtection="1">
      <alignment horizont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11" fillId="2" borderId="32" xfId="0" applyFont="1" applyFill="1" applyBorder="1" applyAlignment="1" applyProtection="1">
      <alignment horizontal="center" vertical="center" wrapText="1"/>
      <protection locked="0"/>
    </xf>
    <xf numFmtId="0" fontId="10" fillId="2" borderId="33" xfId="0" applyFont="1" applyFill="1" applyBorder="1" applyAlignment="1" applyProtection="1">
      <alignment horizontal="center" wrapText="1"/>
      <protection locked="0"/>
    </xf>
    <xf numFmtId="0" fontId="10" fillId="2" borderId="33" xfId="0" applyFont="1" applyFill="1" applyBorder="1" applyAlignment="1" applyProtection="1">
      <alignment horizontal="center" vertical="top" wrapText="1"/>
      <protection locked="0"/>
    </xf>
    <xf numFmtId="0" fontId="11" fillId="2" borderId="34" xfId="0" applyFont="1" applyFill="1" applyBorder="1" applyAlignment="1" applyProtection="1">
      <alignment horizontal="center" vertical="center" wrapText="1"/>
      <protection locked="0"/>
    </xf>
    <xf numFmtId="0" fontId="10" fillId="2" borderId="35" xfId="0" applyFont="1" applyFill="1" applyBorder="1" applyAlignment="1" applyProtection="1">
      <alignment horizontal="center" wrapText="1"/>
      <protection locked="0"/>
    </xf>
    <xf numFmtId="0" fontId="10" fillId="2" borderId="36" xfId="0" applyFont="1" applyFill="1" applyBorder="1" applyAlignment="1" applyProtection="1">
      <alignment horizont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18" fillId="0" borderId="32" xfId="0" applyFont="1" applyBorder="1" applyAlignment="1" applyProtection="1">
      <alignment horizontal="center" wrapText="1"/>
      <protection locked="0"/>
    </xf>
    <xf numFmtId="0" fontId="18" fillId="0" borderId="37" xfId="0" applyFont="1" applyBorder="1" applyAlignment="1" applyProtection="1">
      <alignment horizontal="center" wrapText="1"/>
      <protection locked="0"/>
    </xf>
    <xf numFmtId="0" fontId="8" fillId="0" borderId="12" xfId="0" applyFont="1" applyBorder="1" applyAlignment="1" applyProtection="1">
      <alignment horizontal="center" wrapText="1"/>
      <protection locked="0"/>
    </xf>
    <xf numFmtId="0" fontId="8" fillId="0" borderId="12" xfId="0" applyFont="1" applyBorder="1" applyAlignment="1" applyProtection="1">
      <alignment wrapText="1"/>
      <protection locked="0"/>
    </xf>
    <xf numFmtId="0" fontId="0" fillId="0" borderId="12" xfId="0" applyBorder="1" applyAlignment="1" applyProtection="1">
      <alignment horizontal="center" wrapText="1"/>
      <protection locked="0"/>
    </xf>
    <xf numFmtId="0" fontId="2" fillId="0" borderId="12" xfId="0" applyFont="1" applyFill="1" applyBorder="1" applyAlignment="1" applyProtection="1">
      <alignment vertical="top" wrapText="1"/>
      <protection locked="0"/>
    </xf>
    <xf numFmtId="0" fontId="5" fillId="0" borderId="12" xfId="0" applyFont="1" applyFill="1" applyBorder="1" applyAlignment="1" applyProtection="1">
      <alignment horizontal="center" wrapText="1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2" fillId="0" borderId="6" xfId="0" applyFont="1" applyBorder="1" applyAlignment="1" applyProtection="1">
      <alignment horizontal="left" wrapText="1"/>
      <protection locked="0"/>
    </xf>
    <xf numFmtId="0" fontId="11" fillId="2" borderId="30" xfId="0" applyFont="1" applyFill="1" applyBorder="1" applyAlignment="1" applyProtection="1">
      <alignment horizontal="left" vertical="center" wrapText="1"/>
      <protection locked="0"/>
    </xf>
    <xf numFmtId="0" fontId="10" fillId="2" borderId="14" xfId="0" applyFont="1" applyFill="1" applyBorder="1" applyAlignment="1" applyProtection="1">
      <alignment horizontal="left" wrapText="1"/>
      <protection locked="0"/>
    </xf>
    <xf numFmtId="0" fontId="10" fillId="2" borderId="31" xfId="0" applyFont="1" applyFill="1" applyBorder="1" applyAlignment="1" applyProtection="1">
      <alignment horizontal="left" wrapText="1"/>
      <protection locked="0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0" fillId="0" borderId="15" xfId="0" applyBorder="1" applyAlignment="1" applyProtection="1">
      <alignment horizontal="left" wrapText="1"/>
      <protection locked="0"/>
    </xf>
    <xf numFmtId="0" fontId="6" fillId="0" borderId="6" xfId="0" applyFont="1" applyBorder="1" applyAlignment="1" applyProtection="1">
      <alignment horizontal="left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17" fillId="0" borderId="23" xfId="0" applyFont="1" applyBorder="1" applyAlignment="1" applyProtection="1">
      <alignment horizontal="center" vertical="center" wrapText="1"/>
      <protection locked="0"/>
    </xf>
    <xf numFmtId="0" fontId="17" fillId="0" borderId="24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textRotation="90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textRotation="90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vertical="justify" wrapText="1"/>
      <protection locked="0"/>
    </xf>
    <xf numFmtId="0" fontId="3" fillId="0" borderId="26" xfId="0" applyFont="1" applyBorder="1" applyAlignment="1" applyProtection="1">
      <alignment horizontal="center" textRotation="90" wrapText="1"/>
      <protection locked="0"/>
    </xf>
    <xf numFmtId="0" fontId="3" fillId="0" borderId="28" xfId="0" applyFont="1" applyBorder="1" applyAlignment="1" applyProtection="1">
      <alignment horizontal="center" textRotation="90" wrapText="1"/>
      <protection locked="0"/>
    </xf>
    <xf numFmtId="0" fontId="3" fillId="0" borderId="27" xfId="0" applyFont="1" applyBorder="1" applyAlignment="1" applyProtection="1">
      <alignment horizontal="center" textRotation="90" wrapText="1"/>
      <protection locked="0"/>
    </xf>
    <xf numFmtId="0" fontId="3" fillId="0" borderId="29" xfId="0" applyFont="1" applyBorder="1" applyAlignment="1" applyProtection="1">
      <alignment horizontal="center" textRotation="90" wrapText="1"/>
      <protection locked="0"/>
    </xf>
    <xf numFmtId="0" fontId="3" fillId="0" borderId="2" xfId="0" applyFont="1" applyBorder="1" applyAlignment="1" applyProtection="1">
      <alignment horizontal="center" textRotation="90" wrapText="1"/>
      <protection locked="0"/>
    </xf>
    <xf numFmtId="0" fontId="3" fillId="0" borderId="4" xfId="0" applyFont="1" applyBorder="1" applyAlignment="1" applyProtection="1">
      <alignment horizontal="center" textRotation="90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Fill="1" applyAlignment="1" applyProtection="1">
      <alignment horizontal="center" vertical="center" wrapText="1"/>
      <protection hidden="1"/>
    </xf>
    <xf numFmtId="0" fontId="15" fillId="0" borderId="38" xfId="0" applyFont="1" applyBorder="1" applyAlignment="1" applyProtection="1">
      <alignment horizontal="center" wrapText="1"/>
      <protection locked="0"/>
    </xf>
    <xf numFmtId="0" fontId="13" fillId="0" borderId="39" xfId="0" applyFont="1" applyBorder="1" applyAlignment="1" applyProtection="1">
      <alignment horizontal="center" vertical="center" textRotation="90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justify" wrapText="1"/>
      <protection locked="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40" xfId="0" applyFont="1" applyBorder="1" applyAlignment="1" applyProtection="1">
      <alignment horizontal="center" wrapText="1"/>
      <protection locked="0"/>
    </xf>
    <xf numFmtId="0" fontId="16" fillId="0" borderId="28" xfId="0" applyFont="1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wrapText="1"/>
      <protection locked="0"/>
    </xf>
    <xf numFmtId="0" fontId="18" fillId="0" borderId="42" xfId="0" applyFont="1" applyBorder="1" applyAlignment="1" applyProtection="1">
      <alignment horizontal="left" wrapText="1"/>
      <protection locked="0"/>
    </xf>
    <xf numFmtId="0" fontId="14" fillId="0" borderId="43" xfId="0" applyFont="1" applyBorder="1" applyAlignment="1" applyProtection="1">
      <alignment horizontal="center" vertical="center" textRotation="90" wrapText="1"/>
      <protection locked="0"/>
    </xf>
    <xf numFmtId="0" fontId="14" fillId="0" borderId="2" xfId="0" applyFont="1" applyBorder="1" applyAlignment="1" applyProtection="1">
      <alignment horizontal="center" vertical="center" textRotation="90" wrapText="1"/>
      <protection locked="0"/>
    </xf>
    <xf numFmtId="0" fontId="3" fillId="0" borderId="44" xfId="0" applyFont="1" applyBorder="1" applyAlignment="1" applyProtection="1">
      <alignment horizontal="center" wrapText="1"/>
      <protection locked="0"/>
    </xf>
    <xf numFmtId="0" fontId="3" fillId="0" borderId="39" xfId="0" applyFont="1" applyBorder="1" applyAlignment="1" applyProtection="1">
      <alignment horizontal="center" wrapText="1"/>
      <protection locked="0"/>
    </xf>
    <xf numFmtId="0" fontId="13" fillId="0" borderId="2" xfId="0" applyFont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0" fontId="14" fillId="0" borderId="45" xfId="0" applyFont="1" applyBorder="1" applyAlignment="1" applyProtection="1">
      <alignment horizontal="center" vertical="center" textRotation="90" wrapText="1"/>
      <protection locked="0"/>
    </xf>
    <xf numFmtId="0" fontId="3" fillId="0" borderId="46" xfId="0" applyFont="1" applyBorder="1" applyAlignment="1" applyProtection="1">
      <alignment horizontal="center" vertical="justify" textRotation="90" wrapText="1"/>
      <protection locked="0"/>
    </xf>
    <xf numFmtId="0" fontId="0" fillId="0" borderId="47" xfId="0" applyBorder="1" applyAlignment="1" applyProtection="1">
      <alignment horizontal="left" wrapText="1"/>
      <protection locked="0"/>
    </xf>
    <xf numFmtId="0" fontId="0" fillId="0" borderId="33" xfId="0" applyBorder="1" applyAlignment="1" applyProtection="1">
      <alignment horizontal="center" wrapText="1"/>
      <protection locked="0"/>
    </xf>
    <xf numFmtId="0" fontId="0" fillId="0" borderId="33" xfId="0" applyFill="1" applyBorder="1" applyAlignment="1" applyProtection="1">
      <alignment horizontal="center" wrapText="1"/>
      <protection locked="0"/>
    </xf>
    <xf numFmtId="0" fontId="0" fillId="0" borderId="33" xfId="0" applyBorder="1" applyAlignment="1" applyProtection="1">
      <alignment horizontal="center" vertical="top" wrapText="1"/>
      <protection locked="0"/>
    </xf>
    <xf numFmtId="0" fontId="0" fillId="0" borderId="48" xfId="0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5">
    <dxf>
      <font>
        <color theme="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90769</xdr:colOff>
      <xdr:row>2</xdr:row>
      <xdr:rowOff>77070</xdr:rowOff>
    </xdr:from>
    <xdr:to>
      <xdr:col>20</xdr:col>
      <xdr:colOff>628650</xdr:colOff>
      <xdr:row>2</xdr:row>
      <xdr:rowOff>628650</xdr:rowOff>
    </xdr:to>
    <xdr:sp macro="[0]!Formule" textlink="">
      <xdr:nvSpPr>
        <xdr:cNvPr id="2" name="Rectangle 1"/>
        <xdr:cNvSpPr/>
      </xdr:nvSpPr>
      <xdr:spPr>
        <a:xfrm>
          <a:off x="13606744" y="619995"/>
          <a:ext cx="2585756" cy="55158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12700">
          <a:solidFill>
            <a:srgbClr val="FF0000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/>
          <a:lightRig rig="threePt" dir="t">
            <a:rot lat="0" lon="0" rev="6600000"/>
          </a:lightRig>
        </a:scene3d>
        <a:sp3d extrusionH="76200" contourW="12700" prstMaterial="softEdge">
          <a:bevelT prst="convex"/>
          <a:bevelB w="139700" prst="cross"/>
          <a:extrusionClr>
            <a:schemeClr val="bg2">
              <a:lumMod val="50000"/>
            </a:schemeClr>
          </a:extrusionClr>
          <a:contourClr>
            <a:schemeClr val="accent6">
              <a:lumMod val="60000"/>
              <a:lumOff val="4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2800" b="1" i="1" baseline="0">
              <a:solidFill>
                <a:srgbClr val="FF0000"/>
              </a:solidFill>
              <a:latin typeface="Arial" pitchFamily="34" charset="0"/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U71"/>
  <sheetViews>
    <sheetView tabSelected="1" zoomScaleNormal="100" workbookViewId="0">
      <pane ySplit="4" topLeftCell="A5" activePane="bottomLeft" state="frozen"/>
      <selection activeCell="C1" sqref="C1"/>
      <selection pane="bottomLeft" activeCell="M85" sqref="M85"/>
    </sheetView>
  </sheetViews>
  <sheetFormatPr baseColWidth="10" defaultRowHeight="12.75"/>
  <cols>
    <col min="1" max="1" width="5" style="4" customWidth="1"/>
    <col min="2" max="3" width="5.140625" style="4" customWidth="1"/>
    <col min="4" max="4" width="7.85546875" style="4" bestFit="1" customWidth="1"/>
    <col min="5" max="5" width="25" style="3" customWidth="1"/>
    <col min="6" max="6" width="34.28515625" style="3" bestFit="1" customWidth="1"/>
    <col min="7" max="7" width="7" style="106" customWidth="1"/>
    <col min="8" max="8" width="11.42578125" style="3"/>
    <col min="9" max="9" width="12.28515625" style="4" customWidth="1"/>
    <col min="10" max="10" width="7.5703125" style="4" customWidth="1"/>
    <col min="11" max="11" width="15.5703125" style="4" customWidth="1"/>
    <col min="12" max="12" width="7.7109375" style="4" customWidth="1"/>
    <col min="13" max="13" width="11" style="4" customWidth="1"/>
    <col min="14" max="14" width="10.28515625" style="4" customWidth="1"/>
    <col min="15" max="16" width="10.140625" style="4" customWidth="1"/>
    <col min="17" max="19" width="5.7109375" style="4" customWidth="1"/>
    <col min="20" max="20" width="30.7109375" style="4" customWidth="1"/>
    <col min="21" max="21" width="10.7109375" style="4" customWidth="1"/>
    <col min="22" max="22" width="10.140625" style="4" customWidth="1"/>
    <col min="23" max="23" width="21.28515625" style="3" bestFit="1" customWidth="1"/>
    <col min="24" max="24" width="30.85546875" style="4" bestFit="1" customWidth="1"/>
    <col min="25" max="25" width="17.42578125" style="4" customWidth="1"/>
    <col min="26" max="27" width="13.28515625" style="4" customWidth="1"/>
    <col min="28" max="29" width="13.7109375" style="4" customWidth="1"/>
    <col min="30" max="30" width="12.7109375" style="4" customWidth="1"/>
    <col min="31" max="31" width="13.7109375" style="4" customWidth="1"/>
    <col min="32" max="32" width="14.5703125" style="4" bestFit="1" customWidth="1"/>
    <col min="33" max="33" width="14.5703125" style="4" customWidth="1"/>
    <col min="34" max="34" width="16.140625" style="4" bestFit="1" customWidth="1"/>
    <col min="35" max="37" width="16.140625" style="4" customWidth="1"/>
    <col min="38" max="39" width="15.5703125" style="4" customWidth="1"/>
    <col min="40" max="40" width="38.42578125" style="3" customWidth="1"/>
    <col min="41" max="41" width="33.7109375" style="3" customWidth="1"/>
    <col min="42" max="47" width="11.42578125" style="109" customWidth="1"/>
    <col min="48" max="16384" width="11.42578125" style="3"/>
  </cols>
  <sheetData>
    <row r="1" spans="1:47" ht="21" thickBot="1">
      <c r="A1" s="1" t="s">
        <v>13</v>
      </c>
      <c r="B1" s="2"/>
      <c r="C1" s="2"/>
      <c r="D1" s="2"/>
      <c r="E1" s="2"/>
      <c r="F1" s="2"/>
      <c r="G1" s="10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47" ht="21.75" thickTop="1" thickBot="1">
      <c r="A2" s="5" t="s">
        <v>38</v>
      </c>
      <c r="B2" s="6"/>
      <c r="C2" s="6"/>
      <c r="D2" s="7"/>
      <c r="E2" s="6"/>
      <c r="F2" s="7"/>
      <c r="G2" s="102"/>
      <c r="I2" s="7"/>
      <c r="J2" s="7"/>
      <c r="K2" s="7"/>
      <c r="L2" s="7"/>
      <c r="M2" s="7"/>
      <c r="N2" s="7"/>
      <c r="O2" s="7"/>
      <c r="P2" s="7"/>
      <c r="Q2" s="87" t="s">
        <v>78</v>
      </c>
      <c r="R2" s="88"/>
      <c r="S2" s="89"/>
      <c r="T2" s="7"/>
      <c r="U2" s="7"/>
      <c r="V2" s="7"/>
      <c r="W2" s="7"/>
      <c r="X2" s="7"/>
      <c r="Y2" s="7"/>
      <c r="Z2" s="7"/>
      <c r="AA2" s="7"/>
      <c r="AB2" s="7"/>
      <c r="AC2" s="7"/>
      <c r="AD2" s="7"/>
    </row>
    <row r="3" spans="1:47" ht="80.099999999999994" customHeight="1">
      <c r="A3" s="121" t="s">
        <v>9</v>
      </c>
      <c r="B3" s="122" t="s">
        <v>61</v>
      </c>
      <c r="C3" s="122" t="s">
        <v>62</v>
      </c>
      <c r="D3" s="122" t="s">
        <v>63</v>
      </c>
      <c r="E3" s="123" t="s">
        <v>79</v>
      </c>
      <c r="F3" s="124"/>
      <c r="G3" s="122" t="s">
        <v>35</v>
      </c>
      <c r="H3" s="125"/>
      <c r="I3" s="122" t="s">
        <v>39</v>
      </c>
      <c r="J3" s="122" t="s">
        <v>36</v>
      </c>
      <c r="K3" s="122" t="s">
        <v>41</v>
      </c>
      <c r="L3" s="122" t="s">
        <v>20</v>
      </c>
      <c r="M3" s="113" t="s">
        <v>76</v>
      </c>
      <c r="N3" s="126"/>
      <c r="O3" s="126"/>
      <c r="P3" s="127"/>
      <c r="Q3" s="96" t="s">
        <v>73</v>
      </c>
      <c r="R3" s="100" t="s">
        <v>72</v>
      </c>
      <c r="S3" s="98" t="s">
        <v>81</v>
      </c>
      <c r="T3" s="111"/>
      <c r="U3" s="94"/>
      <c r="V3" s="112" t="s">
        <v>42</v>
      </c>
      <c r="W3" s="113" t="s">
        <v>37</v>
      </c>
      <c r="X3" s="114" t="s">
        <v>40</v>
      </c>
      <c r="Y3" s="115" t="s">
        <v>69</v>
      </c>
      <c r="Z3" s="115"/>
      <c r="AA3" s="115"/>
      <c r="AB3" s="115" t="s">
        <v>3</v>
      </c>
      <c r="AC3" s="115"/>
      <c r="AD3" s="116" t="s">
        <v>2</v>
      </c>
      <c r="AE3" s="116" t="s">
        <v>7</v>
      </c>
      <c r="AF3" s="116" t="s">
        <v>26</v>
      </c>
      <c r="AG3" s="116" t="s">
        <v>31</v>
      </c>
      <c r="AH3" s="115" t="s">
        <v>22</v>
      </c>
      <c r="AI3" s="115"/>
      <c r="AJ3" s="115"/>
      <c r="AK3" s="116" t="s">
        <v>27</v>
      </c>
      <c r="AL3" s="116" t="s">
        <v>25</v>
      </c>
      <c r="AM3" s="116" t="s">
        <v>64</v>
      </c>
      <c r="AN3" s="117" t="s">
        <v>33</v>
      </c>
    </row>
    <row r="4" spans="1:47" ht="80.099999999999994" customHeight="1" thickBot="1">
      <c r="A4" s="128"/>
      <c r="B4" s="90"/>
      <c r="C4" s="90"/>
      <c r="D4" s="90"/>
      <c r="E4" s="55" t="s">
        <v>0</v>
      </c>
      <c r="F4" s="55" t="s">
        <v>1</v>
      </c>
      <c r="G4" s="107"/>
      <c r="H4" s="91"/>
      <c r="I4" s="91"/>
      <c r="J4" s="91"/>
      <c r="K4" s="91"/>
      <c r="L4" s="91"/>
      <c r="M4" s="46" t="s">
        <v>59</v>
      </c>
      <c r="N4" s="8" t="s">
        <v>58</v>
      </c>
      <c r="O4" s="8" t="s">
        <v>56</v>
      </c>
      <c r="P4" s="129" t="s">
        <v>57</v>
      </c>
      <c r="Q4" s="97"/>
      <c r="R4" s="101"/>
      <c r="S4" s="99"/>
      <c r="T4" s="118"/>
      <c r="U4" s="64" t="s">
        <v>75</v>
      </c>
      <c r="V4" s="92"/>
      <c r="W4" s="93"/>
      <c r="X4" s="95"/>
      <c r="Y4" s="57" t="s">
        <v>66</v>
      </c>
      <c r="Z4" s="57" t="s">
        <v>67</v>
      </c>
      <c r="AA4" s="57" t="s">
        <v>68</v>
      </c>
      <c r="AB4" s="57" t="s">
        <v>4</v>
      </c>
      <c r="AC4" s="57" t="s">
        <v>71</v>
      </c>
      <c r="AD4" s="57" t="s">
        <v>8</v>
      </c>
      <c r="AE4" s="57" t="s">
        <v>5</v>
      </c>
      <c r="AF4" s="9" t="s">
        <v>6</v>
      </c>
      <c r="AG4" s="57" t="s">
        <v>30</v>
      </c>
      <c r="AH4" s="57" t="s">
        <v>55</v>
      </c>
      <c r="AI4" s="57" t="s">
        <v>24</v>
      </c>
      <c r="AJ4" s="56" t="s">
        <v>77</v>
      </c>
      <c r="AK4" s="57" t="s">
        <v>23</v>
      </c>
      <c r="AL4" s="57"/>
      <c r="AM4" s="57" t="s">
        <v>65</v>
      </c>
      <c r="AN4" s="119"/>
    </row>
    <row r="5" spans="1:47" s="86" customFormat="1" ht="18">
      <c r="A5" s="75"/>
      <c r="B5" s="76"/>
      <c r="C5" s="76"/>
      <c r="D5" s="76"/>
      <c r="E5" s="77"/>
      <c r="F5" s="77" t="s">
        <v>32</v>
      </c>
      <c r="G5" s="108"/>
      <c r="H5" s="76"/>
      <c r="I5" s="76"/>
      <c r="J5" s="76"/>
      <c r="K5" s="76"/>
      <c r="L5" s="76"/>
      <c r="M5" s="76"/>
      <c r="N5" s="76"/>
      <c r="O5" s="76"/>
      <c r="P5" s="130"/>
      <c r="Q5" s="78"/>
      <c r="R5" s="79"/>
      <c r="S5" s="80"/>
      <c r="T5" s="120"/>
      <c r="U5" s="81" t="str">
        <f t="shared" ref="U5:U36" si="0">IF(OR(R5&lt;&gt;"",S5&lt;&gt;""),AS5,IF(OR(Q5="*",R5&lt;&gt;"",S5&lt;&gt;""),AP5,""))</f>
        <v/>
      </c>
      <c r="V5" s="82"/>
      <c r="W5" s="77"/>
      <c r="X5" s="83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5"/>
      <c r="AP5" s="110">
        <f t="shared" ref="AP5:AP36" si="1">COUNTIFS(AU$5:AU$71,AU5)</f>
        <v>2</v>
      </c>
      <c r="AQ5" s="110">
        <f>AP5-SUMPRODUCT(((AU$5:AU$71=AU5))*R$5:R$71)</f>
        <v>2</v>
      </c>
      <c r="AR5" s="110">
        <f>AP5-SUMPRODUCT(((AU$5:AU$71=AU5))*(AT$5:AT$71))</f>
        <v>2</v>
      </c>
      <c r="AS5" s="110">
        <f>-(AP5-AQ5-AR5)</f>
        <v>2</v>
      </c>
      <c r="AT5" s="109">
        <f>IF(S5=2,1,0)</f>
        <v>0</v>
      </c>
      <c r="AU5" s="109">
        <v>1</v>
      </c>
    </row>
    <row r="6" spans="1:47" ht="12.75" customHeight="1">
      <c r="A6" s="10"/>
      <c r="B6" s="11"/>
      <c r="C6" s="11"/>
      <c r="D6" s="11"/>
      <c r="E6" s="12"/>
      <c r="F6" s="12" t="s">
        <v>32</v>
      </c>
      <c r="G6" s="103"/>
      <c r="H6" s="13"/>
      <c r="I6" s="11"/>
      <c r="J6" s="11"/>
      <c r="K6" s="11"/>
      <c r="L6" s="11"/>
      <c r="M6" s="11"/>
      <c r="N6" s="11"/>
      <c r="O6" s="11"/>
      <c r="P6" s="131"/>
      <c r="Q6" s="58"/>
      <c r="R6" s="14"/>
      <c r="S6" s="59"/>
      <c r="T6" s="65"/>
      <c r="U6" s="53" t="str">
        <f t="shared" si="0"/>
        <v/>
      </c>
      <c r="V6" s="15"/>
      <c r="W6" s="12"/>
      <c r="X6" s="16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17"/>
      <c r="AP6" s="110">
        <f t="shared" si="1"/>
        <v>2</v>
      </c>
      <c r="AQ6" s="110">
        <f>AP6-SUMPRODUCT(((AU$5:AU$71=AU6))*R$5:R$71)</f>
        <v>2</v>
      </c>
      <c r="AR6" s="110">
        <f>AP6-SUMPRODUCT(((AU$5:AU$71=AU6))*(AT$5:AT$71))</f>
        <v>2</v>
      </c>
      <c r="AS6" s="110">
        <f t="shared" ref="AS6:AS68" si="2">-(AP6-AQ6-AR6)</f>
        <v>2</v>
      </c>
      <c r="AT6" s="109">
        <f t="shared" ref="AT6:AT69" si="3">IF(S6=2,1,0)</f>
        <v>0</v>
      </c>
      <c r="AU6" s="109">
        <f>IF(F6=F5,AU5,AU5+1)</f>
        <v>1</v>
      </c>
    </row>
    <row r="7" spans="1:47" s="24" customFormat="1" ht="12.75" customHeight="1">
      <c r="A7" s="18"/>
      <c r="B7" s="19"/>
      <c r="C7" s="19"/>
      <c r="D7" s="19"/>
      <c r="E7" s="20"/>
      <c r="F7" s="20" t="s">
        <v>19</v>
      </c>
      <c r="G7" s="104"/>
      <c r="H7" s="22"/>
      <c r="I7" s="19"/>
      <c r="J7" s="11"/>
      <c r="K7" s="23"/>
      <c r="L7" s="19"/>
      <c r="M7" s="19"/>
      <c r="N7" s="19"/>
      <c r="O7" s="11"/>
      <c r="P7" s="132"/>
      <c r="Q7" s="58"/>
      <c r="R7" s="14"/>
      <c r="S7" s="59"/>
      <c r="T7" s="65"/>
      <c r="U7" s="53" t="str">
        <f t="shared" si="0"/>
        <v/>
      </c>
      <c r="V7" s="15"/>
      <c r="W7" s="20"/>
      <c r="X7" s="21"/>
      <c r="Y7" s="48"/>
      <c r="Z7" s="49"/>
      <c r="AA7" s="49"/>
      <c r="AB7" s="49"/>
      <c r="AC7" s="49"/>
      <c r="AD7" s="49"/>
      <c r="AE7" s="49"/>
      <c r="AF7" s="48"/>
      <c r="AG7" s="49"/>
      <c r="AH7" s="49"/>
      <c r="AI7" s="49"/>
      <c r="AJ7" s="49"/>
      <c r="AK7" s="49"/>
      <c r="AL7" s="49"/>
      <c r="AM7" s="49"/>
      <c r="AN7" s="17"/>
      <c r="AP7" s="110">
        <f t="shared" si="1"/>
        <v>1</v>
      </c>
      <c r="AQ7" s="110">
        <f>AP7-SUMPRODUCT(((AU$5:AU$71=AU7))*R$5:R$71)</f>
        <v>1</v>
      </c>
      <c r="AR7" s="110">
        <f>AP7-SUMPRODUCT(((AU$5:AU$71=AU7))*(AT$5:AT$71))</f>
        <v>1</v>
      </c>
      <c r="AS7" s="110">
        <f t="shared" si="2"/>
        <v>1</v>
      </c>
      <c r="AT7" s="109">
        <f t="shared" si="3"/>
        <v>0</v>
      </c>
      <c r="AU7" s="109">
        <f>IF(F7=F6,AU6,AU6+1)</f>
        <v>2</v>
      </c>
    </row>
    <row r="8" spans="1:47" s="24" customFormat="1" ht="12.75" customHeight="1">
      <c r="A8" s="18"/>
      <c r="B8" s="19"/>
      <c r="C8" s="19"/>
      <c r="D8" s="19"/>
      <c r="E8" s="20"/>
      <c r="F8" s="20" t="s">
        <v>14</v>
      </c>
      <c r="G8" s="104"/>
      <c r="H8" s="22"/>
      <c r="I8" s="19"/>
      <c r="J8" s="11"/>
      <c r="K8" s="23"/>
      <c r="L8" s="19"/>
      <c r="M8" s="19"/>
      <c r="N8" s="19"/>
      <c r="O8" s="11"/>
      <c r="P8" s="132"/>
      <c r="Q8" s="58"/>
      <c r="R8" s="14"/>
      <c r="S8" s="59"/>
      <c r="T8" s="65"/>
      <c r="U8" s="53" t="str">
        <f t="shared" si="0"/>
        <v/>
      </c>
      <c r="V8" s="15"/>
      <c r="W8" s="20"/>
      <c r="X8" s="21"/>
      <c r="Y8" s="48"/>
      <c r="Z8" s="49"/>
      <c r="AA8" s="49"/>
      <c r="AB8" s="49"/>
      <c r="AC8" s="49"/>
      <c r="AD8" s="49"/>
      <c r="AE8" s="49"/>
      <c r="AF8" s="48"/>
      <c r="AG8" s="49"/>
      <c r="AH8" s="49"/>
      <c r="AI8" s="49"/>
      <c r="AJ8" s="49"/>
      <c r="AK8" s="49"/>
      <c r="AL8" s="49"/>
      <c r="AM8" s="49"/>
      <c r="AN8" s="17"/>
      <c r="AP8" s="110">
        <f t="shared" si="1"/>
        <v>2</v>
      </c>
      <c r="AQ8" s="110">
        <f>AP8-SUMPRODUCT(((AU$5:AU$71=AU8))*R$5:R$71)</f>
        <v>2</v>
      </c>
      <c r="AR8" s="110">
        <f>AP8-SUMPRODUCT(((AU$5:AU$71=AU8))*(AT$5:AT$71))</f>
        <v>2</v>
      </c>
      <c r="AS8" s="110">
        <f t="shared" si="2"/>
        <v>2</v>
      </c>
      <c r="AT8" s="109">
        <f t="shared" si="3"/>
        <v>0</v>
      </c>
      <c r="AU8" s="109">
        <f>IF(F8=F7,AU7,AU7+1)</f>
        <v>3</v>
      </c>
    </row>
    <row r="9" spans="1:47" s="24" customFormat="1" ht="12.75" customHeight="1">
      <c r="A9" s="18"/>
      <c r="B9" s="19"/>
      <c r="C9" s="19"/>
      <c r="D9" s="19"/>
      <c r="E9" s="20"/>
      <c r="F9" s="20" t="s">
        <v>14</v>
      </c>
      <c r="G9" s="104"/>
      <c r="H9" s="22"/>
      <c r="I9" s="19"/>
      <c r="J9" s="11"/>
      <c r="K9" s="23"/>
      <c r="L9" s="19"/>
      <c r="M9" s="19"/>
      <c r="N9" s="19"/>
      <c r="O9" s="11"/>
      <c r="P9" s="131"/>
      <c r="Q9" s="58"/>
      <c r="R9" s="14"/>
      <c r="S9" s="59"/>
      <c r="T9" s="65"/>
      <c r="U9" s="53" t="str">
        <f t="shared" si="0"/>
        <v/>
      </c>
      <c r="V9" s="15"/>
      <c r="W9" s="20"/>
      <c r="X9" s="25"/>
      <c r="Y9" s="48"/>
      <c r="Z9" s="49"/>
      <c r="AA9" s="49"/>
      <c r="AB9" s="49"/>
      <c r="AC9" s="49"/>
      <c r="AD9" s="49"/>
      <c r="AE9" s="49"/>
      <c r="AF9" s="48"/>
      <c r="AG9" s="49"/>
      <c r="AH9" s="49"/>
      <c r="AI9" s="49"/>
      <c r="AJ9" s="49"/>
      <c r="AK9" s="49"/>
      <c r="AL9" s="49"/>
      <c r="AM9" s="49"/>
      <c r="AN9" s="17"/>
      <c r="AP9" s="110">
        <f t="shared" si="1"/>
        <v>2</v>
      </c>
      <c r="AQ9" s="110">
        <f>AP9-SUMPRODUCT(((AU$5:AU$71=AU9))*R$5:R$71)</f>
        <v>2</v>
      </c>
      <c r="AR9" s="110">
        <f>AP9-SUMPRODUCT(((AU$5:AU$71=AU9))*(AT$5:AT$71))</f>
        <v>2</v>
      </c>
      <c r="AS9" s="110">
        <f t="shared" si="2"/>
        <v>2</v>
      </c>
      <c r="AT9" s="109">
        <f t="shared" si="3"/>
        <v>0</v>
      </c>
      <c r="AU9" s="109">
        <f>IF(F9=F8,AU8,AU8+1)</f>
        <v>3</v>
      </c>
    </row>
    <row r="10" spans="1:47" s="26" customFormat="1" ht="12.75" customHeight="1">
      <c r="A10" s="18"/>
      <c r="B10" s="19"/>
      <c r="C10" s="19"/>
      <c r="D10" s="19"/>
      <c r="E10" s="20"/>
      <c r="F10" s="20" t="s">
        <v>15</v>
      </c>
      <c r="G10" s="104"/>
      <c r="H10" s="22"/>
      <c r="I10" s="19"/>
      <c r="J10" s="11"/>
      <c r="K10" s="23"/>
      <c r="L10" s="19"/>
      <c r="M10" s="19"/>
      <c r="N10" s="19"/>
      <c r="O10" s="19"/>
      <c r="P10" s="132"/>
      <c r="Q10" s="58"/>
      <c r="R10" s="14"/>
      <c r="S10" s="59"/>
      <c r="T10" s="65"/>
      <c r="U10" s="53" t="str">
        <f t="shared" si="0"/>
        <v/>
      </c>
      <c r="V10" s="15"/>
      <c r="W10" s="20"/>
      <c r="X10" s="21"/>
      <c r="Y10" s="48"/>
      <c r="Z10" s="49"/>
      <c r="AA10" s="49"/>
      <c r="AB10" s="49"/>
      <c r="AC10" s="49"/>
      <c r="AD10" s="49"/>
      <c r="AE10" s="49"/>
      <c r="AF10" s="48"/>
      <c r="AG10" s="49"/>
      <c r="AH10" s="49"/>
      <c r="AI10" s="49"/>
      <c r="AJ10" s="49"/>
      <c r="AK10" s="49"/>
      <c r="AL10" s="49"/>
      <c r="AM10" s="49"/>
      <c r="AN10" s="17"/>
      <c r="AP10" s="110">
        <f t="shared" si="1"/>
        <v>1</v>
      </c>
      <c r="AQ10" s="110">
        <f>AP10-SUMPRODUCT(((AU$5:AU$71=AU10))*R$5:R$71)</f>
        <v>1</v>
      </c>
      <c r="AR10" s="110">
        <f>AP10-SUMPRODUCT(((AU$5:AU$71=AU10))*(AT$5:AT$71))</f>
        <v>1</v>
      </c>
      <c r="AS10" s="110">
        <f t="shared" si="2"/>
        <v>1</v>
      </c>
      <c r="AT10" s="109">
        <f t="shared" si="3"/>
        <v>0</v>
      </c>
      <c r="AU10" s="109">
        <f>IF(F10=F9,AU9,AU9+1)</f>
        <v>4</v>
      </c>
    </row>
    <row r="11" spans="1:47" ht="12.75" customHeight="1">
      <c r="A11" s="10"/>
      <c r="B11" s="11"/>
      <c r="C11" s="11"/>
      <c r="D11" s="11"/>
      <c r="E11" s="12"/>
      <c r="F11" s="12" t="s">
        <v>11</v>
      </c>
      <c r="G11" s="103"/>
      <c r="H11" s="13"/>
      <c r="I11" s="11"/>
      <c r="J11" s="11"/>
      <c r="K11" s="23"/>
      <c r="L11" s="11"/>
      <c r="M11" s="11"/>
      <c r="N11" s="11"/>
      <c r="O11" s="11"/>
      <c r="P11" s="131"/>
      <c r="Q11" s="58"/>
      <c r="R11" s="14"/>
      <c r="S11" s="59"/>
      <c r="T11" s="65"/>
      <c r="U11" s="53" t="str">
        <f t="shared" si="0"/>
        <v/>
      </c>
      <c r="V11" s="15"/>
      <c r="W11" s="12"/>
      <c r="X11" s="27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17"/>
      <c r="AP11" s="110">
        <f t="shared" si="1"/>
        <v>1</v>
      </c>
      <c r="AQ11" s="110">
        <f>AP11-SUMPRODUCT(((AU$5:AU$71=AU11))*R$5:R$71)</f>
        <v>1</v>
      </c>
      <c r="AR11" s="110">
        <f>AP11-SUMPRODUCT(((AU$5:AU$71=AU11))*(AT$5:AT$71))</f>
        <v>1</v>
      </c>
      <c r="AS11" s="110">
        <f t="shared" si="2"/>
        <v>1</v>
      </c>
      <c r="AT11" s="109">
        <f t="shared" si="3"/>
        <v>0</v>
      </c>
      <c r="AU11" s="109">
        <f>IF(F11=F10,AU10,AU10+1)</f>
        <v>5</v>
      </c>
    </row>
    <row r="12" spans="1:47" s="34" customFormat="1" ht="12.75" customHeight="1">
      <c r="A12" s="28"/>
      <c r="B12" s="29"/>
      <c r="C12" s="29"/>
      <c r="D12" s="29"/>
      <c r="E12" s="30"/>
      <c r="F12" s="12" t="s">
        <v>12</v>
      </c>
      <c r="G12" s="103"/>
      <c r="H12" s="31"/>
      <c r="I12" s="45"/>
      <c r="J12" s="11"/>
      <c r="K12" s="23"/>
      <c r="L12" s="29"/>
      <c r="M12" s="29"/>
      <c r="N12" s="29"/>
      <c r="O12" s="29"/>
      <c r="P12" s="133"/>
      <c r="Q12" s="58"/>
      <c r="R12" s="33"/>
      <c r="S12" s="60"/>
      <c r="T12" s="65"/>
      <c r="U12" s="53" t="str">
        <f t="shared" si="0"/>
        <v/>
      </c>
      <c r="V12" s="15"/>
      <c r="W12" s="30"/>
      <c r="X12" s="16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17"/>
      <c r="AP12" s="110">
        <f t="shared" si="1"/>
        <v>1</v>
      </c>
      <c r="AQ12" s="110">
        <f>AP12-SUMPRODUCT(((AU$5:AU$71=AU12))*R$5:R$71)</f>
        <v>1</v>
      </c>
      <c r="AR12" s="110">
        <f>AP12-SUMPRODUCT(((AU$5:AU$71=AU12))*(AT$5:AT$71))</f>
        <v>1</v>
      </c>
      <c r="AS12" s="110">
        <f t="shared" si="2"/>
        <v>1</v>
      </c>
      <c r="AT12" s="109">
        <f t="shared" si="3"/>
        <v>0</v>
      </c>
      <c r="AU12" s="109">
        <f>IF(F12=F11,AU11,AU11+1)</f>
        <v>6</v>
      </c>
    </row>
    <row r="13" spans="1:47" s="34" customFormat="1" ht="12.75" customHeight="1">
      <c r="A13" s="28"/>
      <c r="B13" s="29"/>
      <c r="C13" s="29"/>
      <c r="D13" s="29"/>
      <c r="E13" s="30"/>
      <c r="F13" s="12" t="s">
        <v>21</v>
      </c>
      <c r="G13" s="103"/>
      <c r="H13" s="31"/>
      <c r="I13" s="29"/>
      <c r="J13" s="11"/>
      <c r="K13" s="23"/>
      <c r="L13" s="29"/>
      <c r="M13" s="29"/>
      <c r="N13" s="29"/>
      <c r="O13" s="29"/>
      <c r="P13" s="133"/>
      <c r="Q13" s="58"/>
      <c r="R13" s="33"/>
      <c r="S13" s="60"/>
      <c r="T13" s="65"/>
      <c r="U13" s="53" t="str">
        <f t="shared" si="0"/>
        <v/>
      </c>
      <c r="V13" s="15"/>
      <c r="W13" s="30"/>
      <c r="X13" s="16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17"/>
      <c r="AP13" s="110">
        <f t="shared" si="1"/>
        <v>1</v>
      </c>
      <c r="AQ13" s="110">
        <f>AP13-SUMPRODUCT(((AU$5:AU$71=AU13))*R$5:R$71)</f>
        <v>1</v>
      </c>
      <c r="AR13" s="110">
        <f>AP13-SUMPRODUCT(((AU$5:AU$71=AU13))*(AT$5:AT$71))</f>
        <v>1</v>
      </c>
      <c r="AS13" s="110">
        <f t="shared" si="2"/>
        <v>1</v>
      </c>
      <c r="AT13" s="109">
        <f t="shared" si="3"/>
        <v>0</v>
      </c>
      <c r="AU13" s="109">
        <f>IF(F13=F12,AU12,AU12+1)</f>
        <v>7</v>
      </c>
    </row>
    <row r="14" spans="1:47" s="34" customFormat="1" ht="12.75" customHeight="1">
      <c r="A14" s="28"/>
      <c r="B14" s="29"/>
      <c r="C14" s="29"/>
      <c r="D14" s="29"/>
      <c r="E14" s="30"/>
      <c r="F14" s="12" t="s">
        <v>34</v>
      </c>
      <c r="G14" s="103"/>
      <c r="H14" s="31"/>
      <c r="I14" s="11"/>
      <c r="J14" s="11"/>
      <c r="K14" s="23"/>
      <c r="L14" s="29"/>
      <c r="M14" s="29"/>
      <c r="N14" s="29"/>
      <c r="O14" s="29"/>
      <c r="P14" s="133"/>
      <c r="Q14" s="58"/>
      <c r="R14" s="33"/>
      <c r="S14" s="60"/>
      <c r="T14" s="65"/>
      <c r="U14" s="53" t="str">
        <f t="shared" si="0"/>
        <v/>
      </c>
      <c r="V14" s="15"/>
      <c r="W14" s="30"/>
      <c r="X14" s="16"/>
      <c r="Y14" s="50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17"/>
      <c r="AP14" s="110">
        <f t="shared" si="1"/>
        <v>1</v>
      </c>
      <c r="AQ14" s="110">
        <f>AP14-SUMPRODUCT(((AU$5:AU$71=AU14))*R$5:R$71)</f>
        <v>1</v>
      </c>
      <c r="AR14" s="110">
        <f>AP14-SUMPRODUCT(((AU$5:AU$71=AU14))*(AT$5:AT$71))</f>
        <v>1</v>
      </c>
      <c r="AS14" s="110">
        <f t="shared" si="2"/>
        <v>1</v>
      </c>
      <c r="AT14" s="109">
        <f t="shared" si="3"/>
        <v>0</v>
      </c>
      <c r="AU14" s="109">
        <f>IF(F14=F13,AU13,AU13+1)</f>
        <v>8</v>
      </c>
    </row>
    <row r="15" spans="1:47" s="34" customFormat="1" ht="12.75" customHeight="1">
      <c r="A15" s="28"/>
      <c r="B15" s="29"/>
      <c r="C15" s="29"/>
      <c r="D15" s="29"/>
      <c r="E15" s="30"/>
      <c r="F15" s="12" t="s">
        <v>60</v>
      </c>
      <c r="G15" s="103"/>
      <c r="H15" s="31"/>
      <c r="I15" s="11"/>
      <c r="J15" s="11"/>
      <c r="K15" s="23"/>
      <c r="L15" s="29"/>
      <c r="M15" s="29"/>
      <c r="N15" s="29"/>
      <c r="O15" s="29"/>
      <c r="P15" s="133"/>
      <c r="Q15" s="58"/>
      <c r="R15" s="33"/>
      <c r="S15" s="60"/>
      <c r="T15" s="65"/>
      <c r="U15" s="53" t="str">
        <f t="shared" si="0"/>
        <v/>
      </c>
      <c r="V15" s="15"/>
      <c r="W15" s="30"/>
      <c r="X15" s="16"/>
      <c r="Y15" s="50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17"/>
      <c r="AP15" s="110">
        <f t="shared" si="1"/>
        <v>1</v>
      </c>
      <c r="AQ15" s="110">
        <f>AP15-SUMPRODUCT(((AU$5:AU$71=AU15))*R$5:R$71)</f>
        <v>1</v>
      </c>
      <c r="AR15" s="110">
        <f>AP15-SUMPRODUCT(((AU$5:AU$71=AU15))*(AT$5:AT$71))</f>
        <v>1</v>
      </c>
      <c r="AS15" s="110">
        <f t="shared" si="2"/>
        <v>1</v>
      </c>
      <c r="AT15" s="109">
        <f t="shared" si="3"/>
        <v>0</v>
      </c>
      <c r="AU15" s="109">
        <f>IF(F15=F14,AU14,AU14+1)</f>
        <v>9</v>
      </c>
    </row>
    <row r="16" spans="1:47" ht="12.75" customHeight="1">
      <c r="A16" s="10"/>
      <c r="B16" s="11"/>
      <c r="C16" s="11"/>
      <c r="D16" s="11"/>
      <c r="E16" s="12"/>
      <c r="F16" s="12" t="s">
        <v>10</v>
      </c>
      <c r="G16" s="103"/>
      <c r="H16" s="13"/>
      <c r="I16" s="11"/>
      <c r="J16" s="11"/>
      <c r="K16" s="11"/>
      <c r="L16" s="11"/>
      <c r="M16" s="11"/>
      <c r="N16" s="11"/>
      <c r="O16" s="11"/>
      <c r="P16" s="131"/>
      <c r="Q16" s="58"/>
      <c r="R16" s="14"/>
      <c r="S16" s="59"/>
      <c r="T16" s="65"/>
      <c r="U16" s="53" t="str">
        <f t="shared" si="0"/>
        <v/>
      </c>
      <c r="V16" s="15"/>
      <c r="W16" s="12"/>
      <c r="X16" s="35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17"/>
      <c r="AP16" s="110">
        <f t="shared" si="1"/>
        <v>1</v>
      </c>
      <c r="AQ16" s="110">
        <f>AP16-SUMPRODUCT(((AU$5:AU$71=AU16))*R$5:R$71)</f>
        <v>1</v>
      </c>
      <c r="AR16" s="110">
        <f>AP16-SUMPRODUCT(((AU$5:AU$71=AU16))*(AT$5:AT$71))</f>
        <v>1</v>
      </c>
      <c r="AS16" s="110">
        <f t="shared" si="2"/>
        <v>1</v>
      </c>
      <c r="AT16" s="109">
        <f t="shared" si="3"/>
        <v>0</v>
      </c>
      <c r="AU16" s="109">
        <f>IF(F16=F15,AU15,AU15+1)</f>
        <v>10</v>
      </c>
    </row>
    <row r="17" spans="1:47" ht="12.75" customHeight="1">
      <c r="A17" s="10"/>
      <c r="B17" s="11"/>
      <c r="C17" s="11"/>
      <c r="D17" s="11"/>
      <c r="E17" s="12"/>
      <c r="F17" s="12" t="s">
        <v>28</v>
      </c>
      <c r="G17" s="103"/>
      <c r="H17" s="13"/>
      <c r="I17" s="11"/>
      <c r="J17" s="11"/>
      <c r="K17" s="11"/>
      <c r="L17" s="11"/>
      <c r="M17" s="11"/>
      <c r="N17" s="11"/>
      <c r="O17" s="11"/>
      <c r="P17" s="131"/>
      <c r="Q17" s="58"/>
      <c r="R17" s="14"/>
      <c r="S17" s="59"/>
      <c r="T17" s="65"/>
      <c r="U17" s="53" t="str">
        <f t="shared" si="0"/>
        <v/>
      </c>
      <c r="V17" s="15"/>
      <c r="W17" s="12"/>
      <c r="X17" s="27"/>
      <c r="Y17" s="50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17"/>
      <c r="AP17" s="110">
        <f t="shared" si="1"/>
        <v>1</v>
      </c>
      <c r="AQ17" s="110">
        <f>AP17-SUMPRODUCT(((AU$5:AU$71=AU17))*R$5:R$71)</f>
        <v>1</v>
      </c>
      <c r="AR17" s="110">
        <f>AP17-SUMPRODUCT(((AU$5:AU$71=AU17))*(AT$5:AT$71))</f>
        <v>1</v>
      </c>
      <c r="AS17" s="110">
        <f t="shared" si="2"/>
        <v>1</v>
      </c>
      <c r="AT17" s="109">
        <f t="shared" si="3"/>
        <v>0</v>
      </c>
      <c r="AU17" s="109">
        <f>IF(F17=F16,AU16,AU16+1)</f>
        <v>11</v>
      </c>
    </row>
    <row r="18" spans="1:47" s="24" customFormat="1" ht="12.75" customHeight="1">
      <c r="A18" s="18"/>
      <c r="B18" s="19"/>
      <c r="C18" s="19"/>
      <c r="D18" s="19"/>
      <c r="E18" s="20"/>
      <c r="F18" s="20" t="s">
        <v>16</v>
      </c>
      <c r="G18" s="104"/>
      <c r="H18" s="22"/>
      <c r="I18" s="32"/>
      <c r="J18" s="11"/>
      <c r="K18" s="19"/>
      <c r="L18" s="19"/>
      <c r="M18" s="19"/>
      <c r="N18" s="19"/>
      <c r="O18" s="19"/>
      <c r="P18" s="132"/>
      <c r="Q18" s="58"/>
      <c r="R18" s="14"/>
      <c r="S18" s="59"/>
      <c r="T18" s="65"/>
      <c r="U18" s="53" t="str">
        <f t="shared" si="0"/>
        <v/>
      </c>
      <c r="V18" s="15"/>
      <c r="W18" s="20"/>
      <c r="X18" s="25"/>
      <c r="Y18" s="51"/>
      <c r="Z18" s="49"/>
      <c r="AA18" s="49"/>
      <c r="AB18" s="49"/>
      <c r="AC18" s="49"/>
      <c r="AD18" s="49"/>
      <c r="AE18" s="49"/>
      <c r="AF18" s="48"/>
      <c r="AG18" s="49"/>
      <c r="AH18" s="49"/>
      <c r="AI18" s="49"/>
      <c r="AJ18" s="49"/>
      <c r="AK18" s="49"/>
      <c r="AL18" s="49"/>
      <c r="AM18" s="49"/>
      <c r="AN18" s="17"/>
      <c r="AP18" s="110">
        <f t="shared" si="1"/>
        <v>1</v>
      </c>
      <c r="AQ18" s="110">
        <f>AP18-SUMPRODUCT(((AU$5:AU$71=AU18))*R$5:R$71)</f>
        <v>1</v>
      </c>
      <c r="AR18" s="110">
        <f>AP18-SUMPRODUCT(((AU$5:AU$71=AU18))*(AT$5:AT$71))</f>
        <v>1</v>
      </c>
      <c r="AS18" s="110">
        <f t="shared" si="2"/>
        <v>1</v>
      </c>
      <c r="AT18" s="109">
        <f t="shared" si="3"/>
        <v>0</v>
      </c>
      <c r="AU18" s="109">
        <f>IF(F18=F17,AU17,AU17+1)</f>
        <v>12</v>
      </c>
    </row>
    <row r="19" spans="1:47" s="24" customFormat="1" ht="12.75" customHeight="1">
      <c r="A19" s="18"/>
      <c r="B19" s="19"/>
      <c r="C19" s="19"/>
      <c r="D19" s="19"/>
      <c r="E19" s="20"/>
      <c r="F19" s="20" t="s">
        <v>17</v>
      </c>
      <c r="G19" s="104"/>
      <c r="H19" s="22"/>
      <c r="I19" s="32"/>
      <c r="J19" s="11"/>
      <c r="K19" s="19"/>
      <c r="L19" s="19"/>
      <c r="M19" s="19"/>
      <c r="N19" s="19"/>
      <c r="O19" s="19"/>
      <c r="P19" s="132"/>
      <c r="Q19" s="58"/>
      <c r="R19" s="14"/>
      <c r="S19" s="59"/>
      <c r="T19" s="65"/>
      <c r="U19" s="53" t="str">
        <f t="shared" si="0"/>
        <v/>
      </c>
      <c r="V19" s="15"/>
      <c r="W19" s="20"/>
      <c r="X19" s="25"/>
      <c r="Y19" s="51"/>
      <c r="Z19" s="49"/>
      <c r="AA19" s="49"/>
      <c r="AB19" s="49"/>
      <c r="AC19" s="49"/>
      <c r="AD19" s="49"/>
      <c r="AE19" s="49"/>
      <c r="AF19" s="48"/>
      <c r="AG19" s="49"/>
      <c r="AH19" s="49"/>
      <c r="AI19" s="49"/>
      <c r="AJ19" s="49"/>
      <c r="AK19" s="49"/>
      <c r="AL19" s="49"/>
      <c r="AM19" s="49"/>
      <c r="AN19" s="17"/>
      <c r="AP19" s="110">
        <f t="shared" si="1"/>
        <v>1</v>
      </c>
      <c r="AQ19" s="110">
        <f>AP19-SUMPRODUCT(((AU$5:AU$71=AU19))*R$5:R$71)</f>
        <v>1</v>
      </c>
      <c r="AR19" s="110">
        <f>AP19-SUMPRODUCT(((AU$5:AU$71=AU19))*(AT$5:AT$71))</f>
        <v>1</v>
      </c>
      <c r="AS19" s="110">
        <f t="shared" si="2"/>
        <v>1</v>
      </c>
      <c r="AT19" s="109">
        <f t="shared" si="3"/>
        <v>0</v>
      </c>
      <c r="AU19" s="109">
        <f>IF(F19=F18,AU18,AU18+1)</f>
        <v>13</v>
      </c>
    </row>
    <row r="20" spans="1:47" ht="12.75" customHeight="1">
      <c r="A20" s="18"/>
      <c r="B20" s="19"/>
      <c r="C20" s="19"/>
      <c r="D20" s="19"/>
      <c r="E20" s="20"/>
      <c r="F20" s="20" t="s">
        <v>18</v>
      </c>
      <c r="G20" s="104"/>
      <c r="H20" s="13"/>
      <c r="I20" s="39"/>
      <c r="J20" s="11"/>
      <c r="K20" s="19"/>
      <c r="L20" s="19"/>
      <c r="M20" s="19"/>
      <c r="N20" s="19"/>
      <c r="O20" s="19"/>
      <c r="P20" s="132"/>
      <c r="Q20" s="58"/>
      <c r="R20" s="14"/>
      <c r="S20" s="59"/>
      <c r="T20" s="65"/>
      <c r="U20" s="53" t="str">
        <f t="shared" si="0"/>
        <v/>
      </c>
      <c r="V20" s="15"/>
      <c r="W20" s="20"/>
      <c r="X20" s="27"/>
      <c r="Y20" s="51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17"/>
      <c r="AP20" s="110">
        <f t="shared" si="1"/>
        <v>1</v>
      </c>
      <c r="AQ20" s="110">
        <f>AP20-SUMPRODUCT(((AU$5:AU$71=AU20))*R$5:R$71)</f>
        <v>1</v>
      </c>
      <c r="AR20" s="110">
        <f>AP20-SUMPRODUCT(((AU$5:AU$71=AU20))*(AT$5:AT$71))</f>
        <v>1</v>
      </c>
      <c r="AS20" s="110">
        <f t="shared" si="2"/>
        <v>1</v>
      </c>
      <c r="AT20" s="109">
        <f t="shared" si="3"/>
        <v>0</v>
      </c>
      <c r="AU20" s="109">
        <f>IF(F20=F19,AU19,AU19+1)</f>
        <v>14</v>
      </c>
    </row>
    <row r="21" spans="1:47" ht="12.75" customHeight="1">
      <c r="A21" s="18"/>
      <c r="B21" s="19"/>
      <c r="C21" s="19"/>
      <c r="D21" s="19"/>
      <c r="E21" s="20"/>
      <c r="F21" s="20" t="s">
        <v>70</v>
      </c>
      <c r="G21" s="104"/>
      <c r="H21" s="13"/>
      <c r="I21" s="32"/>
      <c r="J21" s="11"/>
      <c r="K21" s="19"/>
      <c r="L21" s="19"/>
      <c r="M21" s="47"/>
      <c r="N21" s="19"/>
      <c r="O21" s="19"/>
      <c r="P21" s="132"/>
      <c r="Q21" s="58"/>
      <c r="R21" s="14"/>
      <c r="S21" s="59"/>
      <c r="T21" s="65"/>
      <c r="U21" s="53" t="str">
        <f t="shared" si="0"/>
        <v/>
      </c>
      <c r="V21" s="15"/>
      <c r="W21" s="20"/>
      <c r="X21" s="27"/>
      <c r="Y21" s="49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17"/>
      <c r="AP21" s="110">
        <f t="shared" si="1"/>
        <v>1</v>
      </c>
      <c r="AQ21" s="110">
        <f>AP21-SUMPRODUCT(((AU$5:AU$71=AU21))*R$5:R$71)</f>
        <v>1</v>
      </c>
      <c r="AR21" s="110">
        <f>AP21-SUMPRODUCT(((AU$5:AU$71=AU21))*(AT$5:AT$71))</f>
        <v>1</v>
      </c>
      <c r="AS21" s="110">
        <f t="shared" si="2"/>
        <v>1</v>
      </c>
      <c r="AT21" s="109">
        <f t="shared" si="3"/>
        <v>0</v>
      </c>
      <c r="AU21" s="109">
        <f>IF(F21=F20,AU20,AU20+1)</f>
        <v>15</v>
      </c>
    </row>
    <row r="22" spans="1:47" s="24" customFormat="1" ht="12.75" customHeight="1">
      <c r="A22" s="18"/>
      <c r="B22" s="19"/>
      <c r="C22" s="19"/>
      <c r="D22" s="19"/>
      <c r="E22" s="20"/>
      <c r="F22" s="20" t="s">
        <v>29</v>
      </c>
      <c r="G22" s="104"/>
      <c r="H22" s="22"/>
      <c r="I22" s="19"/>
      <c r="J22" s="11"/>
      <c r="K22" s="19"/>
      <c r="L22" s="19"/>
      <c r="M22" s="19"/>
      <c r="N22" s="19"/>
      <c r="O22" s="19"/>
      <c r="P22" s="132"/>
      <c r="Q22" s="58"/>
      <c r="R22" s="14"/>
      <c r="S22" s="59"/>
      <c r="T22" s="65"/>
      <c r="U22" s="53" t="str">
        <f t="shared" si="0"/>
        <v/>
      </c>
      <c r="V22" s="36"/>
      <c r="W22" s="20"/>
      <c r="X22" s="25"/>
      <c r="Y22" s="51"/>
      <c r="Z22" s="49"/>
      <c r="AA22" s="49"/>
      <c r="AB22" s="49"/>
      <c r="AC22" s="49"/>
      <c r="AD22" s="49"/>
      <c r="AE22" s="49"/>
      <c r="AF22" s="48"/>
      <c r="AG22" s="49"/>
      <c r="AH22" s="49"/>
      <c r="AI22" s="49"/>
      <c r="AJ22" s="49"/>
      <c r="AK22" s="49"/>
      <c r="AL22" s="49"/>
      <c r="AM22" s="49"/>
      <c r="AN22" s="17"/>
      <c r="AP22" s="110">
        <f t="shared" si="1"/>
        <v>1</v>
      </c>
      <c r="AQ22" s="110">
        <f>AP22-SUMPRODUCT(((AU$5:AU$71=AU22))*R$5:R$71)</f>
        <v>1</v>
      </c>
      <c r="AR22" s="110">
        <f>AP22-SUMPRODUCT(((AU$5:AU$71=AU22))*(AT$5:AT$71))</f>
        <v>1</v>
      </c>
      <c r="AS22" s="110">
        <f t="shared" si="2"/>
        <v>1</v>
      </c>
      <c r="AT22" s="109">
        <f t="shared" si="3"/>
        <v>0</v>
      </c>
      <c r="AU22" s="109">
        <f>IF(F22=F21,AU21,AU21+1)</f>
        <v>16</v>
      </c>
    </row>
    <row r="23" spans="1:47" s="24" customFormat="1" ht="12.75" customHeight="1">
      <c r="A23" s="18"/>
      <c r="B23" s="19"/>
      <c r="C23" s="19"/>
      <c r="D23" s="32"/>
      <c r="E23" s="20"/>
      <c r="F23" s="37" t="s">
        <v>43</v>
      </c>
      <c r="G23" s="104"/>
      <c r="H23" s="22"/>
      <c r="I23" s="32"/>
      <c r="J23" s="11"/>
      <c r="K23" s="19"/>
      <c r="L23" s="32"/>
      <c r="M23" s="32"/>
      <c r="N23" s="32"/>
      <c r="O23" s="11"/>
      <c r="P23" s="132"/>
      <c r="Q23" s="58" t="s">
        <v>74</v>
      </c>
      <c r="R23" s="14">
        <v>1</v>
      </c>
      <c r="S23" s="59"/>
      <c r="T23" s="65" t="s">
        <v>82</v>
      </c>
      <c r="U23" s="53">
        <f>IF(OR(R23&lt;&gt;"",S23&lt;&gt;""),AS23,IF(OR(Q23="*",R23&lt;&gt;"",S23&lt;&gt;""),AP23,""))</f>
        <v>2</v>
      </c>
      <c r="V23" s="36"/>
      <c r="W23" s="20"/>
      <c r="X23" s="25"/>
      <c r="Y23" s="51"/>
      <c r="Z23" s="49"/>
      <c r="AA23" s="49"/>
      <c r="AB23" s="49"/>
      <c r="AC23" s="49"/>
      <c r="AD23" s="49"/>
      <c r="AE23" s="49"/>
      <c r="AF23" s="48"/>
      <c r="AG23" s="49"/>
      <c r="AH23" s="49"/>
      <c r="AI23" s="49"/>
      <c r="AJ23" s="49"/>
      <c r="AK23" s="49"/>
      <c r="AL23" s="49"/>
      <c r="AM23" s="49"/>
      <c r="AN23" s="17"/>
      <c r="AP23" s="110">
        <f t="shared" si="1"/>
        <v>4</v>
      </c>
      <c r="AQ23" s="110">
        <f>AP23-SUMPRODUCT(((AU$5:AU$71=AU23))*R$5:R$71)</f>
        <v>3</v>
      </c>
      <c r="AR23" s="110">
        <f>AP23-SUMPRODUCT(((AU$5:AU$71=AU23))*(AT$5:AT$71))</f>
        <v>3</v>
      </c>
      <c r="AS23" s="110">
        <f>-(AP23-AQ23-AR23)</f>
        <v>2</v>
      </c>
      <c r="AT23" s="109">
        <f t="shared" si="3"/>
        <v>0</v>
      </c>
      <c r="AU23" s="109">
        <f>IF(F23=F22,AU22,AU22+1)</f>
        <v>17</v>
      </c>
    </row>
    <row r="24" spans="1:47" s="24" customFormat="1" ht="12.75" customHeight="1">
      <c r="A24" s="18"/>
      <c r="B24" s="19"/>
      <c r="C24" s="19"/>
      <c r="D24" s="32"/>
      <c r="E24" s="20"/>
      <c r="F24" s="37" t="s">
        <v>43</v>
      </c>
      <c r="G24" s="104"/>
      <c r="H24" s="22"/>
      <c r="I24" s="32"/>
      <c r="J24" s="11"/>
      <c r="K24" s="19"/>
      <c r="L24" s="32"/>
      <c r="M24" s="32"/>
      <c r="N24" s="32"/>
      <c r="O24" s="11"/>
      <c r="P24" s="132"/>
      <c r="Q24" s="58" t="s">
        <v>74</v>
      </c>
      <c r="R24" s="14"/>
      <c r="S24" s="59"/>
      <c r="T24" s="65" t="s">
        <v>80</v>
      </c>
      <c r="U24" s="53">
        <f t="shared" si="0"/>
        <v>4</v>
      </c>
      <c r="V24" s="36"/>
      <c r="W24" s="20"/>
      <c r="X24" s="25"/>
      <c r="Y24" s="51"/>
      <c r="Z24" s="49"/>
      <c r="AA24" s="49"/>
      <c r="AB24" s="49"/>
      <c r="AC24" s="49"/>
      <c r="AD24" s="49"/>
      <c r="AE24" s="49"/>
      <c r="AF24" s="48"/>
      <c r="AG24" s="49"/>
      <c r="AH24" s="49"/>
      <c r="AI24" s="49"/>
      <c r="AJ24" s="49"/>
      <c r="AK24" s="49"/>
      <c r="AL24" s="49"/>
      <c r="AM24" s="49"/>
      <c r="AN24" s="17"/>
      <c r="AP24" s="110">
        <f t="shared" si="1"/>
        <v>4</v>
      </c>
      <c r="AQ24" s="110">
        <f>AP24-SUMPRODUCT(((AU$5:AU$71=AU24))*R$5:R$71)</f>
        <v>3</v>
      </c>
      <c r="AR24" s="110">
        <f>AP24-SUMPRODUCT(((AU$5:AU$71=AU24))*(AT$5:AT$71))</f>
        <v>3</v>
      </c>
      <c r="AS24" s="110">
        <f t="shared" si="2"/>
        <v>2</v>
      </c>
      <c r="AT24" s="109">
        <f t="shared" si="3"/>
        <v>0</v>
      </c>
      <c r="AU24" s="109">
        <f>IF(F24=F23,AU23,AU23+1)</f>
        <v>17</v>
      </c>
    </row>
    <row r="25" spans="1:47" s="24" customFormat="1" ht="12.75" customHeight="1">
      <c r="A25" s="18"/>
      <c r="B25" s="19"/>
      <c r="C25" s="19"/>
      <c r="D25" s="32"/>
      <c r="E25" s="20"/>
      <c r="F25" s="37" t="s">
        <v>43</v>
      </c>
      <c r="G25" s="104"/>
      <c r="H25" s="22"/>
      <c r="I25" s="32"/>
      <c r="J25" s="11"/>
      <c r="K25" s="19"/>
      <c r="L25" s="32"/>
      <c r="M25" s="32"/>
      <c r="N25" s="32"/>
      <c r="O25" s="11"/>
      <c r="P25" s="132"/>
      <c r="Q25" s="58" t="s">
        <v>74</v>
      </c>
      <c r="R25" s="14"/>
      <c r="S25" s="59"/>
      <c r="T25" s="65" t="s">
        <v>80</v>
      </c>
      <c r="U25" s="53">
        <f t="shared" si="0"/>
        <v>4</v>
      </c>
      <c r="V25" s="36"/>
      <c r="W25" s="20"/>
      <c r="X25" s="25"/>
      <c r="Y25" s="51"/>
      <c r="Z25" s="49"/>
      <c r="AA25" s="49"/>
      <c r="AB25" s="49"/>
      <c r="AC25" s="49"/>
      <c r="AD25" s="49"/>
      <c r="AE25" s="49"/>
      <c r="AF25" s="48"/>
      <c r="AG25" s="49"/>
      <c r="AH25" s="49"/>
      <c r="AI25" s="49"/>
      <c r="AJ25" s="49"/>
      <c r="AK25" s="49"/>
      <c r="AL25" s="49"/>
      <c r="AM25" s="49"/>
      <c r="AN25" s="17"/>
      <c r="AP25" s="110">
        <f t="shared" si="1"/>
        <v>4</v>
      </c>
      <c r="AQ25" s="110">
        <f>AP25-SUMPRODUCT(((AU$5:AU$71=AU25))*R$5:R$71)</f>
        <v>3</v>
      </c>
      <c r="AR25" s="110">
        <f>AP25-SUMPRODUCT(((AU$5:AU$71=AU25))*(AT$5:AT$71))</f>
        <v>3</v>
      </c>
      <c r="AS25" s="110">
        <f t="shared" si="2"/>
        <v>2</v>
      </c>
      <c r="AT25" s="109">
        <f t="shared" si="3"/>
        <v>0</v>
      </c>
      <c r="AU25" s="109">
        <f>IF(F25=F24,AU24,AU24+1)</f>
        <v>17</v>
      </c>
    </row>
    <row r="26" spans="1:47" s="24" customFormat="1" ht="12.75" customHeight="1">
      <c r="A26" s="18"/>
      <c r="B26" s="19"/>
      <c r="C26" s="19"/>
      <c r="D26" s="32"/>
      <c r="E26" s="20"/>
      <c r="F26" s="37" t="s">
        <v>43</v>
      </c>
      <c r="G26" s="104"/>
      <c r="H26" s="22"/>
      <c r="I26" s="32"/>
      <c r="J26" s="11"/>
      <c r="K26" s="19"/>
      <c r="L26" s="32"/>
      <c r="M26" s="32"/>
      <c r="N26" s="32"/>
      <c r="O26" s="11"/>
      <c r="P26" s="132"/>
      <c r="Q26" s="58" t="s">
        <v>74</v>
      </c>
      <c r="R26" s="14"/>
      <c r="S26" s="59">
        <v>2</v>
      </c>
      <c r="T26" s="65" t="s">
        <v>83</v>
      </c>
      <c r="U26" s="53">
        <f t="shared" si="0"/>
        <v>2</v>
      </c>
      <c r="V26" s="36"/>
      <c r="W26" s="20"/>
      <c r="X26" s="25"/>
      <c r="Y26" s="51"/>
      <c r="Z26" s="49"/>
      <c r="AA26" s="49"/>
      <c r="AB26" s="49"/>
      <c r="AC26" s="49"/>
      <c r="AD26" s="49"/>
      <c r="AE26" s="49"/>
      <c r="AF26" s="48"/>
      <c r="AG26" s="49"/>
      <c r="AH26" s="49"/>
      <c r="AI26" s="49"/>
      <c r="AJ26" s="49"/>
      <c r="AK26" s="49"/>
      <c r="AL26" s="49"/>
      <c r="AM26" s="49"/>
      <c r="AN26" s="17"/>
      <c r="AP26" s="110">
        <f t="shared" si="1"/>
        <v>4</v>
      </c>
      <c r="AQ26" s="110">
        <f>AP26-SUMPRODUCT(((AU$5:AU$71=AU26))*R$5:R$71)</f>
        <v>3</v>
      </c>
      <c r="AR26" s="110">
        <f>AP26-SUMPRODUCT(((AU$5:AU$71=AU26))*(AT$5:AT$71))</f>
        <v>3</v>
      </c>
      <c r="AS26" s="110">
        <f t="shared" si="2"/>
        <v>2</v>
      </c>
      <c r="AT26" s="109">
        <f t="shared" si="3"/>
        <v>1</v>
      </c>
      <c r="AU26" s="109">
        <f>IF(F26=F25,AU25,AU25+1)</f>
        <v>17</v>
      </c>
    </row>
    <row r="27" spans="1:47" s="24" customFormat="1" ht="12.75" customHeight="1">
      <c r="A27" s="18"/>
      <c r="B27" s="19"/>
      <c r="C27" s="19"/>
      <c r="D27" s="32"/>
      <c r="E27" s="20"/>
      <c r="F27" s="37" t="s">
        <v>44</v>
      </c>
      <c r="G27" s="104"/>
      <c r="H27" s="22"/>
      <c r="I27" s="32"/>
      <c r="J27" s="11"/>
      <c r="K27" s="19"/>
      <c r="L27" s="32"/>
      <c r="M27" s="32"/>
      <c r="N27" s="32"/>
      <c r="O27" s="11"/>
      <c r="P27" s="132"/>
      <c r="Q27" s="58"/>
      <c r="R27" s="14"/>
      <c r="S27" s="59"/>
      <c r="T27" s="65"/>
      <c r="U27" s="53" t="str">
        <f t="shared" si="0"/>
        <v/>
      </c>
      <c r="V27" s="36"/>
      <c r="W27" s="20"/>
      <c r="X27" s="25"/>
      <c r="Y27" s="51"/>
      <c r="Z27" s="49"/>
      <c r="AA27" s="49"/>
      <c r="AB27" s="49"/>
      <c r="AC27" s="49"/>
      <c r="AD27" s="49"/>
      <c r="AE27" s="49"/>
      <c r="AF27" s="48"/>
      <c r="AG27" s="49"/>
      <c r="AH27" s="49"/>
      <c r="AI27" s="49"/>
      <c r="AJ27" s="49"/>
      <c r="AK27" s="49"/>
      <c r="AL27" s="49"/>
      <c r="AM27" s="49"/>
      <c r="AN27" s="17"/>
      <c r="AP27" s="110">
        <f t="shared" si="1"/>
        <v>4</v>
      </c>
      <c r="AQ27" s="110">
        <f>AP27-SUMPRODUCT(((AU$5:AU$71=AU27))*R$5:R$71)</f>
        <v>4</v>
      </c>
      <c r="AR27" s="110">
        <f>AP27-SUMPRODUCT(((AU$5:AU$71=AU27))*(AT$5:AT$71))</f>
        <v>4</v>
      </c>
      <c r="AS27" s="110">
        <f t="shared" si="2"/>
        <v>4</v>
      </c>
      <c r="AT27" s="109">
        <f t="shared" si="3"/>
        <v>0</v>
      </c>
      <c r="AU27" s="109">
        <f>IF(F27=F26,AU26,AU26+1)</f>
        <v>18</v>
      </c>
    </row>
    <row r="28" spans="1:47" s="24" customFormat="1" ht="12.75" customHeight="1">
      <c r="A28" s="18"/>
      <c r="B28" s="19"/>
      <c r="C28" s="19"/>
      <c r="D28" s="32"/>
      <c r="E28" s="20"/>
      <c r="F28" s="37" t="s">
        <v>44</v>
      </c>
      <c r="G28" s="104"/>
      <c r="H28" s="22"/>
      <c r="I28" s="32"/>
      <c r="J28" s="11"/>
      <c r="K28" s="19"/>
      <c r="L28" s="32"/>
      <c r="M28" s="32"/>
      <c r="N28" s="32"/>
      <c r="O28" s="11"/>
      <c r="P28" s="132"/>
      <c r="Q28" s="58"/>
      <c r="R28" s="14"/>
      <c r="S28" s="59"/>
      <c r="T28" s="65"/>
      <c r="U28" s="53" t="str">
        <f t="shared" si="0"/>
        <v/>
      </c>
      <c r="V28" s="36"/>
      <c r="W28" s="20"/>
      <c r="X28" s="25"/>
      <c r="Y28" s="51"/>
      <c r="Z28" s="49"/>
      <c r="AA28" s="49"/>
      <c r="AB28" s="49"/>
      <c r="AC28" s="49"/>
      <c r="AD28" s="49"/>
      <c r="AE28" s="49"/>
      <c r="AF28" s="48"/>
      <c r="AG28" s="49"/>
      <c r="AH28" s="49"/>
      <c r="AI28" s="49"/>
      <c r="AJ28" s="49"/>
      <c r="AK28" s="49"/>
      <c r="AL28" s="49"/>
      <c r="AM28" s="49"/>
      <c r="AN28" s="17"/>
      <c r="AP28" s="110">
        <f t="shared" si="1"/>
        <v>4</v>
      </c>
      <c r="AQ28" s="110">
        <f>AP28-SUMPRODUCT(((AU$5:AU$71=AU28))*R$5:R$71)</f>
        <v>4</v>
      </c>
      <c r="AR28" s="110">
        <f>AP28-SUMPRODUCT(((AU$5:AU$71=AU28))*(AT$5:AT$71))</f>
        <v>4</v>
      </c>
      <c r="AS28" s="110">
        <f t="shared" si="2"/>
        <v>4</v>
      </c>
      <c r="AT28" s="109">
        <f t="shared" si="3"/>
        <v>0</v>
      </c>
      <c r="AU28" s="109">
        <f>IF(F28=F27,AU27,AU27+1)</f>
        <v>18</v>
      </c>
    </row>
    <row r="29" spans="1:47" s="24" customFormat="1" ht="12.75" customHeight="1">
      <c r="A29" s="18"/>
      <c r="B29" s="19"/>
      <c r="C29" s="19"/>
      <c r="D29" s="32"/>
      <c r="E29" s="20"/>
      <c r="F29" s="37" t="s">
        <v>44</v>
      </c>
      <c r="G29" s="104"/>
      <c r="H29" s="22"/>
      <c r="I29" s="32"/>
      <c r="J29" s="11"/>
      <c r="K29" s="19"/>
      <c r="L29" s="32"/>
      <c r="M29" s="32"/>
      <c r="N29" s="32"/>
      <c r="O29" s="11"/>
      <c r="P29" s="132"/>
      <c r="Q29" s="58"/>
      <c r="R29" s="14"/>
      <c r="S29" s="59"/>
      <c r="T29" s="65"/>
      <c r="U29" s="53" t="str">
        <f t="shared" si="0"/>
        <v/>
      </c>
      <c r="V29" s="36"/>
      <c r="W29" s="20"/>
      <c r="X29" s="25"/>
      <c r="Y29" s="51"/>
      <c r="Z29" s="49"/>
      <c r="AA29" s="49"/>
      <c r="AB29" s="49"/>
      <c r="AC29" s="49"/>
      <c r="AD29" s="49"/>
      <c r="AE29" s="49"/>
      <c r="AF29" s="48"/>
      <c r="AG29" s="49"/>
      <c r="AH29" s="49"/>
      <c r="AI29" s="49"/>
      <c r="AJ29" s="49"/>
      <c r="AK29" s="49"/>
      <c r="AL29" s="49"/>
      <c r="AM29" s="49"/>
      <c r="AN29" s="17"/>
      <c r="AP29" s="110">
        <f t="shared" si="1"/>
        <v>4</v>
      </c>
      <c r="AQ29" s="110">
        <f>AP29-SUMPRODUCT(((AU$5:AU$71=AU29))*R$5:R$71)</f>
        <v>4</v>
      </c>
      <c r="AR29" s="110">
        <f>AP29-SUMPRODUCT(((AU$5:AU$71=AU29))*(AT$5:AT$71))</f>
        <v>4</v>
      </c>
      <c r="AS29" s="110">
        <f t="shared" si="2"/>
        <v>4</v>
      </c>
      <c r="AT29" s="109">
        <f t="shared" si="3"/>
        <v>0</v>
      </c>
      <c r="AU29" s="109">
        <f>IF(F29=F28,AU28,AU28+1)</f>
        <v>18</v>
      </c>
    </row>
    <row r="30" spans="1:47" s="24" customFormat="1" ht="12.75" customHeight="1">
      <c r="A30" s="18"/>
      <c r="B30" s="19"/>
      <c r="C30" s="19"/>
      <c r="D30" s="32"/>
      <c r="E30" s="20"/>
      <c r="F30" s="37" t="s">
        <v>44</v>
      </c>
      <c r="G30" s="104"/>
      <c r="H30" s="22"/>
      <c r="I30" s="32"/>
      <c r="J30" s="11"/>
      <c r="K30" s="19"/>
      <c r="L30" s="32"/>
      <c r="M30" s="32"/>
      <c r="N30" s="32"/>
      <c r="O30" s="11"/>
      <c r="P30" s="132"/>
      <c r="Q30" s="58"/>
      <c r="R30" s="14"/>
      <c r="S30" s="59"/>
      <c r="T30" s="65"/>
      <c r="U30" s="53" t="str">
        <f t="shared" si="0"/>
        <v/>
      </c>
      <c r="V30" s="36"/>
      <c r="W30" s="20"/>
      <c r="X30" s="25"/>
      <c r="Y30" s="51"/>
      <c r="Z30" s="49"/>
      <c r="AA30" s="49"/>
      <c r="AB30" s="49"/>
      <c r="AC30" s="49"/>
      <c r="AD30" s="49"/>
      <c r="AE30" s="49"/>
      <c r="AF30" s="48"/>
      <c r="AG30" s="49"/>
      <c r="AH30" s="49"/>
      <c r="AI30" s="49"/>
      <c r="AJ30" s="49"/>
      <c r="AK30" s="49"/>
      <c r="AL30" s="49"/>
      <c r="AM30" s="49"/>
      <c r="AN30" s="17"/>
      <c r="AP30" s="110">
        <f t="shared" si="1"/>
        <v>4</v>
      </c>
      <c r="AQ30" s="110">
        <f>AP30-SUMPRODUCT(((AU$5:AU$71=AU30))*R$5:R$71)</f>
        <v>4</v>
      </c>
      <c r="AR30" s="110">
        <f>AP30-SUMPRODUCT(((AU$5:AU$71=AU30))*(AT$5:AT$71))</f>
        <v>4</v>
      </c>
      <c r="AS30" s="110">
        <f t="shared" si="2"/>
        <v>4</v>
      </c>
      <c r="AT30" s="109">
        <f t="shared" si="3"/>
        <v>0</v>
      </c>
      <c r="AU30" s="109">
        <f>IF(F30=F29,AU29,AU29+1)</f>
        <v>18</v>
      </c>
    </row>
    <row r="31" spans="1:47" s="24" customFormat="1" ht="12.75" customHeight="1">
      <c r="A31" s="18"/>
      <c r="B31" s="19"/>
      <c r="C31" s="19"/>
      <c r="D31" s="32"/>
      <c r="E31" s="20"/>
      <c r="F31" s="37" t="s">
        <v>45</v>
      </c>
      <c r="G31" s="104"/>
      <c r="H31" s="22"/>
      <c r="I31" s="32"/>
      <c r="J31" s="11"/>
      <c r="K31" s="19"/>
      <c r="L31" s="32"/>
      <c r="M31" s="32"/>
      <c r="N31" s="32"/>
      <c r="O31" s="11"/>
      <c r="P31" s="132"/>
      <c r="Q31" s="58" t="s">
        <v>74</v>
      </c>
      <c r="R31" s="14">
        <v>1</v>
      </c>
      <c r="S31" s="59"/>
      <c r="T31" s="65" t="s">
        <v>82</v>
      </c>
      <c r="U31" s="53">
        <f t="shared" si="0"/>
        <v>3</v>
      </c>
      <c r="V31" s="36"/>
      <c r="W31" s="20"/>
      <c r="X31" s="25"/>
      <c r="Y31" s="51"/>
      <c r="Z31" s="49"/>
      <c r="AA31" s="49"/>
      <c r="AB31" s="49"/>
      <c r="AC31" s="49"/>
      <c r="AD31" s="49"/>
      <c r="AE31" s="49"/>
      <c r="AF31" s="48"/>
      <c r="AG31" s="49"/>
      <c r="AH31" s="49"/>
      <c r="AI31" s="49"/>
      <c r="AJ31" s="49"/>
      <c r="AK31" s="49"/>
      <c r="AL31" s="49"/>
      <c r="AM31" s="49"/>
      <c r="AN31" s="17"/>
      <c r="AP31" s="110">
        <f t="shared" si="1"/>
        <v>5</v>
      </c>
      <c r="AQ31" s="110">
        <f>AP31-SUMPRODUCT(((AU$5:AU$71=AU31))*R$5:R$71)</f>
        <v>4</v>
      </c>
      <c r="AR31" s="110">
        <f>AP31-SUMPRODUCT(((AU$5:AU$71=AU31))*(AT$5:AT$71))</f>
        <v>4</v>
      </c>
      <c r="AS31" s="110">
        <f t="shared" si="2"/>
        <v>3</v>
      </c>
      <c r="AT31" s="109">
        <f t="shared" si="3"/>
        <v>0</v>
      </c>
      <c r="AU31" s="109">
        <f>IF(F31=F30,AU30,AU30+1)</f>
        <v>19</v>
      </c>
    </row>
    <row r="32" spans="1:47" s="24" customFormat="1" ht="12.75" customHeight="1">
      <c r="A32" s="18"/>
      <c r="B32" s="19"/>
      <c r="C32" s="19"/>
      <c r="D32" s="32"/>
      <c r="E32" s="20"/>
      <c r="F32" s="37" t="s">
        <v>45</v>
      </c>
      <c r="G32" s="104"/>
      <c r="H32" s="22"/>
      <c r="I32" s="32"/>
      <c r="J32" s="11"/>
      <c r="K32" s="19"/>
      <c r="L32" s="32"/>
      <c r="M32" s="32"/>
      <c r="N32" s="32"/>
      <c r="O32" s="11"/>
      <c r="P32" s="132"/>
      <c r="Q32" s="58" t="s">
        <v>74</v>
      </c>
      <c r="R32" s="14"/>
      <c r="S32" s="59"/>
      <c r="T32" s="65" t="s">
        <v>80</v>
      </c>
      <c r="U32" s="53">
        <f t="shared" si="0"/>
        <v>5</v>
      </c>
      <c r="V32" s="36"/>
      <c r="W32" s="20"/>
      <c r="X32" s="25"/>
      <c r="Y32" s="51"/>
      <c r="Z32" s="49"/>
      <c r="AA32" s="49"/>
      <c r="AB32" s="49"/>
      <c r="AC32" s="49"/>
      <c r="AD32" s="49"/>
      <c r="AE32" s="49"/>
      <c r="AF32" s="48"/>
      <c r="AG32" s="49"/>
      <c r="AH32" s="49"/>
      <c r="AI32" s="49"/>
      <c r="AJ32" s="49"/>
      <c r="AK32" s="49"/>
      <c r="AL32" s="49"/>
      <c r="AM32" s="49"/>
      <c r="AN32" s="17"/>
      <c r="AP32" s="110">
        <f t="shared" si="1"/>
        <v>5</v>
      </c>
      <c r="AQ32" s="110">
        <f>AP32-SUMPRODUCT(((AU$5:AU$71=AU32))*R$5:R$71)</f>
        <v>4</v>
      </c>
      <c r="AR32" s="110">
        <f>AP32-SUMPRODUCT(((AU$5:AU$71=AU32))*(AT$5:AT$71))</f>
        <v>4</v>
      </c>
      <c r="AS32" s="110">
        <f t="shared" si="2"/>
        <v>3</v>
      </c>
      <c r="AT32" s="109">
        <f t="shared" si="3"/>
        <v>0</v>
      </c>
      <c r="AU32" s="109">
        <f>IF(F32=F31,AU31,AU31+1)</f>
        <v>19</v>
      </c>
    </row>
    <row r="33" spans="1:47" s="24" customFormat="1" ht="12.75" customHeight="1">
      <c r="A33" s="18"/>
      <c r="B33" s="19"/>
      <c r="C33" s="19"/>
      <c r="D33" s="32"/>
      <c r="E33" s="20"/>
      <c r="F33" s="37" t="s">
        <v>45</v>
      </c>
      <c r="G33" s="104"/>
      <c r="H33" s="22"/>
      <c r="I33" s="32"/>
      <c r="J33" s="11"/>
      <c r="K33" s="19"/>
      <c r="L33" s="32"/>
      <c r="M33" s="32"/>
      <c r="N33" s="32"/>
      <c r="O33" s="11"/>
      <c r="P33" s="132"/>
      <c r="Q33" s="58" t="s">
        <v>74</v>
      </c>
      <c r="R33" s="14"/>
      <c r="S33" s="59"/>
      <c r="T33" s="65" t="s">
        <v>80</v>
      </c>
      <c r="U33" s="53">
        <f t="shared" si="0"/>
        <v>5</v>
      </c>
      <c r="V33" s="36"/>
      <c r="W33" s="20"/>
      <c r="X33" s="25"/>
      <c r="Y33" s="51"/>
      <c r="Z33" s="49"/>
      <c r="AA33" s="49"/>
      <c r="AB33" s="49"/>
      <c r="AC33" s="49"/>
      <c r="AD33" s="49"/>
      <c r="AE33" s="49"/>
      <c r="AF33" s="48"/>
      <c r="AG33" s="49"/>
      <c r="AH33" s="49"/>
      <c r="AI33" s="49"/>
      <c r="AJ33" s="49"/>
      <c r="AK33" s="49"/>
      <c r="AL33" s="49"/>
      <c r="AM33" s="49"/>
      <c r="AN33" s="17"/>
      <c r="AP33" s="110">
        <f t="shared" si="1"/>
        <v>5</v>
      </c>
      <c r="AQ33" s="110">
        <f>AP33-SUMPRODUCT(((AU$5:AU$71=AU33))*R$5:R$71)</f>
        <v>4</v>
      </c>
      <c r="AR33" s="110">
        <f>AP33-SUMPRODUCT(((AU$5:AU$71=AU33))*(AT$5:AT$71))</f>
        <v>4</v>
      </c>
      <c r="AS33" s="110">
        <f t="shared" si="2"/>
        <v>3</v>
      </c>
      <c r="AT33" s="109">
        <f t="shared" si="3"/>
        <v>0</v>
      </c>
      <c r="AU33" s="109">
        <f>IF(F33=F32,AU32,AU32+1)</f>
        <v>19</v>
      </c>
    </row>
    <row r="34" spans="1:47" s="24" customFormat="1" ht="12.75" customHeight="1">
      <c r="A34" s="18"/>
      <c r="B34" s="19"/>
      <c r="C34" s="19"/>
      <c r="D34" s="32"/>
      <c r="E34" s="20"/>
      <c r="F34" s="37" t="s">
        <v>45</v>
      </c>
      <c r="G34" s="104"/>
      <c r="H34" s="22"/>
      <c r="I34" s="32"/>
      <c r="J34" s="11"/>
      <c r="K34" s="19"/>
      <c r="L34" s="32"/>
      <c r="M34" s="32"/>
      <c r="N34" s="32"/>
      <c r="O34" s="11"/>
      <c r="P34" s="132"/>
      <c r="Q34" s="58" t="s">
        <v>74</v>
      </c>
      <c r="R34" s="14"/>
      <c r="S34" s="59">
        <v>2</v>
      </c>
      <c r="T34" s="65" t="s">
        <v>83</v>
      </c>
      <c r="U34" s="53">
        <f t="shared" si="0"/>
        <v>3</v>
      </c>
      <c r="V34" s="36"/>
      <c r="W34" s="20"/>
      <c r="X34" s="25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9"/>
      <c r="AN34" s="17"/>
      <c r="AP34" s="110">
        <f t="shared" si="1"/>
        <v>5</v>
      </c>
      <c r="AQ34" s="110">
        <f>AP34-SUMPRODUCT(((AU$5:AU$71=AU34))*R$5:R$71)</f>
        <v>4</v>
      </c>
      <c r="AR34" s="110">
        <f>AP34-SUMPRODUCT(((AU$5:AU$71=AU34))*(AT$5:AT$71))</f>
        <v>4</v>
      </c>
      <c r="AS34" s="110">
        <f t="shared" si="2"/>
        <v>3</v>
      </c>
      <c r="AT34" s="109">
        <f t="shared" si="3"/>
        <v>1</v>
      </c>
      <c r="AU34" s="109">
        <f>IF(F34=F33,AU33,AU33+1)</f>
        <v>19</v>
      </c>
    </row>
    <row r="35" spans="1:47" s="24" customFormat="1" ht="12.75" customHeight="1">
      <c r="A35" s="18"/>
      <c r="B35" s="19"/>
      <c r="C35" s="19"/>
      <c r="D35" s="32"/>
      <c r="E35" s="20"/>
      <c r="F35" s="37" t="s">
        <v>45</v>
      </c>
      <c r="G35" s="104"/>
      <c r="H35" s="22"/>
      <c r="I35" s="32"/>
      <c r="J35" s="11"/>
      <c r="K35" s="19"/>
      <c r="L35" s="32"/>
      <c r="M35" s="32"/>
      <c r="N35" s="32"/>
      <c r="O35" s="11"/>
      <c r="P35" s="132"/>
      <c r="Q35" s="58" t="s">
        <v>74</v>
      </c>
      <c r="R35" s="14"/>
      <c r="S35" s="59"/>
      <c r="T35" s="65" t="s">
        <v>80</v>
      </c>
      <c r="U35" s="53">
        <f t="shared" si="0"/>
        <v>5</v>
      </c>
      <c r="V35" s="36"/>
      <c r="W35" s="20"/>
      <c r="X35" s="25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9"/>
      <c r="AN35" s="17"/>
      <c r="AP35" s="110">
        <f t="shared" si="1"/>
        <v>5</v>
      </c>
      <c r="AQ35" s="110">
        <f>AP35-SUMPRODUCT(((AU$5:AU$71=AU35))*R$5:R$71)</f>
        <v>4</v>
      </c>
      <c r="AR35" s="110">
        <f>AP35-SUMPRODUCT(((AU$5:AU$71=AU35))*(AT$5:AT$71))</f>
        <v>4</v>
      </c>
      <c r="AS35" s="110">
        <f t="shared" si="2"/>
        <v>3</v>
      </c>
      <c r="AT35" s="109">
        <f t="shared" si="3"/>
        <v>0</v>
      </c>
      <c r="AU35" s="109">
        <f>IF(F35=F34,AU34,AU34+1)</f>
        <v>19</v>
      </c>
    </row>
    <row r="36" spans="1:47" s="24" customFormat="1" ht="12.75" customHeight="1">
      <c r="A36" s="18"/>
      <c r="B36" s="19"/>
      <c r="C36" s="19"/>
      <c r="D36" s="32"/>
      <c r="E36" s="20"/>
      <c r="F36" s="37" t="s">
        <v>46</v>
      </c>
      <c r="G36" s="104"/>
      <c r="H36" s="22"/>
      <c r="I36" s="32"/>
      <c r="J36" s="11"/>
      <c r="K36" s="19"/>
      <c r="L36" s="32"/>
      <c r="M36" s="32"/>
      <c r="N36" s="32"/>
      <c r="O36" s="11"/>
      <c r="P36" s="132"/>
      <c r="Q36" s="58" t="s">
        <v>74</v>
      </c>
      <c r="R36" s="14"/>
      <c r="S36" s="59"/>
      <c r="T36" s="65" t="s">
        <v>80</v>
      </c>
      <c r="U36" s="53">
        <f t="shared" si="0"/>
        <v>4</v>
      </c>
      <c r="V36" s="36"/>
      <c r="W36" s="38"/>
      <c r="X36" s="25"/>
      <c r="Y36" s="51"/>
      <c r="Z36" s="49"/>
      <c r="AA36" s="49"/>
      <c r="AB36" s="49"/>
      <c r="AC36" s="49"/>
      <c r="AD36" s="49"/>
      <c r="AE36" s="49"/>
      <c r="AF36" s="48"/>
      <c r="AG36" s="49"/>
      <c r="AH36" s="49"/>
      <c r="AI36" s="49"/>
      <c r="AJ36" s="49"/>
      <c r="AK36" s="49"/>
      <c r="AL36" s="49"/>
      <c r="AM36" s="49"/>
      <c r="AN36" s="17"/>
      <c r="AP36" s="110">
        <f t="shared" si="1"/>
        <v>4</v>
      </c>
      <c r="AQ36" s="110">
        <f>AP36-SUMPRODUCT(((AU$5:AU$71=AU36))*R$5:R$71)</f>
        <v>3</v>
      </c>
      <c r="AR36" s="110">
        <f>AP36-SUMPRODUCT(((AU$5:AU$71=AU36))*(AT$5:AT$71))</f>
        <v>3</v>
      </c>
      <c r="AS36" s="110">
        <f>-(AP36-AQ36-AR36)</f>
        <v>2</v>
      </c>
      <c r="AT36" s="109">
        <f t="shared" si="3"/>
        <v>0</v>
      </c>
      <c r="AU36" s="109">
        <f>IF(F36=F35,AU35,AU35+1)</f>
        <v>20</v>
      </c>
    </row>
    <row r="37" spans="1:47" s="24" customFormat="1" ht="12.75" customHeight="1">
      <c r="A37" s="18"/>
      <c r="B37" s="19"/>
      <c r="C37" s="19"/>
      <c r="D37" s="32"/>
      <c r="E37" s="20"/>
      <c r="F37" s="37" t="s">
        <v>46</v>
      </c>
      <c r="G37" s="104"/>
      <c r="H37" s="22"/>
      <c r="I37" s="32"/>
      <c r="J37" s="11"/>
      <c r="K37" s="19"/>
      <c r="L37" s="32"/>
      <c r="M37" s="32"/>
      <c r="N37" s="32"/>
      <c r="O37" s="11"/>
      <c r="P37" s="132"/>
      <c r="Q37" s="58" t="s">
        <v>74</v>
      </c>
      <c r="R37" s="14">
        <v>1</v>
      </c>
      <c r="S37" s="59"/>
      <c r="T37" s="65" t="s">
        <v>82</v>
      </c>
      <c r="U37" s="53">
        <f t="shared" ref="U37:U71" si="4">IF(OR(R37&lt;&gt;"",S37&lt;&gt;""),AS37,IF(OR(Q37="*",R37&lt;&gt;"",S37&lt;&gt;""),AP37,""))</f>
        <v>2</v>
      </c>
      <c r="V37" s="36"/>
      <c r="W37" s="38"/>
      <c r="X37" s="25"/>
      <c r="Y37" s="51"/>
      <c r="Z37" s="49"/>
      <c r="AA37" s="49"/>
      <c r="AB37" s="49"/>
      <c r="AC37" s="49"/>
      <c r="AD37" s="49"/>
      <c r="AE37" s="49"/>
      <c r="AF37" s="48"/>
      <c r="AG37" s="49"/>
      <c r="AH37" s="49"/>
      <c r="AI37" s="49"/>
      <c r="AJ37" s="49"/>
      <c r="AK37" s="49"/>
      <c r="AL37" s="49"/>
      <c r="AM37" s="49"/>
      <c r="AN37" s="17"/>
      <c r="AP37" s="110">
        <f t="shared" ref="AP37:AP71" si="5">COUNTIFS(AU$5:AU$71,AU37)</f>
        <v>4</v>
      </c>
      <c r="AQ37" s="110">
        <f>AP37-SUMPRODUCT(((AU$5:AU$71=AU37))*R$5:R$71)</f>
        <v>3</v>
      </c>
      <c r="AR37" s="110">
        <f>AP37-SUMPRODUCT(((AU$5:AU$71=AU37))*(AT$5:AT$71))</f>
        <v>3</v>
      </c>
      <c r="AS37" s="110">
        <f t="shared" si="2"/>
        <v>2</v>
      </c>
      <c r="AT37" s="109">
        <f t="shared" si="3"/>
        <v>0</v>
      </c>
      <c r="AU37" s="109">
        <f>IF(F37=F36,AU36,AU36+1)</f>
        <v>20</v>
      </c>
    </row>
    <row r="38" spans="1:47" s="24" customFormat="1" ht="12.75" customHeight="1">
      <c r="A38" s="18"/>
      <c r="B38" s="19"/>
      <c r="C38" s="19"/>
      <c r="D38" s="32"/>
      <c r="E38" s="20"/>
      <c r="F38" s="37" t="s">
        <v>46</v>
      </c>
      <c r="G38" s="104"/>
      <c r="H38" s="22"/>
      <c r="I38" s="32"/>
      <c r="J38" s="11"/>
      <c r="K38" s="19"/>
      <c r="L38" s="32"/>
      <c r="M38" s="32"/>
      <c r="N38" s="32"/>
      <c r="O38" s="11"/>
      <c r="P38" s="132"/>
      <c r="Q38" s="58" t="s">
        <v>74</v>
      </c>
      <c r="R38" s="14"/>
      <c r="S38" s="59">
        <v>2</v>
      </c>
      <c r="T38" s="65" t="s">
        <v>83</v>
      </c>
      <c r="U38" s="53">
        <f t="shared" si="4"/>
        <v>2</v>
      </c>
      <c r="V38" s="36"/>
      <c r="W38" s="38"/>
      <c r="X38" s="25"/>
      <c r="Y38" s="51"/>
      <c r="Z38" s="49"/>
      <c r="AA38" s="49"/>
      <c r="AB38" s="49"/>
      <c r="AC38" s="49"/>
      <c r="AD38" s="49"/>
      <c r="AE38" s="49"/>
      <c r="AF38" s="48"/>
      <c r="AG38" s="49"/>
      <c r="AH38" s="49"/>
      <c r="AI38" s="49"/>
      <c r="AJ38" s="49"/>
      <c r="AK38" s="49"/>
      <c r="AL38" s="49"/>
      <c r="AM38" s="49"/>
      <c r="AN38" s="17"/>
      <c r="AP38" s="110">
        <f t="shared" si="5"/>
        <v>4</v>
      </c>
      <c r="AQ38" s="110">
        <f>AP38-SUMPRODUCT(((AU$5:AU$71=AU38))*R$5:R$71)</f>
        <v>3</v>
      </c>
      <c r="AR38" s="110">
        <f>AP38-SUMPRODUCT(((AU$5:AU$71=AU38))*(AT$5:AT$71))</f>
        <v>3</v>
      </c>
      <c r="AS38" s="110">
        <f t="shared" si="2"/>
        <v>2</v>
      </c>
      <c r="AT38" s="109">
        <f t="shared" si="3"/>
        <v>1</v>
      </c>
      <c r="AU38" s="109">
        <f>IF(F38=F37,AU37,AU37+1)</f>
        <v>20</v>
      </c>
    </row>
    <row r="39" spans="1:47" s="24" customFormat="1" ht="12.75" customHeight="1">
      <c r="A39" s="18"/>
      <c r="B39" s="19"/>
      <c r="C39" s="19"/>
      <c r="D39" s="32"/>
      <c r="E39" s="20"/>
      <c r="F39" s="37" t="s">
        <v>46</v>
      </c>
      <c r="G39" s="104"/>
      <c r="H39" s="22"/>
      <c r="I39" s="32"/>
      <c r="J39" s="11"/>
      <c r="K39" s="19"/>
      <c r="L39" s="32"/>
      <c r="M39" s="32"/>
      <c r="N39" s="32"/>
      <c r="O39" s="11"/>
      <c r="P39" s="132"/>
      <c r="Q39" s="58" t="s">
        <v>74</v>
      </c>
      <c r="R39" s="14"/>
      <c r="S39" s="59"/>
      <c r="T39" s="65" t="s">
        <v>80</v>
      </c>
      <c r="U39" s="53">
        <f t="shared" si="4"/>
        <v>4</v>
      </c>
      <c r="V39" s="36"/>
      <c r="W39" s="38"/>
      <c r="X39" s="25"/>
      <c r="Y39" s="51"/>
      <c r="Z39" s="49"/>
      <c r="AA39" s="49"/>
      <c r="AB39" s="49"/>
      <c r="AC39" s="49"/>
      <c r="AD39" s="49"/>
      <c r="AE39" s="49"/>
      <c r="AF39" s="48"/>
      <c r="AG39" s="49"/>
      <c r="AH39" s="49"/>
      <c r="AI39" s="49"/>
      <c r="AJ39" s="49"/>
      <c r="AK39" s="49"/>
      <c r="AL39" s="49"/>
      <c r="AM39" s="49"/>
      <c r="AN39" s="17"/>
      <c r="AP39" s="110">
        <f t="shared" si="5"/>
        <v>4</v>
      </c>
      <c r="AQ39" s="110">
        <f>AP39-SUMPRODUCT(((AU$5:AU$71=AU39))*R$5:R$71)</f>
        <v>3</v>
      </c>
      <c r="AR39" s="110">
        <f>AP39-SUMPRODUCT(((AU$5:AU$71=AU39))*(AT$5:AT$71))</f>
        <v>3</v>
      </c>
      <c r="AS39" s="110">
        <f t="shared" si="2"/>
        <v>2</v>
      </c>
      <c r="AT39" s="109">
        <f t="shared" si="3"/>
        <v>0</v>
      </c>
      <c r="AU39" s="109">
        <f>IF(F39=F38,AU38,AU38+1)</f>
        <v>20</v>
      </c>
    </row>
    <row r="40" spans="1:47" s="24" customFormat="1" ht="12.75" customHeight="1">
      <c r="A40" s="18"/>
      <c r="B40" s="19"/>
      <c r="C40" s="19"/>
      <c r="D40" s="32"/>
      <c r="E40" s="20"/>
      <c r="F40" s="37" t="s">
        <v>47</v>
      </c>
      <c r="G40" s="104"/>
      <c r="H40" s="22"/>
      <c r="I40" s="32"/>
      <c r="J40" s="11"/>
      <c r="K40" s="19"/>
      <c r="L40" s="32"/>
      <c r="M40" s="32"/>
      <c r="N40" s="32"/>
      <c r="O40" s="11"/>
      <c r="P40" s="132"/>
      <c r="Q40" s="58"/>
      <c r="R40" s="14"/>
      <c r="S40" s="59"/>
      <c r="T40" s="65"/>
      <c r="U40" s="53" t="str">
        <f t="shared" si="4"/>
        <v/>
      </c>
      <c r="V40" s="36"/>
      <c r="W40" s="38"/>
      <c r="X40" s="25"/>
      <c r="Y40" s="51"/>
      <c r="Z40" s="49"/>
      <c r="AA40" s="49"/>
      <c r="AB40" s="49"/>
      <c r="AC40" s="49"/>
      <c r="AD40" s="49"/>
      <c r="AE40" s="49"/>
      <c r="AF40" s="48"/>
      <c r="AG40" s="49"/>
      <c r="AH40" s="49"/>
      <c r="AI40" s="49"/>
      <c r="AJ40" s="49"/>
      <c r="AK40" s="49"/>
      <c r="AL40" s="49"/>
      <c r="AM40" s="49"/>
      <c r="AN40" s="17"/>
      <c r="AP40" s="110">
        <f t="shared" si="5"/>
        <v>4</v>
      </c>
      <c r="AQ40" s="110">
        <f>AP40-SUMPRODUCT(((AU$5:AU$71=AU40))*R$5:R$71)</f>
        <v>4</v>
      </c>
      <c r="AR40" s="110">
        <f>AP40-SUMPRODUCT(((AU$5:AU$71=AU40))*(AT$5:AT$71))</f>
        <v>4</v>
      </c>
      <c r="AS40" s="110">
        <f t="shared" si="2"/>
        <v>4</v>
      </c>
      <c r="AT40" s="109">
        <f t="shared" si="3"/>
        <v>0</v>
      </c>
      <c r="AU40" s="109">
        <f>IF(F40=F39,AU39,AU39+1)</f>
        <v>21</v>
      </c>
    </row>
    <row r="41" spans="1:47" s="24" customFormat="1" ht="12.75" customHeight="1">
      <c r="A41" s="18"/>
      <c r="B41" s="19"/>
      <c r="C41" s="19"/>
      <c r="D41" s="32"/>
      <c r="E41" s="20"/>
      <c r="F41" s="37" t="s">
        <v>47</v>
      </c>
      <c r="G41" s="104"/>
      <c r="H41" s="22"/>
      <c r="I41" s="32"/>
      <c r="J41" s="11"/>
      <c r="K41" s="19"/>
      <c r="L41" s="32"/>
      <c r="M41" s="32"/>
      <c r="N41" s="32"/>
      <c r="O41" s="11"/>
      <c r="P41" s="132"/>
      <c r="Q41" s="58"/>
      <c r="R41" s="14"/>
      <c r="S41" s="59"/>
      <c r="T41" s="65"/>
      <c r="U41" s="53" t="str">
        <f t="shared" si="4"/>
        <v/>
      </c>
      <c r="V41" s="36"/>
      <c r="W41" s="38"/>
      <c r="X41" s="25"/>
      <c r="Y41" s="51"/>
      <c r="Z41" s="49"/>
      <c r="AA41" s="49"/>
      <c r="AB41" s="49"/>
      <c r="AC41" s="49"/>
      <c r="AD41" s="49"/>
      <c r="AE41" s="49"/>
      <c r="AF41" s="48"/>
      <c r="AG41" s="49"/>
      <c r="AH41" s="49"/>
      <c r="AI41" s="49"/>
      <c r="AJ41" s="49"/>
      <c r="AK41" s="49"/>
      <c r="AL41" s="49"/>
      <c r="AM41" s="49"/>
      <c r="AN41" s="17"/>
      <c r="AP41" s="110">
        <f t="shared" si="5"/>
        <v>4</v>
      </c>
      <c r="AQ41" s="110">
        <f>AP41-SUMPRODUCT(((AU$5:AU$71=AU41))*R$5:R$71)</f>
        <v>4</v>
      </c>
      <c r="AR41" s="110">
        <f>AP41-SUMPRODUCT(((AU$5:AU$71=AU41))*(AT$5:AT$71))</f>
        <v>4</v>
      </c>
      <c r="AS41" s="110">
        <f t="shared" si="2"/>
        <v>4</v>
      </c>
      <c r="AT41" s="109">
        <f t="shared" si="3"/>
        <v>0</v>
      </c>
      <c r="AU41" s="109">
        <f>IF(F41=F40,AU40,AU40+1)</f>
        <v>21</v>
      </c>
    </row>
    <row r="42" spans="1:47" s="24" customFormat="1" ht="12.75" customHeight="1">
      <c r="A42" s="18"/>
      <c r="B42" s="19"/>
      <c r="C42" s="19"/>
      <c r="D42" s="32"/>
      <c r="E42" s="20"/>
      <c r="F42" s="37" t="s">
        <v>47</v>
      </c>
      <c r="G42" s="104"/>
      <c r="H42" s="22"/>
      <c r="I42" s="32"/>
      <c r="J42" s="11"/>
      <c r="K42" s="19"/>
      <c r="L42" s="32"/>
      <c r="M42" s="32"/>
      <c r="N42" s="32"/>
      <c r="O42" s="11"/>
      <c r="P42" s="132"/>
      <c r="Q42" s="58"/>
      <c r="R42" s="14"/>
      <c r="S42" s="59"/>
      <c r="T42" s="65"/>
      <c r="U42" s="53" t="str">
        <f t="shared" si="4"/>
        <v/>
      </c>
      <c r="V42" s="36"/>
      <c r="W42" s="38"/>
      <c r="X42" s="25"/>
      <c r="Y42" s="51"/>
      <c r="Z42" s="49"/>
      <c r="AA42" s="49"/>
      <c r="AB42" s="49"/>
      <c r="AC42" s="49"/>
      <c r="AD42" s="49"/>
      <c r="AE42" s="49"/>
      <c r="AF42" s="48"/>
      <c r="AG42" s="49"/>
      <c r="AH42" s="49"/>
      <c r="AI42" s="49"/>
      <c r="AJ42" s="49"/>
      <c r="AK42" s="49"/>
      <c r="AL42" s="49"/>
      <c r="AM42" s="49"/>
      <c r="AN42" s="17"/>
      <c r="AP42" s="110">
        <f t="shared" si="5"/>
        <v>4</v>
      </c>
      <c r="AQ42" s="110">
        <f>AP42-SUMPRODUCT(((AU$5:AU$71=AU42))*R$5:R$71)</f>
        <v>4</v>
      </c>
      <c r="AR42" s="110">
        <f>AP42-SUMPRODUCT(((AU$5:AU$71=AU42))*(AT$5:AT$71))</f>
        <v>4</v>
      </c>
      <c r="AS42" s="110">
        <f t="shared" si="2"/>
        <v>4</v>
      </c>
      <c r="AT42" s="109">
        <f t="shared" si="3"/>
        <v>0</v>
      </c>
      <c r="AU42" s="109">
        <f>IF(F42=F41,AU41,AU41+1)</f>
        <v>21</v>
      </c>
    </row>
    <row r="43" spans="1:47" s="24" customFormat="1" ht="12.75" customHeight="1">
      <c r="A43" s="18"/>
      <c r="B43" s="19"/>
      <c r="C43" s="19"/>
      <c r="D43" s="32"/>
      <c r="E43" s="20"/>
      <c r="F43" s="37" t="s">
        <v>47</v>
      </c>
      <c r="G43" s="104"/>
      <c r="H43" s="22"/>
      <c r="I43" s="32"/>
      <c r="J43" s="11"/>
      <c r="K43" s="19"/>
      <c r="L43" s="32"/>
      <c r="M43" s="32"/>
      <c r="N43" s="32"/>
      <c r="O43" s="11"/>
      <c r="P43" s="132"/>
      <c r="Q43" s="58"/>
      <c r="R43" s="14"/>
      <c r="S43" s="59"/>
      <c r="T43" s="65"/>
      <c r="U43" s="53" t="str">
        <f t="shared" si="4"/>
        <v/>
      </c>
      <c r="V43" s="36"/>
      <c r="W43" s="38"/>
      <c r="X43" s="25"/>
      <c r="Y43" s="51"/>
      <c r="Z43" s="49"/>
      <c r="AA43" s="49"/>
      <c r="AB43" s="49"/>
      <c r="AC43" s="49"/>
      <c r="AD43" s="49"/>
      <c r="AE43" s="49"/>
      <c r="AF43" s="48"/>
      <c r="AG43" s="49"/>
      <c r="AH43" s="49"/>
      <c r="AI43" s="49"/>
      <c r="AJ43" s="49"/>
      <c r="AK43" s="49"/>
      <c r="AL43" s="49"/>
      <c r="AM43" s="49"/>
      <c r="AN43" s="17"/>
      <c r="AP43" s="110">
        <f t="shared" si="5"/>
        <v>4</v>
      </c>
      <c r="AQ43" s="110">
        <f>AP43-SUMPRODUCT(((AU$5:AU$71=AU43))*R$5:R$71)</f>
        <v>4</v>
      </c>
      <c r="AR43" s="110">
        <f>AP43-SUMPRODUCT(((AU$5:AU$71=AU43))*(AT$5:AT$71))</f>
        <v>4</v>
      </c>
      <c r="AS43" s="110">
        <f t="shared" si="2"/>
        <v>4</v>
      </c>
      <c r="AT43" s="109">
        <f t="shared" si="3"/>
        <v>0</v>
      </c>
      <c r="AU43" s="109">
        <f>IF(F43=F42,AU42,AU42+1)</f>
        <v>21</v>
      </c>
    </row>
    <row r="44" spans="1:47" s="24" customFormat="1" ht="12.75" customHeight="1">
      <c r="A44" s="18"/>
      <c r="B44" s="19"/>
      <c r="C44" s="19"/>
      <c r="D44" s="32"/>
      <c r="E44" s="20"/>
      <c r="F44" s="37" t="s">
        <v>48</v>
      </c>
      <c r="G44" s="104"/>
      <c r="H44" s="22"/>
      <c r="I44" s="32"/>
      <c r="J44" s="11"/>
      <c r="K44" s="19"/>
      <c r="L44" s="32"/>
      <c r="M44" s="32"/>
      <c r="N44" s="32"/>
      <c r="O44" s="11"/>
      <c r="P44" s="132"/>
      <c r="Q44" s="58"/>
      <c r="R44" s="14"/>
      <c r="S44" s="59"/>
      <c r="T44" s="65"/>
      <c r="U44" s="53" t="str">
        <f t="shared" si="4"/>
        <v/>
      </c>
      <c r="V44" s="36"/>
      <c r="W44" s="38"/>
      <c r="X44" s="25"/>
      <c r="Y44" s="51"/>
      <c r="Z44" s="49"/>
      <c r="AA44" s="49"/>
      <c r="AB44" s="49"/>
      <c r="AC44" s="49"/>
      <c r="AD44" s="49"/>
      <c r="AE44" s="49"/>
      <c r="AF44" s="48"/>
      <c r="AG44" s="49"/>
      <c r="AH44" s="49"/>
      <c r="AI44" s="49"/>
      <c r="AJ44" s="49"/>
      <c r="AK44" s="49"/>
      <c r="AL44" s="49"/>
      <c r="AM44" s="49"/>
      <c r="AN44" s="17"/>
      <c r="AP44" s="110">
        <f t="shared" si="5"/>
        <v>4</v>
      </c>
      <c r="AQ44" s="110">
        <f>AP44-SUMPRODUCT(((AU$5:AU$71=AU44))*R$5:R$71)</f>
        <v>4</v>
      </c>
      <c r="AR44" s="110">
        <f>AP44-SUMPRODUCT(((AU$5:AU$71=AU44))*(AT$5:AT$71))</f>
        <v>4</v>
      </c>
      <c r="AS44" s="110">
        <f t="shared" si="2"/>
        <v>4</v>
      </c>
      <c r="AT44" s="109">
        <f t="shared" si="3"/>
        <v>0</v>
      </c>
      <c r="AU44" s="109">
        <f>IF(F44=F43,AU43,AU43+1)</f>
        <v>22</v>
      </c>
    </row>
    <row r="45" spans="1:47" s="24" customFormat="1" ht="12.75" customHeight="1">
      <c r="A45" s="18"/>
      <c r="B45" s="19"/>
      <c r="C45" s="19"/>
      <c r="D45" s="32"/>
      <c r="E45" s="20"/>
      <c r="F45" s="37" t="s">
        <v>48</v>
      </c>
      <c r="G45" s="104"/>
      <c r="H45" s="22"/>
      <c r="I45" s="32"/>
      <c r="J45" s="11"/>
      <c r="K45" s="19"/>
      <c r="L45" s="32"/>
      <c r="M45" s="32"/>
      <c r="N45" s="32"/>
      <c r="O45" s="11"/>
      <c r="P45" s="132"/>
      <c r="Q45" s="58"/>
      <c r="R45" s="14"/>
      <c r="S45" s="59"/>
      <c r="T45" s="65"/>
      <c r="U45" s="53" t="str">
        <f t="shared" si="4"/>
        <v/>
      </c>
      <c r="V45" s="36"/>
      <c r="W45" s="38"/>
      <c r="X45" s="25"/>
      <c r="Y45" s="51"/>
      <c r="Z45" s="49"/>
      <c r="AA45" s="49"/>
      <c r="AB45" s="49"/>
      <c r="AC45" s="49"/>
      <c r="AD45" s="49"/>
      <c r="AE45" s="49"/>
      <c r="AF45" s="48"/>
      <c r="AG45" s="49"/>
      <c r="AH45" s="49"/>
      <c r="AI45" s="49"/>
      <c r="AJ45" s="49"/>
      <c r="AK45" s="49"/>
      <c r="AL45" s="49"/>
      <c r="AM45" s="49"/>
      <c r="AN45" s="17"/>
      <c r="AP45" s="110">
        <f t="shared" si="5"/>
        <v>4</v>
      </c>
      <c r="AQ45" s="110">
        <f>AP45-SUMPRODUCT(((AU$5:AU$71=AU45))*R$5:R$71)</f>
        <v>4</v>
      </c>
      <c r="AR45" s="110">
        <f>AP45-SUMPRODUCT(((AU$5:AU$71=AU45))*(AT$5:AT$71))</f>
        <v>4</v>
      </c>
      <c r="AS45" s="110">
        <f t="shared" si="2"/>
        <v>4</v>
      </c>
      <c r="AT45" s="109">
        <f t="shared" si="3"/>
        <v>0</v>
      </c>
      <c r="AU45" s="109">
        <f>IF(F45=F44,AU44,AU44+1)</f>
        <v>22</v>
      </c>
    </row>
    <row r="46" spans="1:47" s="24" customFormat="1" ht="12.75" customHeight="1">
      <c r="A46" s="18"/>
      <c r="B46" s="19"/>
      <c r="C46" s="19"/>
      <c r="D46" s="32"/>
      <c r="E46" s="20"/>
      <c r="F46" s="37" t="s">
        <v>48</v>
      </c>
      <c r="G46" s="104"/>
      <c r="H46" s="22"/>
      <c r="I46" s="32"/>
      <c r="J46" s="11"/>
      <c r="K46" s="19"/>
      <c r="L46" s="32"/>
      <c r="M46" s="32"/>
      <c r="N46" s="32"/>
      <c r="O46" s="11"/>
      <c r="P46" s="132"/>
      <c r="Q46" s="58"/>
      <c r="R46" s="14"/>
      <c r="S46" s="59"/>
      <c r="T46" s="65"/>
      <c r="U46" s="53" t="str">
        <f t="shared" si="4"/>
        <v/>
      </c>
      <c r="V46" s="36"/>
      <c r="W46" s="38"/>
      <c r="X46" s="25"/>
      <c r="Y46" s="51"/>
      <c r="Z46" s="49"/>
      <c r="AA46" s="49"/>
      <c r="AB46" s="49"/>
      <c r="AC46" s="49"/>
      <c r="AD46" s="49"/>
      <c r="AE46" s="49"/>
      <c r="AF46" s="48"/>
      <c r="AG46" s="49"/>
      <c r="AH46" s="49"/>
      <c r="AI46" s="49"/>
      <c r="AJ46" s="49"/>
      <c r="AK46" s="49"/>
      <c r="AL46" s="49"/>
      <c r="AM46" s="49"/>
      <c r="AN46" s="17"/>
      <c r="AP46" s="110">
        <f t="shared" si="5"/>
        <v>4</v>
      </c>
      <c r="AQ46" s="110">
        <f>AP46-SUMPRODUCT(((AU$5:AU$71=AU46))*R$5:R$71)</f>
        <v>4</v>
      </c>
      <c r="AR46" s="110">
        <f>AP46-SUMPRODUCT(((AU$5:AU$71=AU46))*(AT$5:AT$71))</f>
        <v>4</v>
      </c>
      <c r="AS46" s="110">
        <f t="shared" si="2"/>
        <v>4</v>
      </c>
      <c r="AT46" s="109">
        <f t="shared" si="3"/>
        <v>0</v>
      </c>
      <c r="AU46" s="109">
        <f>IF(F46=F45,AU45,AU45+1)</f>
        <v>22</v>
      </c>
    </row>
    <row r="47" spans="1:47" s="24" customFormat="1" ht="12.75" customHeight="1">
      <c r="A47" s="18"/>
      <c r="B47" s="19"/>
      <c r="C47" s="19"/>
      <c r="D47" s="32"/>
      <c r="E47" s="20"/>
      <c r="F47" s="37" t="s">
        <v>48</v>
      </c>
      <c r="G47" s="104"/>
      <c r="H47" s="22"/>
      <c r="I47" s="32"/>
      <c r="J47" s="11"/>
      <c r="K47" s="19"/>
      <c r="L47" s="32"/>
      <c r="M47" s="32"/>
      <c r="N47" s="32"/>
      <c r="O47" s="11"/>
      <c r="P47" s="132"/>
      <c r="Q47" s="58"/>
      <c r="R47" s="14"/>
      <c r="S47" s="59"/>
      <c r="T47" s="65"/>
      <c r="U47" s="53" t="str">
        <f t="shared" si="4"/>
        <v/>
      </c>
      <c r="V47" s="36"/>
      <c r="W47" s="38"/>
      <c r="X47" s="25"/>
      <c r="Y47" s="51"/>
      <c r="Z47" s="49"/>
      <c r="AA47" s="49"/>
      <c r="AB47" s="49"/>
      <c r="AC47" s="49"/>
      <c r="AD47" s="49"/>
      <c r="AE47" s="49"/>
      <c r="AF47" s="48"/>
      <c r="AG47" s="49"/>
      <c r="AH47" s="49"/>
      <c r="AI47" s="49"/>
      <c r="AJ47" s="49"/>
      <c r="AK47" s="49"/>
      <c r="AL47" s="49"/>
      <c r="AM47" s="49"/>
      <c r="AN47" s="17"/>
      <c r="AP47" s="110">
        <f t="shared" si="5"/>
        <v>4</v>
      </c>
      <c r="AQ47" s="110">
        <f>AP47-SUMPRODUCT(((AU$5:AU$71=AU47))*R$5:R$71)</f>
        <v>4</v>
      </c>
      <c r="AR47" s="110">
        <f>AP47-SUMPRODUCT(((AU$5:AU$71=AU47))*(AT$5:AT$71))</f>
        <v>4</v>
      </c>
      <c r="AS47" s="110">
        <f t="shared" si="2"/>
        <v>4</v>
      </c>
      <c r="AT47" s="109">
        <f t="shared" si="3"/>
        <v>0</v>
      </c>
      <c r="AU47" s="109">
        <f>IF(F47=F46,AU46,AU46+1)</f>
        <v>22</v>
      </c>
    </row>
    <row r="48" spans="1:47" s="24" customFormat="1" ht="12.75" customHeight="1">
      <c r="A48" s="18"/>
      <c r="B48" s="19"/>
      <c r="C48" s="19"/>
      <c r="D48" s="32"/>
      <c r="E48" s="20"/>
      <c r="F48" s="37" t="s">
        <v>49</v>
      </c>
      <c r="G48" s="104"/>
      <c r="H48" s="22"/>
      <c r="I48" s="32"/>
      <c r="J48" s="11"/>
      <c r="K48" s="19"/>
      <c r="L48" s="32"/>
      <c r="M48" s="32"/>
      <c r="N48" s="32"/>
      <c r="O48" s="11"/>
      <c r="P48" s="132"/>
      <c r="Q48" s="58"/>
      <c r="R48" s="14"/>
      <c r="S48" s="59"/>
      <c r="T48" s="65"/>
      <c r="U48" s="53" t="str">
        <f t="shared" si="4"/>
        <v/>
      </c>
      <c r="V48" s="36"/>
      <c r="W48" s="38"/>
      <c r="X48" s="25"/>
      <c r="Y48" s="51"/>
      <c r="Z48" s="49"/>
      <c r="AA48" s="49"/>
      <c r="AB48" s="49"/>
      <c r="AC48" s="49"/>
      <c r="AD48" s="49"/>
      <c r="AE48" s="49"/>
      <c r="AF48" s="48"/>
      <c r="AG48" s="49"/>
      <c r="AH48" s="49"/>
      <c r="AI48" s="49"/>
      <c r="AJ48" s="49"/>
      <c r="AK48" s="49"/>
      <c r="AL48" s="49"/>
      <c r="AM48" s="49"/>
      <c r="AN48" s="17"/>
      <c r="AP48" s="110">
        <f t="shared" si="5"/>
        <v>4</v>
      </c>
      <c r="AQ48" s="110">
        <f>AP48-SUMPRODUCT(((AU$5:AU$71=AU48))*R$5:R$71)</f>
        <v>4</v>
      </c>
      <c r="AR48" s="110">
        <f>AP48-SUMPRODUCT(((AU$5:AU$71=AU48))*(AT$5:AT$71))</f>
        <v>4</v>
      </c>
      <c r="AS48" s="110">
        <f t="shared" si="2"/>
        <v>4</v>
      </c>
      <c r="AT48" s="109">
        <f t="shared" si="3"/>
        <v>0</v>
      </c>
      <c r="AU48" s="109">
        <f>IF(F48=F47,AU47,AU47+1)</f>
        <v>23</v>
      </c>
    </row>
    <row r="49" spans="1:47" s="24" customFormat="1" ht="12.75" customHeight="1">
      <c r="A49" s="18"/>
      <c r="B49" s="19"/>
      <c r="C49" s="19"/>
      <c r="D49" s="32"/>
      <c r="E49" s="20"/>
      <c r="F49" s="37" t="s">
        <v>49</v>
      </c>
      <c r="G49" s="104"/>
      <c r="H49" s="22"/>
      <c r="I49" s="32"/>
      <c r="J49" s="11"/>
      <c r="K49" s="19"/>
      <c r="L49" s="32"/>
      <c r="M49" s="32"/>
      <c r="N49" s="32"/>
      <c r="O49" s="11"/>
      <c r="P49" s="132"/>
      <c r="Q49" s="58"/>
      <c r="R49" s="14"/>
      <c r="S49" s="59"/>
      <c r="T49" s="65"/>
      <c r="U49" s="53" t="str">
        <f t="shared" si="4"/>
        <v/>
      </c>
      <c r="V49" s="36"/>
      <c r="W49" s="38"/>
      <c r="X49" s="25"/>
      <c r="Y49" s="51"/>
      <c r="Z49" s="49"/>
      <c r="AA49" s="49"/>
      <c r="AB49" s="49"/>
      <c r="AC49" s="49"/>
      <c r="AD49" s="49"/>
      <c r="AE49" s="49"/>
      <c r="AF49" s="48"/>
      <c r="AG49" s="49"/>
      <c r="AH49" s="49"/>
      <c r="AI49" s="49"/>
      <c r="AJ49" s="49"/>
      <c r="AK49" s="49"/>
      <c r="AL49" s="49"/>
      <c r="AM49" s="49"/>
      <c r="AN49" s="17"/>
      <c r="AP49" s="110">
        <f t="shared" si="5"/>
        <v>4</v>
      </c>
      <c r="AQ49" s="110">
        <f>AP49-SUMPRODUCT(((AU$5:AU$71=AU49))*R$5:R$71)</f>
        <v>4</v>
      </c>
      <c r="AR49" s="110">
        <f>AP49-SUMPRODUCT(((AU$5:AU$71=AU49))*(AT$5:AT$71))</f>
        <v>4</v>
      </c>
      <c r="AS49" s="110">
        <f t="shared" si="2"/>
        <v>4</v>
      </c>
      <c r="AT49" s="109">
        <f t="shared" si="3"/>
        <v>0</v>
      </c>
      <c r="AU49" s="109">
        <f>IF(F49=F48,AU48,AU48+1)</f>
        <v>23</v>
      </c>
    </row>
    <row r="50" spans="1:47" s="24" customFormat="1" ht="12.75" customHeight="1">
      <c r="A50" s="18"/>
      <c r="B50" s="19"/>
      <c r="C50" s="19"/>
      <c r="D50" s="32"/>
      <c r="E50" s="20"/>
      <c r="F50" s="37" t="s">
        <v>49</v>
      </c>
      <c r="G50" s="104"/>
      <c r="H50" s="22"/>
      <c r="I50" s="32"/>
      <c r="J50" s="11"/>
      <c r="K50" s="19"/>
      <c r="L50" s="32"/>
      <c r="M50" s="32"/>
      <c r="N50" s="32"/>
      <c r="O50" s="11"/>
      <c r="P50" s="132"/>
      <c r="Q50" s="58"/>
      <c r="R50" s="14"/>
      <c r="S50" s="59"/>
      <c r="T50" s="65"/>
      <c r="U50" s="53" t="str">
        <f t="shared" si="4"/>
        <v/>
      </c>
      <c r="V50" s="36"/>
      <c r="W50" s="38"/>
      <c r="X50" s="25"/>
      <c r="Y50" s="51"/>
      <c r="Z50" s="49"/>
      <c r="AA50" s="49"/>
      <c r="AB50" s="49"/>
      <c r="AC50" s="49"/>
      <c r="AD50" s="49"/>
      <c r="AE50" s="49"/>
      <c r="AF50" s="48"/>
      <c r="AG50" s="49"/>
      <c r="AH50" s="49"/>
      <c r="AI50" s="49"/>
      <c r="AJ50" s="49"/>
      <c r="AK50" s="49"/>
      <c r="AL50" s="49"/>
      <c r="AM50" s="49"/>
      <c r="AN50" s="17"/>
      <c r="AP50" s="110">
        <f t="shared" si="5"/>
        <v>4</v>
      </c>
      <c r="AQ50" s="110">
        <f>AP50-SUMPRODUCT(((AU$5:AU$71=AU50))*R$5:R$71)</f>
        <v>4</v>
      </c>
      <c r="AR50" s="110">
        <f>AP50-SUMPRODUCT(((AU$5:AU$71=AU50))*(AT$5:AT$71))</f>
        <v>4</v>
      </c>
      <c r="AS50" s="110">
        <f t="shared" si="2"/>
        <v>4</v>
      </c>
      <c r="AT50" s="109">
        <f t="shared" si="3"/>
        <v>0</v>
      </c>
      <c r="AU50" s="109">
        <f>IF(F50=F49,AU49,AU49+1)</f>
        <v>23</v>
      </c>
    </row>
    <row r="51" spans="1:47" s="24" customFormat="1" ht="12.75" customHeight="1">
      <c r="A51" s="18"/>
      <c r="B51" s="19"/>
      <c r="C51" s="19"/>
      <c r="D51" s="32"/>
      <c r="E51" s="20"/>
      <c r="F51" s="37" t="s">
        <v>49</v>
      </c>
      <c r="G51" s="104"/>
      <c r="H51" s="22"/>
      <c r="I51" s="32"/>
      <c r="J51" s="11"/>
      <c r="K51" s="19"/>
      <c r="L51" s="32"/>
      <c r="M51" s="32"/>
      <c r="N51" s="32"/>
      <c r="O51" s="11"/>
      <c r="P51" s="132"/>
      <c r="Q51" s="58"/>
      <c r="R51" s="14"/>
      <c r="S51" s="59"/>
      <c r="T51" s="65"/>
      <c r="U51" s="53" t="str">
        <f t="shared" si="4"/>
        <v/>
      </c>
      <c r="V51" s="36"/>
      <c r="W51" s="38"/>
      <c r="X51" s="25"/>
      <c r="Y51" s="51"/>
      <c r="Z51" s="49"/>
      <c r="AA51" s="49"/>
      <c r="AB51" s="49"/>
      <c r="AC51" s="49"/>
      <c r="AD51" s="49"/>
      <c r="AE51" s="49"/>
      <c r="AF51" s="48"/>
      <c r="AG51" s="49"/>
      <c r="AH51" s="49"/>
      <c r="AI51" s="49"/>
      <c r="AJ51" s="49"/>
      <c r="AK51" s="49"/>
      <c r="AL51" s="49"/>
      <c r="AM51" s="49"/>
      <c r="AN51" s="17"/>
      <c r="AP51" s="110">
        <f t="shared" si="5"/>
        <v>4</v>
      </c>
      <c r="AQ51" s="110">
        <f>AP51-SUMPRODUCT(((AU$5:AU$71=AU51))*R$5:R$71)</f>
        <v>4</v>
      </c>
      <c r="AR51" s="110">
        <f>AP51-SUMPRODUCT(((AU$5:AU$71=AU51))*(AT$5:AT$71))</f>
        <v>4</v>
      </c>
      <c r="AS51" s="110">
        <f t="shared" si="2"/>
        <v>4</v>
      </c>
      <c r="AT51" s="109">
        <f t="shared" si="3"/>
        <v>0</v>
      </c>
      <c r="AU51" s="109">
        <f>IF(F51=F50,AU50,AU50+1)</f>
        <v>23</v>
      </c>
    </row>
    <row r="52" spans="1:47" s="24" customFormat="1" ht="12.75" customHeight="1">
      <c r="A52" s="18"/>
      <c r="B52" s="19"/>
      <c r="C52" s="19"/>
      <c r="D52" s="32"/>
      <c r="E52" s="20"/>
      <c r="F52" s="37" t="s">
        <v>50</v>
      </c>
      <c r="G52" s="104"/>
      <c r="H52" s="22"/>
      <c r="I52" s="32"/>
      <c r="J52" s="11"/>
      <c r="K52" s="19"/>
      <c r="L52" s="32"/>
      <c r="M52" s="32"/>
      <c r="N52" s="32"/>
      <c r="O52" s="11"/>
      <c r="P52" s="132"/>
      <c r="Q52" s="58"/>
      <c r="R52" s="14"/>
      <c r="S52" s="59"/>
      <c r="T52" s="65"/>
      <c r="U52" s="53" t="str">
        <f t="shared" si="4"/>
        <v/>
      </c>
      <c r="V52" s="36"/>
      <c r="W52" s="38"/>
      <c r="X52" s="25"/>
      <c r="Y52" s="51"/>
      <c r="Z52" s="49"/>
      <c r="AA52" s="49"/>
      <c r="AB52" s="49"/>
      <c r="AC52" s="49"/>
      <c r="AD52" s="49"/>
      <c r="AE52" s="49"/>
      <c r="AF52" s="48"/>
      <c r="AG52" s="49"/>
      <c r="AH52" s="49"/>
      <c r="AI52" s="49"/>
      <c r="AJ52" s="49"/>
      <c r="AK52" s="49"/>
      <c r="AL52" s="49"/>
      <c r="AM52" s="49"/>
      <c r="AN52" s="17"/>
      <c r="AP52" s="110">
        <f t="shared" si="5"/>
        <v>4</v>
      </c>
      <c r="AQ52" s="110">
        <f>AP52-SUMPRODUCT(((AU$5:AU$71=AU52))*R$5:R$71)</f>
        <v>4</v>
      </c>
      <c r="AR52" s="110">
        <f>AP52-SUMPRODUCT(((AU$5:AU$71=AU52))*(AT$5:AT$71))</f>
        <v>4</v>
      </c>
      <c r="AS52" s="110">
        <f t="shared" si="2"/>
        <v>4</v>
      </c>
      <c r="AT52" s="109">
        <f t="shared" si="3"/>
        <v>0</v>
      </c>
      <c r="AU52" s="109">
        <f>IF(F52=F51,AU51,AU51+1)</f>
        <v>24</v>
      </c>
    </row>
    <row r="53" spans="1:47" s="24" customFormat="1" ht="12.75" customHeight="1">
      <c r="A53" s="18"/>
      <c r="B53" s="19"/>
      <c r="C53" s="19"/>
      <c r="D53" s="32"/>
      <c r="E53" s="20"/>
      <c r="F53" s="37" t="s">
        <v>50</v>
      </c>
      <c r="G53" s="104"/>
      <c r="H53" s="22"/>
      <c r="I53" s="32"/>
      <c r="J53" s="11"/>
      <c r="K53" s="19"/>
      <c r="L53" s="32"/>
      <c r="M53" s="32"/>
      <c r="N53" s="32"/>
      <c r="O53" s="11"/>
      <c r="P53" s="132"/>
      <c r="Q53" s="58"/>
      <c r="R53" s="14"/>
      <c r="S53" s="59"/>
      <c r="T53" s="65"/>
      <c r="U53" s="53" t="str">
        <f t="shared" si="4"/>
        <v/>
      </c>
      <c r="V53" s="36"/>
      <c r="W53" s="38"/>
      <c r="X53" s="25"/>
      <c r="Y53" s="51"/>
      <c r="Z53" s="49"/>
      <c r="AA53" s="49"/>
      <c r="AB53" s="49"/>
      <c r="AC53" s="49"/>
      <c r="AD53" s="49"/>
      <c r="AE53" s="49"/>
      <c r="AF53" s="48"/>
      <c r="AG53" s="49"/>
      <c r="AH53" s="49"/>
      <c r="AI53" s="49"/>
      <c r="AJ53" s="49"/>
      <c r="AK53" s="49"/>
      <c r="AL53" s="49"/>
      <c r="AM53" s="49"/>
      <c r="AN53" s="17"/>
      <c r="AP53" s="110">
        <f t="shared" si="5"/>
        <v>4</v>
      </c>
      <c r="AQ53" s="110">
        <f>AP53-SUMPRODUCT(((AU$5:AU$71=AU53))*R$5:R$71)</f>
        <v>4</v>
      </c>
      <c r="AR53" s="110">
        <f>AP53-SUMPRODUCT(((AU$5:AU$71=AU53))*(AT$5:AT$71))</f>
        <v>4</v>
      </c>
      <c r="AS53" s="110">
        <f t="shared" si="2"/>
        <v>4</v>
      </c>
      <c r="AT53" s="109">
        <f t="shared" si="3"/>
        <v>0</v>
      </c>
      <c r="AU53" s="109">
        <f>IF(F53=F52,AU52,AU52+1)</f>
        <v>24</v>
      </c>
    </row>
    <row r="54" spans="1:47" s="24" customFormat="1" ht="12.75" customHeight="1">
      <c r="A54" s="18"/>
      <c r="B54" s="19"/>
      <c r="C54" s="19"/>
      <c r="D54" s="32"/>
      <c r="E54" s="20"/>
      <c r="F54" s="37" t="s">
        <v>50</v>
      </c>
      <c r="G54" s="104"/>
      <c r="H54" s="22"/>
      <c r="I54" s="32"/>
      <c r="J54" s="11"/>
      <c r="K54" s="19"/>
      <c r="L54" s="32"/>
      <c r="M54" s="32"/>
      <c r="N54" s="32"/>
      <c r="O54" s="11"/>
      <c r="P54" s="132"/>
      <c r="Q54" s="58"/>
      <c r="R54" s="14"/>
      <c r="S54" s="59"/>
      <c r="T54" s="65"/>
      <c r="U54" s="53" t="str">
        <f t="shared" si="4"/>
        <v/>
      </c>
      <c r="V54" s="36"/>
      <c r="W54" s="38"/>
      <c r="X54" s="25"/>
      <c r="Y54" s="51"/>
      <c r="Z54" s="49"/>
      <c r="AA54" s="49"/>
      <c r="AB54" s="49"/>
      <c r="AC54" s="49"/>
      <c r="AD54" s="49"/>
      <c r="AE54" s="49"/>
      <c r="AF54" s="48"/>
      <c r="AG54" s="49"/>
      <c r="AH54" s="49"/>
      <c r="AI54" s="49"/>
      <c r="AJ54" s="49"/>
      <c r="AK54" s="49"/>
      <c r="AL54" s="49"/>
      <c r="AM54" s="49"/>
      <c r="AN54" s="17"/>
      <c r="AP54" s="110">
        <f t="shared" si="5"/>
        <v>4</v>
      </c>
      <c r="AQ54" s="110">
        <f>AP54-SUMPRODUCT(((AU$5:AU$71=AU54))*R$5:R$71)</f>
        <v>4</v>
      </c>
      <c r="AR54" s="110">
        <f>AP54-SUMPRODUCT(((AU$5:AU$71=AU54))*(AT$5:AT$71))</f>
        <v>4</v>
      </c>
      <c r="AS54" s="110">
        <f t="shared" si="2"/>
        <v>4</v>
      </c>
      <c r="AT54" s="109">
        <f t="shared" si="3"/>
        <v>0</v>
      </c>
      <c r="AU54" s="109">
        <f>IF(F54=F53,AU53,AU53+1)</f>
        <v>24</v>
      </c>
    </row>
    <row r="55" spans="1:47" s="24" customFormat="1" ht="12.75" customHeight="1">
      <c r="A55" s="18"/>
      <c r="B55" s="19"/>
      <c r="C55" s="19"/>
      <c r="D55" s="32"/>
      <c r="E55" s="20"/>
      <c r="F55" s="37" t="s">
        <v>50</v>
      </c>
      <c r="G55" s="104"/>
      <c r="H55" s="22"/>
      <c r="I55" s="32"/>
      <c r="J55" s="11"/>
      <c r="K55" s="19"/>
      <c r="L55" s="32"/>
      <c r="M55" s="32"/>
      <c r="N55" s="32"/>
      <c r="O55" s="11"/>
      <c r="P55" s="132"/>
      <c r="Q55" s="58"/>
      <c r="R55" s="14"/>
      <c r="S55" s="59"/>
      <c r="T55" s="65"/>
      <c r="U55" s="53" t="str">
        <f t="shared" si="4"/>
        <v/>
      </c>
      <c r="V55" s="36"/>
      <c r="W55" s="38"/>
      <c r="X55" s="25"/>
      <c r="Y55" s="51"/>
      <c r="Z55" s="49"/>
      <c r="AA55" s="49"/>
      <c r="AB55" s="49"/>
      <c r="AC55" s="49"/>
      <c r="AD55" s="49"/>
      <c r="AE55" s="49"/>
      <c r="AF55" s="48"/>
      <c r="AG55" s="49"/>
      <c r="AH55" s="49"/>
      <c r="AI55" s="49"/>
      <c r="AJ55" s="49"/>
      <c r="AK55" s="49"/>
      <c r="AL55" s="49"/>
      <c r="AM55" s="49"/>
      <c r="AN55" s="17"/>
      <c r="AP55" s="110">
        <f t="shared" si="5"/>
        <v>4</v>
      </c>
      <c r="AQ55" s="110">
        <f>AP55-SUMPRODUCT(((AU$5:AU$71=AU55))*R$5:R$71)</f>
        <v>4</v>
      </c>
      <c r="AR55" s="110">
        <f>AP55-SUMPRODUCT(((AU$5:AU$71=AU55))*(AT$5:AT$71))</f>
        <v>4</v>
      </c>
      <c r="AS55" s="110">
        <f t="shared" si="2"/>
        <v>4</v>
      </c>
      <c r="AT55" s="109">
        <f t="shared" si="3"/>
        <v>0</v>
      </c>
      <c r="AU55" s="109">
        <f>IF(F55=F54,AU54,AU54+1)</f>
        <v>24</v>
      </c>
    </row>
    <row r="56" spans="1:47" s="24" customFormat="1" ht="12.75" customHeight="1">
      <c r="A56" s="18"/>
      <c r="B56" s="19"/>
      <c r="C56" s="19"/>
      <c r="D56" s="32"/>
      <c r="E56" s="20"/>
      <c r="F56" s="37" t="s">
        <v>51</v>
      </c>
      <c r="G56" s="104"/>
      <c r="H56" s="22"/>
      <c r="I56" s="32"/>
      <c r="J56" s="11"/>
      <c r="K56" s="19"/>
      <c r="L56" s="32"/>
      <c r="M56" s="32"/>
      <c r="N56" s="32"/>
      <c r="O56" s="11"/>
      <c r="P56" s="132"/>
      <c r="Q56" s="58"/>
      <c r="R56" s="14"/>
      <c r="S56" s="59"/>
      <c r="T56" s="65"/>
      <c r="U56" s="53" t="str">
        <f t="shared" si="4"/>
        <v/>
      </c>
      <c r="V56" s="36"/>
      <c r="W56" s="38"/>
      <c r="X56" s="25"/>
      <c r="Y56" s="51"/>
      <c r="Z56" s="49"/>
      <c r="AA56" s="49"/>
      <c r="AB56" s="49"/>
      <c r="AC56" s="49"/>
      <c r="AD56" s="49"/>
      <c r="AE56" s="49"/>
      <c r="AF56" s="48"/>
      <c r="AG56" s="49"/>
      <c r="AH56" s="49"/>
      <c r="AI56" s="49"/>
      <c r="AJ56" s="49"/>
      <c r="AK56" s="49"/>
      <c r="AL56" s="49"/>
      <c r="AM56" s="49"/>
      <c r="AN56" s="17"/>
      <c r="AP56" s="110">
        <f t="shared" si="5"/>
        <v>4</v>
      </c>
      <c r="AQ56" s="110">
        <f>AP56-SUMPRODUCT(((AU$5:AU$71=AU56))*R$5:R$71)</f>
        <v>4</v>
      </c>
      <c r="AR56" s="110">
        <f>AP56-SUMPRODUCT(((AU$5:AU$71=AU56))*(AT$5:AT$71))</f>
        <v>4</v>
      </c>
      <c r="AS56" s="110">
        <f t="shared" si="2"/>
        <v>4</v>
      </c>
      <c r="AT56" s="109">
        <f t="shared" si="3"/>
        <v>0</v>
      </c>
      <c r="AU56" s="109">
        <f>IF(F56=F55,AU55,AU55+1)</f>
        <v>25</v>
      </c>
    </row>
    <row r="57" spans="1:47" s="24" customFormat="1" ht="12.75" customHeight="1">
      <c r="A57" s="18"/>
      <c r="B57" s="19"/>
      <c r="C57" s="19"/>
      <c r="D57" s="32"/>
      <c r="E57" s="20"/>
      <c r="F57" s="37" t="s">
        <v>51</v>
      </c>
      <c r="G57" s="104"/>
      <c r="H57" s="22"/>
      <c r="I57" s="32"/>
      <c r="J57" s="11"/>
      <c r="K57" s="19"/>
      <c r="L57" s="32"/>
      <c r="M57" s="32"/>
      <c r="N57" s="32"/>
      <c r="O57" s="11"/>
      <c r="P57" s="132"/>
      <c r="Q57" s="58"/>
      <c r="R57" s="14"/>
      <c r="S57" s="59"/>
      <c r="T57" s="65"/>
      <c r="U57" s="53" t="str">
        <f t="shared" si="4"/>
        <v/>
      </c>
      <c r="V57" s="36"/>
      <c r="W57" s="38"/>
      <c r="X57" s="25"/>
      <c r="Y57" s="51"/>
      <c r="Z57" s="49"/>
      <c r="AA57" s="49"/>
      <c r="AB57" s="49"/>
      <c r="AC57" s="49"/>
      <c r="AD57" s="49"/>
      <c r="AE57" s="49"/>
      <c r="AF57" s="48"/>
      <c r="AG57" s="49"/>
      <c r="AH57" s="49"/>
      <c r="AI57" s="49"/>
      <c r="AJ57" s="49"/>
      <c r="AK57" s="49"/>
      <c r="AL57" s="49"/>
      <c r="AM57" s="49"/>
      <c r="AN57" s="17"/>
      <c r="AP57" s="110">
        <f t="shared" si="5"/>
        <v>4</v>
      </c>
      <c r="AQ57" s="110">
        <f>AP57-SUMPRODUCT(((AU$5:AU$71=AU57))*R$5:R$71)</f>
        <v>4</v>
      </c>
      <c r="AR57" s="110">
        <f>AP57-SUMPRODUCT(((AU$5:AU$71=AU57))*(AT$5:AT$71))</f>
        <v>4</v>
      </c>
      <c r="AS57" s="110">
        <f t="shared" si="2"/>
        <v>4</v>
      </c>
      <c r="AT57" s="109">
        <f t="shared" si="3"/>
        <v>0</v>
      </c>
      <c r="AU57" s="109">
        <f>IF(F57=F56,AU56,AU56+1)</f>
        <v>25</v>
      </c>
    </row>
    <row r="58" spans="1:47" s="24" customFormat="1" ht="12.75" customHeight="1">
      <c r="A58" s="18"/>
      <c r="B58" s="19"/>
      <c r="C58" s="19"/>
      <c r="D58" s="32"/>
      <c r="E58" s="20"/>
      <c r="F58" s="37" t="s">
        <v>51</v>
      </c>
      <c r="G58" s="104"/>
      <c r="H58" s="22"/>
      <c r="I58" s="32"/>
      <c r="J58" s="11"/>
      <c r="K58" s="19"/>
      <c r="L58" s="32"/>
      <c r="M58" s="32"/>
      <c r="N58" s="32"/>
      <c r="O58" s="11"/>
      <c r="P58" s="132"/>
      <c r="Q58" s="58"/>
      <c r="R58" s="14"/>
      <c r="S58" s="59"/>
      <c r="T58" s="65"/>
      <c r="U58" s="53" t="str">
        <f t="shared" si="4"/>
        <v/>
      </c>
      <c r="V58" s="36"/>
      <c r="W58" s="38"/>
      <c r="X58" s="25"/>
      <c r="Y58" s="51"/>
      <c r="Z58" s="49"/>
      <c r="AA58" s="49"/>
      <c r="AB58" s="49"/>
      <c r="AC58" s="49"/>
      <c r="AD58" s="49"/>
      <c r="AE58" s="49"/>
      <c r="AF58" s="48"/>
      <c r="AG58" s="49"/>
      <c r="AH58" s="49"/>
      <c r="AI58" s="49"/>
      <c r="AJ58" s="49"/>
      <c r="AK58" s="49"/>
      <c r="AL58" s="49"/>
      <c r="AM58" s="49"/>
      <c r="AN58" s="17"/>
      <c r="AP58" s="110">
        <f t="shared" si="5"/>
        <v>4</v>
      </c>
      <c r="AQ58" s="110">
        <f>AP58-SUMPRODUCT(((AU$5:AU$71=AU58))*R$5:R$71)</f>
        <v>4</v>
      </c>
      <c r="AR58" s="110">
        <f>AP58-SUMPRODUCT(((AU$5:AU$71=AU58))*(AT$5:AT$71))</f>
        <v>4</v>
      </c>
      <c r="AS58" s="110">
        <f t="shared" si="2"/>
        <v>4</v>
      </c>
      <c r="AT58" s="109">
        <f t="shared" si="3"/>
        <v>0</v>
      </c>
      <c r="AU58" s="109">
        <f>IF(F58=F57,AU57,AU57+1)</f>
        <v>25</v>
      </c>
    </row>
    <row r="59" spans="1:47" s="24" customFormat="1" ht="12.75" customHeight="1">
      <c r="A59" s="18"/>
      <c r="B59" s="19"/>
      <c r="C59" s="19"/>
      <c r="D59" s="32"/>
      <c r="E59" s="20"/>
      <c r="F59" s="37" t="s">
        <v>51</v>
      </c>
      <c r="G59" s="104"/>
      <c r="H59" s="22"/>
      <c r="I59" s="32"/>
      <c r="J59" s="11"/>
      <c r="K59" s="19"/>
      <c r="L59" s="32"/>
      <c r="M59" s="32"/>
      <c r="N59" s="32"/>
      <c r="O59" s="11"/>
      <c r="P59" s="132"/>
      <c r="Q59" s="58"/>
      <c r="R59" s="14"/>
      <c r="S59" s="59"/>
      <c r="T59" s="65"/>
      <c r="U59" s="53" t="str">
        <f t="shared" si="4"/>
        <v/>
      </c>
      <c r="V59" s="36"/>
      <c r="W59" s="38"/>
      <c r="X59" s="25"/>
      <c r="Y59" s="51"/>
      <c r="Z59" s="49"/>
      <c r="AA59" s="49"/>
      <c r="AB59" s="49"/>
      <c r="AC59" s="49"/>
      <c r="AD59" s="49"/>
      <c r="AE59" s="49"/>
      <c r="AF59" s="48"/>
      <c r="AG59" s="49"/>
      <c r="AH59" s="49"/>
      <c r="AI59" s="49"/>
      <c r="AJ59" s="49"/>
      <c r="AK59" s="49"/>
      <c r="AL59" s="49"/>
      <c r="AM59" s="49"/>
      <c r="AN59" s="17"/>
      <c r="AP59" s="110">
        <f t="shared" si="5"/>
        <v>4</v>
      </c>
      <c r="AQ59" s="110">
        <f>AP59-SUMPRODUCT(((AU$5:AU$71=AU59))*R$5:R$71)</f>
        <v>4</v>
      </c>
      <c r="AR59" s="110">
        <f>AP59-SUMPRODUCT(((AU$5:AU$71=AU59))*(AT$5:AT$71))</f>
        <v>4</v>
      </c>
      <c r="AS59" s="110">
        <f t="shared" si="2"/>
        <v>4</v>
      </c>
      <c r="AT59" s="109">
        <f t="shared" si="3"/>
        <v>0</v>
      </c>
      <c r="AU59" s="109">
        <f>IF(F59=F58,AU58,AU58+1)</f>
        <v>25</v>
      </c>
    </row>
    <row r="60" spans="1:47" s="24" customFormat="1" ht="39.75" customHeight="1">
      <c r="A60" s="18"/>
      <c r="B60" s="19"/>
      <c r="C60" s="19"/>
      <c r="D60" s="32"/>
      <c r="E60" s="20"/>
      <c r="F60" s="37" t="s">
        <v>52</v>
      </c>
      <c r="G60" s="104"/>
      <c r="H60" s="22"/>
      <c r="I60" s="32"/>
      <c r="J60" s="11"/>
      <c r="K60" s="19"/>
      <c r="L60" s="32"/>
      <c r="M60" s="32"/>
      <c r="N60" s="32"/>
      <c r="O60" s="19"/>
      <c r="P60" s="132"/>
      <c r="Q60" s="58"/>
      <c r="R60" s="14"/>
      <c r="S60" s="59"/>
      <c r="T60" s="65"/>
      <c r="U60" s="53" t="str">
        <f t="shared" si="4"/>
        <v/>
      </c>
      <c r="V60" s="36"/>
      <c r="W60" s="38"/>
      <c r="X60" s="25"/>
      <c r="Y60" s="51"/>
      <c r="Z60" s="49"/>
      <c r="AA60" s="49"/>
      <c r="AB60" s="49"/>
      <c r="AC60" s="49"/>
      <c r="AD60" s="49"/>
      <c r="AE60" s="49"/>
      <c r="AF60" s="48"/>
      <c r="AG60" s="49"/>
      <c r="AH60" s="49"/>
      <c r="AI60" s="49"/>
      <c r="AJ60" s="49"/>
      <c r="AK60" s="49"/>
      <c r="AL60" s="49"/>
      <c r="AM60" s="49"/>
      <c r="AN60" s="17"/>
      <c r="AP60" s="110">
        <f t="shared" si="5"/>
        <v>4</v>
      </c>
      <c r="AQ60" s="110">
        <f>AP60-SUMPRODUCT(((AU$5:AU$71=AU60))*R$5:R$71)</f>
        <v>4</v>
      </c>
      <c r="AR60" s="110">
        <f>AP60-SUMPRODUCT(((AU$5:AU$71=AU60))*(AT$5:AT$71))</f>
        <v>4</v>
      </c>
      <c r="AS60" s="110">
        <f t="shared" si="2"/>
        <v>4</v>
      </c>
      <c r="AT60" s="109">
        <f t="shared" si="3"/>
        <v>0</v>
      </c>
      <c r="AU60" s="109">
        <f>IF(F60=F59,AU59,AU59+1)</f>
        <v>26</v>
      </c>
    </row>
    <row r="61" spans="1:47" s="24" customFormat="1" ht="41.25" customHeight="1">
      <c r="A61" s="18"/>
      <c r="B61" s="19"/>
      <c r="C61" s="19"/>
      <c r="D61" s="32"/>
      <c r="E61" s="20"/>
      <c r="F61" s="37" t="s">
        <v>52</v>
      </c>
      <c r="G61" s="104"/>
      <c r="H61" s="22"/>
      <c r="I61" s="32"/>
      <c r="J61" s="11"/>
      <c r="K61" s="19"/>
      <c r="L61" s="32"/>
      <c r="M61" s="32"/>
      <c r="N61" s="32"/>
      <c r="O61" s="19"/>
      <c r="P61" s="132"/>
      <c r="Q61" s="58"/>
      <c r="R61" s="14"/>
      <c r="S61" s="59"/>
      <c r="T61" s="65"/>
      <c r="U61" s="53" t="str">
        <f t="shared" si="4"/>
        <v/>
      </c>
      <c r="V61" s="36"/>
      <c r="W61" s="38"/>
      <c r="X61" s="25"/>
      <c r="Y61" s="51"/>
      <c r="Z61" s="49"/>
      <c r="AA61" s="49"/>
      <c r="AB61" s="49"/>
      <c r="AC61" s="49"/>
      <c r="AD61" s="49"/>
      <c r="AE61" s="49"/>
      <c r="AF61" s="48"/>
      <c r="AG61" s="49"/>
      <c r="AH61" s="49"/>
      <c r="AI61" s="49"/>
      <c r="AJ61" s="49"/>
      <c r="AK61" s="49"/>
      <c r="AL61" s="49"/>
      <c r="AM61" s="49"/>
      <c r="AN61" s="17"/>
      <c r="AP61" s="110">
        <f t="shared" si="5"/>
        <v>4</v>
      </c>
      <c r="AQ61" s="110">
        <f>AP61-SUMPRODUCT(((AU$5:AU$71=AU61))*R$5:R$71)</f>
        <v>4</v>
      </c>
      <c r="AR61" s="110">
        <f>AP61-SUMPRODUCT(((AU$5:AU$71=AU61))*(AT$5:AT$71))</f>
        <v>4</v>
      </c>
      <c r="AS61" s="110">
        <f t="shared" si="2"/>
        <v>4</v>
      </c>
      <c r="AT61" s="109">
        <f t="shared" si="3"/>
        <v>0</v>
      </c>
      <c r="AU61" s="109">
        <f>IF(F61=F60,AU60,AU60+1)</f>
        <v>26</v>
      </c>
    </row>
    <row r="62" spans="1:47" s="24" customFormat="1" ht="12.75" customHeight="1">
      <c r="A62" s="18"/>
      <c r="B62" s="19"/>
      <c r="C62" s="19"/>
      <c r="D62" s="32"/>
      <c r="E62" s="20"/>
      <c r="F62" s="37" t="s">
        <v>52</v>
      </c>
      <c r="G62" s="104"/>
      <c r="H62" s="22"/>
      <c r="I62" s="32"/>
      <c r="J62" s="11"/>
      <c r="K62" s="19"/>
      <c r="L62" s="32"/>
      <c r="M62" s="32"/>
      <c r="N62" s="32"/>
      <c r="O62" s="11"/>
      <c r="P62" s="132"/>
      <c r="Q62" s="58"/>
      <c r="R62" s="14"/>
      <c r="S62" s="59"/>
      <c r="T62" s="65"/>
      <c r="U62" s="53" t="str">
        <f t="shared" si="4"/>
        <v/>
      </c>
      <c r="V62" s="36"/>
      <c r="W62" s="38"/>
      <c r="X62" s="25"/>
      <c r="Y62" s="51"/>
      <c r="Z62" s="49"/>
      <c r="AA62" s="49"/>
      <c r="AB62" s="49"/>
      <c r="AC62" s="49"/>
      <c r="AD62" s="49"/>
      <c r="AE62" s="49"/>
      <c r="AF62" s="48"/>
      <c r="AG62" s="49"/>
      <c r="AH62" s="49"/>
      <c r="AI62" s="49"/>
      <c r="AJ62" s="49"/>
      <c r="AK62" s="49"/>
      <c r="AL62" s="49"/>
      <c r="AM62" s="49"/>
      <c r="AN62" s="17"/>
      <c r="AP62" s="110">
        <f t="shared" si="5"/>
        <v>4</v>
      </c>
      <c r="AQ62" s="110">
        <f>AP62-SUMPRODUCT(((AU$5:AU$71=AU62))*R$5:R$71)</f>
        <v>4</v>
      </c>
      <c r="AR62" s="110">
        <f>AP62-SUMPRODUCT(((AU$5:AU$71=AU62))*(AT$5:AT$71))</f>
        <v>4</v>
      </c>
      <c r="AS62" s="110">
        <f t="shared" si="2"/>
        <v>4</v>
      </c>
      <c r="AT62" s="109">
        <f t="shared" si="3"/>
        <v>0</v>
      </c>
      <c r="AU62" s="109">
        <f>IF(F62=F61,AU61,AU61+1)</f>
        <v>26</v>
      </c>
    </row>
    <row r="63" spans="1:47" s="24" customFormat="1" ht="12.75" customHeight="1">
      <c r="A63" s="18"/>
      <c r="B63" s="19"/>
      <c r="C63" s="19"/>
      <c r="D63" s="32"/>
      <c r="E63" s="20"/>
      <c r="F63" s="37" t="s">
        <v>52</v>
      </c>
      <c r="G63" s="104"/>
      <c r="H63" s="22"/>
      <c r="I63" s="32"/>
      <c r="J63" s="11"/>
      <c r="K63" s="19"/>
      <c r="L63" s="32"/>
      <c r="M63" s="32"/>
      <c r="N63" s="32"/>
      <c r="O63" s="11"/>
      <c r="P63" s="132"/>
      <c r="Q63" s="58"/>
      <c r="R63" s="14"/>
      <c r="S63" s="59"/>
      <c r="T63" s="65"/>
      <c r="U63" s="53" t="str">
        <f t="shared" si="4"/>
        <v/>
      </c>
      <c r="V63" s="36"/>
      <c r="W63" s="38"/>
      <c r="X63" s="25"/>
      <c r="Y63" s="51"/>
      <c r="Z63" s="49"/>
      <c r="AA63" s="49"/>
      <c r="AB63" s="49"/>
      <c r="AC63" s="49"/>
      <c r="AD63" s="49"/>
      <c r="AE63" s="49"/>
      <c r="AF63" s="48"/>
      <c r="AG63" s="49"/>
      <c r="AH63" s="49"/>
      <c r="AI63" s="49"/>
      <c r="AJ63" s="49"/>
      <c r="AK63" s="49"/>
      <c r="AL63" s="49"/>
      <c r="AM63" s="49"/>
      <c r="AN63" s="17"/>
      <c r="AP63" s="110">
        <f t="shared" si="5"/>
        <v>4</v>
      </c>
      <c r="AQ63" s="110">
        <f>AP63-SUMPRODUCT(((AU$5:AU$71=AU63))*R$5:R$71)</f>
        <v>4</v>
      </c>
      <c r="AR63" s="110">
        <f>AP63-SUMPRODUCT(((AU$5:AU$71=AU63))*(AT$5:AT$71))</f>
        <v>4</v>
      </c>
      <c r="AS63" s="110">
        <f t="shared" si="2"/>
        <v>4</v>
      </c>
      <c r="AT63" s="109">
        <f t="shared" si="3"/>
        <v>0</v>
      </c>
      <c r="AU63" s="109">
        <f>IF(F63=F62,AU62,AU62+1)</f>
        <v>26</v>
      </c>
    </row>
    <row r="64" spans="1:47" s="24" customFormat="1" ht="37.5" customHeight="1">
      <c r="A64" s="18"/>
      <c r="B64" s="19"/>
      <c r="C64" s="19"/>
      <c r="D64" s="32"/>
      <c r="E64" s="20"/>
      <c r="F64" s="37" t="s">
        <v>53</v>
      </c>
      <c r="G64" s="104"/>
      <c r="H64" s="22"/>
      <c r="I64" s="32"/>
      <c r="J64" s="11"/>
      <c r="K64" s="19"/>
      <c r="L64" s="32"/>
      <c r="M64" s="32"/>
      <c r="N64" s="32"/>
      <c r="O64" s="19"/>
      <c r="P64" s="132"/>
      <c r="Q64" s="58"/>
      <c r="R64" s="14"/>
      <c r="S64" s="59"/>
      <c r="T64" s="65"/>
      <c r="U64" s="53" t="str">
        <f t="shared" si="4"/>
        <v/>
      </c>
      <c r="V64" s="36"/>
      <c r="W64" s="38"/>
      <c r="X64" s="25"/>
      <c r="Y64" s="51"/>
      <c r="Z64" s="49"/>
      <c r="AA64" s="49"/>
      <c r="AB64" s="49"/>
      <c r="AC64" s="49"/>
      <c r="AD64" s="49"/>
      <c r="AE64" s="49"/>
      <c r="AF64" s="48"/>
      <c r="AG64" s="49"/>
      <c r="AH64" s="49"/>
      <c r="AI64" s="49"/>
      <c r="AJ64" s="49"/>
      <c r="AK64" s="49"/>
      <c r="AL64" s="49"/>
      <c r="AM64" s="49"/>
      <c r="AN64" s="17"/>
      <c r="AP64" s="110">
        <f t="shared" si="5"/>
        <v>4</v>
      </c>
      <c r="AQ64" s="110">
        <f>AP64-SUMPRODUCT(((AU$5:AU$71=AU64))*R$5:R$71)</f>
        <v>4</v>
      </c>
      <c r="AR64" s="110">
        <f>AP64-SUMPRODUCT(((AU$5:AU$71=AU64))*(AT$5:AT$71))</f>
        <v>4</v>
      </c>
      <c r="AS64" s="110">
        <f t="shared" si="2"/>
        <v>4</v>
      </c>
      <c r="AT64" s="109">
        <f t="shared" si="3"/>
        <v>0</v>
      </c>
      <c r="AU64" s="109">
        <f>IF(F64=F63,AU63,AU63+1)</f>
        <v>27</v>
      </c>
    </row>
    <row r="65" spans="1:47" s="24" customFormat="1" ht="39" customHeight="1">
      <c r="A65" s="18"/>
      <c r="B65" s="19"/>
      <c r="C65" s="19"/>
      <c r="D65" s="32"/>
      <c r="E65" s="20"/>
      <c r="F65" s="37" t="s">
        <v>53</v>
      </c>
      <c r="G65" s="104"/>
      <c r="H65" s="22"/>
      <c r="I65" s="32"/>
      <c r="J65" s="11"/>
      <c r="K65" s="19"/>
      <c r="L65" s="32"/>
      <c r="M65" s="32"/>
      <c r="N65" s="32"/>
      <c r="O65" s="19"/>
      <c r="P65" s="132"/>
      <c r="Q65" s="58"/>
      <c r="R65" s="14"/>
      <c r="S65" s="59"/>
      <c r="T65" s="65"/>
      <c r="U65" s="53" t="str">
        <f t="shared" si="4"/>
        <v/>
      </c>
      <c r="V65" s="36"/>
      <c r="W65" s="38"/>
      <c r="X65" s="25"/>
      <c r="Y65" s="51"/>
      <c r="Z65" s="49"/>
      <c r="AA65" s="49"/>
      <c r="AB65" s="49"/>
      <c r="AC65" s="49"/>
      <c r="AD65" s="49"/>
      <c r="AE65" s="49"/>
      <c r="AF65" s="48"/>
      <c r="AG65" s="49"/>
      <c r="AH65" s="49"/>
      <c r="AI65" s="49"/>
      <c r="AJ65" s="49"/>
      <c r="AK65" s="49"/>
      <c r="AL65" s="49"/>
      <c r="AM65" s="49"/>
      <c r="AN65" s="17"/>
      <c r="AP65" s="110">
        <f t="shared" si="5"/>
        <v>4</v>
      </c>
      <c r="AQ65" s="110">
        <f>AP65-SUMPRODUCT(((AU$5:AU$71=AU65))*R$5:R$71)</f>
        <v>4</v>
      </c>
      <c r="AR65" s="110">
        <f>AP65-SUMPRODUCT(((AU$5:AU$71=AU65))*(AT$5:AT$71))</f>
        <v>4</v>
      </c>
      <c r="AS65" s="110">
        <f t="shared" si="2"/>
        <v>4</v>
      </c>
      <c r="AT65" s="109">
        <f t="shared" si="3"/>
        <v>0</v>
      </c>
      <c r="AU65" s="109">
        <f>IF(F65=F64,AU64,AU64+1)</f>
        <v>27</v>
      </c>
    </row>
    <row r="66" spans="1:47" s="24" customFormat="1" ht="12.75" customHeight="1">
      <c r="A66" s="18"/>
      <c r="B66" s="19"/>
      <c r="C66" s="19"/>
      <c r="D66" s="32"/>
      <c r="E66" s="20"/>
      <c r="F66" s="37" t="s">
        <v>53</v>
      </c>
      <c r="G66" s="104"/>
      <c r="H66" s="22"/>
      <c r="I66" s="32"/>
      <c r="J66" s="11"/>
      <c r="K66" s="19"/>
      <c r="L66" s="32"/>
      <c r="M66" s="32"/>
      <c r="N66" s="32"/>
      <c r="O66" s="11"/>
      <c r="P66" s="132"/>
      <c r="Q66" s="58"/>
      <c r="R66" s="14"/>
      <c r="S66" s="59"/>
      <c r="T66" s="65"/>
      <c r="U66" s="53" t="str">
        <f t="shared" si="4"/>
        <v/>
      </c>
      <c r="V66" s="36"/>
      <c r="W66" s="38"/>
      <c r="X66" s="25"/>
      <c r="Y66" s="51"/>
      <c r="Z66" s="49"/>
      <c r="AA66" s="49"/>
      <c r="AB66" s="49"/>
      <c r="AC66" s="49"/>
      <c r="AD66" s="49"/>
      <c r="AE66" s="49"/>
      <c r="AF66" s="48"/>
      <c r="AG66" s="49"/>
      <c r="AH66" s="49"/>
      <c r="AI66" s="49"/>
      <c r="AJ66" s="49"/>
      <c r="AK66" s="49"/>
      <c r="AL66" s="49"/>
      <c r="AM66" s="49"/>
      <c r="AN66" s="17"/>
      <c r="AP66" s="110">
        <f t="shared" si="5"/>
        <v>4</v>
      </c>
      <c r="AQ66" s="110">
        <f>AP66-SUMPRODUCT(((AU$5:AU$71=AU66))*R$5:R$71)</f>
        <v>4</v>
      </c>
      <c r="AR66" s="110">
        <f>AP66-SUMPRODUCT(((AU$5:AU$71=AU66))*(AT$5:AT$71))</f>
        <v>4</v>
      </c>
      <c r="AS66" s="110">
        <f t="shared" si="2"/>
        <v>4</v>
      </c>
      <c r="AT66" s="109">
        <f t="shared" si="3"/>
        <v>0</v>
      </c>
      <c r="AU66" s="109">
        <f>IF(F66=F65,AU65,AU65+1)</f>
        <v>27</v>
      </c>
    </row>
    <row r="67" spans="1:47" s="24" customFormat="1" ht="12.75" customHeight="1">
      <c r="A67" s="18"/>
      <c r="B67" s="19"/>
      <c r="C67" s="19"/>
      <c r="D67" s="32"/>
      <c r="E67" s="20"/>
      <c r="F67" s="37" t="s">
        <v>53</v>
      </c>
      <c r="G67" s="104"/>
      <c r="H67" s="22"/>
      <c r="I67" s="32"/>
      <c r="J67" s="11"/>
      <c r="K67" s="19"/>
      <c r="L67" s="32"/>
      <c r="M67" s="32"/>
      <c r="N67" s="32"/>
      <c r="O67" s="11"/>
      <c r="P67" s="132"/>
      <c r="Q67" s="58"/>
      <c r="R67" s="14"/>
      <c r="S67" s="59"/>
      <c r="T67" s="65"/>
      <c r="U67" s="53" t="str">
        <f t="shared" si="4"/>
        <v/>
      </c>
      <c r="V67" s="36"/>
      <c r="W67" s="38"/>
      <c r="X67" s="25"/>
      <c r="Y67" s="51"/>
      <c r="Z67" s="49"/>
      <c r="AA67" s="49"/>
      <c r="AB67" s="49"/>
      <c r="AC67" s="49"/>
      <c r="AD67" s="49"/>
      <c r="AE67" s="49"/>
      <c r="AF67" s="48"/>
      <c r="AG67" s="49"/>
      <c r="AH67" s="49"/>
      <c r="AI67" s="49"/>
      <c r="AJ67" s="49"/>
      <c r="AK67" s="49"/>
      <c r="AL67" s="49"/>
      <c r="AM67" s="49"/>
      <c r="AN67" s="17"/>
      <c r="AP67" s="110">
        <f t="shared" si="5"/>
        <v>4</v>
      </c>
      <c r="AQ67" s="110">
        <f>AP67-SUMPRODUCT(((AU$5:AU$71=AU67))*R$5:R$71)</f>
        <v>4</v>
      </c>
      <c r="AR67" s="110">
        <f>AP67-SUMPRODUCT(((AU$5:AU$71=AU67))*(AT$5:AT$71))</f>
        <v>4</v>
      </c>
      <c r="AS67" s="110">
        <f t="shared" si="2"/>
        <v>4</v>
      </c>
      <c r="AT67" s="109">
        <f t="shared" si="3"/>
        <v>0</v>
      </c>
      <c r="AU67" s="109">
        <f>IF(F67=F66,AU66,AU66+1)</f>
        <v>27</v>
      </c>
    </row>
    <row r="68" spans="1:47" s="24" customFormat="1" ht="40.5" customHeight="1">
      <c r="A68" s="18"/>
      <c r="B68" s="19"/>
      <c r="C68" s="19"/>
      <c r="D68" s="32"/>
      <c r="E68" s="20"/>
      <c r="F68" s="37" t="s">
        <v>54</v>
      </c>
      <c r="G68" s="104"/>
      <c r="H68" s="22"/>
      <c r="I68" s="32"/>
      <c r="J68" s="11"/>
      <c r="K68" s="19"/>
      <c r="L68" s="32"/>
      <c r="M68" s="32"/>
      <c r="N68" s="32"/>
      <c r="O68" s="19"/>
      <c r="P68" s="132"/>
      <c r="Q68" s="58"/>
      <c r="R68" s="14"/>
      <c r="S68" s="59"/>
      <c r="T68" s="65"/>
      <c r="U68" s="53" t="str">
        <f t="shared" si="4"/>
        <v/>
      </c>
      <c r="V68" s="36"/>
      <c r="W68" s="38"/>
      <c r="X68" s="25"/>
      <c r="Y68" s="51"/>
      <c r="Z68" s="49"/>
      <c r="AA68" s="49"/>
      <c r="AB68" s="49"/>
      <c r="AC68" s="49"/>
      <c r="AD68" s="49"/>
      <c r="AE68" s="49"/>
      <c r="AF68" s="48"/>
      <c r="AG68" s="49"/>
      <c r="AH68" s="49"/>
      <c r="AI68" s="49"/>
      <c r="AJ68" s="49"/>
      <c r="AK68" s="49"/>
      <c r="AL68" s="49"/>
      <c r="AM68" s="49"/>
      <c r="AN68" s="17"/>
      <c r="AP68" s="110">
        <f t="shared" si="5"/>
        <v>4</v>
      </c>
      <c r="AQ68" s="110">
        <f>AP68-SUMPRODUCT(((AU$5:AU$71=AU68))*R$5:R$71)</f>
        <v>4</v>
      </c>
      <c r="AR68" s="110">
        <f>AP68-SUMPRODUCT(((AU$5:AU$71=AU68))*(AT$5:AT$71))</f>
        <v>4</v>
      </c>
      <c r="AS68" s="110">
        <f t="shared" si="2"/>
        <v>4</v>
      </c>
      <c r="AT68" s="109">
        <f t="shared" si="3"/>
        <v>0</v>
      </c>
      <c r="AU68" s="109">
        <f>IF(F68=F67,AU67,AU67+1)</f>
        <v>28</v>
      </c>
    </row>
    <row r="69" spans="1:47" s="24" customFormat="1" ht="39.75" customHeight="1">
      <c r="A69" s="18"/>
      <c r="B69" s="19"/>
      <c r="C69" s="19"/>
      <c r="D69" s="32"/>
      <c r="E69" s="20"/>
      <c r="F69" s="37" t="s">
        <v>54</v>
      </c>
      <c r="G69" s="104"/>
      <c r="H69" s="22"/>
      <c r="I69" s="32"/>
      <c r="J69" s="11"/>
      <c r="K69" s="19"/>
      <c r="L69" s="32"/>
      <c r="M69" s="32"/>
      <c r="N69" s="32"/>
      <c r="O69" s="19"/>
      <c r="P69" s="132"/>
      <c r="Q69" s="58"/>
      <c r="R69" s="14"/>
      <c r="S69" s="59"/>
      <c r="T69" s="65"/>
      <c r="U69" s="53" t="str">
        <f t="shared" si="4"/>
        <v/>
      </c>
      <c r="V69" s="36"/>
      <c r="W69" s="38"/>
      <c r="X69" s="25"/>
      <c r="Y69" s="51"/>
      <c r="Z69" s="49"/>
      <c r="AA69" s="49"/>
      <c r="AB69" s="49"/>
      <c r="AC69" s="49"/>
      <c r="AD69" s="49"/>
      <c r="AE69" s="49"/>
      <c r="AF69" s="48"/>
      <c r="AG69" s="49"/>
      <c r="AH69" s="49"/>
      <c r="AI69" s="49"/>
      <c r="AJ69" s="49"/>
      <c r="AK69" s="49"/>
      <c r="AL69" s="49"/>
      <c r="AM69" s="49"/>
      <c r="AN69" s="17"/>
      <c r="AP69" s="110">
        <f t="shared" si="5"/>
        <v>4</v>
      </c>
      <c r="AQ69" s="110">
        <f>AP69-SUMPRODUCT(((AU$5:AU$71=AU69))*R$5:R$71)</f>
        <v>4</v>
      </c>
      <c r="AR69" s="110">
        <f>AP69-SUMPRODUCT(((AU$5:AU$71=AU69))*(AT$5:AT$71))</f>
        <v>4</v>
      </c>
      <c r="AS69" s="110">
        <f t="shared" ref="AS69:AS71" si="6">-(AP69-AQ69-AR69)</f>
        <v>4</v>
      </c>
      <c r="AT69" s="109">
        <f t="shared" si="3"/>
        <v>0</v>
      </c>
      <c r="AU69" s="109">
        <f>IF(F69=F68,AU68,AU68+1)</f>
        <v>28</v>
      </c>
    </row>
    <row r="70" spans="1:47" s="24" customFormat="1" ht="12.75" customHeight="1">
      <c r="A70" s="18"/>
      <c r="B70" s="19"/>
      <c r="C70" s="19"/>
      <c r="D70" s="32"/>
      <c r="E70" s="20"/>
      <c r="F70" s="37" t="s">
        <v>54</v>
      </c>
      <c r="G70" s="104"/>
      <c r="H70" s="22"/>
      <c r="I70" s="32"/>
      <c r="J70" s="11"/>
      <c r="K70" s="19"/>
      <c r="L70" s="32"/>
      <c r="M70" s="32"/>
      <c r="N70" s="32"/>
      <c r="O70" s="11"/>
      <c r="P70" s="132"/>
      <c r="Q70" s="58"/>
      <c r="R70" s="14"/>
      <c r="S70" s="59"/>
      <c r="T70" s="65"/>
      <c r="U70" s="53" t="str">
        <f t="shared" si="4"/>
        <v/>
      </c>
      <c r="V70" s="36"/>
      <c r="W70" s="38"/>
      <c r="X70" s="25"/>
      <c r="Y70" s="51"/>
      <c r="Z70" s="49"/>
      <c r="AA70" s="49"/>
      <c r="AB70" s="49"/>
      <c r="AC70" s="49"/>
      <c r="AD70" s="49"/>
      <c r="AE70" s="49"/>
      <c r="AF70" s="48"/>
      <c r="AG70" s="49"/>
      <c r="AH70" s="49"/>
      <c r="AI70" s="49"/>
      <c r="AJ70" s="49"/>
      <c r="AK70" s="49"/>
      <c r="AL70" s="49"/>
      <c r="AM70" s="49"/>
      <c r="AN70" s="17"/>
      <c r="AP70" s="110">
        <f t="shared" si="5"/>
        <v>4</v>
      </c>
      <c r="AQ70" s="110">
        <f>AP70-SUMPRODUCT(((AU$5:AU$71=AU70))*R$5:R$71)</f>
        <v>4</v>
      </c>
      <c r="AR70" s="110">
        <f>AP70-SUMPRODUCT(((AU$5:AU$71=AU70))*(AT$5:AT$71))</f>
        <v>4</v>
      </c>
      <c r="AS70" s="110">
        <f t="shared" si="6"/>
        <v>4</v>
      </c>
      <c r="AT70" s="109">
        <f t="shared" ref="AT70:AT71" si="7">IF(S70=2,1,0)</f>
        <v>0</v>
      </c>
      <c r="AU70" s="109">
        <f>IF(F70=F69,AU69,AU69+1)</f>
        <v>28</v>
      </c>
    </row>
    <row r="71" spans="1:47" s="24" customFormat="1" ht="18.75" thickBot="1">
      <c r="A71" s="40"/>
      <c r="B71" s="41"/>
      <c r="C71" s="41"/>
      <c r="D71" s="67"/>
      <c r="E71" s="42"/>
      <c r="F71" s="68" t="s">
        <v>54</v>
      </c>
      <c r="G71" s="105"/>
      <c r="H71" s="43"/>
      <c r="I71" s="67"/>
      <c r="J71" s="69"/>
      <c r="K71" s="41"/>
      <c r="L71" s="67"/>
      <c r="M71" s="67"/>
      <c r="N71" s="67"/>
      <c r="O71" s="69"/>
      <c r="P71" s="134"/>
      <c r="Q71" s="61"/>
      <c r="R71" s="62"/>
      <c r="S71" s="63"/>
      <c r="T71" s="66"/>
      <c r="U71" s="54" t="str">
        <f t="shared" si="4"/>
        <v/>
      </c>
      <c r="V71" s="44"/>
      <c r="W71" s="70"/>
      <c r="X71" s="71"/>
      <c r="Y71" s="72"/>
      <c r="Z71" s="52"/>
      <c r="AA71" s="52"/>
      <c r="AB71" s="52"/>
      <c r="AC71" s="52"/>
      <c r="AD71" s="52"/>
      <c r="AE71" s="52"/>
      <c r="AF71" s="73"/>
      <c r="AG71" s="52"/>
      <c r="AH71" s="52"/>
      <c r="AI71" s="52"/>
      <c r="AJ71" s="52"/>
      <c r="AK71" s="52"/>
      <c r="AL71" s="52"/>
      <c r="AM71" s="52"/>
      <c r="AN71" s="74"/>
      <c r="AP71" s="110">
        <f t="shared" si="5"/>
        <v>4</v>
      </c>
      <c r="AQ71" s="110">
        <f>AP71-SUMPRODUCT(((AU$5:AU$71=AU71))*R$5:R$71)</f>
        <v>4</v>
      </c>
      <c r="AR71" s="110">
        <f>AP71-SUMPRODUCT(((AU$5:AU$71=AU71))*(AT$5:AT$71))</f>
        <v>4</v>
      </c>
      <c r="AS71" s="110">
        <f t="shared" si="6"/>
        <v>4</v>
      </c>
      <c r="AT71" s="109">
        <f t="shared" si="7"/>
        <v>0</v>
      </c>
      <c r="AU71" s="109">
        <f>IF(F71=F70,AU70,AU70+1)</f>
        <v>28</v>
      </c>
    </row>
  </sheetData>
  <sheetProtection selectLockedCells="1"/>
  <autoFilter ref="A4:AN71"/>
  <mergeCells count="23">
    <mergeCell ref="V3:V4"/>
    <mergeCell ref="M3:P3"/>
    <mergeCell ref="T3:U3"/>
    <mergeCell ref="Y3:AA3"/>
    <mergeCell ref="AH3:AJ3"/>
    <mergeCell ref="W3:W4"/>
    <mergeCell ref="X3:X4"/>
    <mergeCell ref="AB3:AC3"/>
    <mergeCell ref="Q3:Q4"/>
    <mergeCell ref="S3:S4"/>
    <mergeCell ref="R3:R4"/>
    <mergeCell ref="A3:A4"/>
    <mergeCell ref="B3:B4"/>
    <mergeCell ref="C3:C4"/>
    <mergeCell ref="D3:D4"/>
    <mergeCell ref="E3:F3"/>
    <mergeCell ref="Q2:S2"/>
    <mergeCell ref="L3:L4"/>
    <mergeCell ref="G3:G4"/>
    <mergeCell ref="H3:H4"/>
    <mergeCell ref="I3:I4"/>
    <mergeCell ref="J3:J4"/>
    <mergeCell ref="K3:K4"/>
  </mergeCells>
  <phoneticPr fontId="0" type="noConversion"/>
  <conditionalFormatting sqref="T5:T71">
    <cfRule type="containsText" dxfId="4" priority="4" operator="containsText" text="Possible Fauteuil / PMR">
      <formula>NOT(ISERROR(SEARCH("Possible Fauteuil / PMR",T5)))</formula>
    </cfRule>
    <cfRule type="containsText" dxfId="3" priority="5" operator="containsText" text="Adapter PMR">
      <formula>NOT(ISERROR(SEARCH("Adapter PMR",T5)))</formula>
    </cfRule>
    <cfRule type="containsText" dxfId="2" priority="6" operator="containsText" text="Adapter Fauteuil">
      <formula>NOT(ISERROR(SEARCH("Adapter Fauteuil",T5)))</formula>
    </cfRule>
  </conditionalFormatting>
  <conditionalFormatting sqref="U5:U71">
    <cfRule type="expression" dxfId="1" priority="11">
      <formula>$U5&lt;&gt;$AP5</formula>
    </cfRule>
    <cfRule type="expression" dxfId="0" priority="12">
      <formula>$U5=$AP5</formula>
    </cfRule>
  </conditionalFormatting>
  <printOptions gridLines="1"/>
  <pageMargins left="0.19685039370078741" right="0.19685039370078741" top="0.39370078740157483" bottom="0.78740157480314965" header="0.51181102362204722" footer="0.51181102362204722"/>
  <pageSetup paperSize="9" scale="28" fitToHeight="8" orientation="landscape" horizontalDpi="1200" verticalDpi="1200" r:id="rId1"/>
  <headerFooter alignWithMargins="0">
    <oddFooter>&amp;L&amp;Z&amp;F&amp;REdition du &amp;D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TMH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salmon.jp</dc:creator>
  <cp:lastModifiedBy>Slijack</cp:lastModifiedBy>
  <cp:lastPrinted>2011-03-30T16:08:33Z</cp:lastPrinted>
  <dcterms:created xsi:type="dcterms:W3CDTF">2006-04-18T14:02:56Z</dcterms:created>
  <dcterms:modified xsi:type="dcterms:W3CDTF">2011-11-04T01:00:19Z</dcterms:modified>
</cp:coreProperties>
</file>