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45" windowWidth="26790" windowHeight="12330"/>
  </bookViews>
  <sheets>
    <sheet name="Test" sheetId="1" r:id="rId1"/>
  </sheets>
  <calcPr calcId="145621"/>
</workbook>
</file>

<file path=xl/calcChain.xml><?xml version="1.0" encoding="utf-8"?>
<calcChain xmlns="http://schemas.openxmlformats.org/spreadsheetml/2006/main">
  <c r="H5" i="1" l="1"/>
  <c r="E7" i="1"/>
  <c r="E4" i="1"/>
  <c r="D4" i="1"/>
  <c r="D5" i="1"/>
  <c r="D6" i="1"/>
  <c r="D7" i="1"/>
  <c r="H7" i="1"/>
  <c r="H6" i="1"/>
  <c r="H4" i="1"/>
  <c r="P7" i="1" l="1"/>
  <c r="K7" i="1"/>
  <c r="O7" i="1" s="1"/>
  <c r="Q7" i="1" s="1"/>
  <c r="P6" i="1"/>
  <c r="K6" i="1"/>
  <c r="O6" i="1" s="1"/>
  <c r="O4" i="1"/>
  <c r="N4" i="1"/>
  <c r="P4" i="1" s="1"/>
  <c r="K4" i="1"/>
  <c r="Q6" i="1" l="1"/>
  <c r="Q4" i="1"/>
</calcChain>
</file>

<file path=xl/sharedStrings.xml><?xml version="1.0" encoding="utf-8"?>
<sst xmlns="http://schemas.openxmlformats.org/spreadsheetml/2006/main" count="26" uniqueCount="17">
  <si>
    <t xml:space="preserve">     Années
Salariés</t>
  </si>
  <si>
    <t>DIFFERENCE</t>
  </si>
  <si>
    <t xml:space="preserve">Dates du contrat
de base </t>
  </si>
  <si>
    <t xml:space="preserve">Avenants </t>
  </si>
  <si>
    <t xml:space="preserve">Date
d'entrée </t>
  </si>
  <si>
    <t xml:space="preserve">Date
de sortie </t>
  </si>
  <si>
    <t>Durée en semaine</t>
  </si>
  <si>
    <t>Sur la 
date d'entrée</t>
  </si>
  <si>
    <t>Sur la 
date de sortie</t>
  </si>
  <si>
    <t>Contrat</t>
  </si>
  <si>
    <t>Avenants</t>
  </si>
  <si>
    <t>Total</t>
  </si>
  <si>
    <t>Dupont</t>
  </si>
  <si>
    <t>Durand</t>
  </si>
  <si>
    <t>Duduche</t>
  </si>
  <si>
    <t>Perus</t>
  </si>
  <si>
    <t>Valeur recherchée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</si>
</sst>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d\ mmmm\ yyyy"/>
    <numFmt numFmtId="165" formatCode="0.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Times New Roman"/>
      <family val="1"/>
    </font>
    <font>
      <sz val="11"/>
      <color theme="1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b/>
      <sz val="9.35"/>
      <color rgb="FF0000FF"/>
      <name val="Calibri"/>
      <family val="2"/>
      <scheme val="minor"/>
    </font>
    <font>
      <sz val="10"/>
      <color theme="1"/>
      <name val="Arial Unicode MS"/>
      <family val="2"/>
    </font>
    <font>
      <sz val="10"/>
      <color rgb="FFFF0000"/>
      <name val="Arial Unicode MS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14">
    <border>
      <left/>
      <right/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/>
  </cellStyleXfs>
  <cellXfs count="34">
    <xf numFmtId="0" fontId="0" fillId="0" borderId="0" xfId="0"/>
    <xf numFmtId="0" fontId="3" fillId="0" borderId="0" xfId="0" applyFont="1"/>
    <xf numFmtId="164" fontId="4" fillId="2" borderId="4" xfId="0" applyNumberFormat="1" applyFont="1" applyFill="1" applyBorder="1" applyAlignment="1">
      <alignment horizontal="center" vertical="top" wrapText="1"/>
    </xf>
    <xf numFmtId="164" fontId="4" fillId="2" borderId="13" xfId="0" applyNumberFormat="1" applyFont="1" applyFill="1" applyBorder="1" applyAlignment="1">
      <alignment horizontal="center" vertical="top" wrapText="1"/>
    </xf>
    <xf numFmtId="0" fontId="6" fillId="0" borderId="13" xfId="2" applyFont="1" applyBorder="1"/>
    <xf numFmtId="164" fontId="4" fillId="3" borderId="13" xfId="0" applyNumberFormat="1" applyFont="1" applyFill="1" applyBorder="1" applyAlignment="1">
      <alignment horizontal="center" vertical="center"/>
    </xf>
    <xf numFmtId="165" fontId="4" fillId="3" borderId="13" xfId="0" applyNumberFormat="1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/>
    </xf>
    <xf numFmtId="43" fontId="3" fillId="0" borderId="13" xfId="1" applyFont="1" applyBorder="1" applyAlignment="1">
      <alignment horizontal="center"/>
    </xf>
    <xf numFmtId="43" fontId="3" fillId="0" borderId="0" xfId="1" applyFont="1"/>
    <xf numFmtId="0" fontId="4" fillId="2" borderId="3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0" borderId="8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2" fontId="7" fillId="0" borderId="0" xfId="0" applyNumberFormat="1" applyFont="1" applyAlignment="1">
      <alignment vertical="center"/>
    </xf>
    <xf numFmtId="2" fontId="4" fillId="3" borderId="13" xfId="0" applyNumberFormat="1" applyFont="1" applyFill="1" applyBorder="1" applyAlignment="1">
      <alignment horizontal="center" vertical="center"/>
    </xf>
    <xf numFmtId="2" fontId="3" fillId="0" borderId="13" xfId="0" applyNumberFormat="1" applyFont="1" applyBorder="1" applyAlignment="1">
      <alignment horizontal="center"/>
    </xf>
    <xf numFmtId="43" fontId="8" fillId="0" borderId="0" xfId="1" applyFont="1"/>
    <xf numFmtId="0" fontId="8" fillId="0" borderId="0" xfId="1" applyNumberFormat="1" applyFont="1"/>
    <xf numFmtId="43" fontId="8" fillId="4" borderId="0" xfId="1" applyFont="1" applyFill="1"/>
    <xf numFmtId="43" fontId="8" fillId="5" borderId="0" xfId="1" applyFont="1" applyFill="1"/>
    <xf numFmtId="43" fontId="9" fillId="3" borderId="0" xfId="1" applyFont="1" applyFill="1"/>
  </cellXfs>
  <cellStyles count="3">
    <cellStyle name="Milliers" xfId="1" builtinId="3"/>
    <cellStyle name="Normal" xfId="0" builtinId="0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"/>
  <sheetViews>
    <sheetView tabSelected="1" workbookViewId="0">
      <selection activeCell="D9" sqref="D9"/>
    </sheetView>
  </sheetViews>
  <sheetFormatPr baseColWidth="10" defaultRowHeight="15" x14ac:dyDescent="0.25"/>
  <cols>
    <col min="1" max="1" width="8.7109375" style="1" bestFit="1" customWidth="1"/>
    <col min="2" max="3" width="14.140625" style="1" bestFit="1" customWidth="1"/>
    <col min="4" max="4" width="13.5703125" style="1" bestFit="1" customWidth="1"/>
    <col min="5" max="5" width="13.5703125" style="1" customWidth="1"/>
    <col min="6" max="6" width="11.42578125" style="1"/>
    <col min="7" max="7" width="13.7109375" style="1" bestFit="1" customWidth="1"/>
    <col min="8" max="8" width="13.5703125" style="1" bestFit="1" customWidth="1"/>
    <col min="9" max="9" width="11.42578125" style="1"/>
    <col min="10" max="10" width="13.7109375" style="1" bestFit="1" customWidth="1"/>
    <col min="11" max="12" width="11.42578125" style="1"/>
    <col min="13" max="13" width="14.140625" style="1" bestFit="1" customWidth="1"/>
    <col min="14" max="14" width="8.28515625" style="1" bestFit="1" customWidth="1"/>
    <col min="15" max="16384" width="11.42578125" style="1"/>
  </cols>
  <sheetData>
    <row r="1" spans="1:18" x14ac:dyDescent="0.25">
      <c r="A1" s="11" t="s">
        <v>0</v>
      </c>
      <c r="B1" s="14">
        <v>2014</v>
      </c>
      <c r="C1" s="15"/>
      <c r="D1" s="15"/>
      <c r="E1" s="15"/>
      <c r="F1" s="15"/>
      <c r="G1" s="15"/>
      <c r="H1" s="16"/>
      <c r="I1" s="14">
        <v>2015</v>
      </c>
      <c r="J1" s="15"/>
      <c r="K1" s="15"/>
      <c r="L1" s="15"/>
      <c r="M1" s="15"/>
      <c r="N1" s="16"/>
      <c r="O1" s="17" t="s">
        <v>1</v>
      </c>
      <c r="P1" s="18"/>
      <c r="Q1" s="19"/>
    </row>
    <row r="2" spans="1:18" ht="15" customHeight="1" x14ac:dyDescent="0.25">
      <c r="A2" s="12"/>
      <c r="B2" s="23" t="s">
        <v>2</v>
      </c>
      <c r="C2" s="24"/>
      <c r="D2" s="25"/>
      <c r="E2" s="10"/>
      <c r="F2" s="23" t="s">
        <v>3</v>
      </c>
      <c r="G2" s="24"/>
      <c r="H2" s="25"/>
      <c r="I2" s="23" t="s">
        <v>2</v>
      </c>
      <c r="J2" s="24"/>
      <c r="K2" s="25"/>
      <c r="L2" s="23" t="s">
        <v>3</v>
      </c>
      <c r="M2" s="24"/>
      <c r="N2" s="25"/>
      <c r="O2" s="20"/>
      <c r="P2" s="21"/>
      <c r="Q2" s="22"/>
    </row>
    <row r="3" spans="1:18" ht="24" x14ac:dyDescent="0.25">
      <c r="A3" s="13"/>
      <c r="B3" s="2" t="s">
        <v>4</v>
      </c>
      <c r="C3" s="3" t="s">
        <v>5</v>
      </c>
      <c r="D3" s="2" t="s">
        <v>6</v>
      </c>
      <c r="E3" s="2" t="s">
        <v>16</v>
      </c>
      <c r="F3" s="2" t="s">
        <v>7</v>
      </c>
      <c r="G3" s="2" t="s">
        <v>8</v>
      </c>
      <c r="H3" s="2" t="s">
        <v>6</v>
      </c>
      <c r="I3" s="3" t="s">
        <v>4</v>
      </c>
      <c r="J3" s="3" t="s">
        <v>5</v>
      </c>
      <c r="K3" s="2" t="s">
        <v>6</v>
      </c>
      <c r="L3" s="2" t="s">
        <v>7</v>
      </c>
      <c r="M3" s="2" t="s">
        <v>8</v>
      </c>
      <c r="N3" s="2" t="s">
        <v>6</v>
      </c>
      <c r="O3" s="2" t="s">
        <v>9</v>
      </c>
      <c r="P3" s="2" t="s">
        <v>10</v>
      </c>
      <c r="Q3" s="2" t="s">
        <v>11</v>
      </c>
    </row>
    <row r="4" spans="1:18" ht="15.75" x14ac:dyDescent="0.3">
      <c r="A4" s="4" t="s">
        <v>12</v>
      </c>
      <c r="B4" s="5">
        <v>41757</v>
      </c>
      <c r="C4" s="5">
        <v>41951</v>
      </c>
      <c r="D4" s="31">
        <f>INT(MOD(INT((C4-2)/7)+0.6,52+5/28))+1-INT(MOD(INT((B4-2)/7)+0.6,52+5/28))+1</f>
        <v>29</v>
      </c>
      <c r="E4" s="33">
        <f>28</f>
        <v>28</v>
      </c>
      <c r="F4" s="7"/>
      <c r="G4" s="5">
        <v>41957</v>
      </c>
      <c r="H4" s="26">
        <f>+ROUND((IF(F4&lt;&gt;"",B4-F4)+IF(G4&lt;&gt;"",G4-C4))/7,2)</f>
        <v>0.86</v>
      </c>
      <c r="I4" s="5">
        <v>42121</v>
      </c>
      <c r="J4" s="5">
        <v>42315</v>
      </c>
      <c r="K4" s="6">
        <f>ROUND((J4-I4)/7,1)</f>
        <v>27.7</v>
      </c>
      <c r="L4" s="7"/>
      <c r="M4" s="7"/>
      <c r="N4" s="7" t="b">
        <f>IF(AND(ISBLANK(L4),NOT(ISBLANK(M4))),ROUND((M4-J4)/7,1))</f>
        <v>0</v>
      </c>
      <c r="O4" s="8">
        <f>K4-D4</f>
        <v>-1.3000000000000007</v>
      </c>
      <c r="P4" s="8">
        <f>N4-H4</f>
        <v>-0.86</v>
      </c>
      <c r="Q4" s="8">
        <f>O4+P4</f>
        <v>-2.1600000000000006</v>
      </c>
      <c r="R4" s="9"/>
    </row>
    <row r="5" spans="1:18" ht="15.75" x14ac:dyDescent="0.3">
      <c r="A5" s="4" t="s">
        <v>15</v>
      </c>
      <c r="B5" s="5">
        <v>41863</v>
      </c>
      <c r="C5" s="5">
        <v>41867</v>
      </c>
      <c r="D5" s="29">
        <f t="shared" ref="D5:D7" si="0">INT(MOD(INT((C5-2)/7)+0.6,52+5/28))+1-INT(MOD(INT((B5-2)/7)+0.6,52+5/28))+1</f>
        <v>2</v>
      </c>
      <c r="E5" s="33">
        <v>0.71</v>
      </c>
      <c r="F5" s="7"/>
      <c r="G5" s="5"/>
      <c r="H5" s="27">
        <f>+ROUND((IF(F5&lt;&gt;"",B5-F5)+IF(G5&lt;&gt;"",G5-C5))/7,2)</f>
        <v>0</v>
      </c>
      <c r="I5" s="5"/>
      <c r="J5" s="5"/>
      <c r="K5" s="6"/>
      <c r="L5" s="7"/>
      <c r="M5" s="7"/>
      <c r="N5" s="7"/>
      <c r="O5" s="8"/>
      <c r="P5" s="8"/>
      <c r="Q5" s="8"/>
      <c r="R5" s="9"/>
    </row>
    <row r="6" spans="1:18" ht="15.75" x14ac:dyDescent="0.3">
      <c r="A6" s="4" t="s">
        <v>13</v>
      </c>
      <c r="B6" s="5">
        <v>41729</v>
      </c>
      <c r="C6" s="5">
        <v>41930</v>
      </c>
      <c r="D6" s="32">
        <f t="shared" si="0"/>
        <v>30</v>
      </c>
      <c r="E6" s="33">
        <v>29</v>
      </c>
      <c r="F6" s="5">
        <v>41715</v>
      </c>
      <c r="G6" s="5">
        <v>41937</v>
      </c>
      <c r="H6" s="28">
        <f>+ROUND((IF(F6&lt;&gt;"",B6-F6)+IF(G6&lt;&gt;"",G6-C6))/7,2)</f>
        <v>3</v>
      </c>
      <c r="I6" s="5">
        <v>42093</v>
      </c>
      <c r="J6" s="5">
        <v>42294</v>
      </c>
      <c r="K6" s="6">
        <f t="shared" ref="K6:K7" si="1">ROUND((J6-I6)/7,1)</f>
        <v>28.7</v>
      </c>
      <c r="L6" s="5">
        <v>42079</v>
      </c>
      <c r="M6" s="7"/>
      <c r="N6" s="7">
        <v>3</v>
      </c>
      <c r="O6" s="8">
        <f>K6-D6</f>
        <v>-1.3000000000000007</v>
      </c>
      <c r="P6" s="8">
        <f>N6-H6</f>
        <v>0</v>
      </c>
      <c r="Q6" s="8">
        <f t="shared" ref="Q6:Q7" si="2">O6+P6</f>
        <v>-1.3000000000000007</v>
      </c>
      <c r="R6" s="9"/>
    </row>
    <row r="7" spans="1:18" ht="15.75" x14ac:dyDescent="0.3">
      <c r="A7" s="4" t="s">
        <v>14</v>
      </c>
      <c r="B7" s="5">
        <v>41729</v>
      </c>
      <c r="C7" s="5">
        <v>41932</v>
      </c>
      <c r="D7" s="32">
        <f t="shared" si="0"/>
        <v>31</v>
      </c>
      <c r="E7" s="33">
        <f>29+(2/7)</f>
        <v>29.285714285714285</v>
      </c>
      <c r="F7" s="5">
        <v>41715</v>
      </c>
      <c r="G7" s="7"/>
      <c r="H7" s="30">
        <f>INT(MOD(INT((C4-2)/7)+0.6,52+5/28))+1-INT(MOD(INT((B4-2)/7)+0.6,52+5/28))+1</f>
        <v>29</v>
      </c>
      <c r="I7" s="5">
        <v>42093</v>
      </c>
      <c r="J7" s="5">
        <v>42294</v>
      </c>
      <c r="K7" s="6">
        <f t="shared" si="1"/>
        <v>28.7</v>
      </c>
      <c r="L7" s="5">
        <v>42079</v>
      </c>
      <c r="M7" s="7"/>
      <c r="N7" s="7">
        <v>2</v>
      </c>
      <c r="O7" s="8">
        <f>K7-D7</f>
        <v>-2.3000000000000007</v>
      </c>
      <c r="P7" s="8">
        <f>N7-H7</f>
        <v>-27</v>
      </c>
      <c r="Q7" s="8">
        <f t="shared" si="2"/>
        <v>-29.3</v>
      </c>
      <c r="R7" s="9"/>
    </row>
  </sheetData>
  <mergeCells count="8">
    <mergeCell ref="A1:A3"/>
    <mergeCell ref="B1:H1"/>
    <mergeCell ref="I1:N1"/>
    <mergeCell ref="O1:Q2"/>
    <mergeCell ref="B2:D2"/>
    <mergeCell ref="F2:H2"/>
    <mergeCell ref="I2:K2"/>
    <mergeCell ref="L2:N2"/>
  </mergeCells>
  <pageMargins left="0.70866141732283472" right="0.70866141732283472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utilisateur2</dc:creator>
  <cp:lastModifiedBy>utilisateur2</cp:lastModifiedBy>
  <cp:lastPrinted>2015-08-13T15:41:01Z</cp:lastPrinted>
  <dcterms:created xsi:type="dcterms:W3CDTF">2015-08-13T08:10:11Z</dcterms:created>
  <dcterms:modified xsi:type="dcterms:W3CDTF">2015-08-14T07:43:04Z</dcterms:modified>
</cp:coreProperties>
</file>