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92" documentId="11_F25DC773A252ABDACC104825891F66085BDE58F8" xr6:coauthVersionLast="47" xr6:coauthVersionMax="47" xr10:uidLastSave="{254CCAF3-B3CB-4373-BC47-C42E5C0AB673}"/>
  <bookViews>
    <workbookView xWindow="28680" yWindow="-120" windowWidth="29040" windowHeight="15720" xr2:uid="{00000000-000D-0000-FFFF-FFFF00000000}"/>
  </bookViews>
  <sheets>
    <sheet name="Sheet1" sheetId="1" r:id="rId1"/>
    <sheet name="Jours fériés 2026" sheetId="2" r:id="rId2"/>
  </sheets>
  <definedNames>
    <definedName name="DonnéesExternes_1" localSheetId="1" hidden="1">'Jours fériés 2026'!$A$1:$C$15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1" l="1"/>
  <c r="E10" i="1"/>
  <c r="E3" i="1"/>
  <c r="E15" i="1" l="1"/>
  <c r="E13" i="1" l="1"/>
  <c r="H10" i="1"/>
  <c r="C8" i="1"/>
  <c r="C5" i="1"/>
  <c r="C4" i="1"/>
  <c r="A2" i="1" a="1"/>
  <c r="A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E30912-5FE7-4760-B818-8918AA3EE47E}" keepAlive="1" name="Requête - Jours fériés 2026" description="Connexion à la requête « Jours fériés 2026 » dans le classeur." type="5" refreshedVersion="8" background="1" saveData="1">
    <dbPr connection="Provider=Microsoft.Mashup.OleDb.1;Data Source=$Workbook$;Location=&quot;Jours fériés 2026&quot;;Extended Properties=&quot;&quot;" command="SELECT * FROM [Jours fériés 2026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<sst xmlns="http://schemas.openxmlformats.org/spreadsheetml/2006/main" count="66" uniqueCount="58">
  <si>
    <t>N°</t>
  </si>
  <si>
    <t xml:space="preserve">Date </t>
  </si>
  <si>
    <t>Jour de l’An</t>
  </si>
  <si>
    <t>Korité</t>
  </si>
  <si>
    <t>Paque</t>
  </si>
  <si>
    <t>Lundi  de paques</t>
  </si>
  <si>
    <t xml:space="preserve">Fete de  l'independance </t>
  </si>
  <si>
    <t xml:space="preserve">Fête du Travail </t>
  </si>
  <si>
    <t xml:space="preserve"> Ascension </t>
  </si>
  <si>
    <t xml:space="preserve"> Pentecôte </t>
  </si>
  <si>
    <t>Tabaski (Aïd el-Adha)</t>
  </si>
  <si>
    <t>Fête du travail</t>
  </si>
  <si>
    <t>Tamkharite</t>
  </si>
  <si>
    <t>Magal Touba</t>
  </si>
  <si>
    <t>Assomption</t>
  </si>
  <si>
    <t xml:space="preserve"> 15/05/2026</t>
  </si>
  <si>
    <t xml:space="preserve"> Maouloud</t>
  </si>
  <si>
    <t xml:space="preserve">Toussaint </t>
  </si>
  <si>
    <t xml:space="preserve"> Noël</t>
  </si>
  <si>
    <t xml:space="preserve"> 25/12/ 2026 </t>
  </si>
  <si>
    <t>Date</t>
  </si>
  <si>
    <t>Journée</t>
  </si>
  <si>
    <t>Jour férié</t>
  </si>
  <si>
    <t>1 janvier</t>
  </si>
  <si>
    <t>jeudi</t>
  </si>
  <si>
    <t>Jour de l'An</t>
  </si>
  <si>
    <t>20 mars</t>
  </si>
  <si>
    <t>vendredi</t>
  </si>
  <si>
    <t>L'Aïd al-Fitr</t>
  </si>
  <si>
    <t>4 avril</t>
  </si>
  <si>
    <t>samedi</t>
  </si>
  <si>
    <t>Jour de l'Indépendance</t>
  </si>
  <si>
    <t>6 avril</t>
  </si>
  <si>
    <t>lundi</t>
  </si>
  <si>
    <t>Lundi de Pâques</t>
  </si>
  <si>
    <t>1 mai</t>
  </si>
  <si>
    <t>Fête du Travail</t>
  </si>
  <si>
    <t>14 mai</t>
  </si>
  <si>
    <t>Ascension</t>
  </si>
  <si>
    <t>25 mai</t>
  </si>
  <si>
    <t>Lundi de Pentecôte</t>
  </si>
  <si>
    <t>27 mai</t>
  </si>
  <si>
    <t>mercredi</t>
  </si>
  <si>
    <t>Fête du sacrifice</t>
  </si>
  <si>
    <t>25 juin</t>
  </si>
  <si>
    <t>Tamkharit</t>
  </si>
  <si>
    <t>1 août</t>
  </si>
  <si>
    <t>Magal de Touba</t>
  </si>
  <si>
    <t>15 août</t>
  </si>
  <si>
    <t>25 août</t>
  </si>
  <si>
    <t>mardi</t>
  </si>
  <si>
    <t>Naissance du prophète Mahomet</t>
  </si>
  <si>
    <t>1 novembre</t>
  </si>
  <si>
    <t>dimanche</t>
  </si>
  <si>
    <t>Toussaint</t>
  </si>
  <si>
    <t>25 décembre</t>
  </si>
  <si>
    <t>Noël</t>
  </si>
  <si>
    <t>jour de  fête via  PQ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</si>
</sst>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/>
    <xf numFmtId="14" fontId="0" fillId="3" borderId="1" xfId="0" applyNumberFormat="1" applyFill="1" applyBorder="1" applyAlignment="1">
      <alignment horizontal="center"/>
    </xf>
    <xf numFmtId="0" fontId="0" fillId="0" borderId="0" xfId="0" applyNumberFormat="1"/>
    <xf numFmtId="14" fontId="0" fillId="2" borderId="1" xfId="0" applyNumberFormat="1" applyFill="1" applyBorder="1" applyAlignment="1">
      <alignment horizontal="center"/>
    </xf>
    <xf numFmtId="164" fontId="0" fillId="0" borderId="0" xfId="0" applyNumberFormat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D56B6D6-8068-4398-9BD1-631032896B5F}" autoFormatId="16" applyNumberFormats="0" applyBorderFormats="0" applyFontFormats="0" applyPatternFormats="0" applyAlignmentFormats="0" applyWidthHeightFormats="0">
  <queryTableRefresh nextId="8">
    <queryTableFields count="3">
      <queryTableField id="4" name="Date" tableColumnId="1"/>
      <queryTableField id="5" name="Journée" tableColumnId="2"/>
      <queryTableField id="6" name="Jour férié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A51B75-670A-478A-92B6-2884FA7297C9}" name="Jours_fériés_2026" displayName="Jours_fériés_2026" ref="A1:C15" tableType="queryTable" totalsRowShown="0">
  <autoFilter ref="A1:C15" xr:uid="{61A51B75-670A-478A-92B6-2884FA7297C9}"/>
  <tableColumns count="3">
    <tableColumn id="1" xr3:uid="{E07D55C7-CE3A-4208-BF94-BE1460CE1944}" uniqueName="1" name="Date" queryTableFieldId="4" dataDxfId="2"/>
    <tableColumn id="2" xr3:uid="{EAE5D9CE-813A-4982-96CD-F6F39E887975}" uniqueName="2" name="Journée" queryTableFieldId="5" dataDxfId="1"/>
    <tableColumn id="3" xr3:uid="{C9AE3578-E3BD-4066-8A33-BCACC8B1A3D0}" uniqueName="3" name="Jour férié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7"/>
  <sheetViews>
    <sheetView tabSelected="1" workbookViewId="0">
      <selection activeCell="E2" sqref="E2"/>
    </sheetView>
  </sheetViews>
  <sheetFormatPr baseColWidth="10" defaultColWidth="8.7265625" defaultRowHeight="14.5" x14ac:dyDescent="0.35"/>
  <cols>
    <col min="2" max="2" width="21.90625" bestFit="1" customWidth="1"/>
    <col min="3" max="3" width="22.36328125" customWidth="1"/>
    <col min="5" max="5" width="20.54296875" bestFit="1" customWidth="1"/>
    <col min="8" max="8" width="10.36328125" bestFit="1" customWidth="1"/>
  </cols>
  <sheetData>
    <row r="1" spans="1:8" x14ac:dyDescent="0.35">
      <c r="A1" s="1" t="s">
        <v>0</v>
      </c>
      <c r="B1" s="10">
        <v>2026</v>
      </c>
      <c r="C1" s="3" t="s">
        <v>1</v>
      </c>
    </row>
    <row r="2" spans="1:8" x14ac:dyDescent="0.35">
      <c r="A2" s="3" cm="1">
        <f t="array" ref="A2:A17">_xlfn.SEQUENCE(16)</f>
        <v>1</v>
      </c>
      <c r="B2" s="1" t="s">
        <v>2</v>
      </c>
      <c r="C2" s="4">
        <v>46023</v>
      </c>
      <c r="D2" s="3"/>
      <c r="E2" s="3" t="s">
        <v>57</v>
      </c>
    </row>
    <row r="3" spans="1:8" x14ac:dyDescent="0.35">
      <c r="A3" s="3">
        <v>2</v>
      </c>
      <c r="B3" s="5" t="s">
        <v>3</v>
      </c>
      <c r="C3" s="6"/>
      <c r="D3" s="2"/>
      <c r="E3" s="8" t="str">
        <f>Jours_fériés_2026[[#This Row],[Date]]</f>
        <v>20 mars</v>
      </c>
    </row>
    <row r="4" spans="1:8" x14ac:dyDescent="0.35">
      <c r="A4" s="3">
        <v>3</v>
      </c>
      <c r="B4" s="1" t="s">
        <v>4</v>
      </c>
      <c r="C4" s="4">
        <f>ROUND(DATE(B1,4,MOD(234-11*MOD(B1,19),30))/7,0)*7-6</f>
        <v>46117</v>
      </c>
      <c r="D4" s="3"/>
      <c r="E4" s="4"/>
    </row>
    <row r="5" spans="1:8" x14ac:dyDescent="0.35">
      <c r="A5" s="3">
        <v>4</v>
      </c>
      <c r="B5" s="1" t="s">
        <v>5</v>
      </c>
      <c r="C5" s="4">
        <f>ROUND(DATE(B1,4,MOD(234-11*MOD(B1,19),30))/7,0)*7-6+1</f>
        <v>46118</v>
      </c>
      <c r="D5" s="3"/>
      <c r="E5" s="4"/>
    </row>
    <row r="6" spans="1:8" x14ac:dyDescent="0.35">
      <c r="A6" s="3">
        <v>5</v>
      </c>
      <c r="B6" s="1" t="s">
        <v>6</v>
      </c>
      <c r="C6" s="4">
        <v>46116</v>
      </c>
      <c r="D6" s="3"/>
      <c r="E6" s="3"/>
    </row>
    <row r="7" spans="1:8" x14ac:dyDescent="0.35">
      <c r="A7" s="3">
        <v>6</v>
      </c>
      <c r="B7" s="1" t="s">
        <v>7</v>
      </c>
      <c r="C7" s="4">
        <v>46143</v>
      </c>
      <c r="D7" s="3"/>
      <c r="E7" s="3"/>
    </row>
    <row r="8" spans="1:8" x14ac:dyDescent="0.35">
      <c r="A8" s="3">
        <v>7</v>
      </c>
      <c r="B8" s="1" t="s">
        <v>8</v>
      </c>
      <c r="C8" s="4">
        <f>ROUND(DATE(B1,4,MOD(234-11*MOD(B1,19),30))/7,0)*7-6+39</f>
        <v>46156</v>
      </c>
      <c r="D8" s="3"/>
      <c r="E8" s="3"/>
    </row>
    <row r="9" spans="1:8" x14ac:dyDescent="0.35">
      <c r="A9" s="3">
        <v>8</v>
      </c>
      <c r="B9" s="1" t="s">
        <v>9</v>
      </c>
      <c r="C9" s="4">
        <v>46166</v>
      </c>
      <c r="D9" s="3"/>
      <c r="E9" s="3"/>
    </row>
    <row r="10" spans="1:8" x14ac:dyDescent="0.35">
      <c r="A10" s="3">
        <v>9</v>
      </c>
      <c r="B10" s="5" t="s">
        <v>10</v>
      </c>
      <c r="C10" s="6"/>
      <c r="D10" s="2"/>
      <c r="E10" s="8" t="str">
        <f>'Jours fériés 2026'!A3</f>
        <v>20 mars</v>
      </c>
      <c r="H10" t="str">
        <f>SUBSTITUTE(E10,CHAR(160),"")</f>
        <v>20 mars</v>
      </c>
    </row>
    <row r="11" spans="1:8" x14ac:dyDescent="0.35">
      <c r="A11" s="3">
        <v>10</v>
      </c>
      <c r="B11" s="1" t="s">
        <v>11</v>
      </c>
      <c r="C11" s="4">
        <v>46143</v>
      </c>
      <c r="D11" s="3"/>
      <c r="E11" s="3"/>
    </row>
    <row r="12" spans="1:8" x14ac:dyDescent="0.35">
      <c r="A12" s="3">
        <v>11</v>
      </c>
      <c r="B12" s="5" t="s">
        <v>12</v>
      </c>
      <c r="C12" s="6"/>
      <c r="D12" s="2"/>
      <c r="E12" s="8" t="str">
        <f>'Jours fériés 2026'!A10</f>
        <v>25 juin</v>
      </c>
    </row>
    <row r="13" spans="1:8" x14ac:dyDescent="0.35">
      <c r="A13" s="3">
        <v>12</v>
      </c>
      <c r="B13" s="5" t="s">
        <v>13</v>
      </c>
      <c r="C13" s="6"/>
      <c r="D13" s="2"/>
      <c r="E13" s="8" t="e">
        <f>'Jours fériés 2026'!#REF!</f>
        <v>#REF!</v>
      </c>
    </row>
    <row r="14" spans="1:8" x14ac:dyDescent="0.35">
      <c r="A14" s="3">
        <v>13</v>
      </c>
      <c r="B14" s="1" t="s">
        <v>14</v>
      </c>
      <c r="C14" s="4" t="s">
        <v>15</v>
      </c>
      <c r="D14" s="3"/>
      <c r="E14" s="3"/>
    </row>
    <row r="15" spans="1:8" x14ac:dyDescent="0.35">
      <c r="A15" s="3">
        <v>14</v>
      </c>
      <c r="B15" s="5" t="s">
        <v>16</v>
      </c>
      <c r="C15" s="6"/>
      <c r="D15" s="2"/>
      <c r="E15" s="8" t="e">
        <f>'Jours fériés 2026'!#REF!</f>
        <v>#REF!</v>
      </c>
    </row>
    <row r="16" spans="1:8" x14ac:dyDescent="0.35">
      <c r="A16" s="3">
        <v>15</v>
      </c>
      <c r="B16" s="1" t="s">
        <v>17</v>
      </c>
      <c r="C16" s="4">
        <v>46327</v>
      </c>
      <c r="D16" s="3"/>
      <c r="E16" s="3"/>
    </row>
    <row r="17" spans="1:5" x14ac:dyDescent="0.35">
      <c r="A17" s="3">
        <v>16</v>
      </c>
      <c r="B17" s="1" t="s">
        <v>18</v>
      </c>
      <c r="C17" s="4" t="s">
        <v>19</v>
      </c>
      <c r="D17" s="3"/>
      <c r="E17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3FAC7-F72D-4A2E-B5BF-3751D8553B63}">
  <sheetPr codeName="Feuil2"/>
  <dimension ref="A1:F23"/>
  <sheetViews>
    <sheetView workbookViewId="0">
      <selection sqref="A1:C15"/>
    </sheetView>
  </sheetViews>
  <sheetFormatPr baseColWidth="10" defaultRowHeight="14.5" x14ac:dyDescent="0.35"/>
  <cols>
    <col min="1" max="1" width="11.81640625" bestFit="1" customWidth="1"/>
    <col min="2" max="2" width="10.08984375" bestFit="1" customWidth="1"/>
    <col min="3" max="3" width="29.26953125" bestFit="1" customWidth="1"/>
    <col min="4" max="4" width="11.81640625" bestFit="1" customWidth="1"/>
    <col min="5" max="5" width="10.7265625" bestFit="1" customWidth="1"/>
    <col min="6" max="6" width="29.26953125" bestFit="1" customWidth="1"/>
  </cols>
  <sheetData>
    <row r="1" spans="1:3" x14ac:dyDescent="0.35">
      <c r="A1" t="s">
        <v>20</v>
      </c>
      <c r="B1" t="s">
        <v>21</v>
      </c>
      <c r="C1" t="s">
        <v>22</v>
      </c>
    </row>
    <row r="2" spans="1:3" x14ac:dyDescent="0.35">
      <c r="A2" s="7" t="s">
        <v>23</v>
      </c>
      <c r="B2" s="7" t="s">
        <v>24</v>
      </c>
      <c r="C2" s="7" t="s">
        <v>25</v>
      </c>
    </row>
    <row r="3" spans="1:3" x14ac:dyDescent="0.35">
      <c r="A3" s="7" t="s">
        <v>26</v>
      </c>
      <c r="B3" s="7" t="s">
        <v>27</v>
      </c>
      <c r="C3" s="7" t="s">
        <v>28</v>
      </c>
    </row>
    <row r="4" spans="1:3" x14ac:dyDescent="0.35">
      <c r="A4" s="7" t="s">
        <v>29</v>
      </c>
      <c r="B4" s="7" t="s">
        <v>30</v>
      </c>
      <c r="C4" s="7" t="s">
        <v>31</v>
      </c>
    </row>
    <row r="5" spans="1:3" x14ac:dyDescent="0.35">
      <c r="A5" s="7" t="s">
        <v>32</v>
      </c>
      <c r="B5" s="7" t="s">
        <v>33</v>
      </c>
      <c r="C5" s="7" t="s">
        <v>34</v>
      </c>
    </row>
    <row r="6" spans="1:3" x14ac:dyDescent="0.35">
      <c r="A6" s="7" t="s">
        <v>35</v>
      </c>
      <c r="B6" s="7" t="s">
        <v>27</v>
      </c>
      <c r="C6" s="7" t="s">
        <v>36</v>
      </c>
    </row>
    <row r="7" spans="1:3" x14ac:dyDescent="0.35">
      <c r="A7" s="7" t="s">
        <v>37</v>
      </c>
      <c r="B7" s="7" t="s">
        <v>24</v>
      </c>
      <c r="C7" s="7" t="s">
        <v>38</v>
      </c>
    </row>
    <row r="8" spans="1:3" x14ac:dyDescent="0.35">
      <c r="A8" s="7" t="s">
        <v>39</v>
      </c>
      <c r="B8" s="7" t="s">
        <v>33</v>
      </c>
      <c r="C8" s="7" t="s">
        <v>40</v>
      </c>
    </row>
    <row r="9" spans="1:3" x14ac:dyDescent="0.35">
      <c r="A9" s="7" t="s">
        <v>41</v>
      </c>
      <c r="B9" s="7" t="s">
        <v>42</v>
      </c>
      <c r="C9" s="7" t="s">
        <v>43</v>
      </c>
    </row>
    <row r="10" spans="1:3" x14ac:dyDescent="0.35">
      <c r="A10" s="7" t="s">
        <v>44</v>
      </c>
      <c r="B10" s="7" t="s">
        <v>24</v>
      </c>
      <c r="C10" s="7" t="s">
        <v>45</v>
      </c>
    </row>
    <row r="11" spans="1:3" x14ac:dyDescent="0.35">
      <c r="A11" s="7" t="s">
        <v>46</v>
      </c>
      <c r="B11" s="7" t="s">
        <v>30</v>
      </c>
      <c r="C11" s="7" t="s">
        <v>47</v>
      </c>
    </row>
    <row r="12" spans="1:3" x14ac:dyDescent="0.35">
      <c r="A12" s="7" t="s">
        <v>48</v>
      </c>
      <c r="B12" s="7" t="s">
        <v>30</v>
      </c>
      <c r="C12" s="7" t="s">
        <v>14</v>
      </c>
    </row>
    <row r="13" spans="1:3" x14ac:dyDescent="0.35">
      <c r="A13" s="7" t="s">
        <v>49</v>
      </c>
      <c r="B13" s="7" t="s">
        <v>50</v>
      </c>
      <c r="C13" s="7" t="s">
        <v>51</v>
      </c>
    </row>
    <row r="14" spans="1:3" x14ac:dyDescent="0.35">
      <c r="A14" s="7" t="s">
        <v>52</v>
      </c>
      <c r="B14" s="7" t="s">
        <v>53</v>
      </c>
      <c r="C14" s="7" t="s">
        <v>54</v>
      </c>
    </row>
    <row r="15" spans="1:3" x14ac:dyDescent="0.35">
      <c r="A15" s="7" t="s">
        <v>55</v>
      </c>
      <c r="B15" s="7" t="s">
        <v>27</v>
      </c>
      <c r="C15" s="7" t="s">
        <v>56</v>
      </c>
    </row>
    <row r="23" spans="6:6" x14ac:dyDescent="0.35">
      <c r="F23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ED16DE-6AFB-4133-B238-1F44B2B4C0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Jours fériés 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2025-12-31T16:23:58Z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2025-12-31T11:22:13Z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91dbd924-c2b8-44be-8838-ea1c1710b87c</vt:lpwstr>
  </property>
  <property fmtid="{D5CDD505-2E9C-101B-9397-08002B2CF9AE}" pid="8" name="MSIP_Label_1aaa69c8-0478-4e13-9e4c-38511e3b6774_ContentBits">
    <vt:lpwstr>0</vt:lpwstr>
  </property>
</Properties>
</file>