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f41936781de9152/Documents/"/>
    </mc:Choice>
  </mc:AlternateContent>
  <xr:revisionPtr revIDLastSave="55" documentId="8_{145D1C63-C3A2-4B74-8ACB-889977CF9005}" xr6:coauthVersionLast="47" xr6:coauthVersionMax="47" xr10:uidLastSave="{19CD72EC-2F5A-49A7-82AE-44739402CD21}"/>
  <bookViews>
    <workbookView xWindow="38775" yWindow="1260" windowWidth="37770" windowHeight="19680" activeTab="3" xr2:uid="{E112C90A-2C44-4874-AFEC-9C499CBB56F1}"/>
  </bookViews>
  <sheets>
    <sheet name="Dépenses engagées pour soins" sheetId="1" r:id="rId1"/>
    <sheet name="Remb. Assurance Maladie" sheetId="2" r:id="rId2"/>
    <sheet name="Remb. mutuelle" sheetId="3" r:id="rId3"/>
    <sheet name="Remb. caisse santé famille" sheetId="4" r:id="rId4"/>
    <sheet name="(Données liste déroulante)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M46" i="2" l="1"/>
  <c r="E46" i="2"/>
  <c r="N46" i="2"/>
  <c r="F46" i="2"/>
  <c r="G46" i="2"/>
  <c r="O46" i="2"/>
  <c r="L46" i="3"/>
  <c r="E46" i="3"/>
  <c r="L46" i="4"/>
  <c r="E46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K5" i="4"/>
  <c r="K4" i="4"/>
  <c r="K3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A6" i="1"/>
  <c r="A7" i="4"/>
  <c r="D5" i="4"/>
  <c r="H3" i="4"/>
  <c r="D3" i="4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" i="3"/>
  <c r="D3" i="3"/>
  <c r="D3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4" i="2"/>
  <c r="T2" i="1"/>
  <c r="J9" i="1"/>
  <c r="I2" i="1"/>
  <c r="Q2" i="1"/>
  <c r="F2" i="1"/>
  <c r="S5" i="1"/>
  <c r="S4" i="1"/>
  <c r="S3" i="1"/>
  <c r="H5" i="1"/>
  <c r="H4" i="1"/>
  <c r="H3" i="1"/>
  <c r="P5" i="1"/>
  <c r="E5" i="1"/>
  <c r="P4" i="1"/>
  <c r="E4" i="1"/>
  <c r="P3" i="1"/>
  <c r="L5" i="1"/>
  <c r="H5" i="3" s="1"/>
  <c r="L4" i="1"/>
  <c r="H4" i="3" s="1"/>
  <c r="L3" i="1"/>
  <c r="H3" i="3" s="1"/>
  <c r="A5" i="1"/>
  <c r="A5" i="3" s="1"/>
  <c r="A4" i="1"/>
  <c r="A4" i="3" s="1"/>
  <c r="A3" i="1"/>
  <c r="A3" i="4" s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L45" i="1"/>
  <c r="H45" i="4" s="1"/>
  <c r="L44" i="1"/>
  <c r="L43" i="1"/>
  <c r="I43" i="2" s="1"/>
  <c r="L42" i="1"/>
  <c r="I42" i="2" s="1"/>
  <c r="L41" i="1"/>
  <c r="I41" i="2" s="1"/>
  <c r="L40" i="1"/>
  <c r="I40" i="2" s="1"/>
  <c r="L39" i="1"/>
  <c r="I39" i="2" s="1"/>
  <c r="L38" i="1"/>
  <c r="I38" i="2" s="1"/>
  <c r="L37" i="1"/>
  <c r="H37" i="3" s="1"/>
  <c r="L36" i="1"/>
  <c r="H36" i="4" s="1"/>
  <c r="L35" i="1"/>
  <c r="H35" i="3" s="1"/>
  <c r="L34" i="1"/>
  <c r="H34" i="3" s="1"/>
  <c r="L33" i="1"/>
  <c r="H33" i="3" s="1"/>
  <c r="L32" i="1"/>
  <c r="I32" i="2" s="1"/>
  <c r="L31" i="1"/>
  <c r="H31" i="3" s="1"/>
  <c r="L30" i="1"/>
  <c r="H30" i="3" s="1"/>
  <c r="L29" i="1"/>
  <c r="H29" i="3" s="1"/>
  <c r="L28" i="1"/>
  <c r="H28" i="3" s="1"/>
  <c r="L27" i="1"/>
  <c r="H27" i="3" s="1"/>
  <c r="L26" i="1"/>
  <c r="H26" i="3" s="1"/>
  <c r="L25" i="1"/>
  <c r="H25" i="4" s="1"/>
  <c r="L24" i="1"/>
  <c r="I24" i="2" s="1"/>
  <c r="L23" i="1"/>
  <c r="H23" i="3" s="1"/>
  <c r="L22" i="1"/>
  <c r="H22" i="4" s="1"/>
  <c r="L21" i="1"/>
  <c r="H21" i="3" s="1"/>
  <c r="L20" i="1"/>
  <c r="H20" i="3" s="1"/>
  <c r="L19" i="1"/>
  <c r="H19" i="4" s="1"/>
  <c r="L18" i="1"/>
  <c r="H18" i="4" s="1"/>
  <c r="L17" i="1"/>
  <c r="H17" i="3" s="1"/>
  <c r="L16" i="1"/>
  <c r="I16" i="2" s="1"/>
  <c r="L15" i="1"/>
  <c r="I15" i="2" s="1"/>
  <c r="L14" i="1"/>
  <c r="I14" i="2" s="1"/>
  <c r="L13" i="1"/>
  <c r="H13" i="4" s="1"/>
  <c r="L12" i="1"/>
  <c r="L11" i="1"/>
  <c r="I11" i="2" s="1"/>
  <c r="L10" i="1"/>
  <c r="H10" i="3" s="1"/>
  <c r="L9" i="1"/>
  <c r="I9" i="2" s="1"/>
  <c r="L8" i="1"/>
  <c r="I8" i="2" s="1"/>
  <c r="L7" i="1"/>
  <c r="H7" i="4" s="1"/>
  <c r="L6" i="1"/>
  <c r="H6" i="4" s="1"/>
  <c r="H10" i="4"/>
  <c r="H11" i="4"/>
  <c r="H12" i="4"/>
  <c r="H42" i="4"/>
  <c r="H43" i="4"/>
  <c r="H44" i="4"/>
  <c r="A6" i="3"/>
  <c r="A7" i="1"/>
  <c r="A7" i="2" s="1"/>
  <c r="A8" i="1"/>
  <c r="A8" i="4" s="1"/>
  <c r="A9" i="1"/>
  <c r="A9" i="4" s="1"/>
  <c r="A10" i="1"/>
  <c r="A10" i="4" s="1"/>
  <c r="A11" i="1"/>
  <c r="A11" i="4" s="1"/>
  <c r="A12" i="1"/>
  <c r="A12" i="4" s="1"/>
  <c r="A13" i="1"/>
  <c r="A13" i="4" s="1"/>
  <c r="A14" i="1"/>
  <c r="A14" i="4" s="1"/>
  <c r="A15" i="1"/>
  <c r="A15" i="4" s="1"/>
  <c r="A16" i="1"/>
  <c r="A16" i="2" s="1"/>
  <c r="A17" i="1"/>
  <c r="A17" i="3" s="1"/>
  <c r="A18" i="1"/>
  <c r="A18" i="3" s="1"/>
  <c r="A19" i="1"/>
  <c r="A19" i="3" s="1"/>
  <c r="A20" i="1"/>
  <c r="A20" i="3" s="1"/>
  <c r="A21" i="1"/>
  <c r="A21" i="3" s="1"/>
  <c r="A22" i="1"/>
  <c r="A22" i="2" s="1"/>
  <c r="A23" i="1"/>
  <c r="A23" i="3" s="1"/>
  <c r="A24" i="1"/>
  <c r="A24" i="3" s="1"/>
  <c r="A25" i="1"/>
  <c r="A25" i="2" s="1"/>
  <c r="A26" i="1"/>
  <c r="A26" i="4" s="1"/>
  <c r="A27" i="1"/>
  <c r="A27" i="3" s="1"/>
  <c r="A28" i="1"/>
  <c r="A28" i="4" s="1"/>
  <c r="A29" i="1"/>
  <c r="A29" i="2" s="1"/>
  <c r="A30" i="1"/>
  <c r="A30" i="3" s="1"/>
  <c r="A31" i="1"/>
  <c r="A31" i="3" s="1"/>
  <c r="A32" i="1"/>
  <c r="A32" i="3" s="1"/>
  <c r="A33" i="1"/>
  <c r="A33" i="3" s="1"/>
  <c r="A34" i="1"/>
  <c r="A34" i="2" s="1"/>
  <c r="A35" i="1"/>
  <c r="A35" i="2" s="1"/>
  <c r="A36" i="1"/>
  <c r="A36" i="4" s="1"/>
  <c r="A37" i="1"/>
  <c r="A37" i="4" s="1"/>
  <c r="A38" i="1"/>
  <c r="A38" i="4" s="1"/>
  <c r="A39" i="1"/>
  <c r="A39" i="4" s="1"/>
  <c r="A40" i="1"/>
  <c r="A40" i="3" s="1"/>
  <c r="A41" i="1"/>
  <c r="A41" i="3" s="1"/>
  <c r="A42" i="1"/>
  <c r="A42" i="4" s="1"/>
  <c r="A43" i="1"/>
  <c r="A43" i="4" s="1"/>
  <c r="A44" i="1"/>
  <c r="A44" i="4" s="1"/>
  <c r="A45" i="1"/>
  <c r="A45" i="4" s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I6" i="4"/>
  <c r="I5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" i="4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5" i="3"/>
  <c r="I4" i="3"/>
  <c r="J3" i="3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3" i="1"/>
  <c r="R21" i="1"/>
  <c r="R25" i="1"/>
  <c r="R31" i="1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3" i="4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I3" i="3"/>
  <c r="H11" i="3"/>
  <c r="H13" i="3"/>
  <c r="H40" i="3"/>
  <c r="H41" i="3"/>
  <c r="H42" i="3"/>
  <c r="H43" i="3"/>
  <c r="H45" i="3"/>
  <c r="I7" i="2"/>
  <c r="I10" i="2"/>
  <c r="I13" i="2"/>
  <c r="I3" i="4"/>
  <c r="D4" i="4"/>
  <c r="G3" i="1"/>
  <c r="K4" i="1"/>
  <c r="K5" i="1"/>
  <c r="K6" i="1"/>
  <c r="K7" i="1"/>
  <c r="K3" i="1"/>
  <c r="J4" i="1"/>
  <c r="J5" i="1"/>
  <c r="J6" i="1"/>
  <c r="J7" i="1"/>
  <c r="J8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3" i="1"/>
  <c r="G6" i="1"/>
  <c r="G7" i="1"/>
  <c r="G8" i="1"/>
  <c r="G18" i="1"/>
  <c r="G19" i="1"/>
  <c r="G20" i="1"/>
  <c r="G21" i="1"/>
  <c r="G22" i="1"/>
  <c r="G23" i="1"/>
  <c r="G24" i="1"/>
  <c r="G25" i="1"/>
  <c r="G32" i="1"/>
  <c r="G33" i="1"/>
  <c r="B3" i="2"/>
  <c r="P5" i="2"/>
  <c r="N5" i="3" s="1"/>
  <c r="N5" i="4" s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2" i="1"/>
  <c r="R23" i="1"/>
  <c r="R24" i="1"/>
  <c r="R26" i="1"/>
  <c r="R27" i="1"/>
  <c r="R28" i="1"/>
  <c r="R29" i="1"/>
  <c r="R30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3" i="1"/>
  <c r="G4" i="1"/>
  <c r="G5" i="1"/>
  <c r="G9" i="1"/>
  <c r="G10" i="1"/>
  <c r="G11" i="1"/>
  <c r="G12" i="1"/>
  <c r="G13" i="1"/>
  <c r="G14" i="1"/>
  <c r="G15" i="1"/>
  <c r="G16" i="1"/>
  <c r="G17" i="1"/>
  <c r="G26" i="1"/>
  <c r="G27" i="1"/>
  <c r="G28" i="1"/>
  <c r="G29" i="1"/>
  <c r="G30" i="1"/>
  <c r="G31" i="1"/>
  <c r="G34" i="1"/>
  <c r="G35" i="1"/>
  <c r="G36" i="1"/>
  <c r="G37" i="1"/>
  <c r="G38" i="1"/>
  <c r="G39" i="1"/>
  <c r="G40" i="1"/>
  <c r="G41" i="1"/>
  <c r="G42" i="1"/>
  <c r="G43" i="1"/>
  <c r="G44" i="1"/>
  <c r="G45" i="1"/>
  <c r="J4" i="2"/>
  <c r="K4" i="2"/>
  <c r="J5" i="2"/>
  <c r="K5" i="2"/>
  <c r="J6" i="2"/>
  <c r="K6" i="2"/>
  <c r="J7" i="2"/>
  <c r="K7" i="2"/>
  <c r="J8" i="2"/>
  <c r="K8" i="2"/>
  <c r="J9" i="2"/>
  <c r="K9" i="2"/>
  <c r="J10" i="2"/>
  <c r="K10" i="2"/>
  <c r="J11" i="2"/>
  <c r="K11" i="2"/>
  <c r="J12" i="2"/>
  <c r="K12" i="2"/>
  <c r="J13" i="2"/>
  <c r="K13" i="2"/>
  <c r="J14" i="2"/>
  <c r="K14" i="2"/>
  <c r="J15" i="2"/>
  <c r="K15" i="2"/>
  <c r="P15" i="2" s="1"/>
  <c r="N15" i="3" s="1"/>
  <c r="N15" i="4" s="1"/>
  <c r="J16" i="2"/>
  <c r="K16" i="2"/>
  <c r="P16" i="2" s="1"/>
  <c r="N16" i="3" s="1"/>
  <c r="N16" i="4" s="1"/>
  <c r="J17" i="2"/>
  <c r="K17" i="2"/>
  <c r="J18" i="2"/>
  <c r="K18" i="2"/>
  <c r="J19" i="2"/>
  <c r="K19" i="2"/>
  <c r="J20" i="2"/>
  <c r="K20" i="2"/>
  <c r="J21" i="2"/>
  <c r="K21" i="2"/>
  <c r="P21" i="2" s="1"/>
  <c r="N21" i="3" s="1"/>
  <c r="N21" i="4" s="1"/>
  <c r="J22" i="2"/>
  <c r="K22" i="2"/>
  <c r="J23" i="2"/>
  <c r="K23" i="2"/>
  <c r="J24" i="2"/>
  <c r="K24" i="2"/>
  <c r="J25" i="2"/>
  <c r="K25" i="2"/>
  <c r="J26" i="2"/>
  <c r="K26" i="2"/>
  <c r="J27" i="2"/>
  <c r="K27" i="2"/>
  <c r="J28" i="2"/>
  <c r="K28" i="2"/>
  <c r="J29" i="2"/>
  <c r="K29" i="2"/>
  <c r="J30" i="2"/>
  <c r="K30" i="2"/>
  <c r="J31" i="2"/>
  <c r="K31" i="2"/>
  <c r="J32" i="2"/>
  <c r="K32" i="2"/>
  <c r="J33" i="2"/>
  <c r="K33" i="2"/>
  <c r="J34" i="2"/>
  <c r="K34" i="2"/>
  <c r="J35" i="2"/>
  <c r="K35" i="2"/>
  <c r="J36" i="2"/>
  <c r="K36" i="2"/>
  <c r="J37" i="2"/>
  <c r="K37" i="2"/>
  <c r="J38" i="2"/>
  <c r="K38" i="2"/>
  <c r="J39" i="2"/>
  <c r="K39" i="2"/>
  <c r="J40" i="2"/>
  <c r="K40" i="2"/>
  <c r="J41" i="2"/>
  <c r="K41" i="2"/>
  <c r="J42" i="2"/>
  <c r="K42" i="2"/>
  <c r="J43" i="2"/>
  <c r="K43" i="2"/>
  <c r="J44" i="2"/>
  <c r="K44" i="2"/>
  <c r="J45" i="2"/>
  <c r="K45" i="2"/>
  <c r="K3" i="2"/>
  <c r="J3" i="2"/>
  <c r="B4" i="2"/>
  <c r="C45" i="2"/>
  <c r="B45" i="2"/>
  <c r="C44" i="2"/>
  <c r="B44" i="2"/>
  <c r="C43" i="2"/>
  <c r="B43" i="2"/>
  <c r="C42" i="2"/>
  <c r="H42" i="2" s="1"/>
  <c r="G42" i="3" s="1"/>
  <c r="B42" i="2"/>
  <c r="C41" i="2"/>
  <c r="H41" i="2" s="1"/>
  <c r="G41" i="3" s="1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H29" i="2" s="1"/>
  <c r="G29" i="3" s="1"/>
  <c r="B29" i="2"/>
  <c r="C28" i="2"/>
  <c r="B28" i="2"/>
  <c r="C27" i="2"/>
  <c r="H27" i="2" s="1"/>
  <c r="G27" i="3" s="1"/>
  <c r="B27" i="2"/>
  <c r="C26" i="2"/>
  <c r="H26" i="2" s="1"/>
  <c r="G26" i="3" s="1"/>
  <c r="B26" i="2"/>
  <c r="C25" i="2"/>
  <c r="H25" i="2" s="1"/>
  <c r="G25" i="3" s="1"/>
  <c r="B25" i="2"/>
  <c r="C24" i="2"/>
  <c r="B24" i="2"/>
  <c r="C23" i="2"/>
  <c r="B23" i="2"/>
  <c r="C22" i="2"/>
  <c r="B22" i="2"/>
  <c r="C21" i="2"/>
  <c r="H21" i="2" s="1"/>
  <c r="G21" i="3" s="1"/>
  <c r="B21" i="2"/>
  <c r="C20" i="2"/>
  <c r="B20" i="2"/>
  <c r="C19" i="2"/>
  <c r="H19" i="2" s="1"/>
  <c r="G19" i="3" s="1"/>
  <c r="B19" i="2"/>
  <c r="C18" i="2"/>
  <c r="H18" i="2" s="1"/>
  <c r="G18" i="3" s="1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H10" i="2" s="1"/>
  <c r="G10" i="3" s="1"/>
  <c r="B10" i="2"/>
  <c r="C9" i="2"/>
  <c r="H9" i="2" s="1"/>
  <c r="G9" i="3" s="1"/>
  <c r="B9" i="2"/>
  <c r="C8" i="2"/>
  <c r="B8" i="2"/>
  <c r="C7" i="2"/>
  <c r="B7" i="2"/>
  <c r="C6" i="2"/>
  <c r="B6" i="2"/>
  <c r="C5" i="2"/>
  <c r="B5" i="2"/>
  <c r="C4" i="2"/>
  <c r="H4" i="2" s="1"/>
  <c r="G4" i="3" s="1"/>
  <c r="G4" i="4" s="1"/>
  <c r="C3" i="2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C3" i="3"/>
  <c r="B3" i="3"/>
  <c r="B8" i="4"/>
  <c r="B4" i="4"/>
  <c r="B5" i="4"/>
  <c r="B6" i="4"/>
  <c r="B7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C3" i="4"/>
  <c r="B3" i="4"/>
  <c r="X10" i="4"/>
  <c r="W10" i="4"/>
  <c r="P3" i="4"/>
  <c r="S6" i="4" s="1"/>
  <c r="M3" i="4" s="1"/>
  <c r="W3" i="4" l="1"/>
  <c r="W29" i="4" s="1"/>
  <c r="M4" i="4" a="1"/>
  <c r="M4" i="4" s="1"/>
  <c r="M5" i="4" s="1" a="1"/>
  <c r="M5" i="4" s="1"/>
  <c r="M6" i="4" s="1" a="1"/>
  <c r="M6" i="4" s="1"/>
  <c r="M7" i="4" s="1" a="1"/>
  <c r="M7" i="4" s="1"/>
  <c r="M8" i="4" s="1" a="1"/>
  <c r="M8" i="4" s="1"/>
  <c r="M9" i="4" s="1" a="1"/>
  <c r="M9" i="4" s="1"/>
  <c r="M10" i="4" s="1" a="1"/>
  <c r="M10" i="4" s="1"/>
  <c r="M11" i="4" s="1" a="1"/>
  <c r="M11" i="4" s="1"/>
  <c r="M12" i="4" s="1" a="1"/>
  <c r="M12" i="4" s="1"/>
  <c r="M13" i="4" s="1" a="1"/>
  <c r="M13" i="4" s="1"/>
  <c r="M14" i="4" s="1" a="1"/>
  <c r="M14" i="4" s="1"/>
  <c r="M15" i="4" s="1" a="1"/>
  <c r="M15" i="4" s="1"/>
  <c r="P36" i="2"/>
  <c r="N36" i="3" s="1"/>
  <c r="N36" i="4" s="1"/>
  <c r="P20" i="2"/>
  <c r="N20" i="3" s="1"/>
  <c r="N20" i="4" s="1"/>
  <c r="P35" i="2"/>
  <c r="N35" i="3" s="1"/>
  <c r="N35" i="4" s="1"/>
  <c r="P19" i="2"/>
  <c r="N19" i="3" s="1"/>
  <c r="N19" i="4" s="1"/>
  <c r="P34" i="2"/>
  <c r="N34" i="3" s="1"/>
  <c r="N34" i="4" s="1"/>
  <c r="P32" i="2"/>
  <c r="N32" i="3" s="1"/>
  <c r="N32" i="4" s="1"/>
  <c r="P30" i="2"/>
  <c r="N30" i="3" s="1"/>
  <c r="N30" i="4" s="1"/>
  <c r="P31" i="2"/>
  <c r="N31" i="3" s="1"/>
  <c r="N31" i="4" s="1"/>
  <c r="P33" i="2"/>
  <c r="N33" i="3" s="1"/>
  <c r="N33" i="4" s="1"/>
  <c r="H28" i="2"/>
  <c r="G28" i="3" s="1"/>
  <c r="H17" i="2"/>
  <c r="G17" i="3" s="1"/>
  <c r="H33" i="2"/>
  <c r="G33" i="3" s="1"/>
  <c r="H34" i="2"/>
  <c r="G34" i="3" s="1"/>
  <c r="H20" i="2"/>
  <c r="G20" i="3" s="1"/>
  <c r="H15" i="2"/>
  <c r="G15" i="3" s="1"/>
  <c r="H32" i="2"/>
  <c r="G32" i="3" s="1"/>
  <c r="H16" i="2"/>
  <c r="G16" i="3" s="1"/>
  <c r="H39" i="2"/>
  <c r="G39" i="3" s="1"/>
  <c r="H23" i="2"/>
  <c r="G23" i="3" s="1"/>
  <c r="H5" i="2"/>
  <c r="G5" i="3" s="1"/>
  <c r="G5" i="4" s="1"/>
  <c r="H3" i="2"/>
  <c r="G3" i="3" s="1"/>
  <c r="P18" i="2"/>
  <c r="N18" i="3" s="1"/>
  <c r="N18" i="4" s="1"/>
  <c r="P17" i="2"/>
  <c r="N17" i="3" s="1"/>
  <c r="N17" i="4" s="1"/>
  <c r="P14" i="2"/>
  <c r="N14" i="3" s="1"/>
  <c r="N14" i="4" s="1"/>
  <c r="P28" i="2"/>
  <c r="N28" i="3" s="1"/>
  <c r="N28" i="4" s="1"/>
  <c r="P27" i="2"/>
  <c r="N27" i="3" s="1"/>
  <c r="N27" i="4" s="1"/>
  <c r="P42" i="2"/>
  <c r="N42" i="3" s="1"/>
  <c r="N42" i="4" s="1"/>
  <c r="P9" i="2"/>
  <c r="N9" i="3" s="1"/>
  <c r="N9" i="4" s="1"/>
  <c r="P38" i="2"/>
  <c r="N38" i="3" s="1"/>
  <c r="N38" i="4" s="1"/>
  <c r="P13" i="2"/>
  <c r="N13" i="3" s="1"/>
  <c r="N13" i="4" s="1"/>
  <c r="P25" i="2"/>
  <c r="N25" i="3" s="1"/>
  <c r="N25" i="4" s="1"/>
  <c r="P40" i="2"/>
  <c r="N40" i="3" s="1"/>
  <c r="N40" i="4" s="1"/>
  <c r="P24" i="2"/>
  <c r="N24" i="3" s="1"/>
  <c r="N24" i="4" s="1"/>
  <c r="P8" i="2"/>
  <c r="N8" i="3" s="1"/>
  <c r="N8" i="4" s="1"/>
  <c r="P37" i="2"/>
  <c r="N37" i="3" s="1"/>
  <c r="N37" i="4" s="1"/>
  <c r="P12" i="2"/>
  <c r="N12" i="3" s="1"/>
  <c r="N12" i="4" s="1"/>
  <c r="P43" i="2"/>
  <c r="N43" i="3" s="1"/>
  <c r="N43" i="4" s="1"/>
  <c r="P41" i="2"/>
  <c r="N41" i="3" s="1"/>
  <c r="N41" i="4" s="1"/>
  <c r="P44" i="2"/>
  <c r="N44" i="3" s="1"/>
  <c r="N44" i="4" s="1"/>
  <c r="P29" i="2"/>
  <c r="N29" i="3" s="1"/>
  <c r="N29" i="4" s="1"/>
  <c r="P11" i="2"/>
  <c r="N11" i="3" s="1"/>
  <c r="N11" i="4" s="1"/>
  <c r="P26" i="2"/>
  <c r="N26" i="3" s="1"/>
  <c r="N26" i="4" s="1"/>
  <c r="P39" i="2"/>
  <c r="N39" i="3" s="1"/>
  <c r="N39" i="4" s="1"/>
  <c r="P7" i="2"/>
  <c r="N7" i="3" s="1"/>
  <c r="N7" i="4" s="1"/>
  <c r="P45" i="2"/>
  <c r="N45" i="3" s="1"/>
  <c r="N45" i="4" s="1"/>
  <c r="P10" i="2"/>
  <c r="N10" i="3" s="1"/>
  <c r="N10" i="4" s="1"/>
  <c r="P23" i="2"/>
  <c r="N23" i="3" s="1"/>
  <c r="N23" i="4" s="1"/>
  <c r="P22" i="2"/>
  <c r="N22" i="3" s="1"/>
  <c r="N22" i="4" s="1"/>
  <c r="P6" i="2"/>
  <c r="H13" i="2"/>
  <c r="G13" i="3" s="1"/>
  <c r="H45" i="2"/>
  <c r="G45" i="3" s="1"/>
  <c r="H14" i="2"/>
  <c r="G14" i="3" s="1"/>
  <c r="H30" i="2"/>
  <c r="G30" i="3" s="1"/>
  <c r="H31" i="2"/>
  <c r="G31" i="3" s="1"/>
  <c r="H36" i="2"/>
  <c r="G36" i="3" s="1"/>
  <c r="H11" i="2"/>
  <c r="G11" i="3" s="1"/>
  <c r="H44" i="2"/>
  <c r="G44" i="3" s="1"/>
  <c r="H37" i="2"/>
  <c r="G37" i="3" s="1"/>
  <c r="H6" i="2"/>
  <c r="H22" i="2"/>
  <c r="G22" i="3" s="1"/>
  <c r="H38" i="2"/>
  <c r="G38" i="3" s="1"/>
  <c r="H35" i="2"/>
  <c r="G35" i="3" s="1"/>
  <c r="H7" i="2"/>
  <c r="G7" i="3" s="1"/>
  <c r="G7" i="4" s="1"/>
  <c r="H43" i="2"/>
  <c r="G43" i="3" s="1"/>
  <c r="H12" i="2"/>
  <c r="G12" i="3" s="1"/>
  <c r="H8" i="2"/>
  <c r="G8" i="3" s="1"/>
  <c r="H24" i="2"/>
  <c r="G24" i="3" s="1"/>
  <c r="H40" i="2"/>
  <c r="G40" i="3" s="1"/>
  <c r="A40" i="2"/>
  <c r="I45" i="2"/>
  <c r="H8" i="3"/>
  <c r="A8" i="3"/>
  <c r="H38" i="3"/>
  <c r="A41" i="4"/>
  <c r="H39" i="3"/>
  <c r="H9" i="3"/>
  <c r="A40" i="4"/>
  <c r="I26" i="2"/>
  <c r="A10" i="3"/>
  <c r="I36" i="2"/>
  <c r="H38" i="4"/>
  <c r="A9" i="3"/>
  <c r="H40" i="4"/>
  <c r="I37" i="2"/>
  <c r="I22" i="2"/>
  <c r="A14" i="3"/>
  <c r="A12" i="3"/>
  <c r="A41" i="2"/>
  <c r="I21" i="2"/>
  <c r="H9" i="4"/>
  <c r="A15" i="3"/>
  <c r="A13" i="3"/>
  <c r="A11" i="3"/>
  <c r="A3" i="2"/>
  <c r="H39" i="4"/>
  <c r="H5" i="4"/>
  <c r="H22" i="3"/>
  <c r="I23" i="2"/>
  <c r="I3" i="2"/>
  <c r="H4" i="4"/>
  <c r="I6" i="2"/>
  <c r="I4" i="2"/>
  <c r="A3" i="3"/>
  <c r="H41" i="4"/>
  <c r="H21" i="4"/>
  <c r="A36" i="2"/>
  <c r="A14" i="2"/>
  <c r="A13" i="2"/>
  <c r="H20" i="4"/>
  <c r="A15" i="2"/>
  <c r="A11" i="2"/>
  <c r="A30" i="4"/>
  <c r="A29" i="4"/>
  <c r="A44" i="3"/>
  <c r="A44" i="2"/>
  <c r="A45" i="2"/>
  <c r="A42" i="3"/>
  <c r="A43" i="2"/>
  <c r="A12" i="2"/>
  <c r="A10" i="2"/>
  <c r="A6" i="4"/>
  <c r="I27" i="2"/>
  <c r="A42" i="2"/>
  <c r="A9" i="2"/>
  <c r="A8" i="2"/>
  <c r="A43" i="3"/>
  <c r="A5" i="4"/>
  <c r="A31" i="4"/>
  <c r="A45" i="3"/>
  <c r="A16" i="3"/>
  <c r="P4" i="2"/>
  <c r="N4" i="3" s="1"/>
  <c r="N4" i="4" s="1"/>
  <c r="A4" i="4"/>
  <c r="I20" i="2"/>
  <c r="I34" i="2"/>
  <c r="I33" i="2"/>
  <c r="H7" i="3"/>
  <c r="I31" i="2"/>
  <c r="A39" i="2"/>
  <c r="H6" i="3"/>
  <c r="H8" i="4"/>
  <c r="I30" i="2"/>
  <c r="A38" i="2"/>
  <c r="I29" i="2"/>
  <c r="A37" i="2"/>
  <c r="I28" i="2"/>
  <c r="A38" i="3"/>
  <c r="A37" i="3"/>
  <c r="A36" i="3"/>
  <c r="A6" i="2"/>
  <c r="A5" i="2"/>
  <c r="A19" i="4"/>
  <c r="A16" i="4"/>
  <c r="A7" i="3"/>
  <c r="H36" i="3"/>
  <c r="A21" i="4"/>
  <c r="A4" i="2"/>
  <c r="H25" i="3"/>
  <c r="A39" i="3"/>
  <c r="H32" i="3"/>
  <c r="A20" i="4"/>
  <c r="I25" i="2"/>
  <c r="I19" i="2"/>
  <c r="I18" i="2"/>
  <c r="I17" i="2"/>
  <c r="H17" i="4"/>
  <c r="H19" i="3"/>
  <c r="H16" i="4"/>
  <c r="H18" i="3"/>
  <c r="H15" i="4"/>
  <c r="H14" i="4"/>
  <c r="H15" i="3"/>
  <c r="H16" i="3"/>
  <c r="I5" i="2"/>
  <c r="H14" i="3"/>
  <c r="H37" i="4"/>
  <c r="H35" i="4"/>
  <c r="H34" i="4"/>
  <c r="H33" i="4"/>
  <c r="H32" i="4"/>
  <c r="H31" i="4"/>
  <c r="H30" i="4"/>
  <c r="H29" i="4"/>
  <c r="H28" i="4"/>
  <c r="H27" i="4"/>
  <c r="I44" i="2"/>
  <c r="I12" i="2"/>
  <c r="H24" i="3"/>
  <c r="H26" i="4"/>
  <c r="H44" i="3"/>
  <c r="H12" i="3"/>
  <c r="H24" i="4"/>
  <c r="H23" i="4"/>
  <c r="I35" i="2"/>
  <c r="A34" i="4"/>
  <c r="A33" i="4"/>
  <c r="A32" i="4"/>
  <c r="A27" i="4"/>
  <c r="A33" i="2"/>
  <c r="A35" i="3"/>
  <c r="A32" i="2"/>
  <c r="A34" i="3"/>
  <c r="A24" i="4"/>
  <c r="A31" i="2"/>
  <c r="A23" i="4"/>
  <c r="A30" i="2"/>
  <c r="A22" i="4"/>
  <c r="A28" i="2"/>
  <c r="A27" i="2"/>
  <c r="A29" i="3"/>
  <c r="A26" i="2"/>
  <c r="A28" i="3"/>
  <c r="A18" i="4"/>
  <c r="A24" i="2"/>
  <c r="A26" i="3"/>
  <c r="A23" i="2"/>
  <c r="A25" i="3"/>
  <c r="A17" i="4"/>
  <c r="A21" i="2"/>
  <c r="A20" i="2"/>
  <c r="A22" i="3"/>
  <c r="A19" i="2"/>
  <c r="A35" i="4"/>
  <c r="A18" i="2"/>
  <c r="A17" i="2"/>
  <c r="A25" i="4"/>
  <c r="R5" i="1"/>
  <c r="R4" i="1"/>
  <c r="P3" i="2"/>
  <c r="N3" i="3" s="1"/>
  <c r="P6" i="4"/>
  <c r="F3" i="4" s="1"/>
  <c r="F4" i="4" s="1" a="1"/>
  <c r="F4" i="4" s="1"/>
  <c r="F5" i="4" l="1" a="1"/>
  <c r="F5" i="4" s="1"/>
  <c r="F6" i="4" s="1" a="1"/>
  <c r="F6" i="4" s="1"/>
  <c r="F7" i="4" s="1" a="1"/>
  <c r="F7" i="4" s="1"/>
  <c r="F8" i="4" s="1" a="1"/>
  <c r="F8" i="4" s="1"/>
  <c r="F9" i="4" s="1" a="1"/>
  <c r="F9" i="4" s="1"/>
  <c r="F10" i="4" s="1" a="1"/>
  <c r="F10" i="4" s="1"/>
  <c r="F11" i="4" s="1" a="1"/>
  <c r="F11" i="4" s="1"/>
  <c r="F12" i="4" s="1" a="1"/>
  <c r="F12" i="4" s="1"/>
  <c r="F13" i="4" s="1" a="1"/>
  <c r="F13" i="4" s="1"/>
  <c r="F14" i="4" s="1" a="1"/>
  <c r="F14" i="4" s="1"/>
  <c r="F15" i="4" s="1" a="1"/>
  <c r="F15" i="4" s="1"/>
  <c r="F16" i="4" s="1" a="1"/>
  <c r="F16" i="4" s="1"/>
  <c r="F17" i="4" s="1" a="1"/>
  <c r="F17" i="4" s="1"/>
  <c r="F18" i="4" s="1" a="1"/>
  <c r="F18" i="4" s="1"/>
  <c r="F19" i="4" s="1" a="1"/>
  <c r="F19" i="4" s="1"/>
  <c r="F20" i="4" s="1" a="1"/>
  <c r="F20" i="4" s="1"/>
  <c r="F21" i="4" s="1" a="1"/>
  <c r="F21" i="4" s="1"/>
  <c r="F22" i="4" s="1" a="1"/>
  <c r="F22" i="4" s="1"/>
  <c r="F23" i="4" s="1" a="1"/>
  <c r="F23" i="4" s="1"/>
  <c r="F24" i="4" s="1" a="1"/>
  <c r="F24" i="4" s="1"/>
  <c r="F25" i="4" s="1" a="1"/>
  <c r="F25" i="4" s="1"/>
  <c r="F26" i="4" s="1" a="1"/>
  <c r="F26" i="4" s="1"/>
  <c r="F27" i="4" s="1" a="1"/>
  <c r="F27" i="4" s="1"/>
  <c r="F28" i="4" s="1" a="1"/>
  <c r="F28" i="4" s="1"/>
  <c r="F29" i="4" s="1" a="1"/>
  <c r="F29" i="4" s="1"/>
  <c r="F30" i="4" s="1" a="1"/>
  <c r="F30" i="4" s="1"/>
  <c r="F31" i="4" s="1" a="1"/>
  <c r="F31" i="4" s="1"/>
  <c r="F32" i="4" s="1" a="1"/>
  <c r="F32" i="4" s="1"/>
  <c r="F33" i="4" s="1" a="1"/>
  <c r="F33" i="4" s="1"/>
  <c r="F34" i="4" s="1" a="1"/>
  <c r="F34" i="4" s="1"/>
  <c r="F35" i="4" s="1" a="1"/>
  <c r="F35" i="4" s="1"/>
  <c r="F36" i="4" s="1" a="1"/>
  <c r="F36" i="4" s="1"/>
  <c r="F37" i="4" s="1" a="1"/>
  <c r="F37" i="4" s="1"/>
  <c r="F38" i="4" s="1" a="1"/>
  <c r="F38" i="4" s="1"/>
  <c r="F39" i="4" s="1" a="1"/>
  <c r="F39" i="4" s="1"/>
  <c r="F40" i="4" s="1" a="1"/>
  <c r="F40" i="4" s="1"/>
  <c r="F41" i="4" s="1" a="1"/>
  <c r="F41" i="4" s="1"/>
  <c r="F42" i="4" s="1" a="1"/>
  <c r="F42" i="4" s="1"/>
  <c r="F43" i="4" s="1" a="1"/>
  <c r="F43" i="4" s="1"/>
  <c r="F44" i="4" s="1" a="1"/>
  <c r="F44" i="4" s="1"/>
  <c r="F45" i="4" s="1" a="1"/>
  <c r="F45" i="4" s="1"/>
  <c r="N6" i="3"/>
  <c r="P46" i="2"/>
  <c r="G6" i="3"/>
  <c r="G6" i="4" s="1"/>
  <c r="H46" i="2"/>
  <c r="N3" i="4"/>
  <c r="G3" i="4"/>
  <c r="G46" i="3"/>
  <c r="W32" i="4"/>
  <c r="X6" i="4"/>
  <c r="W20" i="4"/>
  <c r="W6" i="4"/>
  <c r="M16" i="4" a="1"/>
  <c r="M16" i="4" s="1"/>
  <c r="M17" i="4" s="1" a="1"/>
  <c r="M17" i="4" s="1"/>
  <c r="M18" i="4" s="1" a="1"/>
  <c r="M18" i="4" s="1"/>
  <c r="M19" i="4" s="1" a="1"/>
  <c r="M19" i="4" s="1"/>
  <c r="M20" i="4" s="1" a="1"/>
  <c r="M20" i="4" s="1"/>
  <c r="M21" i="4" s="1" a="1"/>
  <c r="M21" i="4" s="1"/>
  <c r="M22" i="4" s="1" a="1"/>
  <c r="M22" i="4" s="1"/>
  <c r="M23" i="4" s="1" a="1"/>
  <c r="M23" i="4" s="1"/>
  <c r="M24" i="4" s="1" a="1"/>
  <c r="M24" i="4" s="1"/>
  <c r="M25" i="4" s="1" a="1"/>
  <c r="M25" i="4" s="1"/>
  <c r="M26" i="4" s="1" a="1"/>
  <c r="M26" i="4" s="1"/>
  <c r="M27" i="4" s="1" a="1"/>
  <c r="M27" i="4" s="1"/>
  <c r="M28" i="4" s="1" a="1"/>
  <c r="M28" i="4" s="1"/>
  <c r="M29" i="4" s="1" a="1"/>
  <c r="M29" i="4" s="1"/>
  <c r="M30" i="4" s="1" a="1"/>
  <c r="M30" i="4" s="1"/>
  <c r="M31" i="4" s="1" a="1"/>
  <c r="M31" i="4" s="1"/>
  <c r="M32" i="4" s="1" a="1"/>
  <c r="M32" i="4" s="1"/>
  <c r="M33" i="4" s="1" a="1"/>
  <c r="M33" i="4" s="1"/>
  <c r="M34" i="4" s="1" a="1"/>
  <c r="M34" i="4" s="1"/>
  <c r="M35" i="4" s="1" a="1"/>
  <c r="M35" i="4" s="1"/>
  <c r="M36" i="4" s="1" a="1"/>
  <c r="M36" i="4" s="1"/>
  <c r="M37" i="4" s="1" a="1"/>
  <c r="M37" i="4" s="1"/>
  <c r="M38" i="4" s="1" a="1"/>
  <c r="M38" i="4" s="1"/>
  <c r="M39" i="4" s="1" a="1"/>
  <c r="M39" i="4" s="1"/>
  <c r="M40" i="4" s="1" a="1"/>
  <c r="M40" i="4" s="1"/>
  <c r="M41" i="4" s="1" a="1"/>
  <c r="M41" i="4" s="1"/>
  <c r="M42" i="4" s="1" a="1"/>
  <c r="M42" i="4" s="1"/>
  <c r="M43" i="4" s="1" a="1"/>
  <c r="M43" i="4" s="1"/>
  <c r="M44" i="4" s="1" a="1"/>
  <c r="M44" i="4" s="1"/>
  <c r="M45" i="4" s="1" a="1"/>
  <c r="M45" i="4" s="1"/>
  <c r="K8" i="1"/>
  <c r="G8" i="4"/>
  <c r="G9" i="4"/>
  <c r="K19" i="1"/>
  <c r="G19" i="4"/>
  <c r="G25" i="4"/>
  <c r="K25" i="1"/>
  <c r="K33" i="1"/>
  <c r="G33" i="4"/>
  <c r="K12" i="1"/>
  <c r="G12" i="4"/>
  <c r="G18" i="4"/>
  <c r="K18" i="1"/>
  <c r="G15" i="4"/>
  <c r="K15" i="1"/>
  <c r="G37" i="4"/>
  <c r="K37" i="1"/>
  <c r="G30" i="4"/>
  <c r="K30" i="1"/>
  <c r="G13" i="4"/>
  <c r="K13" i="1"/>
  <c r="G31" i="4"/>
  <c r="K31" i="1"/>
  <c r="K24" i="1"/>
  <c r="G24" i="4"/>
  <c r="G23" i="4"/>
  <c r="K23" i="1"/>
  <c r="K35" i="1"/>
  <c r="G35" i="4"/>
  <c r="G44" i="4"/>
  <c r="K44" i="1"/>
  <c r="G38" i="4"/>
  <c r="K38" i="1"/>
  <c r="K32" i="1"/>
  <c r="G32" i="4"/>
  <c r="G42" i="4"/>
  <c r="K42" i="1"/>
  <c r="K11" i="1"/>
  <c r="G11" i="4"/>
  <c r="K29" i="1"/>
  <c r="G29" i="4"/>
  <c r="G36" i="4"/>
  <c r="K36" i="1"/>
  <c r="K16" i="1"/>
  <c r="G16" i="4"/>
  <c r="G34" i="4"/>
  <c r="K34" i="1"/>
  <c r="G39" i="4"/>
  <c r="K39" i="1"/>
  <c r="K41" i="1"/>
  <c r="G41" i="4"/>
  <c r="K27" i="1"/>
  <c r="G27" i="4"/>
  <c r="G20" i="4"/>
  <c r="K20" i="1"/>
  <c r="G40" i="4"/>
  <c r="K40" i="1"/>
  <c r="K22" i="1"/>
  <c r="G22" i="4"/>
  <c r="G26" i="4"/>
  <c r="K26" i="1"/>
  <c r="G28" i="4"/>
  <c r="K28" i="1"/>
  <c r="K14" i="1"/>
  <c r="G14" i="4"/>
  <c r="G45" i="4"/>
  <c r="K45" i="1"/>
  <c r="G17" i="4"/>
  <c r="K17" i="1"/>
  <c r="G10" i="4"/>
  <c r="K10" i="1"/>
  <c r="G21" i="4"/>
  <c r="K21" i="1"/>
  <c r="G43" i="4"/>
  <c r="K43" i="1"/>
  <c r="K9" i="1"/>
  <c r="N6" i="4" l="1"/>
  <c r="N46" i="4" s="1"/>
  <c r="N46" i="3"/>
  <c r="X32" i="4"/>
  <c r="S17" i="4"/>
  <c r="G46" i="4"/>
  <c r="X23" i="4" l="1"/>
  <c r="S25" i="4" s="1"/>
  <c r="X44" i="4"/>
  <c r="S34" i="4"/>
  <c r="W40" i="4"/>
  <c r="P17" i="4"/>
  <c r="W23" i="4" l="1"/>
  <c r="P25" i="4" s="1"/>
  <c r="P34" i="4"/>
  <c r="S37" i="4"/>
  <c r="W44" i="4"/>
  <c r="W46" i="4" s="1"/>
  <c r="P20" i="4"/>
  <c r="W25" i="4" l="1"/>
  <c r="P37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<sst xmlns="http://schemas.openxmlformats.org/spreadsheetml/2006/main" count="124" uniqueCount="50">
  <si>
    <t>Soins</t>
  </si>
  <si>
    <t>Date</t>
  </si>
  <si>
    <t>Dépense</t>
  </si>
  <si>
    <t>Oui</t>
  </si>
  <si>
    <t>Non</t>
  </si>
  <si>
    <t>Montant remboursé par mutuelle</t>
  </si>
  <si>
    <t>Montant remboursé par compte joint et caisse santé famille</t>
  </si>
  <si>
    <t>Date de transmission à la mutuelle</t>
  </si>
  <si>
    <t>Remboursable par Assurance Maladie</t>
  </si>
  <si>
    <t>Solde à charge</t>
  </si>
  <si>
    <t>Date de remboursement par la mutuelle</t>
  </si>
  <si>
    <t>Montant remboursé par la mutuelle</t>
  </si>
  <si>
    <t>Attestation de non-prise en charge reçue</t>
  </si>
  <si>
    <t>Solde à charge avant mutuelle</t>
  </si>
  <si>
    <t>Solde à charge avant caisse santé famille</t>
  </si>
  <si>
    <t>Date de remboursement par le compte joint</t>
  </si>
  <si>
    <t>Montant remboursé par la caisse santé famille</t>
  </si>
  <si>
    <t>Montant mensuel de remboursement maximum restant disponible sur le compte joint</t>
  </si>
  <si>
    <t>Remboursements mensuels maximum</t>
  </si>
  <si>
    <t>Non-applicable</t>
  </si>
  <si>
    <t>Remboursements annuels maximum</t>
  </si>
  <si>
    <t>test 1</t>
  </si>
  <si>
    <t>test 2</t>
  </si>
  <si>
    <t>test 3</t>
  </si>
  <si>
    <t>Totaux</t>
  </si>
  <si>
    <t>Solde à charge total</t>
  </si>
  <si>
    <t>OU</t>
  </si>
  <si>
    <t>Solde annuel à redistribuer si</t>
  </si>
  <si>
    <t>Solde annuel restant pour 2027</t>
  </si>
  <si>
    <t xml:space="preserve">Solde annuel restant pour 2027 si </t>
  </si>
  <si>
    <t xml:space="preserve">Solde à charge après redistribution éventuelle si </t>
  </si>
  <si>
    <t>Solde à charge après redistribution éventuelle si           et</t>
  </si>
  <si>
    <t>SAUF SI            : rembourser au maximum le montant du solde à charge par personne</t>
  </si>
  <si>
    <t>À corriger en fin d'année suivant              et              :</t>
  </si>
  <si>
    <t>!!!!!!!!!!!!!!!</t>
  </si>
  <si>
    <t>À colorer en fin d'année suivant            et</t>
  </si>
  <si>
    <t>Personne 1</t>
  </si>
  <si>
    <t>Personne 2</t>
  </si>
  <si>
    <t>Montant remboursé par Assurance Maladie</t>
  </si>
  <si>
    <t>Date de transmission à l'Assurance Maladie</t>
  </si>
  <si>
    <t>Cotisations annuelles Personne 2</t>
  </si>
  <si>
    <t>Cotisations mensuelles Personne 2</t>
  </si>
  <si>
    <t>Solde à charge Personne 2</t>
  </si>
  <si>
    <t>Cotisations mensuelles Personne 1</t>
  </si>
  <si>
    <t>Cotisations annuelles Personne 1</t>
  </si>
  <si>
    <t>Solde à charge Personne 1</t>
  </si>
  <si>
    <t>Date de remboursement par Assurance Maladie</t>
  </si>
  <si>
    <t>Montant remboursé par l'Assurance Maladie</t>
  </si>
  <si>
    <t>Retenues par l'Assurance Maladie</t>
  </si>
  <si>
    <t>Solde remboursé par l'Assurance 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</si>
</sst>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BEF"/>
        <bgColor indexed="64"/>
      </patternFill>
    </fill>
    <fill>
      <patternFill patternType="solid">
        <fgColor rgb="FFE7F1F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theme="2"/>
      </right>
      <top/>
      <bottom/>
      <diagonal/>
    </border>
    <border>
      <left style="medium">
        <color theme="2"/>
      </left>
      <right/>
      <top/>
      <bottom style="medium">
        <color theme="2"/>
      </bottom>
      <diagonal/>
    </border>
    <border>
      <left/>
      <right/>
      <top/>
      <bottom style="medium">
        <color theme="2"/>
      </bottom>
      <diagonal/>
    </border>
    <border>
      <left/>
      <right style="medium">
        <color theme="2"/>
      </right>
      <top/>
      <bottom style="medium">
        <color theme="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6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indexed="64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6" tint="0.39997558519241921"/>
      </top>
      <bottom style="medium">
        <color indexed="64"/>
      </bottom>
      <diagonal/>
    </border>
    <border>
      <left style="medium">
        <color indexed="64"/>
      </left>
      <right style="thin">
        <color theme="6" tint="0.39997558519241921"/>
      </right>
      <top style="thin">
        <color indexed="64"/>
      </top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/>
      <bottom style="medium">
        <color indexed="64"/>
      </bottom>
      <diagonal/>
    </border>
    <border>
      <left/>
      <right style="thin">
        <color theme="6" tint="0.39997558519241921"/>
      </right>
      <top style="medium">
        <color indexed="64"/>
      </top>
      <bottom style="thin">
        <color indexed="64"/>
      </bottom>
      <diagonal/>
    </border>
    <border>
      <left/>
      <right style="thin">
        <color theme="6" tint="0.39997558519241921"/>
      </right>
      <top style="thin">
        <color indexed="64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 tint="0.3999755851924192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 tint="0.39997558519241921"/>
      </right>
      <top style="thin">
        <color indexed="64"/>
      </top>
      <bottom style="thin">
        <color theme="6" tint="0.39997558519241921"/>
      </bottom>
      <diagonal/>
    </border>
    <border>
      <left style="thin">
        <color indexed="64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medium">
        <color indexed="64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/>
      <bottom style="medium">
        <color theme="2"/>
      </bottom>
      <diagonal/>
    </border>
    <border>
      <left style="thin">
        <color theme="6" tint="0.39997558519241921"/>
      </left>
      <right style="thin">
        <color theme="6" tint="0.39997558519241921"/>
      </right>
      <top style="medium">
        <color indexed="64"/>
      </top>
      <bottom style="thin">
        <color indexed="64"/>
      </bottom>
      <diagonal/>
    </border>
    <border>
      <left style="thin">
        <color theme="6" tint="0.3999755851924192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/>
      <bottom/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indexed="64"/>
      </right>
      <top/>
      <bottom style="thin">
        <color theme="6" tint="0.39997558519241921"/>
      </bottom>
      <diagonal/>
    </border>
    <border>
      <left style="thin">
        <color indexed="64"/>
      </left>
      <right style="medium">
        <color indexed="64"/>
      </right>
      <top/>
      <bottom style="thin">
        <color theme="6" tint="0.39997558519241921"/>
      </bottom>
      <diagonal/>
    </border>
    <border>
      <left style="medium">
        <color indexed="64"/>
      </left>
      <right/>
      <top/>
      <bottom style="thin">
        <color theme="6" tint="0.39997558519241921"/>
      </bottom>
      <diagonal/>
    </border>
    <border>
      <left style="thin">
        <color indexed="64"/>
      </left>
      <right/>
      <top/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 style="thin">
        <color indexed="64"/>
      </top>
      <bottom/>
      <diagonal/>
    </border>
    <border>
      <left style="medium">
        <color indexed="64"/>
      </left>
      <right style="thin">
        <color theme="6" tint="0.39997558519241921"/>
      </right>
      <top/>
      <bottom/>
      <diagonal/>
    </border>
    <border>
      <left style="thin">
        <color indexed="64"/>
      </left>
      <right style="thin">
        <color theme="6" tint="0.39997558519241921"/>
      </right>
      <top/>
      <bottom/>
      <diagonal/>
    </border>
    <border>
      <left/>
      <right style="thin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medium">
        <color indexed="64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indexed="64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indexed="64"/>
      </right>
      <top/>
      <bottom/>
      <diagonal/>
    </border>
    <border>
      <left style="thin">
        <color theme="6" tint="0.39997558519241921"/>
      </left>
      <right style="thin">
        <color indexed="64"/>
      </right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indexed="64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6" tint="0.39997558519241921"/>
      </right>
      <top style="thin">
        <color theme="6" tint="0.39997558519241921"/>
      </top>
      <bottom style="medium">
        <color indexed="64"/>
      </bottom>
      <diagonal/>
    </border>
    <border>
      <left/>
      <right/>
      <top style="thin">
        <color theme="6" tint="0.39997558519241921"/>
      </top>
      <bottom style="medium">
        <color indexed="64"/>
      </bottom>
      <diagonal/>
    </border>
    <border>
      <left style="thin">
        <color theme="6" tint="0.39997558519241921"/>
      </left>
      <right style="thin">
        <color indexed="64"/>
      </right>
      <top style="thin">
        <color theme="6" tint="0.39997558519241921"/>
      </top>
      <bottom style="medium">
        <color indexed="64"/>
      </bottom>
      <diagonal/>
    </border>
    <border>
      <left style="thin">
        <color indexed="64"/>
      </left>
      <right style="thin">
        <color theme="6" tint="0.39997558519241921"/>
      </right>
      <top style="thin">
        <color theme="6" tint="0.39997558519241921"/>
      </top>
      <bottom style="medium">
        <color indexed="64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theme="6" tint="0.3999755851924192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medium">
        <color indexed="64"/>
      </bottom>
      <diagonal/>
    </border>
    <border>
      <left style="medium">
        <color indexed="64"/>
      </left>
      <right/>
      <top style="thin">
        <color theme="6" tint="0.39997558519241921"/>
      </top>
      <bottom style="medium">
        <color indexed="64"/>
      </bottom>
      <diagonal/>
    </border>
    <border>
      <left style="thin">
        <color indexed="64"/>
      </left>
      <right/>
      <top style="thin">
        <color theme="6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theme="6" tint="0.39997558519241921"/>
      </top>
      <bottom style="medium">
        <color indexed="64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/>
      <diagonal/>
    </border>
  </borders>
  <cellStyleXfs count="1">
    <xf numFmtId="0" fontId="0" fillId="0" borderId="0"/>
  </cellStyleXfs>
  <cellXfs count="35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16" xfId="0" applyBorder="1" applyAlignment="1">
      <alignment horizontal="center" vertical="center"/>
    </xf>
    <xf numFmtId="0" fontId="0" fillId="0" borderId="16" xfId="0" applyBorder="1"/>
    <xf numFmtId="0" fontId="0" fillId="0" borderId="18" xfId="0" applyBorder="1"/>
    <xf numFmtId="164" fontId="0" fillId="0" borderId="18" xfId="0" applyNumberFormat="1" applyBorder="1"/>
    <xf numFmtId="0" fontId="0" fillId="0" borderId="19" xfId="0" applyBorder="1"/>
    <xf numFmtId="164" fontId="0" fillId="3" borderId="39" xfId="0" applyNumberFormat="1" applyFill="1" applyBorder="1" applyAlignment="1">
      <alignment horizontal="center"/>
    </xf>
    <xf numFmtId="164" fontId="0" fillId="3" borderId="39" xfId="0" applyNumberForma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10" fontId="0" fillId="2" borderId="38" xfId="0" applyNumberFormat="1" applyFill="1" applyBorder="1" applyAlignment="1">
      <alignment horizontal="center" vertical="center"/>
    </xf>
    <xf numFmtId="164" fontId="0" fillId="2" borderId="39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4" borderId="27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164" fontId="0" fillId="4" borderId="28" xfId="0" applyNumberFormat="1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 wrapText="1"/>
    </xf>
    <xf numFmtId="164" fontId="0" fillId="4" borderId="28" xfId="0" applyNumberFormat="1" applyFill="1" applyBorder="1" applyAlignment="1">
      <alignment horizontal="center" vertical="center" wrapText="1"/>
    </xf>
    <xf numFmtId="164" fontId="0" fillId="4" borderId="35" xfId="0" applyNumberFormat="1" applyFill="1" applyBorder="1" applyAlignment="1">
      <alignment horizontal="center" vertical="center" wrapText="1"/>
    </xf>
    <xf numFmtId="164" fontId="0" fillId="4" borderId="36" xfId="0" applyNumberFormat="1" applyFill="1" applyBorder="1" applyAlignment="1">
      <alignment horizontal="center" vertical="center" wrapText="1"/>
    </xf>
    <xf numFmtId="0" fontId="0" fillId="4" borderId="56" xfId="0" applyFill="1" applyBorder="1" applyAlignment="1">
      <alignment horizontal="center" vertical="center" wrapText="1"/>
    </xf>
    <xf numFmtId="164" fontId="0" fillId="4" borderId="3" xfId="0" applyNumberFormat="1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/>
    </xf>
    <xf numFmtId="164" fontId="0" fillId="5" borderId="28" xfId="0" applyNumberFormat="1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 wrapText="1"/>
    </xf>
    <xf numFmtId="164" fontId="0" fillId="5" borderId="28" xfId="0" applyNumberFormat="1" applyFill="1" applyBorder="1" applyAlignment="1">
      <alignment horizontal="center" vertical="center" wrapText="1"/>
    </xf>
    <xf numFmtId="164" fontId="0" fillId="5" borderId="35" xfId="0" applyNumberFormat="1" applyFill="1" applyBorder="1" applyAlignment="1">
      <alignment horizontal="center" vertical="center" wrapText="1"/>
    </xf>
    <xf numFmtId="164" fontId="0" fillId="5" borderId="36" xfId="0" applyNumberFormat="1" applyFill="1" applyBorder="1" applyAlignment="1">
      <alignment horizontal="center" vertical="center" wrapText="1"/>
    </xf>
    <xf numFmtId="0" fontId="0" fillId="5" borderId="55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 wrapText="1"/>
    </xf>
    <xf numFmtId="164" fontId="0" fillId="5" borderId="3" xfId="0" applyNumberFormat="1" applyFill="1" applyBorder="1" applyAlignment="1">
      <alignment horizontal="center" vertical="center" wrapText="1"/>
    </xf>
    <xf numFmtId="0" fontId="0" fillId="0" borderId="61" xfId="0" applyBorder="1"/>
    <xf numFmtId="0" fontId="0" fillId="0" borderId="59" xfId="0" applyBorder="1"/>
    <xf numFmtId="0" fontId="0" fillId="4" borderId="63" xfId="0" applyFill="1" applyBorder="1" applyAlignment="1">
      <alignment horizontal="center" vertical="center"/>
    </xf>
    <xf numFmtId="0" fontId="0" fillId="4" borderId="64" xfId="0" applyFill="1" applyBorder="1" applyAlignment="1">
      <alignment horizontal="center" vertical="center" wrapText="1"/>
    </xf>
    <xf numFmtId="164" fontId="0" fillId="5" borderId="63" xfId="0" applyNumberFormat="1" applyFill="1" applyBorder="1" applyAlignment="1">
      <alignment horizontal="center" vertical="center"/>
    </xf>
    <xf numFmtId="164" fontId="0" fillId="0" borderId="62" xfId="0" applyNumberFormat="1" applyBorder="1"/>
    <xf numFmtId="164" fontId="0" fillId="0" borderId="61" xfId="0" applyNumberFormat="1" applyBorder="1"/>
    <xf numFmtId="164" fontId="0" fillId="0" borderId="59" xfId="0" applyNumberFormat="1" applyBorder="1"/>
    <xf numFmtId="0" fontId="0" fillId="5" borderId="63" xfId="0" applyFill="1" applyBorder="1" applyAlignment="1">
      <alignment horizontal="center" vertical="center"/>
    </xf>
    <xf numFmtId="0" fontId="0" fillId="0" borderId="65" xfId="0" applyBorder="1"/>
    <xf numFmtId="0" fontId="0" fillId="0" borderId="67" xfId="0" applyBorder="1"/>
    <xf numFmtId="164" fontId="0" fillId="4" borderId="40" xfId="0" applyNumberFormat="1" applyFill="1" applyBorder="1" applyAlignment="1">
      <alignment horizontal="center" vertical="center"/>
    </xf>
    <xf numFmtId="0" fontId="0" fillId="0" borderId="66" xfId="0" applyBorder="1"/>
    <xf numFmtId="164" fontId="0" fillId="5" borderId="12" xfId="0" applyNumberForma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 wrapText="1"/>
    </xf>
    <xf numFmtId="0" fontId="0" fillId="4" borderId="55" xfId="0" applyFill="1" applyBorder="1" applyAlignment="1">
      <alignment horizontal="center" vertical="center"/>
    </xf>
    <xf numFmtId="164" fontId="0" fillId="4" borderId="64" xfId="0" applyNumberFormat="1" applyFill="1" applyBorder="1" applyAlignment="1">
      <alignment horizontal="center" vertical="center"/>
    </xf>
    <xf numFmtId="164" fontId="0" fillId="5" borderId="35" xfId="0" applyNumberFormat="1" applyFill="1" applyBorder="1" applyAlignment="1">
      <alignment horizontal="center" vertical="center"/>
    </xf>
    <xf numFmtId="0" fontId="0" fillId="4" borderId="52" xfId="0" applyFill="1" applyBorder="1" applyAlignment="1">
      <alignment horizontal="center" vertical="center" wrapText="1"/>
    </xf>
    <xf numFmtId="0" fontId="0" fillId="4" borderId="84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4" borderId="61" xfId="0" applyFill="1" applyBorder="1" applyAlignment="1">
      <alignment horizontal="center" vertical="center"/>
    </xf>
    <xf numFmtId="0" fontId="0" fillId="5" borderId="61" xfId="0" applyFill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59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4" borderId="30" xfId="0" applyNumberFormat="1" applyFill="1" applyBorder="1" applyAlignment="1">
      <alignment horizontal="center" vertical="center"/>
    </xf>
    <xf numFmtId="14" fontId="0" fillId="5" borderId="72" xfId="0" applyNumberFormat="1" applyFill="1" applyBorder="1" applyAlignment="1">
      <alignment horizontal="center" vertical="center"/>
    </xf>
    <xf numFmtId="164" fontId="0" fillId="5" borderId="61" xfId="0" applyNumberFormat="1" applyFill="1" applyBorder="1" applyAlignment="1">
      <alignment horizontal="center" vertical="center"/>
    </xf>
    <xf numFmtId="14" fontId="0" fillId="5" borderId="74" xfId="0" applyNumberFormat="1" applyFill="1" applyBorder="1" applyAlignment="1">
      <alignment horizontal="center" vertical="center"/>
    </xf>
    <xf numFmtId="164" fontId="0" fillId="4" borderId="46" xfId="0" applyNumberFormat="1" applyFill="1" applyBorder="1" applyAlignment="1">
      <alignment horizontal="center" vertical="center"/>
    </xf>
    <xf numFmtId="164" fontId="0" fillId="4" borderId="84" xfId="0" applyNumberFormat="1" applyFill="1" applyBorder="1" applyAlignment="1">
      <alignment horizontal="center" vertical="center"/>
    </xf>
    <xf numFmtId="164" fontId="0" fillId="4" borderId="75" xfId="0" applyNumberFormat="1" applyFill="1" applyBorder="1" applyAlignment="1">
      <alignment horizontal="center" vertical="center"/>
    </xf>
    <xf numFmtId="164" fontId="0" fillId="4" borderId="42" xfId="0" applyNumberFormat="1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164" fontId="0" fillId="5" borderId="40" xfId="0" applyNumberFormat="1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164" fontId="0" fillId="4" borderId="82" xfId="0" applyNumberFormat="1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164" fontId="0" fillId="4" borderId="67" xfId="0" applyNumberFormat="1" applyFill="1" applyBorder="1" applyAlignment="1">
      <alignment horizontal="center" vertical="center"/>
    </xf>
    <xf numFmtId="0" fontId="0" fillId="4" borderId="85" xfId="0" applyFill="1" applyBorder="1" applyAlignment="1">
      <alignment horizontal="center" vertical="center"/>
    </xf>
    <xf numFmtId="164" fontId="0" fillId="4" borderId="68" xfId="0" applyNumberFormat="1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164" fontId="0" fillId="5" borderId="59" xfId="0" applyNumberFormat="1" applyFill="1" applyBorder="1" applyAlignment="1">
      <alignment horizontal="center" vertical="center"/>
    </xf>
    <xf numFmtId="0" fontId="0" fillId="5" borderId="67" xfId="0" applyFill="1" applyBorder="1" applyAlignment="1">
      <alignment horizontal="center" vertical="center"/>
    </xf>
    <xf numFmtId="0" fontId="0" fillId="4" borderId="60" xfId="0" applyFill="1" applyBorder="1" applyAlignment="1">
      <alignment horizontal="center" vertical="center"/>
    </xf>
    <xf numFmtId="164" fontId="0" fillId="4" borderId="86" xfId="0" applyNumberFormat="1" applyFill="1" applyBorder="1" applyAlignment="1">
      <alignment horizontal="center" vertical="center"/>
    </xf>
    <xf numFmtId="164" fontId="0" fillId="4" borderId="31" xfId="0" applyNumberFormat="1" applyFill="1" applyBorder="1" applyAlignment="1">
      <alignment horizontal="center" vertical="center"/>
    </xf>
    <xf numFmtId="164" fontId="0" fillId="4" borderId="32" xfId="0" applyNumberFormat="1" applyFill="1" applyBorder="1" applyAlignment="1">
      <alignment horizontal="center" vertical="center"/>
    </xf>
    <xf numFmtId="0" fontId="0" fillId="5" borderId="60" xfId="0" applyFill="1" applyBorder="1" applyAlignment="1">
      <alignment horizontal="center" vertical="center"/>
    </xf>
    <xf numFmtId="164" fontId="0" fillId="5" borderId="60" xfId="0" applyNumberForma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14" fontId="0" fillId="4" borderId="77" xfId="0" applyNumberFormat="1" applyFill="1" applyBorder="1" applyAlignment="1">
      <alignment horizontal="center" vertical="center"/>
    </xf>
    <xf numFmtId="14" fontId="0" fillId="5" borderId="73" xfId="0" applyNumberFormat="1" applyFill="1" applyBorder="1" applyAlignment="1">
      <alignment horizontal="center" vertical="center"/>
    </xf>
    <xf numFmtId="164" fontId="0" fillId="5" borderId="30" xfId="0" applyNumberFormat="1" applyFill="1" applyBorder="1" applyAlignment="1">
      <alignment horizontal="center" vertical="center"/>
    </xf>
    <xf numFmtId="164" fontId="0" fillId="5" borderId="75" xfId="0" applyNumberFormat="1" applyFill="1" applyBorder="1" applyAlignment="1">
      <alignment horizontal="center" vertical="center"/>
    </xf>
    <xf numFmtId="164" fontId="0" fillId="5" borderId="46" xfId="0" applyNumberFormat="1" applyFill="1" applyBorder="1" applyAlignment="1">
      <alignment horizontal="center" vertical="center"/>
    </xf>
    <xf numFmtId="164" fontId="0" fillId="5" borderId="42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164" fontId="0" fillId="5" borderId="31" xfId="0" applyNumberFormat="1" applyFill="1" applyBorder="1" applyAlignment="1">
      <alignment horizontal="center" vertical="center"/>
    </xf>
    <xf numFmtId="164" fontId="0" fillId="5" borderId="23" xfId="0" applyNumberFormat="1" applyFill="1" applyBorder="1" applyAlignment="1">
      <alignment horizontal="center" vertical="center"/>
    </xf>
    <xf numFmtId="164" fontId="0" fillId="5" borderId="32" xfId="0" applyNumberFormat="1" applyFill="1" applyBorder="1" applyAlignment="1">
      <alignment horizontal="center" vertical="center"/>
    </xf>
    <xf numFmtId="14" fontId="0" fillId="5" borderId="49" xfId="0" applyNumberFormat="1" applyFill="1" applyBorder="1" applyAlignment="1">
      <alignment horizontal="center" vertical="center"/>
    </xf>
    <xf numFmtId="164" fontId="0" fillId="4" borderId="44" xfId="0" applyNumberFormat="1" applyFill="1" applyBorder="1" applyAlignment="1">
      <alignment horizontal="center" vertical="center"/>
    </xf>
    <xf numFmtId="164" fontId="0" fillId="5" borderId="43" xfId="0" applyNumberFormat="1" applyFill="1" applyBorder="1" applyAlignment="1">
      <alignment horizontal="center" vertical="center"/>
    </xf>
    <xf numFmtId="164" fontId="0" fillId="5" borderId="44" xfId="0" applyNumberFormat="1" applyFill="1" applyBorder="1" applyAlignment="1">
      <alignment horizontal="center" vertical="center"/>
    </xf>
    <xf numFmtId="164" fontId="0" fillId="4" borderId="47" xfId="0" applyNumberFormat="1" applyFill="1" applyBorder="1" applyAlignment="1">
      <alignment horizontal="center" vertical="center"/>
    </xf>
    <xf numFmtId="164" fontId="0" fillId="5" borderId="47" xfId="0" applyNumberFormat="1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164" fontId="0" fillId="5" borderId="10" xfId="0" applyNumberFormat="1" applyFill="1" applyBorder="1" applyAlignment="1">
      <alignment horizontal="center" vertical="center"/>
    </xf>
    <xf numFmtId="14" fontId="0" fillId="4" borderId="79" xfId="0" applyNumberFormat="1" applyFill="1" applyBorder="1" applyAlignment="1">
      <alignment horizontal="center" vertical="center"/>
    </xf>
    <xf numFmtId="14" fontId="0" fillId="5" borderId="79" xfId="0" applyNumberFormat="1" applyFill="1" applyBorder="1" applyAlignment="1">
      <alignment horizontal="center" vertical="center"/>
    </xf>
    <xf numFmtId="14" fontId="0" fillId="4" borderId="81" xfId="0" applyNumberFormat="1" applyFill="1" applyBorder="1" applyAlignment="1">
      <alignment horizontal="center" vertical="center"/>
    </xf>
    <xf numFmtId="164" fontId="0" fillId="5" borderId="68" xfId="0" applyNumberFormat="1" applyFill="1" applyBorder="1" applyAlignment="1">
      <alignment horizontal="center" vertical="center"/>
    </xf>
    <xf numFmtId="14" fontId="0" fillId="4" borderId="74" xfId="0" applyNumberFormat="1" applyFill="1" applyBorder="1" applyAlignment="1">
      <alignment horizontal="center" vertical="center"/>
    </xf>
    <xf numFmtId="14" fontId="0" fillId="5" borderId="76" xfId="0" applyNumberFormat="1" applyFill="1" applyBorder="1" applyAlignment="1">
      <alignment horizontal="center" vertical="center"/>
    </xf>
    <xf numFmtId="14" fontId="0" fillId="5" borderId="50" xfId="0" applyNumberFormat="1" applyFill="1" applyBorder="1" applyAlignment="1">
      <alignment horizontal="center" vertical="center"/>
    </xf>
    <xf numFmtId="14" fontId="0" fillId="5" borderId="51" xfId="0" applyNumberFormat="1" applyFill="1" applyBorder="1" applyAlignment="1">
      <alignment horizontal="center" vertical="center"/>
    </xf>
    <xf numFmtId="14" fontId="0" fillId="4" borderId="53" xfId="0" applyNumberFormat="1" applyFill="1" applyBorder="1" applyAlignment="1">
      <alignment horizontal="center" vertical="center"/>
    </xf>
    <xf numFmtId="14" fontId="0" fillId="5" borderId="57" xfId="0" applyNumberFormat="1" applyFill="1" applyBorder="1" applyAlignment="1">
      <alignment horizontal="center" vertical="center"/>
    </xf>
    <xf numFmtId="14" fontId="0" fillId="5" borderId="77" xfId="0" applyNumberFormat="1" applyFill="1" applyBorder="1" applyAlignment="1">
      <alignment horizontal="center" vertical="center"/>
    </xf>
    <xf numFmtId="164" fontId="0" fillId="5" borderId="67" xfId="0" applyNumberFormat="1" applyFill="1" applyBorder="1" applyAlignment="1">
      <alignment horizontal="center" vertical="center"/>
    </xf>
    <xf numFmtId="164" fontId="0" fillId="5" borderId="80" xfId="0" applyNumberFormat="1" applyFill="1" applyBorder="1" applyAlignment="1">
      <alignment horizontal="center" vertical="center"/>
    </xf>
    <xf numFmtId="14" fontId="0" fillId="4" borderId="51" xfId="0" applyNumberFormat="1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54" xfId="0" applyFill="1" applyBorder="1" applyAlignment="1">
      <alignment horizontal="center" vertical="center"/>
    </xf>
    <xf numFmtId="14" fontId="0" fillId="4" borderId="54" xfId="0" applyNumberFormat="1" applyFill="1" applyBorder="1" applyAlignment="1">
      <alignment horizontal="center" vertical="center"/>
    </xf>
    <xf numFmtId="14" fontId="0" fillId="4" borderId="58" xfId="0" applyNumberFormat="1" applyFill="1" applyBorder="1" applyAlignment="1">
      <alignment horizontal="center" vertical="center"/>
    </xf>
    <xf numFmtId="14" fontId="0" fillId="4" borderId="50" xfId="0" applyNumberFormat="1" applyFill="1" applyBorder="1" applyAlignment="1">
      <alignment horizontal="center" vertical="center"/>
    </xf>
    <xf numFmtId="14" fontId="0" fillId="4" borderId="90" xfId="0" applyNumberFormat="1" applyFill="1" applyBorder="1" applyAlignment="1">
      <alignment horizontal="center" vertical="center"/>
    </xf>
    <xf numFmtId="0" fontId="0" fillId="4" borderId="94" xfId="0" applyFill="1" applyBorder="1" applyAlignment="1">
      <alignment horizontal="center" vertical="center"/>
    </xf>
    <xf numFmtId="164" fontId="0" fillId="4" borderId="94" xfId="0" applyNumberFormat="1" applyFill="1" applyBorder="1" applyAlignment="1">
      <alignment horizontal="center" vertical="center"/>
    </xf>
    <xf numFmtId="0" fontId="0" fillId="4" borderId="92" xfId="0" applyFill="1" applyBorder="1" applyAlignment="1">
      <alignment horizontal="center" vertical="center"/>
    </xf>
    <xf numFmtId="14" fontId="0" fillId="4" borderId="93" xfId="0" applyNumberFormat="1" applyFill="1" applyBorder="1" applyAlignment="1">
      <alignment horizontal="center" vertical="center"/>
    </xf>
    <xf numFmtId="14" fontId="0" fillId="5" borderId="90" xfId="0" applyNumberFormat="1" applyFill="1" applyBorder="1" applyAlignment="1">
      <alignment horizontal="center" vertical="center"/>
    </xf>
    <xf numFmtId="14" fontId="0" fillId="5" borderId="58" xfId="0" applyNumberFormat="1" applyFill="1" applyBorder="1" applyAlignment="1">
      <alignment horizontal="center" vertical="center"/>
    </xf>
    <xf numFmtId="14" fontId="0" fillId="5" borderId="93" xfId="0" applyNumberFormat="1" applyFill="1" applyBorder="1" applyAlignment="1">
      <alignment horizontal="center" vertical="center"/>
    </xf>
    <xf numFmtId="164" fontId="0" fillId="4" borderId="59" xfId="0" applyNumberFormat="1" applyFill="1" applyBorder="1" applyAlignment="1">
      <alignment horizontal="center" vertical="center"/>
    </xf>
    <xf numFmtId="14" fontId="0" fillId="4" borderId="78" xfId="0" applyNumberFormat="1" applyFill="1" applyBorder="1" applyAlignment="1">
      <alignment horizontal="center" vertical="center"/>
    </xf>
    <xf numFmtId="14" fontId="0" fillId="5" borderId="78" xfId="0" applyNumberForma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 wrapText="1"/>
    </xf>
    <xf numFmtId="0" fontId="0" fillId="4" borderId="67" xfId="0" applyFill="1" applyBorder="1" applyAlignment="1">
      <alignment horizontal="center" vertical="center"/>
    </xf>
    <xf numFmtId="0" fontId="0" fillId="4" borderId="63" xfId="0" applyFill="1" applyBorder="1" applyAlignment="1">
      <alignment horizontal="center" vertical="center" wrapText="1"/>
    </xf>
    <xf numFmtId="0" fontId="0" fillId="5" borderId="63" xfId="0" applyFill="1" applyBorder="1" applyAlignment="1">
      <alignment horizontal="center" vertical="center" wrapText="1"/>
    </xf>
    <xf numFmtId="0" fontId="0" fillId="5" borderId="98" xfId="0" applyFill="1" applyBorder="1" applyAlignment="1">
      <alignment horizontal="center" vertical="center"/>
    </xf>
    <xf numFmtId="14" fontId="0" fillId="4" borderId="98" xfId="0" applyNumberFormat="1" applyFill="1" applyBorder="1" applyAlignment="1">
      <alignment horizontal="center" vertical="center"/>
    </xf>
    <xf numFmtId="14" fontId="0" fillId="5" borderId="81" xfId="0" applyNumberFormat="1" applyFill="1" applyBorder="1" applyAlignment="1">
      <alignment horizontal="center" vertical="center"/>
    </xf>
    <xf numFmtId="14" fontId="0" fillId="4" borderId="70" xfId="0" applyNumberFormat="1" applyFill="1" applyBorder="1" applyAlignment="1">
      <alignment horizontal="center" vertical="center"/>
    </xf>
    <xf numFmtId="14" fontId="0" fillId="4" borderId="71" xfId="0" applyNumberFormat="1" applyFill="1" applyBorder="1" applyAlignment="1">
      <alignment horizontal="center" vertical="center"/>
    </xf>
    <xf numFmtId="14" fontId="0" fillId="5" borderId="70" xfId="0" applyNumberFormat="1" applyFill="1" applyBorder="1" applyAlignment="1">
      <alignment horizontal="center" vertical="center"/>
    </xf>
    <xf numFmtId="14" fontId="0" fillId="5" borderId="71" xfId="0" applyNumberFormat="1" applyFill="1" applyBorder="1" applyAlignment="1">
      <alignment horizontal="center" vertical="center"/>
    </xf>
    <xf numFmtId="14" fontId="0" fillId="4" borderId="99" xfId="0" applyNumberFormat="1" applyFill="1" applyBorder="1" applyAlignment="1">
      <alignment horizontal="center" vertical="center"/>
    </xf>
    <xf numFmtId="164" fontId="0" fillId="4" borderId="91" xfId="0" applyNumberFormat="1" applyFill="1" applyBorder="1" applyAlignment="1">
      <alignment horizontal="center" vertical="center"/>
    </xf>
    <xf numFmtId="14" fontId="0" fillId="4" borderId="100" xfId="0" applyNumberFormat="1" applyFill="1" applyBorder="1" applyAlignment="1">
      <alignment horizontal="center" vertical="center"/>
    </xf>
    <xf numFmtId="14" fontId="0" fillId="5" borderId="99" xfId="0" applyNumberFormat="1" applyFill="1" applyBorder="1" applyAlignment="1">
      <alignment horizontal="center" vertical="center"/>
    </xf>
    <xf numFmtId="0" fontId="0" fillId="5" borderId="94" xfId="0" applyFill="1" applyBorder="1" applyAlignment="1">
      <alignment horizontal="center" vertical="center"/>
    </xf>
    <xf numFmtId="164" fontId="0" fillId="5" borderId="91" xfId="0" applyNumberFormat="1" applyFill="1" applyBorder="1" applyAlignment="1">
      <alignment horizontal="center" vertical="center"/>
    </xf>
    <xf numFmtId="14" fontId="0" fillId="5" borderId="100" xfId="0" applyNumberFormat="1" applyFill="1" applyBorder="1" applyAlignment="1">
      <alignment horizontal="center" vertical="center"/>
    </xf>
    <xf numFmtId="164" fontId="0" fillId="5" borderId="102" xfId="0" applyNumberFormat="1" applyFill="1" applyBorder="1" applyAlignment="1">
      <alignment horizontal="center" vertical="center"/>
    </xf>
    <xf numFmtId="164" fontId="0" fillId="4" borderId="102" xfId="0" applyNumberFormat="1" applyFill="1" applyBorder="1" applyAlignment="1">
      <alignment horizontal="center" vertical="center"/>
    </xf>
    <xf numFmtId="0" fontId="1" fillId="0" borderId="0" xfId="0" applyFont="1"/>
    <xf numFmtId="0" fontId="1" fillId="7" borderId="2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64" fontId="0" fillId="0" borderId="61" xfId="0" applyNumberFormat="1" applyBorder="1" applyAlignment="1">
      <alignment horizontal="center" vertical="center"/>
    </xf>
    <xf numFmtId="164" fontId="4" fillId="4" borderId="63" xfId="0" applyNumberFormat="1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 wrapText="1"/>
    </xf>
    <xf numFmtId="164" fontId="3" fillId="4" borderId="69" xfId="0" applyNumberFormat="1" applyFont="1" applyFill="1" applyBorder="1" applyAlignment="1">
      <alignment horizontal="center" vertical="center"/>
    </xf>
    <xf numFmtId="164" fontId="3" fillId="4" borderId="32" xfId="0" applyNumberFormat="1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 wrapText="1"/>
    </xf>
    <xf numFmtId="164" fontId="3" fillId="5" borderId="69" xfId="0" applyNumberFormat="1" applyFont="1" applyFill="1" applyBorder="1" applyAlignment="1">
      <alignment horizontal="center" vertical="center"/>
    </xf>
    <xf numFmtId="164" fontId="3" fillId="5" borderId="32" xfId="0" applyNumberFormat="1" applyFont="1" applyFill="1" applyBorder="1" applyAlignment="1">
      <alignment horizontal="center" vertical="center"/>
    </xf>
    <xf numFmtId="164" fontId="4" fillId="5" borderId="63" xfId="0" applyNumberFormat="1" applyFont="1" applyFill="1" applyBorder="1" applyAlignment="1">
      <alignment horizontal="center" vertical="center" wrapText="1"/>
    </xf>
    <xf numFmtId="164" fontId="4" fillId="4" borderId="101" xfId="0" applyNumberFormat="1" applyFont="1" applyFill="1" applyBorder="1" applyAlignment="1">
      <alignment horizontal="center" vertical="center"/>
    </xf>
    <xf numFmtId="164" fontId="4" fillId="5" borderId="101" xfId="0" applyNumberFormat="1" applyFont="1" applyFill="1" applyBorder="1" applyAlignment="1">
      <alignment horizontal="center" vertical="center"/>
    </xf>
    <xf numFmtId="164" fontId="4" fillId="5" borderId="59" xfId="0" applyNumberFormat="1" applyFont="1" applyFill="1" applyBorder="1" applyAlignment="1">
      <alignment horizontal="center" vertical="center"/>
    </xf>
    <xf numFmtId="164" fontId="4" fillId="5" borderId="40" xfId="0" applyNumberFormat="1" applyFont="1" applyFill="1" applyBorder="1" applyAlignment="1">
      <alignment horizontal="center" vertical="center"/>
    </xf>
    <xf numFmtId="164" fontId="4" fillId="5" borderId="103" xfId="0" applyNumberFormat="1" applyFont="1" applyFill="1" applyBorder="1" applyAlignment="1">
      <alignment horizontal="center" vertical="center"/>
    </xf>
    <xf numFmtId="164" fontId="4" fillId="4" borderId="59" xfId="0" applyNumberFormat="1" applyFont="1" applyFill="1" applyBorder="1" applyAlignment="1">
      <alignment horizontal="center" vertical="center"/>
    </xf>
    <xf numFmtId="164" fontId="4" fillId="4" borderId="40" xfId="0" applyNumberFormat="1" applyFont="1" applyFill="1" applyBorder="1" applyAlignment="1">
      <alignment horizontal="center" vertical="center"/>
    </xf>
    <xf numFmtId="164" fontId="4" fillId="4" borderId="64" xfId="0" applyNumberFormat="1" applyFont="1" applyFill="1" applyBorder="1" applyAlignment="1">
      <alignment horizontal="center" vertical="center" wrapText="1"/>
    </xf>
    <xf numFmtId="164" fontId="4" fillId="4" borderId="43" xfId="0" applyNumberFormat="1" applyFont="1" applyFill="1" applyBorder="1" applyAlignment="1">
      <alignment horizontal="center" vertical="center"/>
    </xf>
    <xf numFmtId="164" fontId="4" fillId="4" borderId="46" xfId="0" applyNumberFormat="1" applyFont="1" applyFill="1" applyBorder="1" applyAlignment="1">
      <alignment horizontal="center" vertical="center"/>
    </xf>
    <xf numFmtId="164" fontId="4" fillId="5" borderId="28" xfId="0" applyNumberFormat="1" applyFont="1" applyFill="1" applyBorder="1" applyAlignment="1">
      <alignment horizontal="center" vertical="center" wrapText="1"/>
    </xf>
    <xf numFmtId="164" fontId="4" fillId="5" borderId="43" xfId="0" applyNumberFormat="1" applyFont="1" applyFill="1" applyBorder="1" applyAlignment="1">
      <alignment horizontal="center" vertical="center"/>
    </xf>
    <xf numFmtId="164" fontId="4" fillId="5" borderId="46" xfId="0" applyNumberFormat="1" applyFont="1" applyFill="1" applyBorder="1" applyAlignment="1">
      <alignment horizontal="center" vertical="center"/>
    </xf>
    <xf numFmtId="164" fontId="4" fillId="5" borderId="35" xfId="0" applyNumberFormat="1" applyFont="1" applyFill="1" applyBorder="1" applyAlignment="1">
      <alignment horizontal="center" vertical="center" wrapText="1"/>
    </xf>
    <xf numFmtId="164" fontId="4" fillId="5" borderId="12" xfId="0" applyNumberFormat="1" applyFont="1" applyFill="1" applyBorder="1" applyAlignment="1">
      <alignment horizontal="center" vertical="center"/>
    </xf>
    <xf numFmtId="164" fontId="4" fillId="5" borderId="75" xfId="0" applyNumberFormat="1" applyFont="1" applyFill="1" applyBorder="1" applyAlignment="1">
      <alignment horizontal="center" vertical="center"/>
    </xf>
    <xf numFmtId="164" fontId="4" fillId="5" borderId="31" xfId="0" applyNumberFormat="1" applyFont="1" applyFill="1" applyBorder="1" applyAlignment="1">
      <alignment horizontal="center" vertical="center"/>
    </xf>
    <xf numFmtId="164" fontId="4" fillId="4" borderId="35" xfId="0" applyNumberFormat="1" applyFont="1" applyFill="1" applyBorder="1" applyAlignment="1">
      <alignment horizontal="center" vertical="center" wrapText="1"/>
    </xf>
    <xf numFmtId="164" fontId="4" fillId="4" borderId="12" xfId="0" applyNumberFormat="1" applyFont="1" applyFill="1" applyBorder="1" applyAlignment="1">
      <alignment horizontal="center" vertical="center"/>
    </xf>
    <xf numFmtId="164" fontId="4" fillId="4" borderId="75" xfId="0" applyNumberFormat="1" applyFont="1" applyFill="1" applyBorder="1" applyAlignment="1">
      <alignment horizontal="center" vertical="center"/>
    </xf>
    <xf numFmtId="164" fontId="4" fillId="4" borderId="86" xfId="0" applyNumberFormat="1" applyFont="1" applyFill="1" applyBorder="1" applyAlignment="1">
      <alignment horizontal="center" vertical="center"/>
    </xf>
    <xf numFmtId="164" fontId="4" fillId="4" borderId="85" xfId="0" applyNumberFormat="1" applyFont="1" applyFill="1" applyBorder="1" applyAlignment="1">
      <alignment horizontal="center" vertical="center"/>
    </xf>
    <xf numFmtId="164" fontId="4" fillId="4" borderId="84" xfId="0" applyNumberFormat="1" applyFont="1" applyFill="1" applyBorder="1" applyAlignment="1">
      <alignment horizontal="center" vertical="center"/>
    </xf>
    <xf numFmtId="164" fontId="4" fillId="4" borderId="92" xfId="0" applyNumberFormat="1" applyFont="1" applyFill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 wrapText="1"/>
    </xf>
    <xf numFmtId="164" fontId="4" fillId="4" borderId="69" xfId="0" applyNumberFormat="1" applyFont="1" applyFill="1" applyBorder="1" applyAlignment="1">
      <alignment horizontal="center" vertical="center"/>
    </xf>
    <xf numFmtId="164" fontId="4" fillId="4" borderId="42" xfId="0" applyNumberFormat="1" applyFont="1" applyFill="1" applyBorder="1" applyAlignment="1">
      <alignment horizontal="center" vertical="center"/>
    </xf>
    <xf numFmtId="164" fontId="4" fillId="4" borderId="48" xfId="0" applyNumberFormat="1" applyFont="1" applyFill="1" applyBorder="1" applyAlignment="1">
      <alignment horizontal="center" vertical="center"/>
    </xf>
    <xf numFmtId="164" fontId="4" fillId="5" borderId="85" xfId="0" applyNumberFormat="1" applyFont="1" applyFill="1" applyBorder="1" applyAlignment="1">
      <alignment horizontal="center" vertical="center"/>
    </xf>
    <xf numFmtId="164" fontId="4" fillId="5" borderId="82" xfId="0" applyNumberFormat="1" applyFont="1" applyFill="1" applyBorder="1" applyAlignment="1">
      <alignment horizontal="center" vertical="center"/>
    </xf>
    <xf numFmtId="164" fontId="4" fillId="5" borderId="84" xfId="0" applyNumberFormat="1" applyFont="1" applyFill="1" applyBorder="1" applyAlignment="1">
      <alignment horizontal="center" vertical="center"/>
    </xf>
    <xf numFmtId="164" fontId="4" fillId="5" borderId="83" xfId="0" applyNumberFormat="1" applyFont="1" applyFill="1" applyBorder="1" applyAlignment="1">
      <alignment horizontal="center" vertical="center"/>
    </xf>
    <xf numFmtId="164" fontId="4" fillId="5" borderId="92" xfId="0" applyNumberFormat="1" applyFont="1" applyFill="1" applyBorder="1" applyAlignment="1">
      <alignment horizontal="center" vertical="center"/>
    </xf>
    <xf numFmtId="164" fontId="4" fillId="5" borderId="4" xfId="0" applyNumberFormat="1" applyFont="1" applyFill="1" applyBorder="1" applyAlignment="1">
      <alignment horizontal="center" vertical="center" wrapText="1"/>
    </xf>
    <xf numFmtId="164" fontId="4" fillId="5" borderId="89" xfId="0" applyNumberFormat="1" applyFont="1" applyFill="1" applyBorder="1" applyAlignment="1">
      <alignment horizontal="center" vertical="center"/>
    </xf>
    <xf numFmtId="164" fontId="4" fillId="5" borderId="87" xfId="0" applyNumberFormat="1" applyFont="1" applyFill="1" applyBorder="1" applyAlignment="1">
      <alignment horizontal="center" vertical="center"/>
    </xf>
    <xf numFmtId="164" fontId="4" fillId="5" borderId="97" xfId="0" applyNumberFormat="1" applyFont="1" applyFill="1" applyBorder="1" applyAlignment="1">
      <alignment horizontal="center" vertical="center"/>
    </xf>
    <xf numFmtId="164" fontId="4" fillId="5" borderId="95" xfId="0" applyNumberFormat="1" applyFont="1" applyFill="1" applyBorder="1" applyAlignment="1">
      <alignment horizontal="center" vertical="center"/>
    </xf>
    <xf numFmtId="164" fontId="4" fillId="5" borderId="86" xfId="0" applyNumberFormat="1" applyFont="1" applyFill="1" applyBorder="1" applyAlignment="1">
      <alignment horizontal="center" vertical="center"/>
    </xf>
    <xf numFmtId="164" fontId="4" fillId="5" borderId="96" xfId="0" applyNumberFormat="1" applyFont="1" applyFill="1" applyBorder="1" applyAlignment="1">
      <alignment horizontal="center" vertical="center"/>
    </xf>
    <xf numFmtId="10" fontId="0" fillId="7" borderId="5" xfId="0" applyNumberFormat="1" applyFill="1" applyBorder="1" applyAlignment="1">
      <alignment horizontal="center" vertical="center"/>
    </xf>
    <xf numFmtId="10" fontId="0" fillId="7" borderId="6" xfId="0" applyNumberFormat="1" applyFill="1" applyBorder="1" applyAlignment="1">
      <alignment horizontal="center" vertical="center"/>
    </xf>
    <xf numFmtId="164" fontId="1" fillId="7" borderId="7" xfId="0" applyNumberFormat="1" applyFont="1" applyFill="1" applyBorder="1" applyAlignment="1">
      <alignment horizontal="center" vertical="center"/>
    </xf>
    <xf numFmtId="164" fontId="1" fillId="7" borderId="9" xfId="0" applyNumberFormat="1" applyFont="1" applyFill="1" applyBorder="1" applyAlignment="1">
      <alignment horizontal="center" vertical="center"/>
    </xf>
    <xf numFmtId="164" fontId="1" fillId="7" borderId="14" xfId="0" applyNumberFormat="1" applyFont="1" applyFill="1" applyBorder="1" applyAlignment="1">
      <alignment horizontal="center" vertical="center"/>
    </xf>
    <xf numFmtId="164" fontId="1" fillId="7" borderId="13" xfId="0" applyNumberFormat="1" applyFont="1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right"/>
    </xf>
    <xf numFmtId="164" fontId="4" fillId="4" borderId="109" xfId="0" applyNumberFormat="1" applyFont="1" applyFill="1" applyBorder="1" applyAlignment="1">
      <alignment horizontal="center" vertical="center"/>
    </xf>
    <xf numFmtId="164" fontId="3" fillId="4" borderId="109" xfId="0" applyNumberFormat="1" applyFont="1" applyFill="1" applyBorder="1" applyAlignment="1">
      <alignment horizontal="center" vertical="center"/>
    </xf>
    <xf numFmtId="164" fontId="4" fillId="4" borderId="94" xfId="0" applyNumberFormat="1" applyFont="1" applyFill="1" applyBorder="1" applyAlignment="1">
      <alignment horizontal="center" vertical="center"/>
    </xf>
    <xf numFmtId="164" fontId="3" fillId="5" borderId="24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64" fontId="4" fillId="4" borderId="65" xfId="0" applyNumberFormat="1" applyFont="1" applyFill="1" applyBorder="1" applyAlignment="1">
      <alignment horizontal="center" vertical="center"/>
    </xf>
    <xf numFmtId="164" fontId="5" fillId="4" borderId="36" xfId="0" applyNumberFormat="1" applyFont="1" applyFill="1" applyBorder="1" applyAlignment="1">
      <alignment horizontal="center" vertical="center" wrapText="1"/>
    </xf>
    <xf numFmtId="164" fontId="5" fillId="4" borderId="45" xfId="0" applyNumberFormat="1" applyFont="1" applyFill="1" applyBorder="1" applyAlignment="1">
      <alignment horizontal="center" vertical="center"/>
    </xf>
    <xf numFmtId="164" fontId="5" fillId="4" borderId="30" xfId="0" applyNumberFormat="1" applyFont="1" applyFill="1" applyBorder="1" applyAlignment="1">
      <alignment horizontal="center" vertical="center"/>
    </xf>
    <xf numFmtId="164" fontId="5" fillId="4" borderId="41" xfId="0" applyNumberFormat="1" applyFont="1" applyFill="1" applyBorder="1" applyAlignment="1">
      <alignment horizontal="center" vertical="center"/>
    </xf>
    <xf numFmtId="164" fontId="5" fillId="4" borderId="42" xfId="0" applyNumberFormat="1" applyFont="1" applyFill="1" applyBorder="1" applyAlignment="1">
      <alignment horizontal="center" vertical="center"/>
    </xf>
    <xf numFmtId="164" fontId="5" fillId="4" borderId="48" xfId="0" applyNumberFormat="1" applyFont="1" applyFill="1" applyBorder="1" applyAlignment="1">
      <alignment horizontal="center" vertical="center"/>
    </xf>
    <xf numFmtId="164" fontId="5" fillId="4" borderId="109" xfId="0" applyNumberFormat="1" applyFont="1" applyFill="1" applyBorder="1" applyAlignment="1">
      <alignment horizontal="center" vertical="center"/>
    </xf>
    <xf numFmtId="164" fontId="5" fillId="5" borderId="36" xfId="0" applyNumberFormat="1" applyFont="1" applyFill="1" applyBorder="1" applyAlignment="1">
      <alignment horizontal="center" vertical="center" wrapText="1"/>
    </xf>
    <xf numFmtId="164" fontId="5" fillId="5" borderId="45" xfId="0" applyNumberFormat="1" applyFont="1" applyFill="1" applyBorder="1" applyAlignment="1">
      <alignment horizontal="center" vertical="center"/>
    </xf>
    <xf numFmtId="164" fontId="5" fillId="5" borderId="42" xfId="0" applyNumberFormat="1" applyFont="1" applyFill="1" applyBorder="1" applyAlignment="1">
      <alignment horizontal="center" vertical="center"/>
    </xf>
    <xf numFmtId="164" fontId="5" fillId="5" borderId="30" xfId="0" applyNumberFormat="1" applyFont="1" applyFill="1" applyBorder="1" applyAlignment="1">
      <alignment horizontal="center" vertical="center"/>
    </xf>
    <xf numFmtId="164" fontId="5" fillId="5" borderId="32" xfId="0" applyNumberFormat="1" applyFont="1" applyFill="1" applyBorder="1" applyAlignment="1">
      <alignment horizontal="center" vertical="center"/>
    </xf>
    <xf numFmtId="164" fontId="5" fillId="5" borderId="24" xfId="0" applyNumberFormat="1" applyFont="1" applyFill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164" fontId="6" fillId="4" borderId="63" xfId="0" applyNumberFormat="1" applyFont="1" applyFill="1" applyBorder="1" applyAlignment="1">
      <alignment horizontal="center" vertical="center" wrapText="1"/>
    </xf>
    <xf numFmtId="164" fontId="6" fillId="4" borderId="61" xfId="0" applyNumberFormat="1" applyFont="1" applyFill="1" applyBorder="1" applyAlignment="1">
      <alignment horizontal="center" vertical="center"/>
    </xf>
    <xf numFmtId="164" fontId="6" fillId="4" borderId="40" xfId="0" applyNumberFormat="1" applyFont="1" applyFill="1" applyBorder="1" applyAlignment="1">
      <alignment horizontal="center" vertical="center"/>
    </xf>
    <xf numFmtId="164" fontId="6" fillId="4" borderId="88" xfId="0" applyNumberFormat="1" applyFont="1" applyFill="1" applyBorder="1" applyAlignment="1">
      <alignment horizontal="center" vertical="center"/>
    </xf>
    <xf numFmtId="164" fontId="6" fillId="5" borderId="63" xfId="0" applyNumberFormat="1" applyFont="1" applyFill="1" applyBorder="1" applyAlignment="1">
      <alignment horizontal="center" vertical="center" wrapText="1"/>
    </xf>
    <xf numFmtId="164" fontId="6" fillId="5" borderId="61" xfId="0" applyNumberFormat="1" applyFont="1" applyFill="1" applyBorder="1" applyAlignment="1">
      <alignment horizontal="center" vertical="center"/>
    </xf>
    <xf numFmtId="164" fontId="6" fillId="5" borderId="40" xfId="0" applyNumberFormat="1" applyFont="1" applyFill="1" applyBorder="1" applyAlignment="1">
      <alignment horizontal="center" vertical="center"/>
    </xf>
    <xf numFmtId="164" fontId="6" fillId="5" borderId="60" xfId="0" applyNumberFormat="1" applyFont="1" applyFill="1" applyBorder="1" applyAlignment="1">
      <alignment horizontal="center" vertical="center"/>
    </xf>
    <xf numFmtId="164" fontId="6" fillId="0" borderId="109" xfId="0" applyNumberFormat="1" applyFont="1" applyBorder="1" applyAlignment="1">
      <alignment horizontal="center" vertical="center"/>
    </xf>
    <xf numFmtId="164" fontId="4" fillId="0" borderId="109" xfId="0" applyNumberFormat="1" applyFont="1" applyBorder="1" applyAlignment="1">
      <alignment horizontal="center" vertical="center"/>
    </xf>
    <xf numFmtId="164" fontId="0" fillId="0" borderId="109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7" fillId="0" borderId="109" xfId="0" applyNumberFormat="1" applyFont="1" applyBorder="1" applyAlignment="1">
      <alignment horizontal="center" vertical="center"/>
    </xf>
    <xf numFmtId="0" fontId="0" fillId="5" borderId="110" xfId="0" applyFill="1" applyBorder="1" applyAlignment="1">
      <alignment horizontal="center" vertical="center"/>
    </xf>
    <xf numFmtId="0" fontId="0" fillId="5" borderId="111" xfId="0" applyFill="1" applyBorder="1" applyAlignment="1">
      <alignment horizontal="center" vertical="center"/>
    </xf>
    <xf numFmtId="0" fontId="0" fillId="5" borderId="112" xfId="0" applyFill="1" applyBorder="1" applyAlignment="1">
      <alignment horizontal="center" vertical="center"/>
    </xf>
    <xf numFmtId="0" fontId="0" fillId="5" borderId="88" xfId="0" applyFill="1" applyBorder="1" applyAlignment="1">
      <alignment horizontal="center" vertical="center"/>
    </xf>
    <xf numFmtId="164" fontId="0" fillId="5" borderId="103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0" fontId="0" fillId="2" borderId="5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10" fontId="0" fillId="2" borderId="6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9" borderId="14" xfId="0" applyNumberFormat="1" applyFill="1" applyBorder="1" applyAlignment="1">
      <alignment horizontal="center"/>
    </xf>
    <xf numFmtId="164" fontId="0" fillId="9" borderId="11" xfId="0" applyNumberFormat="1" applyFill="1" applyBorder="1" applyAlignment="1">
      <alignment horizontal="center"/>
    </xf>
    <xf numFmtId="164" fontId="0" fillId="9" borderId="13" xfId="0" applyNumberFormat="1" applyFill="1" applyBorder="1" applyAlignment="1">
      <alignment horizontal="center"/>
    </xf>
    <xf numFmtId="0" fontId="1" fillId="7" borderId="2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7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164" fontId="0" fillId="3" borderId="7" xfId="0" applyNumberFormat="1" applyFill="1" applyBorder="1" applyAlignment="1">
      <alignment horizontal="center"/>
    </xf>
    <xf numFmtId="164" fontId="0" fillId="3" borderId="8" xfId="0" applyNumberForma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4" fontId="1" fillId="0" borderId="104" xfId="0" applyNumberFormat="1" applyFont="1" applyBorder="1" applyAlignment="1">
      <alignment horizontal="center" vertical="center"/>
    </xf>
    <xf numFmtId="164" fontId="1" fillId="0" borderId="105" xfId="0" applyNumberFormat="1" applyFont="1" applyBorder="1" applyAlignment="1">
      <alignment horizontal="center" vertical="center"/>
    </xf>
    <xf numFmtId="164" fontId="1" fillId="0" borderId="106" xfId="0" applyNumberFormat="1" applyFont="1" applyBorder="1" applyAlignment="1">
      <alignment horizontal="center" vertical="center"/>
    </xf>
    <xf numFmtId="0" fontId="1" fillId="0" borderId="107" xfId="0" applyFont="1" applyBorder="1" applyAlignment="1">
      <alignment horizontal="center" vertical="center"/>
    </xf>
    <xf numFmtId="0" fontId="1" fillId="0" borderId="105" xfId="0" applyFont="1" applyBorder="1" applyAlignment="1">
      <alignment horizontal="center" vertical="center"/>
    </xf>
    <xf numFmtId="0" fontId="1" fillId="0" borderId="108" xfId="0" applyFont="1" applyBorder="1" applyAlignment="1">
      <alignment horizontal="center" vertical="center"/>
    </xf>
    <xf numFmtId="164" fontId="1" fillId="0" borderId="107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164" fontId="1" fillId="9" borderId="7" xfId="0" applyNumberFormat="1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6" fillId="0" borderId="21" xfId="0" applyFont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0" borderId="21" xfId="0" applyFont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164" fontId="1" fillId="4" borderId="24" xfId="0" applyNumberFormat="1" applyFont="1" applyFill="1" applyBorder="1" applyAlignment="1">
      <alignment horizontal="center" vertical="center"/>
    </xf>
    <xf numFmtId="164" fontId="1" fillId="4" borderId="25" xfId="0" applyNumberFormat="1" applyFont="1" applyFill="1" applyBorder="1" applyAlignment="1">
      <alignment horizontal="center" vertical="center"/>
    </xf>
    <xf numFmtId="164" fontId="1" fillId="4" borderId="2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numFmt numFmtId="0" formatCode="General"/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FBEF"/>
      <color rgb="FFE7F1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904875</xdr:colOff>
      <xdr:row>26</xdr:row>
      <xdr:rowOff>75757</xdr:rowOff>
    </xdr:from>
    <xdr:to>
      <xdr:col>23</xdr:col>
      <xdr:colOff>1163279</xdr:colOff>
      <xdr:row>27</xdr:row>
      <xdr:rowOff>76222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7175029-2F41-31EE-6CF5-9520FD08302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80" t="-8109" r="-3" b="-4"/>
        <a:stretch>
          <a:fillRect/>
        </a:stretch>
      </xdr:blipFill>
      <xdr:spPr>
        <a:xfrm>
          <a:off x="22821900" y="5914582"/>
          <a:ext cx="258404" cy="190965"/>
        </a:xfrm>
        <a:prstGeom prst="rect">
          <a:avLst/>
        </a:prstGeom>
      </xdr:spPr>
    </xdr:pic>
    <xdr:clientData/>
  </xdr:twoCellAnchor>
  <xdr:twoCellAnchor editAs="oneCell">
    <xdr:from>
      <xdr:col>23</xdr:col>
      <xdr:colOff>933450</xdr:colOff>
      <xdr:row>17</xdr:row>
      <xdr:rowOff>85925</xdr:rowOff>
    </xdr:from>
    <xdr:to>
      <xdr:col>23</xdr:col>
      <xdr:colOff>1181100</xdr:colOff>
      <xdr:row>18</xdr:row>
      <xdr:rowOff>57172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6EFECD5-6C6A-E49F-7124-9AF3E3DC672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01" t="5405"/>
        <a:stretch>
          <a:fillRect/>
        </a:stretch>
      </xdr:blipFill>
      <xdr:spPr>
        <a:xfrm>
          <a:off x="22850475" y="4153100"/>
          <a:ext cx="247650" cy="161747"/>
        </a:xfrm>
        <a:prstGeom prst="rect">
          <a:avLst/>
        </a:prstGeom>
      </xdr:spPr>
    </xdr:pic>
    <xdr:clientData/>
  </xdr:twoCellAnchor>
  <xdr:twoCellAnchor editAs="oneCell">
    <xdr:from>
      <xdr:col>23</xdr:col>
      <xdr:colOff>1000125</xdr:colOff>
      <xdr:row>44</xdr:row>
      <xdr:rowOff>19050</xdr:rowOff>
    </xdr:from>
    <xdr:to>
      <xdr:col>23</xdr:col>
      <xdr:colOff>1266862</xdr:colOff>
      <xdr:row>44</xdr:row>
      <xdr:rowOff>180998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E16A9EC-150F-CF73-D1DF-2DDA62CF3C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917150" y="7429500"/>
          <a:ext cx="266737" cy="161948"/>
        </a:xfrm>
        <a:prstGeom prst="rect">
          <a:avLst/>
        </a:prstGeom>
      </xdr:spPr>
    </xdr:pic>
    <xdr:clientData/>
  </xdr:twoCellAnchor>
  <xdr:twoCellAnchor editAs="oneCell">
    <xdr:from>
      <xdr:col>22</xdr:col>
      <xdr:colOff>581025</xdr:colOff>
      <xdr:row>40</xdr:row>
      <xdr:rowOff>28575</xdr:rowOff>
    </xdr:from>
    <xdr:to>
      <xdr:col>22</xdr:col>
      <xdr:colOff>847762</xdr:colOff>
      <xdr:row>41</xdr:row>
      <xdr:rowOff>23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DD19A4AA-258A-40C9-95E1-7D0E82CC13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183600" y="7429500"/>
          <a:ext cx="266737" cy="161948"/>
        </a:xfrm>
        <a:prstGeom prst="rect">
          <a:avLst/>
        </a:prstGeom>
      </xdr:spPr>
    </xdr:pic>
    <xdr:clientData/>
  </xdr:twoCellAnchor>
  <xdr:twoCellAnchor editAs="oneCell">
    <xdr:from>
      <xdr:col>19</xdr:col>
      <xdr:colOff>685800</xdr:colOff>
      <xdr:row>21</xdr:row>
      <xdr:rowOff>95450</xdr:rowOff>
    </xdr:from>
    <xdr:to>
      <xdr:col>20</xdr:col>
      <xdr:colOff>171450</xdr:colOff>
      <xdr:row>22</xdr:row>
      <xdr:rowOff>66697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CB4CA46-E35C-4430-A915-279FD11D44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01" t="5405"/>
        <a:stretch>
          <a:fillRect/>
        </a:stretch>
      </xdr:blipFill>
      <xdr:spPr>
        <a:xfrm>
          <a:off x="19669125" y="4943675"/>
          <a:ext cx="247650" cy="161747"/>
        </a:xfrm>
        <a:prstGeom prst="rect">
          <a:avLst/>
        </a:prstGeom>
      </xdr:spPr>
    </xdr:pic>
    <xdr:clientData/>
  </xdr:twoCellAnchor>
  <xdr:twoCellAnchor editAs="oneCell">
    <xdr:from>
      <xdr:col>19</xdr:col>
      <xdr:colOff>495300</xdr:colOff>
      <xdr:row>30</xdr:row>
      <xdr:rowOff>66232</xdr:rowOff>
    </xdr:from>
    <xdr:to>
      <xdr:col>19</xdr:col>
      <xdr:colOff>753704</xdr:colOff>
      <xdr:row>31</xdr:row>
      <xdr:rowOff>66697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94B4CDBB-FE31-4966-B437-ED250028715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80" t="-8109" r="-3" b="-4"/>
        <a:stretch>
          <a:fillRect/>
        </a:stretch>
      </xdr:blipFill>
      <xdr:spPr>
        <a:xfrm>
          <a:off x="19478625" y="6686107"/>
          <a:ext cx="258404" cy="190965"/>
        </a:xfrm>
        <a:prstGeom prst="rect">
          <a:avLst/>
        </a:prstGeom>
      </xdr:spPr>
    </xdr:pic>
    <xdr:clientData/>
  </xdr:twoCellAnchor>
  <xdr:oneCellAnchor>
    <xdr:from>
      <xdr:col>20</xdr:col>
      <xdr:colOff>152400</xdr:colOff>
      <xdr:row>34</xdr:row>
      <xdr:rowOff>19050</xdr:rowOff>
    </xdr:from>
    <xdr:ext cx="266737" cy="161948"/>
    <xdr:pic>
      <xdr:nvPicPr>
        <xdr:cNvPr id="11" name="Image 10">
          <a:extLst>
            <a:ext uri="{FF2B5EF4-FFF2-40B4-BE49-F238E27FC236}">
              <a16:creationId xmlns:a16="http://schemas.microsoft.com/office/drawing/2014/main" id="{79C31A89-578E-4211-A848-795EBF5D41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97725" y="7429500"/>
          <a:ext cx="266737" cy="161948"/>
        </a:xfrm>
        <a:prstGeom prst="rect">
          <a:avLst/>
        </a:prstGeom>
      </xdr:spPr>
    </xdr:pic>
    <xdr:clientData/>
  </xdr:oneCellAnchor>
  <xdr:twoCellAnchor editAs="oneCell">
    <xdr:from>
      <xdr:col>19</xdr:col>
      <xdr:colOff>504825</xdr:colOff>
      <xdr:row>34</xdr:row>
      <xdr:rowOff>13635</xdr:rowOff>
    </xdr:from>
    <xdr:to>
      <xdr:col>19</xdr:col>
      <xdr:colOff>744179</xdr:colOff>
      <xdr:row>35</xdr:row>
      <xdr:rowOff>22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63836365-9902-41BC-BAD6-529222FAB8D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80" t="-8109" r="-3" b="-4"/>
        <a:stretch>
          <a:fillRect/>
        </a:stretch>
      </xdr:blipFill>
      <xdr:spPr>
        <a:xfrm>
          <a:off x="19488150" y="7424085"/>
          <a:ext cx="239354" cy="176887"/>
        </a:xfrm>
        <a:prstGeom prst="rect">
          <a:avLst/>
        </a:prstGeom>
      </xdr:spPr>
    </xdr:pic>
    <xdr:clientData/>
  </xdr:twoCellAnchor>
  <xdr:twoCellAnchor editAs="oneCell">
    <xdr:from>
      <xdr:col>19</xdr:col>
      <xdr:colOff>609600</xdr:colOff>
      <xdr:row>38</xdr:row>
      <xdr:rowOff>19050</xdr:rowOff>
    </xdr:from>
    <xdr:to>
      <xdr:col>20</xdr:col>
      <xdr:colOff>114337</xdr:colOff>
      <xdr:row>38</xdr:row>
      <xdr:rowOff>180998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5AE6B0F6-C03D-4F69-9FE8-58BA922C64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592925" y="8201025"/>
          <a:ext cx="266737" cy="161948"/>
        </a:xfrm>
        <a:prstGeom prst="rect">
          <a:avLst/>
        </a:prstGeom>
      </xdr:spPr>
    </xdr:pic>
    <xdr:clientData/>
  </xdr:twoCellAnchor>
  <xdr:twoCellAnchor editAs="oneCell">
    <xdr:from>
      <xdr:col>23</xdr:col>
      <xdr:colOff>1000125</xdr:colOff>
      <xdr:row>38</xdr:row>
      <xdr:rowOff>19050</xdr:rowOff>
    </xdr:from>
    <xdr:to>
      <xdr:col>23</xdr:col>
      <xdr:colOff>1257336</xdr:colOff>
      <xdr:row>38</xdr:row>
      <xdr:rowOff>180998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B9DF2407-C307-F353-814B-31D55C8557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917150" y="8201025"/>
          <a:ext cx="257211" cy="161948"/>
        </a:xfrm>
        <a:prstGeom prst="rect">
          <a:avLst/>
        </a:prstGeom>
      </xdr:spPr>
    </xdr:pic>
    <xdr:clientData/>
  </xdr:twoCellAnchor>
  <xdr:twoCellAnchor editAs="oneCell">
    <xdr:from>
      <xdr:col>20</xdr:col>
      <xdr:colOff>171450</xdr:colOff>
      <xdr:row>30</xdr:row>
      <xdr:rowOff>114300</xdr:rowOff>
    </xdr:from>
    <xdr:to>
      <xdr:col>20</xdr:col>
      <xdr:colOff>428661</xdr:colOff>
      <xdr:row>31</xdr:row>
      <xdr:rowOff>85748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AA28A2F0-DE33-4BE9-8AFE-36D4AB250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16775" y="6734175"/>
          <a:ext cx="257211" cy="161948"/>
        </a:xfrm>
        <a:prstGeom prst="rect">
          <a:avLst/>
        </a:prstGeom>
      </xdr:spPr>
    </xdr:pic>
    <xdr:clientData/>
  </xdr:twoCellAnchor>
  <xdr:twoCellAnchor editAs="oneCell">
    <xdr:from>
      <xdr:col>20</xdr:col>
      <xdr:colOff>371475</xdr:colOff>
      <xdr:row>38</xdr:row>
      <xdr:rowOff>19050</xdr:rowOff>
    </xdr:from>
    <xdr:to>
      <xdr:col>20</xdr:col>
      <xdr:colOff>628686</xdr:colOff>
      <xdr:row>38</xdr:row>
      <xdr:rowOff>180998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CA36AD76-5EF7-44D7-91D8-E20634C4C2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16800" y="8201025"/>
          <a:ext cx="257211" cy="161948"/>
        </a:xfrm>
        <a:prstGeom prst="rect">
          <a:avLst/>
        </a:prstGeom>
      </xdr:spPr>
    </xdr:pic>
    <xdr:clientData/>
  </xdr:twoCellAnchor>
  <xdr:oneCellAnchor>
    <xdr:from>
      <xdr:col>19</xdr:col>
      <xdr:colOff>609600</xdr:colOff>
      <xdr:row>44</xdr:row>
      <xdr:rowOff>19050</xdr:rowOff>
    </xdr:from>
    <xdr:ext cx="266737" cy="161948"/>
    <xdr:pic>
      <xdr:nvPicPr>
        <xdr:cNvPr id="18" name="Image 17">
          <a:extLst>
            <a:ext uri="{FF2B5EF4-FFF2-40B4-BE49-F238E27FC236}">
              <a16:creationId xmlns:a16="http://schemas.microsoft.com/office/drawing/2014/main" id="{648071D8-FAE9-4B1C-92A8-C0131D2228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592925" y="8201025"/>
          <a:ext cx="266737" cy="161948"/>
        </a:xfrm>
        <a:prstGeom prst="rect">
          <a:avLst/>
        </a:prstGeom>
      </xdr:spPr>
    </xdr:pic>
    <xdr:clientData/>
  </xdr:oneCellAnchor>
  <xdr:oneCellAnchor>
    <xdr:from>
      <xdr:col>20</xdr:col>
      <xdr:colOff>371475</xdr:colOff>
      <xdr:row>44</xdr:row>
      <xdr:rowOff>19050</xdr:rowOff>
    </xdr:from>
    <xdr:ext cx="257211" cy="161948"/>
    <xdr:pic>
      <xdr:nvPicPr>
        <xdr:cNvPr id="19" name="Image 18">
          <a:extLst>
            <a:ext uri="{FF2B5EF4-FFF2-40B4-BE49-F238E27FC236}">
              <a16:creationId xmlns:a16="http://schemas.microsoft.com/office/drawing/2014/main" id="{F79305EC-BA06-4A9C-9B55-D93FE72ABB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16800" y="8201025"/>
          <a:ext cx="257211" cy="161948"/>
        </a:xfrm>
        <a:prstGeom prst="rect">
          <a:avLst/>
        </a:prstGeom>
      </xdr:spPr>
    </xdr:pic>
    <xdr:clientData/>
  </xdr:oneCellAnchor>
  <xdr:twoCellAnchor editAs="oneCell">
    <xdr:from>
      <xdr:col>19</xdr:col>
      <xdr:colOff>400050</xdr:colOff>
      <xdr:row>25</xdr:row>
      <xdr:rowOff>28775</xdr:rowOff>
    </xdr:from>
    <xdr:to>
      <xdr:col>19</xdr:col>
      <xdr:colOff>647700</xdr:colOff>
      <xdr:row>25</xdr:row>
      <xdr:rowOff>190522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AFBF1098-89C9-4B31-8A67-18C18F03D9F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01" t="5405"/>
        <a:stretch>
          <a:fillRect/>
        </a:stretch>
      </xdr:blipFill>
      <xdr:spPr>
        <a:xfrm>
          <a:off x="19383375" y="5667575"/>
          <a:ext cx="247650" cy="161747"/>
        </a:xfrm>
        <a:prstGeom prst="rect">
          <a:avLst/>
        </a:prstGeom>
      </xdr:spPr>
    </xdr:pic>
    <xdr:clientData/>
  </xdr:twoCellAnchor>
  <xdr:twoCellAnchor editAs="oneCell">
    <xdr:from>
      <xdr:col>20</xdr:col>
      <xdr:colOff>95250</xdr:colOff>
      <xdr:row>25</xdr:row>
      <xdr:rowOff>9082</xdr:rowOff>
    </xdr:from>
    <xdr:to>
      <xdr:col>20</xdr:col>
      <xdr:colOff>353654</xdr:colOff>
      <xdr:row>26</xdr:row>
      <xdr:rowOff>22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6FBF681-4D81-4D47-A5CB-1B155893374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80" t="-8109" r="-3" b="-4"/>
        <a:stretch>
          <a:fillRect/>
        </a:stretch>
      </xdr:blipFill>
      <xdr:spPr>
        <a:xfrm>
          <a:off x="19840575" y="5647882"/>
          <a:ext cx="258404" cy="19096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9D4D8-95F7-401E-AE53-6E90D79DFC6C}">
  <dimension ref="A1:X379"/>
  <sheetViews>
    <sheetView workbookViewId="0">
      <selection activeCell="D3" sqref="D3"/>
    </sheetView>
  </sheetViews>
  <sheetFormatPr baseColWidth="10" defaultRowHeight="15" x14ac:dyDescent="0.25"/>
  <cols>
    <col min="1" max="1" width="14.7109375" style="61" customWidth="1"/>
    <col min="2" max="2" width="21.7109375" style="61" customWidth="1"/>
    <col min="3" max="3" width="11.42578125" style="16"/>
    <col min="4" max="4" width="14" style="61" customWidth="1"/>
    <col min="5" max="5" width="16.7109375" style="61" customWidth="1"/>
    <col min="6" max="6" width="7.7109375" style="61" customWidth="1"/>
    <col min="7" max="7" width="19.7109375" style="2" customWidth="1"/>
    <col min="8" max="8" width="16.7109375" customWidth="1"/>
    <col min="9" max="9" width="7.7109375" customWidth="1"/>
    <col min="10" max="11" width="19.7109375" style="2" customWidth="1"/>
    <col min="12" max="12" width="14.7109375" style="61" customWidth="1"/>
    <col min="13" max="13" width="21.7109375" customWidth="1"/>
    <col min="14" max="14" width="11.42578125" style="2"/>
    <col min="15" max="15" width="14" customWidth="1"/>
    <col min="16" max="16" width="16.7109375" customWidth="1"/>
    <col min="17" max="17" width="7.7109375" customWidth="1"/>
    <col min="18" max="18" width="19.7109375" style="2" customWidth="1"/>
    <col min="19" max="19" width="16.7109375" customWidth="1"/>
    <col min="20" max="20" width="7.7109375" customWidth="1"/>
    <col min="21" max="22" width="19.7109375" style="2" customWidth="1"/>
  </cols>
  <sheetData>
    <row r="1" spans="1:24" ht="15.75" thickBot="1" x14ac:dyDescent="0.3">
      <c r="A1" s="268" t="s">
        <v>36</v>
      </c>
      <c r="B1" s="269"/>
      <c r="C1" s="269"/>
      <c r="D1" s="269"/>
      <c r="E1" s="269"/>
      <c r="F1" s="269"/>
      <c r="G1" s="269"/>
      <c r="H1" s="269"/>
      <c r="I1" s="269"/>
      <c r="J1" s="269"/>
      <c r="K1" s="270"/>
      <c r="L1" s="265" t="s">
        <v>37</v>
      </c>
      <c r="M1" s="266"/>
      <c r="N1" s="266"/>
      <c r="O1" s="266"/>
      <c r="P1" s="266"/>
      <c r="Q1" s="266"/>
      <c r="R1" s="266"/>
      <c r="S1" s="266"/>
      <c r="T1" s="266"/>
      <c r="U1" s="266"/>
      <c r="V1" s="267"/>
    </row>
    <row r="2" spans="1:24" s="1" customFormat="1" ht="60" x14ac:dyDescent="0.25">
      <c r="A2" s="17" t="s">
        <v>1</v>
      </c>
      <c r="B2" s="37" t="s">
        <v>0</v>
      </c>
      <c r="C2" s="19" t="s">
        <v>2</v>
      </c>
      <c r="D2" s="38" t="s">
        <v>8</v>
      </c>
      <c r="E2" s="24" t="s">
        <v>39</v>
      </c>
      <c r="F2" s="143" t="str">
        <f>"+/- jours"</f>
        <v>+/- jours</v>
      </c>
      <c r="G2" s="182" t="s">
        <v>38</v>
      </c>
      <c r="H2" s="20" t="s">
        <v>7</v>
      </c>
      <c r="I2" s="145" t="str">
        <f>"+/- jours"</f>
        <v>+/- jours</v>
      </c>
      <c r="J2" s="182" t="s">
        <v>5</v>
      </c>
      <c r="K2" s="199" t="s">
        <v>6</v>
      </c>
      <c r="L2" s="26" t="s">
        <v>1</v>
      </c>
      <c r="M2" s="43" t="s">
        <v>0</v>
      </c>
      <c r="N2" s="39" t="s">
        <v>2</v>
      </c>
      <c r="O2" s="49" t="s">
        <v>8</v>
      </c>
      <c r="P2" s="33" t="s">
        <v>39</v>
      </c>
      <c r="Q2" s="49" t="str">
        <f>"+/- jours"</f>
        <v>+/- jours</v>
      </c>
      <c r="R2" s="188" t="s">
        <v>38</v>
      </c>
      <c r="S2" s="33" t="s">
        <v>7</v>
      </c>
      <c r="T2" s="146" t="str">
        <f>"+/- jours"</f>
        <v>+/- jours</v>
      </c>
      <c r="U2" s="188" t="s">
        <v>5</v>
      </c>
      <c r="V2" s="208" t="s">
        <v>6</v>
      </c>
      <c r="X2" s="3"/>
    </row>
    <row r="3" spans="1:24" x14ac:dyDescent="0.25">
      <c r="A3" s="94">
        <f>DATE(2025,1,1)</f>
        <v>45658</v>
      </c>
      <c r="B3" s="80" t="s">
        <v>21</v>
      </c>
      <c r="C3" s="140">
        <v>100</v>
      </c>
      <c r="D3" s="82"/>
      <c r="E3" s="141" t="e">
        <f>DATE(,,)</f>
        <v>#NUM!</v>
      </c>
      <c r="F3" s="144">
        <v>30</v>
      </c>
      <c r="G3" s="196">
        <f>'Remb. Assurance Maladie'!G3</f>
        <v>0</v>
      </c>
      <c r="H3" s="141">
        <f>DATE(2025,2,20)</f>
        <v>45708</v>
      </c>
      <c r="I3" s="144">
        <v>15</v>
      </c>
      <c r="J3" s="196">
        <f>'Remb. mutuelle'!E3</f>
        <v>0</v>
      </c>
      <c r="K3" s="200">
        <f>'Remb. caisse santé famille'!E3</f>
        <v>0</v>
      </c>
      <c r="L3" s="122">
        <f>DATE(2025,1,1)</f>
        <v>45658</v>
      </c>
      <c r="M3" s="58" t="s">
        <v>21</v>
      </c>
      <c r="N3" s="70">
        <v>50</v>
      </c>
      <c r="O3" s="264"/>
      <c r="P3" s="142">
        <f>DATE(2025,2,2)</f>
        <v>45690</v>
      </c>
      <c r="Q3" s="86">
        <v>30</v>
      </c>
      <c r="R3" s="203">
        <f>'Remb. Assurance Maladie'!O3</f>
        <v>0</v>
      </c>
      <c r="S3" s="142">
        <f>DATE(2025,2,20)</f>
        <v>45708</v>
      </c>
      <c r="T3" s="86">
        <v>15</v>
      </c>
      <c r="U3" s="204">
        <f>'Remb. mutuelle'!L3</f>
        <v>0</v>
      </c>
      <c r="V3" s="209">
        <f>'Remb. caisse santé famille'!L3</f>
        <v>0</v>
      </c>
      <c r="X3" s="4"/>
    </row>
    <row r="4" spans="1:24" x14ac:dyDescent="0.25">
      <c r="A4" s="131">
        <f>DATE(2025,1,2)</f>
        <v>45659</v>
      </c>
      <c r="B4" s="55" t="s">
        <v>22</v>
      </c>
      <c r="C4" s="46">
        <v>100</v>
      </c>
      <c r="D4" s="54"/>
      <c r="E4" s="130">
        <f>DATE(2025,2,2)</f>
        <v>45690</v>
      </c>
      <c r="F4" s="144">
        <v>30</v>
      </c>
      <c r="G4" s="197">
        <f>'Remb. Assurance Maladie'!G4</f>
        <v>0</v>
      </c>
      <c r="H4" s="130">
        <f>DATE(2025,2,20)</f>
        <v>45708</v>
      </c>
      <c r="I4" s="144">
        <v>15</v>
      </c>
      <c r="J4" s="197">
        <f>'Remb. mutuelle'!E4</f>
        <v>0</v>
      </c>
      <c r="K4" s="201">
        <f>'Remb. caisse santé famille'!E4</f>
        <v>0</v>
      </c>
      <c r="L4" s="118">
        <f>DATE(2025,1,2)</f>
        <v>45659</v>
      </c>
      <c r="M4" s="76" t="s">
        <v>22</v>
      </c>
      <c r="N4" s="77">
        <v>50</v>
      </c>
      <c r="O4" s="78"/>
      <c r="P4" s="138">
        <f>DATE(2025,2,2)</f>
        <v>45690</v>
      </c>
      <c r="Q4" s="86">
        <v>30</v>
      </c>
      <c r="R4" s="204">
        <f>'Remb. Assurance Maladie'!O4</f>
        <v>0</v>
      </c>
      <c r="S4" s="138">
        <f>DATE(2025,2,20)</f>
        <v>45708</v>
      </c>
      <c r="T4" s="86">
        <v>15</v>
      </c>
      <c r="U4" s="205">
        <f>'Remb. mutuelle'!L4</f>
        <v>0</v>
      </c>
      <c r="V4" s="210">
        <f>'Remb. caisse santé famille'!L4</f>
        <v>0</v>
      </c>
    </row>
    <row r="5" spans="1:24" x14ac:dyDescent="0.25">
      <c r="A5" s="131">
        <f>DATE(2025,2,1)</f>
        <v>45689</v>
      </c>
      <c r="B5" s="55" t="s">
        <v>23</v>
      </c>
      <c r="C5" s="46">
        <v>100</v>
      </c>
      <c r="D5" s="54"/>
      <c r="E5" s="130">
        <f>DATE(2025,2,2)</f>
        <v>45690</v>
      </c>
      <c r="F5" s="144">
        <v>30</v>
      </c>
      <c r="G5" s="197">
        <f>'Remb. Assurance Maladie'!G5</f>
        <v>0</v>
      </c>
      <c r="H5" s="130">
        <f>DATE(2025,2,10)</f>
        <v>45698</v>
      </c>
      <c r="I5" s="144">
        <v>15</v>
      </c>
      <c r="J5" s="197">
        <f>'Remb. mutuelle'!E5</f>
        <v>0</v>
      </c>
      <c r="K5" s="201">
        <f>'Remb. caisse santé famille'!E5</f>
        <v>0</v>
      </c>
      <c r="L5" s="118">
        <f>DATE(2025,2,1)</f>
        <v>45689</v>
      </c>
      <c r="M5" s="76" t="s">
        <v>23</v>
      </c>
      <c r="N5" s="70">
        <v>50</v>
      </c>
      <c r="O5" s="264"/>
      <c r="P5" s="138">
        <f>DATE(2025,2,2)</f>
        <v>45690</v>
      </c>
      <c r="Q5" s="86">
        <v>30</v>
      </c>
      <c r="R5" s="205">
        <f>'Remb. Assurance Maladie'!O5</f>
        <v>0</v>
      </c>
      <c r="S5" s="138">
        <f>DATE(2025,2,17)</f>
        <v>45705</v>
      </c>
      <c r="T5" s="86">
        <v>15</v>
      </c>
      <c r="U5" s="204">
        <f>'Remb. mutuelle'!L5</f>
        <v>0</v>
      </c>
      <c r="V5" s="211">
        <f>'Remb. caisse santé famille'!L5</f>
        <v>0</v>
      </c>
      <c r="X5" s="4"/>
    </row>
    <row r="6" spans="1:24" x14ac:dyDescent="0.25">
      <c r="A6" s="131" t="e">
        <f>DATE(,,)</f>
        <v>#NUM!</v>
      </c>
      <c r="B6" s="55"/>
      <c r="C6" s="46"/>
      <c r="D6" s="54"/>
      <c r="E6" s="130" t="e">
        <f t="shared" ref="E6:E45" si="0">DATE(,,)</f>
        <v>#NUM!</v>
      </c>
      <c r="F6" s="144">
        <v>30</v>
      </c>
      <c r="G6" s="197">
        <f>'Remb. Assurance Maladie'!G6</f>
        <v>0</v>
      </c>
      <c r="H6" s="130" t="e">
        <f t="shared" ref="H6:H45" si="1">DATE(,,)</f>
        <v>#NUM!</v>
      </c>
      <c r="I6" s="144">
        <v>15</v>
      </c>
      <c r="J6" s="197">
        <f>'Remb. mutuelle'!E6</f>
        <v>0</v>
      </c>
      <c r="K6" s="201">
        <f>'Remb. caisse santé famille'!E6</f>
        <v>0</v>
      </c>
      <c r="L6" s="118" t="e">
        <f t="shared" ref="L6:L45" si="2">DATE(,,)</f>
        <v>#NUM!</v>
      </c>
      <c r="M6" s="259"/>
      <c r="N6" s="263"/>
      <c r="O6" s="78"/>
      <c r="P6" s="138" t="e">
        <f t="shared" ref="P6:P45" si="3">DATE(,,)</f>
        <v>#NUM!</v>
      </c>
      <c r="Q6" s="86">
        <v>30</v>
      </c>
      <c r="R6" s="204">
        <f>'Remb. Assurance Maladie'!O6</f>
        <v>0</v>
      </c>
      <c r="S6" s="138" t="e">
        <f t="shared" ref="S6:S45" si="4">DATE(,,)</f>
        <v>#NUM!</v>
      </c>
      <c r="T6" s="86">
        <v>15</v>
      </c>
      <c r="U6" s="206">
        <f>'Remb. mutuelle'!L6</f>
        <v>0</v>
      </c>
      <c r="V6" s="211">
        <f>'Remb. caisse santé famille'!L6</f>
        <v>0</v>
      </c>
      <c r="X6" s="4"/>
    </row>
    <row r="7" spans="1:24" x14ac:dyDescent="0.25">
      <c r="A7" s="131" t="e">
        <f t="shared" ref="A7:A45" si="5">DATE(,,)</f>
        <v>#NUM!</v>
      </c>
      <c r="B7" s="55"/>
      <c r="C7" s="46"/>
      <c r="D7" s="54"/>
      <c r="E7" s="130" t="e">
        <f t="shared" si="0"/>
        <v>#NUM!</v>
      </c>
      <c r="F7" s="144">
        <v>30</v>
      </c>
      <c r="G7" s="197">
        <f>'Remb. Assurance Maladie'!G7</f>
        <v>0</v>
      </c>
      <c r="H7" s="130" t="e">
        <f t="shared" si="1"/>
        <v>#NUM!</v>
      </c>
      <c r="I7" s="144">
        <v>15</v>
      </c>
      <c r="J7" s="197">
        <f>'Remb. mutuelle'!E7</f>
        <v>0</v>
      </c>
      <c r="K7" s="201">
        <f>'Remb. caisse santé famille'!E7</f>
        <v>0</v>
      </c>
      <c r="L7" s="118" t="e">
        <f t="shared" si="2"/>
        <v>#NUM!</v>
      </c>
      <c r="M7" s="259"/>
      <c r="N7" s="77"/>
      <c r="O7" s="78"/>
      <c r="P7" s="138" t="e">
        <f t="shared" si="3"/>
        <v>#NUM!</v>
      </c>
      <c r="Q7" s="86">
        <v>30</v>
      </c>
      <c r="R7" s="205">
        <f>'Remb. Assurance Maladie'!O7</f>
        <v>0</v>
      </c>
      <c r="S7" s="138" t="e">
        <f t="shared" si="4"/>
        <v>#NUM!</v>
      </c>
      <c r="T7" s="86">
        <v>15</v>
      </c>
      <c r="U7" s="206">
        <f>'Remb. mutuelle'!L7</f>
        <v>0</v>
      </c>
      <c r="V7" s="211">
        <f>'Remb. caisse santé famille'!L7</f>
        <v>0</v>
      </c>
      <c r="X7" s="4"/>
    </row>
    <row r="8" spans="1:24" x14ac:dyDescent="0.25">
      <c r="A8" s="131" t="e">
        <f t="shared" si="5"/>
        <v>#NUM!</v>
      </c>
      <c r="B8" s="55"/>
      <c r="C8" s="46"/>
      <c r="D8" s="54"/>
      <c r="E8" s="130" t="e">
        <f t="shared" si="0"/>
        <v>#NUM!</v>
      </c>
      <c r="F8" s="144">
        <v>30</v>
      </c>
      <c r="G8" s="197">
        <f>'Remb. Assurance Maladie'!G8</f>
        <v>0</v>
      </c>
      <c r="H8" s="130" t="e">
        <f t="shared" si="1"/>
        <v>#NUM!</v>
      </c>
      <c r="I8" s="144">
        <v>15</v>
      </c>
      <c r="J8" s="197">
        <f>'Remb. mutuelle'!E8</f>
        <v>0</v>
      </c>
      <c r="K8" s="201">
        <f>'Remb. caisse santé famille'!E8</f>
        <v>0</v>
      </c>
      <c r="L8" s="118" t="e">
        <f t="shared" si="2"/>
        <v>#NUM!</v>
      </c>
      <c r="M8" s="260"/>
      <c r="N8" s="77"/>
      <c r="O8" s="86"/>
      <c r="P8" s="138" t="e">
        <f t="shared" si="3"/>
        <v>#NUM!</v>
      </c>
      <c r="Q8" s="86">
        <v>30</v>
      </c>
      <c r="R8" s="205">
        <f>'Remb. Assurance Maladie'!O8</f>
        <v>0</v>
      </c>
      <c r="S8" s="138" t="e">
        <f t="shared" si="4"/>
        <v>#NUM!</v>
      </c>
      <c r="T8" s="86">
        <v>15</v>
      </c>
      <c r="U8" s="205">
        <f>'Remb. mutuelle'!L8</f>
        <v>0</v>
      </c>
      <c r="V8" s="210">
        <f>'Remb. caisse santé famille'!L8</f>
        <v>0</v>
      </c>
      <c r="X8" s="4"/>
    </row>
    <row r="9" spans="1:24" x14ac:dyDescent="0.25">
      <c r="A9" s="131" t="e">
        <f t="shared" si="5"/>
        <v>#NUM!</v>
      </c>
      <c r="B9" s="55"/>
      <c r="C9" s="46"/>
      <c r="D9" s="54"/>
      <c r="E9" s="130" t="e">
        <f t="shared" si="0"/>
        <v>#NUM!</v>
      </c>
      <c r="F9" s="144">
        <v>30</v>
      </c>
      <c r="G9" s="197">
        <f>'Remb. Assurance Maladie'!G9</f>
        <v>0</v>
      </c>
      <c r="H9" s="130" t="e">
        <f t="shared" si="1"/>
        <v>#NUM!</v>
      </c>
      <c r="I9" s="144">
        <v>15</v>
      </c>
      <c r="J9" s="197">
        <f>'Remb. mutuelle'!E9</f>
        <v>0</v>
      </c>
      <c r="K9" s="201">
        <f>'Remb. caisse santé famille'!E9</f>
        <v>0</v>
      </c>
      <c r="L9" s="118" t="e">
        <f t="shared" si="2"/>
        <v>#NUM!</v>
      </c>
      <c r="M9" s="261"/>
      <c r="N9" s="77"/>
      <c r="O9" s="264"/>
      <c r="P9" s="138" t="e">
        <f t="shared" si="3"/>
        <v>#NUM!</v>
      </c>
      <c r="Q9" s="86">
        <v>30</v>
      </c>
      <c r="R9" s="206">
        <f>'Remb. Assurance Maladie'!O9</f>
        <v>0</v>
      </c>
      <c r="S9" s="138" t="e">
        <f t="shared" si="4"/>
        <v>#NUM!</v>
      </c>
      <c r="T9" s="86">
        <v>15</v>
      </c>
      <c r="U9" s="205">
        <f>'Remb. mutuelle'!L9</f>
        <v>0</v>
      </c>
      <c r="V9" s="210">
        <f>'Remb. caisse santé famille'!L9</f>
        <v>0</v>
      </c>
      <c r="X9" s="4"/>
    </row>
    <row r="10" spans="1:24" x14ac:dyDescent="0.25">
      <c r="A10" s="131" t="e">
        <f t="shared" si="5"/>
        <v>#NUM!</v>
      </c>
      <c r="B10" s="55"/>
      <c r="C10" s="46"/>
      <c r="D10" s="54"/>
      <c r="E10" s="130" t="e">
        <f t="shared" si="0"/>
        <v>#NUM!</v>
      </c>
      <c r="F10" s="144">
        <v>30</v>
      </c>
      <c r="G10" s="197">
        <f>'Remb. Assurance Maladie'!G10</f>
        <v>0</v>
      </c>
      <c r="H10" s="130" t="e">
        <f t="shared" si="1"/>
        <v>#NUM!</v>
      </c>
      <c r="I10" s="144">
        <v>15</v>
      </c>
      <c r="J10" s="197">
        <f>'Remb. mutuelle'!E10</f>
        <v>0</v>
      </c>
      <c r="K10" s="201">
        <f>'Remb. caisse santé famille'!E10</f>
        <v>0</v>
      </c>
      <c r="L10" s="118" t="e">
        <f t="shared" si="2"/>
        <v>#NUM!</v>
      </c>
      <c r="M10" s="259"/>
      <c r="N10" s="77"/>
      <c r="O10" s="78"/>
      <c r="P10" s="138" t="e">
        <f t="shared" si="3"/>
        <v>#NUM!</v>
      </c>
      <c r="Q10" s="86">
        <v>30</v>
      </c>
      <c r="R10" s="206">
        <f>'Remb. Assurance Maladie'!O10</f>
        <v>0</v>
      </c>
      <c r="S10" s="138" t="e">
        <f t="shared" si="4"/>
        <v>#NUM!</v>
      </c>
      <c r="T10" s="86">
        <v>15</v>
      </c>
      <c r="U10" s="205">
        <f>'Remb. mutuelle'!L10</f>
        <v>0</v>
      </c>
      <c r="V10" s="210">
        <f>'Remb. caisse santé famille'!L10</f>
        <v>0</v>
      </c>
      <c r="X10" s="4"/>
    </row>
    <row r="11" spans="1:24" x14ac:dyDescent="0.25">
      <c r="A11" s="131" t="e">
        <f t="shared" si="5"/>
        <v>#NUM!</v>
      </c>
      <c r="B11" s="55"/>
      <c r="C11" s="46"/>
      <c r="D11" s="54"/>
      <c r="E11" s="130" t="e">
        <f t="shared" si="0"/>
        <v>#NUM!</v>
      </c>
      <c r="F11" s="144">
        <v>30</v>
      </c>
      <c r="G11" s="197">
        <f>'Remb. Assurance Maladie'!G11</f>
        <v>0</v>
      </c>
      <c r="H11" s="130" t="e">
        <f t="shared" si="1"/>
        <v>#NUM!</v>
      </c>
      <c r="I11" s="144">
        <v>15</v>
      </c>
      <c r="J11" s="197">
        <f>'Remb. mutuelle'!E11</f>
        <v>0</v>
      </c>
      <c r="K11" s="201">
        <f>'Remb. caisse santé famille'!E11</f>
        <v>0</v>
      </c>
      <c r="L11" s="118" t="e">
        <f t="shared" si="2"/>
        <v>#NUM!</v>
      </c>
      <c r="M11" s="259"/>
      <c r="N11" s="77"/>
      <c r="O11" s="78"/>
      <c r="P11" s="138" t="e">
        <f t="shared" si="3"/>
        <v>#NUM!</v>
      </c>
      <c r="Q11" s="86">
        <v>30</v>
      </c>
      <c r="R11" s="206">
        <f>'Remb. Assurance Maladie'!O11</f>
        <v>0</v>
      </c>
      <c r="S11" s="138" t="e">
        <f t="shared" si="4"/>
        <v>#NUM!</v>
      </c>
      <c r="T11" s="86">
        <v>15</v>
      </c>
      <c r="U11" s="205">
        <f>'Remb. mutuelle'!L11</f>
        <v>0</v>
      </c>
      <c r="V11" s="210">
        <f>'Remb. caisse santé famille'!L11</f>
        <v>0</v>
      </c>
      <c r="X11" s="4"/>
    </row>
    <row r="12" spans="1:24" x14ac:dyDescent="0.25">
      <c r="A12" s="131" t="e">
        <f t="shared" si="5"/>
        <v>#NUM!</v>
      </c>
      <c r="B12" s="55"/>
      <c r="C12" s="46"/>
      <c r="D12" s="54"/>
      <c r="E12" s="130" t="e">
        <f t="shared" si="0"/>
        <v>#NUM!</v>
      </c>
      <c r="F12" s="144">
        <v>30</v>
      </c>
      <c r="G12" s="197">
        <f>'Remb. Assurance Maladie'!G12</f>
        <v>0</v>
      </c>
      <c r="H12" s="130" t="e">
        <f t="shared" si="1"/>
        <v>#NUM!</v>
      </c>
      <c r="I12" s="144">
        <v>15</v>
      </c>
      <c r="J12" s="197">
        <f>'Remb. mutuelle'!E12</f>
        <v>0</v>
      </c>
      <c r="K12" s="201">
        <f>'Remb. caisse santé famille'!E12</f>
        <v>0</v>
      </c>
      <c r="L12" s="118" t="e">
        <f t="shared" si="2"/>
        <v>#NUM!</v>
      </c>
      <c r="M12" s="259"/>
      <c r="N12" s="77"/>
      <c r="O12" s="78"/>
      <c r="P12" s="138" t="e">
        <f t="shared" si="3"/>
        <v>#NUM!</v>
      </c>
      <c r="Q12" s="86">
        <v>30</v>
      </c>
      <c r="R12" s="205">
        <f>'Remb. Assurance Maladie'!O12</f>
        <v>0</v>
      </c>
      <c r="S12" s="138" t="e">
        <f t="shared" si="4"/>
        <v>#NUM!</v>
      </c>
      <c r="T12" s="86">
        <v>15</v>
      </c>
      <c r="U12" s="204">
        <f>'Remb. mutuelle'!L12</f>
        <v>0</v>
      </c>
      <c r="V12" s="209">
        <f>'Remb. caisse santé famille'!L12</f>
        <v>0</v>
      </c>
      <c r="X12" s="4"/>
    </row>
    <row r="13" spans="1:24" x14ac:dyDescent="0.25">
      <c r="A13" s="131" t="e">
        <f t="shared" si="5"/>
        <v>#NUM!</v>
      </c>
      <c r="B13" s="55"/>
      <c r="C13" s="46"/>
      <c r="D13" s="54"/>
      <c r="E13" s="130" t="e">
        <f t="shared" si="0"/>
        <v>#NUM!</v>
      </c>
      <c r="F13" s="144">
        <v>30</v>
      </c>
      <c r="G13" s="197">
        <f>'Remb. Assurance Maladie'!G13</f>
        <v>0</v>
      </c>
      <c r="H13" s="130" t="e">
        <f t="shared" si="1"/>
        <v>#NUM!</v>
      </c>
      <c r="I13" s="144">
        <v>15</v>
      </c>
      <c r="J13" s="197">
        <f>'Remb. mutuelle'!E13</f>
        <v>0</v>
      </c>
      <c r="K13" s="201">
        <f>'Remb. caisse santé famille'!E13</f>
        <v>0</v>
      </c>
      <c r="L13" s="118" t="e">
        <f t="shared" si="2"/>
        <v>#NUM!</v>
      </c>
      <c r="M13" s="259"/>
      <c r="N13" s="77"/>
      <c r="O13" s="78"/>
      <c r="P13" s="138" t="e">
        <f t="shared" si="3"/>
        <v>#NUM!</v>
      </c>
      <c r="Q13" s="86">
        <v>30</v>
      </c>
      <c r="R13" s="205">
        <f>'Remb. Assurance Maladie'!O13</f>
        <v>0</v>
      </c>
      <c r="S13" s="138" t="e">
        <f t="shared" si="4"/>
        <v>#NUM!</v>
      </c>
      <c r="T13" s="86">
        <v>15</v>
      </c>
      <c r="U13" s="206">
        <f>'Remb. mutuelle'!L13</f>
        <v>0</v>
      </c>
      <c r="V13" s="210">
        <f>'Remb. caisse santé famille'!L13</f>
        <v>0</v>
      </c>
      <c r="X13" s="4"/>
    </row>
    <row r="14" spans="1:24" x14ac:dyDescent="0.25">
      <c r="A14" s="131" t="e">
        <f t="shared" si="5"/>
        <v>#NUM!</v>
      </c>
      <c r="B14" s="55"/>
      <c r="C14" s="46"/>
      <c r="D14" s="54"/>
      <c r="E14" s="130" t="e">
        <f t="shared" si="0"/>
        <v>#NUM!</v>
      </c>
      <c r="F14" s="144">
        <v>30</v>
      </c>
      <c r="G14" s="197">
        <f>'Remb. Assurance Maladie'!G14</f>
        <v>0</v>
      </c>
      <c r="H14" s="130" t="e">
        <f t="shared" si="1"/>
        <v>#NUM!</v>
      </c>
      <c r="I14" s="144">
        <v>15</v>
      </c>
      <c r="J14" s="197">
        <f>'Remb. mutuelle'!E14</f>
        <v>0</v>
      </c>
      <c r="K14" s="201">
        <f>'Remb. caisse santé famille'!E14</f>
        <v>0</v>
      </c>
      <c r="L14" s="118" t="e">
        <f t="shared" si="2"/>
        <v>#NUM!</v>
      </c>
      <c r="M14" s="259"/>
      <c r="N14" s="77"/>
      <c r="O14" s="78"/>
      <c r="P14" s="138" t="e">
        <f t="shared" si="3"/>
        <v>#NUM!</v>
      </c>
      <c r="Q14" s="86">
        <v>30</v>
      </c>
      <c r="R14" s="204">
        <f>'Remb. Assurance Maladie'!O14</f>
        <v>0</v>
      </c>
      <c r="S14" s="138" t="e">
        <f t="shared" si="4"/>
        <v>#NUM!</v>
      </c>
      <c r="T14" s="86">
        <v>15</v>
      </c>
      <c r="U14" s="205">
        <f>'Remb. mutuelle'!L14</f>
        <v>0</v>
      </c>
      <c r="V14" s="209">
        <f>'Remb. caisse santé famille'!L14</f>
        <v>0</v>
      </c>
      <c r="X14" s="4"/>
    </row>
    <row r="15" spans="1:24" x14ac:dyDescent="0.25">
      <c r="A15" s="131" t="e">
        <f t="shared" si="5"/>
        <v>#NUM!</v>
      </c>
      <c r="B15" s="55"/>
      <c r="C15" s="46"/>
      <c r="D15" s="54"/>
      <c r="E15" s="130" t="e">
        <f t="shared" si="0"/>
        <v>#NUM!</v>
      </c>
      <c r="F15" s="144">
        <v>30</v>
      </c>
      <c r="G15" s="197">
        <f>'Remb. Assurance Maladie'!G15</f>
        <v>0</v>
      </c>
      <c r="H15" s="130" t="e">
        <f t="shared" si="1"/>
        <v>#NUM!</v>
      </c>
      <c r="I15" s="144">
        <v>15</v>
      </c>
      <c r="J15" s="197">
        <f>'Remb. mutuelle'!E15</f>
        <v>0</v>
      </c>
      <c r="K15" s="201">
        <f>'Remb. caisse santé famille'!E15</f>
        <v>0</v>
      </c>
      <c r="L15" s="118" t="e">
        <f t="shared" si="2"/>
        <v>#NUM!</v>
      </c>
      <c r="M15" s="259"/>
      <c r="N15" s="77"/>
      <c r="O15" s="78"/>
      <c r="P15" s="138" t="e">
        <f t="shared" si="3"/>
        <v>#NUM!</v>
      </c>
      <c r="Q15" s="86">
        <v>30</v>
      </c>
      <c r="R15" s="206">
        <f>'Remb. Assurance Maladie'!O15</f>
        <v>0</v>
      </c>
      <c r="S15" s="138" t="e">
        <f t="shared" si="4"/>
        <v>#NUM!</v>
      </c>
      <c r="T15" s="86">
        <v>15</v>
      </c>
      <c r="U15" s="205">
        <f>'Remb. mutuelle'!L15</f>
        <v>0</v>
      </c>
      <c r="V15" s="210">
        <f>'Remb. caisse santé famille'!L15</f>
        <v>0</v>
      </c>
      <c r="X15" s="4"/>
    </row>
    <row r="16" spans="1:24" x14ac:dyDescent="0.25">
      <c r="A16" s="131" t="e">
        <f t="shared" si="5"/>
        <v>#NUM!</v>
      </c>
      <c r="B16" s="55"/>
      <c r="C16" s="46"/>
      <c r="D16" s="54"/>
      <c r="E16" s="130" t="e">
        <f t="shared" si="0"/>
        <v>#NUM!</v>
      </c>
      <c r="F16" s="144">
        <v>30</v>
      </c>
      <c r="G16" s="197">
        <f>'Remb. Assurance Maladie'!G16</f>
        <v>0</v>
      </c>
      <c r="H16" s="130" t="e">
        <f t="shared" si="1"/>
        <v>#NUM!</v>
      </c>
      <c r="I16" s="144">
        <v>15</v>
      </c>
      <c r="J16" s="197">
        <f>'Remb. mutuelle'!E16</f>
        <v>0</v>
      </c>
      <c r="K16" s="201">
        <f>'Remb. caisse santé famille'!E16</f>
        <v>0</v>
      </c>
      <c r="L16" s="118" t="e">
        <f t="shared" si="2"/>
        <v>#NUM!</v>
      </c>
      <c r="M16" s="259"/>
      <c r="N16" s="77"/>
      <c r="O16" s="78"/>
      <c r="P16" s="138" t="e">
        <f t="shared" si="3"/>
        <v>#NUM!</v>
      </c>
      <c r="Q16" s="86">
        <v>30</v>
      </c>
      <c r="R16" s="206">
        <f>'Remb. Assurance Maladie'!O16</f>
        <v>0</v>
      </c>
      <c r="S16" s="138" t="e">
        <f t="shared" si="4"/>
        <v>#NUM!</v>
      </c>
      <c r="T16" s="86">
        <v>15</v>
      </c>
      <c r="U16" s="205">
        <f>'Remb. mutuelle'!L16</f>
        <v>0</v>
      </c>
      <c r="V16" s="211">
        <f>'Remb. caisse santé famille'!L16</f>
        <v>0</v>
      </c>
      <c r="X16" s="4"/>
    </row>
    <row r="17" spans="1:24" x14ac:dyDescent="0.25">
      <c r="A17" s="131" t="e">
        <f t="shared" si="5"/>
        <v>#NUM!</v>
      </c>
      <c r="B17" s="55"/>
      <c r="C17" s="46"/>
      <c r="D17" s="54"/>
      <c r="E17" s="130" t="e">
        <f t="shared" si="0"/>
        <v>#NUM!</v>
      </c>
      <c r="F17" s="144">
        <v>30</v>
      </c>
      <c r="G17" s="197">
        <f>'Remb. Assurance Maladie'!G17</f>
        <v>0</v>
      </c>
      <c r="H17" s="130" t="e">
        <f t="shared" si="1"/>
        <v>#NUM!</v>
      </c>
      <c r="I17" s="144">
        <v>15</v>
      </c>
      <c r="J17" s="197">
        <f>'Remb. mutuelle'!E17</f>
        <v>0</v>
      </c>
      <c r="K17" s="201">
        <f>'Remb. caisse santé famille'!E17</f>
        <v>0</v>
      </c>
      <c r="L17" s="118" t="e">
        <f t="shared" si="2"/>
        <v>#NUM!</v>
      </c>
      <c r="M17" s="259"/>
      <c r="N17" s="77"/>
      <c r="O17" s="78"/>
      <c r="P17" s="138" t="e">
        <f t="shared" si="3"/>
        <v>#NUM!</v>
      </c>
      <c r="Q17" s="86">
        <v>30</v>
      </c>
      <c r="R17" s="206">
        <f>'Remb. Assurance Maladie'!O17</f>
        <v>0</v>
      </c>
      <c r="S17" s="138" t="e">
        <f t="shared" si="4"/>
        <v>#NUM!</v>
      </c>
      <c r="T17" s="86">
        <v>15</v>
      </c>
      <c r="U17" s="205">
        <f>'Remb. mutuelle'!L17</f>
        <v>0</v>
      </c>
      <c r="V17" s="210">
        <f>'Remb. caisse santé famille'!L17</f>
        <v>0</v>
      </c>
      <c r="X17" s="4"/>
    </row>
    <row r="18" spans="1:24" x14ac:dyDescent="0.25">
      <c r="A18" s="131" t="e">
        <f t="shared" si="5"/>
        <v>#NUM!</v>
      </c>
      <c r="B18" s="55"/>
      <c r="C18" s="46"/>
      <c r="D18" s="54"/>
      <c r="E18" s="130" t="e">
        <f t="shared" si="0"/>
        <v>#NUM!</v>
      </c>
      <c r="F18" s="144">
        <v>30</v>
      </c>
      <c r="G18" s="197">
        <f>'Remb. Assurance Maladie'!G18</f>
        <v>0</v>
      </c>
      <c r="H18" s="130" t="e">
        <f t="shared" si="1"/>
        <v>#NUM!</v>
      </c>
      <c r="I18" s="144">
        <v>15</v>
      </c>
      <c r="J18" s="197">
        <f>'Remb. mutuelle'!E18</f>
        <v>0</v>
      </c>
      <c r="K18" s="201">
        <f>'Remb. caisse santé famille'!E18</f>
        <v>0</v>
      </c>
      <c r="L18" s="118" t="e">
        <f t="shared" si="2"/>
        <v>#NUM!</v>
      </c>
      <c r="M18" s="259"/>
      <c r="N18" s="77"/>
      <c r="O18" s="78"/>
      <c r="P18" s="138" t="e">
        <f t="shared" si="3"/>
        <v>#NUM!</v>
      </c>
      <c r="Q18" s="86">
        <v>30</v>
      </c>
      <c r="R18" s="206">
        <f>'Remb. Assurance Maladie'!O18</f>
        <v>0</v>
      </c>
      <c r="S18" s="138" t="e">
        <f t="shared" si="4"/>
        <v>#NUM!</v>
      </c>
      <c r="T18" s="86">
        <v>15</v>
      </c>
      <c r="U18" s="205">
        <f>'Remb. mutuelle'!L18</f>
        <v>0</v>
      </c>
      <c r="V18" s="209">
        <f>'Remb. caisse santé famille'!L18</f>
        <v>0</v>
      </c>
      <c r="X18" s="4"/>
    </row>
    <row r="19" spans="1:24" x14ac:dyDescent="0.25">
      <c r="A19" s="131" t="e">
        <f t="shared" si="5"/>
        <v>#NUM!</v>
      </c>
      <c r="B19" s="55"/>
      <c r="C19" s="46"/>
      <c r="D19" s="54"/>
      <c r="E19" s="130" t="e">
        <f t="shared" si="0"/>
        <v>#NUM!</v>
      </c>
      <c r="F19" s="144">
        <v>30</v>
      </c>
      <c r="G19" s="197">
        <f>'Remb. Assurance Maladie'!G19</f>
        <v>0</v>
      </c>
      <c r="H19" s="130" t="e">
        <f t="shared" si="1"/>
        <v>#NUM!</v>
      </c>
      <c r="I19" s="144">
        <v>15</v>
      </c>
      <c r="J19" s="197">
        <f>'Remb. mutuelle'!E19</f>
        <v>0</v>
      </c>
      <c r="K19" s="201">
        <f>'Remb. caisse santé famille'!E19</f>
        <v>0</v>
      </c>
      <c r="L19" s="118" t="e">
        <f t="shared" si="2"/>
        <v>#NUM!</v>
      </c>
      <c r="M19" s="259"/>
      <c r="N19" s="77"/>
      <c r="O19" s="78"/>
      <c r="P19" s="138" t="e">
        <f t="shared" si="3"/>
        <v>#NUM!</v>
      </c>
      <c r="Q19" s="86">
        <v>30</v>
      </c>
      <c r="R19" s="205">
        <f>'Remb. Assurance Maladie'!O19</f>
        <v>0</v>
      </c>
      <c r="S19" s="138" t="e">
        <f t="shared" si="4"/>
        <v>#NUM!</v>
      </c>
      <c r="T19" s="86">
        <v>15</v>
      </c>
      <c r="U19" s="205">
        <f>'Remb. mutuelle'!L19</f>
        <v>0</v>
      </c>
      <c r="V19" s="210">
        <f>'Remb. caisse santé famille'!L19</f>
        <v>0</v>
      </c>
      <c r="X19" s="4"/>
    </row>
    <row r="20" spans="1:24" x14ac:dyDescent="0.25">
      <c r="A20" s="131" t="e">
        <f t="shared" si="5"/>
        <v>#NUM!</v>
      </c>
      <c r="B20" s="55"/>
      <c r="C20" s="46"/>
      <c r="D20" s="54"/>
      <c r="E20" s="130" t="e">
        <f t="shared" si="0"/>
        <v>#NUM!</v>
      </c>
      <c r="F20" s="144">
        <v>30</v>
      </c>
      <c r="G20" s="197">
        <f>'Remb. Assurance Maladie'!G20</f>
        <v>0</v>
      </c>
      <c r="H20" s="130" t="e">
        <f t="shared" si="1"/>
        <v>#NUM!</v>
      </c>
      <c r="I20" s="144">
        <v>15</v>
      </c>
      <c r="J20" s="197">
        <f>'Remb. mutuelle'!E20</f>
        <v>0</v>
      </c>
      <c r="K20" s="201">
        <f>'Remb. caisse santé famille'!E20</f>
        <v>0</v>
      </c>
      <c r="L20" s="118" t="e">
        <f t="shared" si="2"/>
        <v>#NUM!</v>
      </c>
      <c r="M20" s="260"/>
      <c r="N20" s="77"/>
      <c r="O20" s="86"/>
      <c r="P20" s="138" t="e">
        <f t="shared" si="3"/>
        <v>#NUM!</v>
      </c>
      <c r="Q20" s="86">
        <v>30</v>
      </c>
      <c r="R20" s="205">
        <f>'Remb. Assurance Maladie'!O20</f>
        <v>0</v>
      </c>
      <c r="S20" s="138" t="e">
        <f t="shared" si="4"/>
        <v>#NUM!</v>
      </c>
      <c r="T20" s="86">
        <v>15</v>
      </c>
      <c r="U20" s="205">
        <f>'Remb. mutuelle'!L20</f>
        <v>0</v>
      </c>
      <c r="V20" s="210">
        <f>'Remb. caisse santé famille'!L20</f>
        <v>0</v>
      </c>
      <c r="X20" s="4"/>
    </row>
    <row r="21" spans="1:24" x14ac:dyDescent="0.25">
      <c r="A21" s="131" t="e">
        <f t="shared" si="5"/>
        <v>#NUM!</v>
      </c>
      <c r="B21" s="55"/>
      <c r="C21" s="46"/>
      <c r="D21" s="54"/>
      <c r="E21" s="130" t="e">
        <f t="shared" si="0"/>
        <v>#NUM!</v>
      </c>
      <c r="F21" s="144">
        <v>30</v>
      </c>
      <c r="G21" s="197">
        <f>'Remb. Assurance Maladie'!G21</f>
        <v>0</v>
      </c>
      <c r="H21" s="130" t="e">
        <f t="shared" si="1"/>
        <v>#NUM!</v>
      </c>
      <c r="I21" s="144">
        <v>15</v>
      </c>
      <c r="J21" s="197">
        <f>'Remb. mutuelle'!E21</f>
        <v>0</v>
      </c>
      <c r="K21" s="201">
        <f>'Remb. caisse santé famille'!E21</f>
        <v>0</v>
      </c>
      <c r="L21" s="118" t="e">
        <f t="shared" si="2"/>
        <v>#NUM!</v>
      </c>
      <c r="M21" s="261"/>
      <c r="N21" s="85"/>
      <c r="O21" s="264"/>
      <c r="P21" s="138" t="e">
        <f t="shared" si="3"/>
        <v>#NUM!</v>
      </c>
      <c r="Q21" s="86">
        <v>30</v>
      </c>
      <c r="R21" s="204">
        <f>'Remb. Assurance Maladie'!O21</f>
        <v>0</v>
      </c>
      <c r="S21" s="138" t="e">
        <f t="shared" si="4"/>
        <v>#NUM!</v>
      </c>
      <c r="T21" s="86">
        <v>15</v>
      </c>
      <c r="U21" s="204">
        <f>'Remb. mutuelle'!L21</f>
        <v>0</v>
      </c>
      <c r="V21" s="209">
        <f>'Remb. caisse santé famille'!L21</f>
        <v>0</v>
      </c>
      <c r="X21" s="4"/>
    </row>
    <row r="22" spans="1:24" x14ac:dyDescent="0.25">
      <c r="A22" s="131" t="e">
        <f t="shared" si="5"/>
        <v>#NUM!</v>
      </c>
      <c r="B22" s="55"/>
      <c r="C22" s="46"/>
      <c r="D22" s="54"/>
      <c r="E22" s="130" t="e">
        <f t="shared" si="0"/>
        <v>#NUM!</v>
      </c>
      <c r="F22" s="144">
        <v>30</v>
      </c>
      <c r="G22" s="197">
        <f>'Remb. Assurance Maladie'!G22</f>
        <v>0</v>
      </c>
      <c r="H22" s="130" t="e">
        <f t="shared" si="1"/>
        <v>#NUM!</v>
      </c>
      <c r="I22" s="144">
        <v>15</v>
      </c>
      <c r="J22" s="197">
        <f>'Remb. mutuelle'!E22</f>
        <v>0</v>
      </c>
      <c r="K22" s="201">
        <f>'Remb. caisse santé famille'!E22</f>
        <v>0</v>
      </c>
      <c r="L22" s="118" t="e">
        <f t="shared" si="2"/>
        <v>#NUM!</v>
      </c>
      <c r="M22" s="259"/>
      <c r="N22" s="77"/>
      <c r="O22" s="78"/>
      <c r="P22" s="138" t="e">
        <f t="shared" si="3"/>
        <v>#NUM!</v>
      </c>
      <c r="Q22" s="86">
        <v>30</v>
      </c>
      <c r="R22" s="205">
        <f>'Remb. Assurance Maladie'!O22</f>
        <v>0</v>
      </c>
      <c r="S22" s="138" t="e">
        <f t="shared" si="4"/>
        <v>#NUM!</v>
      </c>
      <c r="T22" s="86">
        <v>15</v>
      </c>
      <c r="U22" s="205">
        <f>'Remb. mutuelle'!L22</f>
        <v>0</v>
      </c>
      <c r="V22" s="210">
        <f>'Remb. caisse santé famille'!L22</f>
        <v>0</v>
      </c>
      <c r="X22" s="4"/>
    </row>
    <row r="23" spans="1:24" x14ac:dyDescent="0.25">
      <c r="A23" s="131" t="e">
        <f t="shared" si="5"/>
        <v>#NUM!</v>
      </c>
      <c r="B23" s="55"/>
      <c r="C23" s="46"/>
      <c r="D23" s="54"/>
      <c r="E23" s="130" t="e">
        <f t="shared" si="0"/>
        <v>#NUM!</v>
      </c>
      <c r="F23" s="144">
        <v>30</v>
      </c>
      <c r="G23" s="197">
        <f>'Remb. Assurance Maladie'!G23</f>
        <v>0</v>
      </c>
      <c r="H23" s="130" t="e">
        <f t="shared" si="1"/>
        <v>#NUM!</v>
      </c>
      <c r="I23" s="144">
        <v>15</v>
      </c>
      <c r="J23" s="197">
        <f>'Remb. mutuelle'!E23</f>
        <v>0</v>
      </c>
      <c r="K23" s="201">
        <f>'Remb. caisse santé famille'!E23</f>
        <v>0</v>
      </c>
      <c r="L23" s="118" t="e">
        <f t="shared" si="2"/>
        <v>#NUM!</v>
      </c>
      <c r="M23" s="261"/>
      <c r="N23" s="70"/>
      <c r="O23" s="264"/>
      <c r="P23" s="138" t="e">
        <f t="shared" si="3"/>
        <v>#NUM!</v>
      </c>
      <c r="Q23" s="86">
        <v>30</v>
      </c>
      <c r="R23" s="204">
        <f>'Remb. Assurance Maladie'!O23</f>
        <v>0</v>
      </c>
      <c r="S23" s="138" t="e">
        <f t="shared" si="4"/>
        <v>#NUM!</v>
      </c>
      <c r="T23" s="86">
        <v>15</v>
      </c>
      <c r="U23" s="205">
        <f>'Remb. mutuelle'!L23</f>
        <v>0</v>
      </c>
      <c r="V23" s="210">
        <f>'Remb. caisse santé famille'!L23</f>
        <v>0</v>
      </c>
      <c r="X23" s="4"/>
    </row>
    <row r="24" spans="1:24" x14ac:dyDescent="0.25">
      <c r="A24" s="131" t="e">
        <f t="shared" si="5"/>
        <v>#NUM!</v>
      </c>
      <c r="B24" s="55"/>
      <c r="C24" s="46"/>
      <c r="D24" s="54"/>
      <c r="E24" s="130" t="e">
        <f t="shared" si="0"/>
        <v>#NUM!</v>
      </c>
      <c r="F24" s="144">
        <v>30</v>
      </c>
      <c r="G24" s="197">
        <f>'Remb. Assurance Maladie'!G24</f>
        <v>0</v>
      </c>
      <c r="H24" s="130" t="e">
        <f t="shared" si="1"/>
        <v>#NUM!</v>
      </c>
      <c r="I24" s="144">
        <v>15</v>
      </c>
      <c r="J24" s="197">
        <f>'Remb. mutuelle'!E24</f>
        <v>0</v>
      </c>
      <c r="K24" s="201">
        <f>'Remb. caisse santé famille'!E24</f>
        <v>0</v>
      </c>
      <c r="L24" s="118" t="e">
        <f t="shared" si="2"/>
        <v>#NUM!</v>
      </c>
      <c r="M24" s="259"/>
      <c r="N24" s="77"/>
      <c r="O24" s="78"/>
      <c r="P24" s="138" t="e">
        <f t="shared" si="3"/>
        <v>#NUM!</v>
      </c>
      <c r="Q24" s="86">
        <v>30</v>
      </c>
      <c r="R24" s="206">
        <f>'Remb. Assurance Maladie'!O24</f>
        <v>0</v>
      </c>
      <c r="S24" s="138" t="e">
        <f t="shared" si="4"/>
        <v>#NUM!</v>
      </c>
      <c r="T24" s="86">
        <v>15</v>
      </c>
      <c r="U24" s="205">
        <f>'Remb. mutuelle'!L24</f>
        <v>0</v>
      </c>
      <c r="V24" s="211">
        <f>'Remb. caisse santé famille'!L24</f>
        <v>0</v>
      </c>
      <c r="X24" s="4"/>
    </row>
    <row r="25" spans="1:24" x14ac:dyDescent="0.25">
      <c r="A25" s="131" t="e">
        <f t="shared" si="5"/>
        <v>#NUM!</v>
      </c>
      <c r="B25" s="55"/>
      <c r="C25" s="46"/>
      <c r="D25" s="54"/>
      <c r="E25" s="130" t="e">
        <f t="shared" si="0"/>
        <v>#NUM!</v>
      </c>
      <c r="F25" s="144">
        <v>30</v>
      </c>
      <c r="G25" s="197">
        <f>'Remb. Assurance Maladie'!G25</f>
        <v>0</v>
      </c>
      <c r="H25" s="130" t="e">
        <f t="shared" si="1"/>
        <v>#NUM!</v>
      </c>
      <c r="I25" s="144">
        <v>15</v>
      </c>
      <c r="J25" s="197">
        <f>'Remb. mutuelle'!E25</f>
        <v>0</v>
      </c>
      <c r="K25" s="201">
        <f>'Remb. caisse santé famille'!E25</f>
        <v>0</v>
      </c>
      <c r="L25" s="118" t="e">
        <f t="shared" si="2"/>
        <v>#NUM!</v>
      </c>
      <c r="M25" s="261"/>
      <c r="N25" s="77"/>
      <c r="O25" s="264"/>
      <c r="P25" s="138" t="e">
        <f t="shared" si="3"/>
        <v>#NUM!</v>
      </c>
      <c r="Q25" s="86">
        <v>30</v>
      </c>
      <c r="R25" s="206">
        <f>'Remb. Assurance Maladie'!O25</f>
        <v>0</v>
      </c>
      <c r="S25" s="138" t="e">
        <f t="shared" si="4"/>
        <v>#NUM!</v>
      </c>
      <c r="T25" s="86">
        <v>15</v>
      </c>
      <c r="U25" s="203">
        <f>'Remb. mutuelle'!L25</f>
        <v>0</v>
      </c>
      <c r="V25" s="210">
        <f>'Remb. caisse santé famille'!L25</f>
        <v>0</v>
      </c>
      <c r="X25" s="4"/>
    </row>
    <row r="26" spans="1:24" x14ac:dyDescent="0.25">
      <c r="A26" s="131" t="e">
        <f t="shared" si="5"/>
        <v>#NUM!</v>
      </c>
      <c r="B26" s="55"/>
      <c r="C26" s="46"/>
      <c r="D26" s="54"/>
      <c r="E26" s="130" t="e">
        <f t="shared" si="0"/>
        <v>#NUM!</v>
      </c>
      <c r="F26" s="144">
        <v>30</v>
      </c>
      <c r="G26" s="197">
        <f>'Remb. Assurance Maladie'!G26</f>
        <v>0</v>
      </c>
      <c r="H26" s="130" t="e">
        <f t="shared" si="1"/>
        <v>#NUM!</v>
      </c>
      <c r="I26" s="144">
        <v>15</v>
      </c>
      <c r="J26" s="197">
        <f>'Remb. mutuelle'!E26</f>
        <v>0</v>
      </c>
      <c r="K26" s="201">
        <f>'Remb. caisse santé famille'!E26</f>
        <v>0</v>
      </c>
      <c r="L26" s="118" t="e">
        <f t="shared" si="2"/>
        <v>#NUM!</v>
      </c>
      <c r="M26" s="259"/>
      <c r="N26" s="263"/>
      <c r="O26" s="78"/>
      <c r="P26" s="138" t="e">
        <f t="shared" si="3"/>
        <v>#NUM!</v>
      </c>
      <c r="Q26" s="86">
        <v>30</v>
      </c>
      <c r="R26" s="206">
        <f>'Remb. Assurance Maladie'!O26</f>
        <v>0</v>
      </c>
      <c r="S26" s="138" t="e">
        <f t="shared" si="4"/>
        <v>#NUM!</v>
      </c>
      <c r="T26" s="86">
        <v>15</v>
      </c>
      <c r="U26" s="203">
        <f>'Remb. mutuelle'!L26</f>
        <v>0</v>
      </c>
      <c r="V26" s="210">
        <f>'Remb. caisse santé famille'!L26</f>
        <v>0</v>
      </c>
      <c r="X26" s="4"/>
    </row>
    <row r="27" spans="1:24" x14ac:dyDescent="0.25">
      <c r="A27" s="131" t="e">
        <f t="shared" si="5"/>
        <v>#NUM!</v>
      </c>
      <c r="B27" s="55"/>
      <c r="C27" s="46"/>
      <c r="D27" s="54"/>
      <c r="E27" s="130" t="e">
        <f t="shared" si="0"/>
        <v>#NUM!</v>
      </c>
      <c r="F27" s="144">
        <v>30</v>
      </c>
      <c r="G27" s="197">
        <f>'Remb. Assurance Maladie'!G27</f>
        <v>0</v>
      </c>
      <c r="H27" s="130" t="e">
        <f t="shared" si="1"/>
        <v>#NUM!</v>
      </c>
      <c r="I27" s="144">
        <v>15</v>
      </c>
      <c r="J27" s="197">
        <f>'Remb. mutuelle'!E27</f>
        <v>0</v>
      </c>
      <c r="K27" s="201">
        <f>'Remb. caisse santé famille'!E27</f>
        <v>0</v>
      </c>
      <c r="L27" s="118" t="e">
        <f t="shared" si="2"/>
        <v>#NUM!</v>
      </c>
      <c r="M27" s="261"/>
      <c r="N27" s="77"/>
      <c r="O27" s="264"/>
      <c r="P27" s="138" t="e">
        <f t="shared" si="3"/>
        <v>#NUM!</v>
      </c>
      <c r="Q27" s="86">
        <v>30</v>
      </c>
      <c r="R27" s="206">
        <f>'Remb. Assurance Maladie'!O27</f>
        <v>0</v>
      </c>
      <c r="S27" s="138" t="e">
        <f t="shared" si="4"/>
        <v>#NUM!</v>
      </c>
      <c r="T27" s="86">
        <v>15</v>
      </c>
      <c r="U27" s="205">
        <f>'Remb. mutuelle'!L27</f>
        <v>0</v>
      </c>
      <c r="V27" s="209">
        <f>'Remb. caisse santé famille'!L27</f>
        <v>0</v>
      </c>
      <c r="X27" s="4"/>
    </row>
    <row r="28" spans="1:24" x14ac:dyDescent="0.25">
      <c r="A28" s="131" t="e">
        <f t="shared" si="5"/>
        <v>#NUM!</v>
      </c>
      <c r="B28" s="55"/>
      <c r="C28" s="46"/>
      <c r="D28" s="54"/>
      <c r="E28" s="130" t="e">
        <f t="shared" si="0"/>
        <v>#NUM!</v>
      </c>
      <c r="F28" s="144">
        <v>30</v>
      </c>
      <c r="G28" s="197">
        <f>'Remb. Assurance Maladie'!G28</f>
        <v>0</v>
      </c>
      <c r="H28" s="130" t="e">
        <f t="shared" si="1"/>
        <v>#NUM!</v>
      </c>
      <c r="I28" s="144">
        <v>15</v>
      </c>
      <c r="J28" s="197">
        <f>'Remb. mutuelle'!E28</f>
        <v>0</v>
      </c>
      <c r="K28" s="201">
        <f>'Remb. caisse santé famille'!E28</f>
        <v>0</v>
      </c>
      <c r="L28" s="118" t="e">
        <f t="shared" si="2"/>
        <v>#NUM!</v>
      </c>
      <c r="M28" s="259"/>
      <c r="N28" s="77"/>
      <c r="O28" s="78"/>
      <c r="P28" s="138" t="e">
        <f t="shared" si="3"/>
        <v>#NUM!</v>
      </c>
      <c r="Q28" s="86">
        <v>30</v>
      </c>
      <c r="R28" s="205">
        <f>'Remb. Assurance Maladie'!O28</f>
        <v>0</v>
      </c>
      <c r="S28" s="138" t="e">
        <f t="shared" si="4"/>
        <v>#NUM!</v>
      </c>
      <c r="T28" s="86">
        <v>15</v>
      </c>
      <c r="U28" s="205">
        <f>'Remb. mutuelle'!L28</f>
        <v>0</v>
      </c>
      <c r="V28" s="210">
        <f>'Remb. caisse santé famille'!L28</f>
        <v>0</v>
      </c>
      <c r="X28" s="4"/>
    </row>
    <row r="29" spans="1:24" x14ac:dyDescent="0.25">
      <c r="A29" s="131" t="e">
        <f t="shared" si="5"/>
        <v>#NUM!</v>
      </c>
      <c r="B29" s="55"/>
      <c r="C29" s="46"/>
      <c r="D29" s="54"/>
      <c r="E29" s="130" t="e">
        <f t="shared" si="0"/>
        <v>#NUM!</v>
      </c>
      <c r="F29" s="144">
        <v>30</v>
      </c>
      <c r="G29" s="197">
        <f>'Remb. Assurance Maladie'!G29</f>
        <v>0</v>
      </c>
      <c r="H29" s="130" t="e">
        <f t="shared" si="1"/>
        <v>#NUM!</v>
      </c>
      <c r="I29" s="144">
        <v>15</v>
      </c>
      <c r="J29" s="197">
        <f>'Remb. mutuelle'!E29</f>
        <v>0</v>
      </c>
      <c r="K29" s="201">
        <f>'Remb. caisse santé famille'!E29</f>
        <v>0</v>
      </c>
      <c r="L29" s="118" t="e">
        <f t="shared" si="2"/>
        <v>#NUM!</v>
      </c>
      <c r="M29" s="259"/>
      <c r="N29" s="85"/>
      <c r="O29" s="78"/>
      <c r="P29" s="138" t="e">
        <f t="shared" si="3"/>
        <v>#NUM!</v>
      </c>
      <c r="Q29" s="86">
        <v>30</v>
      </c>
      <c r="R29" s="205">
        <f>'Remb. Assurance Maladie'!O29</f>
        <v>0</v>
      </c>
      <c r="S29" s="138" t="e">
        <f t="shared" si="4"/>
        <v>#NUM!</v>
      </c>
      <c r="T29" s="86">
        <v>15</v>
      </c>
      <c r="U29" s="204">
        <f>'Remb. mutuelle'!L29</f>
        <v>0</v>
      </c>
      <c r="V29" s="210">
        <f>'Remb. caisse santé famille'!L29</f>
        <v>0</v>
      </c>
      <c r="X29" s="4"/>
    </row>
    <row r="30" spans="1:24" x14ac:dyDescent="0.25">
      <c r="A30" s="131" t="e">
        <f t="shared" si="5"/>
        <v>#NUM!</v>
      </c>
      <c r="B30" s="55"/>
      <c r="C30" s="46"/>
      <c r="D30" s="54"/>
      <c r="E30" s="130" t="e">
        <f t="shared" si="0"/>
        <v>#NUM!</v>
      </c>
      <c r="F30" s="144">
        <v>30</v>
      </c>
      <c r="G30" s="197">
        <f>'Remb. Assurance Maladie'!G30</f>
        <v>0</v>
      </c>
      <c r="H30" s="130" t="e">
        <f t="shared" si="1"/>
        <v>#NUM!</v>
      </c>
      <c r="I30" s="144">
        <v>15</v>
      </c>
      <c r="J30" s="197">
        <f>'Remb. mutuelle'!E30</f>
        <v>0</v>
      </c>
      <c r="K30" s="201">
        <f>'Remb. caisse santé famille'!E30</f>
        <v>0</v>
      </c>
      <c r="L30" s="118" t="e">
        <f t="shared" si="2"/>
        <v>#NUM!</v>
      </c>
      <c r="M30" s="261"/>
      <c r="N30" s="77"/>
      <c r="O30" s="264"/>
      <c r="P30" s="138" t="e">
        <f t="shared" si="3"/>
        <v>#NUM!</v>
      </c>
      <c r="Q30" s="86">
        <v>30</v>
      </c>
      <c r="R30" s="204">
        <f>'Remb. Assurance Maladie'!O30</f>
        <v>0</v>
      </c>
      <c r="S30" s="138" t="e">
        <f t="shared" si="4"/>
        <v>#NUM!</v>
      </c>
      <c r="T30" s="86">
        <v>15</v>
      </c>
      <c r="U30" s="205">
        <f>'Remb. mutuelle'!L30</f>
        <v>0</v>
      </c>
      <c r="V30" s="212">
        <f>'Remb. caisse santé famille'!L30</f>
        <v>0</v>
      </c>
      <c r="X30" s="4"/>
    </row>
    <row r="31" spans="1:24" x14ac:dyDescent="0.25">
      <c r="A31" s="131" t="e">
        <f t="shared" si="5"/>
        <v>#NUM!</v>
      </c>
      <c r="B31" s="55"/>
      <c r="C31" s="46"/>
      <c r="D31" s="54"/>
      <c r="E31" s="130" t="e">
        <f t="shared" si="0"/>
        <v>#NUM!</v>
      </c>
      <c r="F31" s="144">
        <v>30</v>
      </c>
      <c r="G31" s="197">
        <f>'Remb. Assurance Maladie'!G31</f>
        <v>0</v>
      </c>
      <c r="H31" s="130" t="e">
        <f t="shared" si="1"/>
        <v>#NUM!</v>
      </c>
      <c r="I31" s="144">
        <v>15</v>
      </c>
      <c r="J31" s="197">
        <f>'Remb. mutuelle'!E31</f>
        <v>0</v>
      </c>
      <c r="K31" s="201">
        <f>'Remb. caisse santé famille'!E31</f>
        <v>0</v>
      </c>
      <c r="L31" s="118" t="e">
        <f t="shared" si="2"/>
        <v>#NUM!</v>
      </c>
      <c r="M31" s="259"/>
      <c r="N31" s="85"/>
      <c r="O31" s="78"/>
      <c r="P31" s="138" t="e">
        <f t="shared" si="3"/>
        <v>#NUM!</v>
      </c>
      <c r="Q31" s="86">
        <v>30</v>
      </c>
      <c r="R31" s="206">
        <f>'Remb. Assurance Maladie'!O31</f>
        <v>0</v>
      </c>
      <c r="S31" s="138" t="e">
        <f t="shared" si="4"/>
        <v>#NUM!</v>
      </c>
      <c r="T31" s="86">
        <v>15</v>
      </c>
      <c r="U31" s="205">
        <f>'Remb. mutuelle'!L31</f>
        <v>0</v>
      </c>
      <c r="V31" s="211">
        <f>'Remb. caisse santé famille'!L31</f>
        <v>0</v>
      </c>
      <c r="X31" s="4"/>
    </row>
    <row r="32" spans="1:24" x14ac:dyDescent="0.25">
      <c r="A32" s="131" t="e">
        <f t="shared" si="5"/>
        <v>#NUM!</v>
      </c>
      <c r="B32" s="55"/>
      <c r="C32" s="46"/>
      <c r="D32" s="54"/>
      <c r="E32" s="130" t="e">
        <f t="shared" si="0"/>
        <v>#NUM!</v>
      </c>
      <c r="F32" s="144">
        <v>30</v>
      </c>
      <c r="G32" s="197">
        <f>'Remb. Assurance Maladie'!G32</f>
        <v>0</v>
      </c>
      <c r="H32" s="130" t="e">
        <f t="shared" si="1"/>
        <v>#NUM!</v>
      </c>
      <c r="I32" s="144">
        <v>15</v>
      </c>
      <c r="J32" s="197">
        <f>'Remb. mutuelle'!E32</f>
        <v>0</v>
      </c>
      <c r="K32" s="201">
        <f>'Remb. caisse santé famille'!E32</f>
        <v>0</v>
      </c>
      <c r="L32" s="118" t="e">
        <f t="shared" si="2"/>
        <v>#NUM!</v>
      </c>
      <c r="M32" s="259"/>
      <c r="N32" s="77"/>
      <c r="O32" s="78"/>
      <c r="P32" s="138" t="e">
        <f t="shared" si="3"/>
        <v>#NUM!</v>
      </c>
      <c r="Q32" s="86">
        <v>30</v>
      </c>
      <c r="R32" s="206">
        <f>'Remb. Assurance Maladie'!O32</f>
        <v>0</v>
      </c>
      <c r="S32" s="138" t="e">
        <f t="shared" si="4"/>
        <v>#NUM!</v>
      </c>
      <c r="T32" s="86">
        <v>15</v>
      </c>
      <c r="U32" s="205">
        <f>'Remb. mutuelle'!L32</f>
        <v>0</v>
      </c>
      <c r="V32" s="210">
        <f>'Remb. caisse santé famille'!L32</f>
        <v>0</v>
      </c>
      <c r="X32" s="4"/>
    </row>
    <row r="33" spans="1:24" x14ac:dyDescent="0.25">
      <c r="A33" s="131" t="e">
        <f t="shared" si="5"/>
        <v>#NUM!</v>
      </c>
      <c r="B33" s="55"/>
      <c r="C33" s="46"/>
      <c r="D33" s="54"/>
      <c r="E33" s="130" t="e">
        <f t="shared" si="0"/>
        <v>#NUM!</v>
      </c>
      <c r="F33" s="144">
        <v>30</v>
      </c>
      <c r="G33" s="197">
        <f>'Remb. Assurance Maladie'!G33</f>
        <v>0</v>
      </c>
      <c r="H33" s="130" t="e">
        <f t="shared" si="1"/>
        <v>#NUM!</v>
      </c>
      <c r="I33" s="144">
        <v>15</v>
      </c>
      <c r="J33" s="197">
        <f>'Remb. mutuelle'!E33</f>
        <v>0</v>
      </c>
      <c r="K33" s="201">
        <f>'Remb. caisse santé famille'!E33</f>
        <v>0</v>
      </c>
      <c r="L33" s="118" t="e">
        <f t="shared" si="2"/>
        <v>#NUM!</v>
      </c>
      <c r="M33" s="259"/>
      <c r="N33" s="85"/>
      <c r="O33" s="78"/>
      <c r="P33" s="138" t="e">
        <f t="shared" si="3"/>
        <v>#NUM!</v>
      </c>
      <c r="Q33" s="86">
        <v>30</v>
      </c>
      <c r="R33" s="206">
        <f>'Remb. Assurance Maladie'!O33</f>
        <v>0</v>
      </c>
      <c r="S33" s="138" t="e">
        <f t="shared" si="4"/>
        <v>#NUM!</v>
      </c>
      <c r="T33" s="86">
        <v>15</v>
      </c>
      <c r="U33" s="205">
        <f>'Remb. mutuelle'!L33</f>
        <v>0</v>
      </c>
      <c r="V33" s="209">
        <f>'Remb. caisse santé famille'!L33</f>
        <v>0</v>
      </c>
      <c r="X33" s="4"/>
    </row>
    <row r="34" spans="1:24" x14ac:dyDescent="0.25">
      <c r="A34" s="131" t="e">
        <f t="shared" si="5"/>
        <v>#NUM!</v>
      </c>
      <c r="B34" s="55"/>
      <c r="C34" s="46"/>
      <c r="D34" s="54"/>
      <c r="E34" s="130" t="e">
        <f t="shared" si="0"/>
        <v>#NUM!</v>
      </c>
      <c r="F34" s="144">
        <v>30</v>
      </c>
      <c r="G34" s="197">
        <f>'Remb. Assurance Maladie'!G34</f>
        <v>0</v>
      </c>
      <c r="H34" s="130" t="e">
        <f t="shared" si="1"/>
        <v>#NUM!</v>
      </c>
      <c r="I34" s="144">
        <v>15</v>
      </c>
      <c r="J34" s="197">
        <f>'Remb. mutuelle'!E34</f>
        <v>0</v>
      </c>
      <c r="K34" s="201">
        <f>'Remb. caisse santé famille'!E34</f>
        <v>0</v>
      </c>
      <c r="L34" s="118" t="e">
        <f t="shared" si="2"/>
        <v>#NUM!</v>
      </c>
      <c r="M34" s="259"/>
      <c r="N34" s="70"/>
      <c r="O34" s="78"/>
      <c r="P34" s="138" t="e">
        <f t="shared" si="3"/>
        <v>#NUM!</v>
      </c>
      <c r="Q34" s="86">
        <v>30</v>
      </c>
      <c r="R34" s="205">
        <f>'Remb. Assurance Maladie'!O34</f>
        <v>0</v>
      </c>
      <c r="S34" s="138" t="e">
        <f t="shared" si="4"/>
        <v>#NUM!</v>
      </c>
      <c r="T34" s="86">
        <v>15</v>
      </c>
      <c r="U34" s="205">
        <f>'Remb. mutuelle'!L34</f>
        <v>0</v>
      </c>
      <c r="V34" s="210">
        <f>'Remb. caisse santé famille'!L34</f>
        <v>0</v>
      </c>
      <c r="X34" s="4"/>
    </row>
    <row r="35" spans="1:24" x14ac:dyDescent="0.25">
      <c r="A35" s="131" t="e">
        <f t="shared" si="5"/>
        <v>#NUM!</v>
      </c>
      <c r="B35" s="55"/>
      <c r="C35" s="46"/>
      <c r="D35" s="54"/>
      <c r="E35" s="130" t="e">
        <f t="shared" si="0"/>
        <v>#NUM!</v>
      </c>
      <c r="F35" s="144">
        <v>30</v>
      </c>
      <c r="G35" s="197">
        <f>'Remb. Assurance Maladie'!G35</f>
        <v>0</v>
      </c>
      <c r="H35" s="130" t="e">
        <f t="shared" si="1"/>
        <v>#NUM!</v>
      </c>
      <c r="I35" s="144">
        <v>15</v>
      </c>
      <c r="J35" s="197">
        <f>'Remb. mutuelle'!E35</f>
        <v>0</v>
      </c>
      <c r="K35" s="201">
        <f>'Remb. caisse santé famille'!E35</f>
        <v>0</v>
      </c>
      <c r="L35" s="118" t="e">
        <f t="shared" si="2"/>
        <v>#NUM!</v>
      </c>
      <c r="M35" s="259"/>
      <c r="N35" s="263"/>
      <c r="O35" s="78"/>
      <c r="P35" s="138" t="e">
        <f t="shared" si="3"/>
        <v>#NUM!</v>
      </c>
      <c r="Q35" s="86">
        <v>30</v>
      </c>
      <c r="R35" s="205">
        <f>'Remb. Assurance Maladie'!O35</f>
        <v>0</v>
      </c>
      <c r="S35" s="138" t="e">
        <f t="shared" si="4"/>
        <v>#NUM!</v>
      </c>
      <c r="T35" s="86">
        <v>15</v>
      </c>
      <c r="U35" s="204">
        <f>'Remb. mutuelle'!L35</f>
        <v>0</v>
      </c>
      <c r="V35" s="210">
        <f>'Remb. caisse santé famille'!L35</f>
        <v>0</v>
      </c>
      <c r="X35" s="4"/>
    </row>
    <row r="36" spans="1:24" x14ac:dyDescent="0.25">
      <c r="A36" s="131" t="e">
        <f t="shared" si="5"/>
        <v>#NUM!</v>
      </c>
      <c r="B36" s="55"/>
      <c r="C36" s="46"/>
      <c r="D36" s="54"/>
      <c r="E36" s="130" t="e">
        <f t="shared" si="0"/>
        <v>#NUM!</v>
      </c>
      <c r="F36" s="144">
        <v>30</v>
      </c>
      <c r="G36" s="197">
        <f>'Remb. Assurance Maladie'!G36</f>
        <v>0</v>
      </c>
      <c r="H36" s="130" t="e">
        <f t="shared" si="1"/>
        <v>#NUM!</v>
      </c>
      <c r="I36" s="144">
        <v>15</v>
      </c>
      <c r="J36" s="197">
        <f>'Remb. mutuelle'!E36</f>
        <v>0</v>
      </c>
      <c r="K36" s="201">
        <f>'Remb. caisse santé famille'!E36</f>
        <v>0</v>
      </c>
      <c r="L36" s="118" t="e">
        <f t="shared" si="2"/>
        <v>#NUM!</v>
      </c>
      <c r="M36" s="261"/>
      <c r="N36" s="77"/>
      <c r="O36" s="264"/>
      <c r="P36" s="138" t="e">
        <f t="shared" si="3"/>
        <v>#NUM!</v>
      </c>
      <c r="Q36" s="86">
        <v>30</v>
      </c>
      <c r="R36" s="205">
        <f>'Remb. Assurance Maladie'!O36</f>
        <v>0</v>
      </c>
      <c r="S36" s="138" t="e">
        <f t="shared" si="4"/>
        <v>#NUM!</v>
      </c>
      <c r="T36" s="86">
        <v>15</v>
      </c>
      <c r="U36" s="205">
        <f>'Remb. mutuelle'!L36</f>
        <v>0</v>
      </c>
      <c r="V36" s="210">
        <f>'Remb. caisse santé famille'!L36</f>
        <v>0</v>
      </c>
      <c r="X36" s="4"/>
    </row>
    <row r="37" spans="1:24" x14ac:dyDescent="0.25">
      <c r="A37" s="131" t="e">
        <f t="shared" si="5"/>
        <v>#NUM!</v>
      </c>
      <c r="B37" s="55"/>
      <c r="C37" s="46"/>
      <c r="D37" s="54"/>
      <c r="E37" s="130" t="e">
        <f t="shared" si="0"/>
        <v>#NUM!</v>
      </c>
      <c r="F37" s="144">
        <v>30</v>
      </c>
      <c r="G37" s="197">
        <f>'Remb. Assurance Maladie'!G37</f>
        <v>0</v>
      </c>
      <c r="H37" s="130" t="e">
        <f t="shared" si="1"/>
        <v>#NUM!</v>
      </c>
      <c r="I37" s="144">
        <v>15</v>
      </c>
      <c r="J37" s="197">
        <f>'Remb. mutuelle'!E37</f>
        <v>0</v>
      </c>
      <c r="K37" s="201">
        <f>'Remb. caisse santé famille'!E37</f>
        <v>0</v>
      </c>
      <c r="L37" s="118" t="e">
        <f t="shared" si="2"/>
        <v>#NUM!</v>
      </c>
      <c r="M37" s="259"/>
      <c r="N37" s="85"/>
      <c r="O37" s="78"/>
      <c r="P37" s="138" t="e">
        <f t="shared" si="3"/>
        <v>#NUM!</v>
      </c>
      <c r="Q37" s="86">
        <v>30</v>
      </c>
      <c r="R37" s="205">
        <f>'Remb. Assurance Maladie'!O37</f>
        <v>0</v>
      </c>
      <c r="S37" s="138" t="e">
        <f t="shared" si="4"/>
        <v>#NUM!</v>
      </c>
      <c r="T37" s="86">
        <v>15</v>
      </c>
      <c r="U37" s="205">
        <f>'Remb. mutuelle'!L37</f>
        <v>0</v>
      </c>
      <c r="V37" s="209">
        <f>'Remb. caisse santé famille'!L37</f>
        <v>0</v>
      </c>
      <c r="X37" s="4"/>
    </row>
    <row r="38" spans="1:24" x14ac:dyDescent="0.25">
      <c r="A38" s="131" t="e">
        <f t="shared" si="5"/>
        <v>#NUM!</v>
      </c>
      <c r="B38" s="55"/>
      <c r="C38" s="46"/>
      <c r="D38" s="54"/>
      <c r="E38" s="130" t="e">
        <f t="shared" si="0"/>
        <v>#NUM!</v>
      </c>
      <c r="F38" s="144">
        <v>30</v>
      </c>
      <c r="G38" s="197">
        <f>'Remb. Assurance Maladie'!G38</f>
        <v>0</v>
      </c>
      <c r="H38" s="130" t="e">
        <f t="shared" si="1"/>
        <v>#NUM!</v>
      </c>
      <c r="I38" s="144">
        <v>15</v>
      </c>
      <c r="J38" s="197">
        <f>'Remb. mutuelle'!E38</f>
        <v>0</v>
      </c>
      <c r="K38" s="201">
        <f>'Remb. caisse santé famille'!E38</f>
        <v>0</v>
      </c>
      <c r="L38" s="118" t="e">
        <f t="shared" si="2"/>
        <v>#NUM!</v>
      </c>
      <c r="M38" s="261"/>
      <c r="N38" s="70"/>
      <c r="O38" s="264"/>
      <c r="P38" s="138" t="e">
        <f t="shared" si="3"/>
        <v>#NUM!</v>
      </c>
      <c r="Q38" s="86">
        <v>30</v>
      </c>
      <c r="R38" s="203">
        <f>'Remb. Assurance Maladie'!O38</f>
        <v>0</v>
      </c>
      <c r="S38" s="138" t="e">
        <f t="shared" si="4"/>
        <v>#NUM!</v>
      </c>
      <c r="T38" s="86">
        <v>15</v>
      </c>
      <c r="U38" s="205">
        <f>'Remb. mutuelle'!L38</f>
        <v>0</v>
      </c>
      <c r="V38" s="210">
        <f>'Remb. caisse santé famille'!L38</f>
        <v>0</v>
      </c>
      <c r="X38" s="4"/>
    </row>
    <row r="39" spans="1:24" x14ac:dyDescent="0.25">
      <c r="A39" s="131" t="e">
        <f t="shared" si="5"/>
        <v>#NUM!</v>
      </c>
      <c r="B39" s="55"/>
      <c r="C39" s="46"/>
      <c r="D39" s="54"/>
      <c r="E39" s="130" t="e">
        <f t="shared" si="0"/>
        <v>#NUM!</v>
      </c>
      <c r="F39" s="144">
        <v>30</v>
      </c>
      <c r="G39" s="197">
        <f>'Remb. Assurance Maladie'!G39</f>
        <v>0</v>
      </c>
      <c r="H39" s="130" t="e">
        <f t="shared" si="1"/>
        <v>#NUM!</v>
      </c>
      <c r="I39" s="144">
        <v>15</v>
      </c>
      <c r="J39" s="197">
        <f>'Remb. mutuelle'!E39</f>
        <v>0</v>
      </c>
      <c r="K39" s="201">
        <f>'Remb. caisse santé famille'!E39</f>
        <v>0</v>
      </c>
      <c r="L39" s="118" t="e">
        <f t="shared" si="2"/>
        <v>#NUM!</v>
      </c>
      <c r="M39" s="259"/>
      <c r="N39" s="77"/>
      <c r="O39" s="78"/>
      <c r="P39" s="138" t="e">
        <f t="shared" si="3"/>
        <v>#NUM!</v>
      </c>
      <c r="Q39" s="86">
        <v>30</v>
      </c>
      <c r="R39" s="204">
        <f>'Remb. Assurance Maladie'!O39</f>
        <v>0</v>
      </c>
      <c r="S39" s="138" t="e">
        <f t="shared" si="4"/>
        <v>#NUM!</v>
      </c>
      <c r="T39" s="86">
        <v>15</v>
      </c>
      <c r="U39" s="205">
        <f>'Remb. mutuelle'!L39</f>
        <v>0</v>
      </c>
      <c r="V39" s="210">
        <f>'Remb. caisse santé famille'!L39</f>
        <v>0</v>
      </c>
      <c r="X39" s="4"/>
    </row>
    <row r="40" spans="1:24" x14ac:dyDescent="0.25">
      <c r="A40" s="131" t="e">
        <f t="shared" si="5"/>
        <v>#NUM!</v>
      </c>
      <c r="B40" s="55"/>
      <c r="C40" s="46"/>
      <c r="D40" s="54"/>
      <c r="E40" s="130" t="e">
        <f t="shared" si="0"/>
        <v>#NUM!</v>
      </c>
      <c r="F40" s="144">
        <v>30</v>
      </c>
      <c r="G40" s="197">
        <f>'Remb. Assurance Maladie'!G40</f>
        <v>0</v>
      </c>
      <c r="H40" s="130" t="e">
        <f t="shared" si="1"/>
        <v>#NUM!</v>
      </c>
      <c r="I40" s="144">
        <v>15</v>
      </c>
      <c r="J40" s="197">
        <f>'Remb. mutuelle'!E40</f>
        <v>0</v>
      </c>
      <c r="K40" s="201">
        <f>'Remb. caisse santé famille'!E40</f>
        <v>0</v>
      </c>
      <c r="L40" s="118" t="e">
        <f t="shared" si="2"/>
        <v>#NUM!</v>
      </c>
      <c r="M40" s="259"/>
      <c r="N40" s="85"/>
      <c r="O40" s="78"/>
      <c r="P40" s="138" t="e">
        <f t="shared" si="3"/>
        <v>#NUM!</v>
      </c>
      <c r="Q40" s="86">
        <v>30</v>
      </c>
      <c r="R40" s="205">
        <f>'Remb. Assurance Maladie'!O40</f>
        <v>0</v>
      </c>
      <c r="S40" s="138" t="e">
        <f t="shared" si="4"/>
        <v>#NUM!</v>
      </c>
      <c r="T40" s="86">
        <v>15</v>
      </c>
      <c r="U40" s="204">
        <f>'Remb. mutuelle'!L40</f>
        <v>0</v>
      </c>
      <c r="V40" s="209">
        <f>'Remb. caisse santé famille'!L40</f>
        <v>0</v>
      </c>
      <c r="X40" s="4"/>
    </row>
    <row r="41" spans="1:24" x14ac:dyDescent="0.25">
      <c r="A41" s="131" t="e">
        <f t="shared" si="5"/>
        <v>#NUM!</v>
      </c>
      <c r="B41" s="55"/>
      <c r="C41" s="46"/>
      <c r="D41" s="54"/>
      <c r="E41" s="130" t="e">
        <f t="shared" si="0"/>
        <v>#NUM!</v>
      </c>
      <c r="F41" s="144">
        <v>30</v>
      </c>
      <c r="G41" s="197">
        <f>'Remb. Assurance Maladie'!G41</f>
        <v>0</v>
      </c>
      <c r="H41" s="130" t="e">
        <f t="shared" si="1"/>
        <v>#NUM!</v>
      </c>
      <c r="I41" s="144">
        <v>15</v>
      </c>
      <c r="J41" s="197">
        <f>'Remb. mutuelle'!E41</f>
        <v>0</v>
      </c>
      <c r="K41" s="201">
        <f>'Remb. caisse santé famille'!E41</f>
        <v>0</v>
      </c>
      <c r="L41" s="118" t="e">
        <f t="shared" si="2"/>
        <v>#NUM!</v>
      </c>
      <c r="M41" s="259"/>
      <c r="N41" s="70"/>
      <c r="O41" s="78"/>
      <c r="P41" s="138" t="e">
        <f t="shared" si="3"/>
        <v>#NUM!</v>
      </c>
      <c r="Q41" s="86">
        <v>30</v>
      </c>
      <c r="R41" s="205">
        <f>'Remb. Assurance Maladie'!O41</f>
        <v>0</v>
      </c>
      <c r="S41" s="138" t="e">
        <f t="shared" si="4"/>
        <v>#NUM!</v>
      </c>
      <c r="T41" s="86">
        <v>15</v>
      </c>
      <c r="U41" s="205">
        <f>'Remb. mutuelle'!L41</f>
        <v>0</v>
      </c>
      <c r="V41" s="211">
        <f>'Remb. caisse santé famille'!L41</f>
        <v>0</v>
      </c>
      <c r="X41" s="4"/>
    </row>
    <row r="42" spans="1:24" x14ac:dyDescent="0.25">
      <c r="A42" s="131" t="e">
        <f t="shared" si="5"/>
        <v>#NUM!</v>
      </c>
      <c r="B42" s="55"/>
      <c r="C42" s="46"/>
      <c r="D42" s="54"/>
      <c r="E42" s="130" t="e">
        <f t="shared" si="0"/>
        <v>#NUM!</v>
      </c>
      <c r="F42" s="144">
        <v>30</v>
      </c>
      <c r="G42" s="197">
        <f>'Remb. Assurance Maladie'!G42</f>
        <v>0</v>
      </c>
      <c r="H42" s="130" t="e">
        <f t="shared" si="1"/>
        <v>#NUM!</v>
      </c>
      <c r="I42" s="144">
        <v>15</v>
      </c>
      <c r="J42" s="197">
        <f>'Remb. mutuelle'!E42</f>
        <v>0</v>
      </c>
      <c r="K42" s="201">
        <f>'Remb. caisse santé famille'!E42</f>
        <v>0</v>
      </c>
      <c r="L42" s="118" t="e">
        <f t="shared" si="2"/>
        <v>#NUM!</v>
      </c>
      <c r="M42" s="259"/>
      <c r="N42" s="77"/>
      <c r="O42" s="78"/>
      <c r="P42" s="138" t="e">
        <f t="shared" si="3"/>
        <v>#NUM!</v>
      </c>
      <c r="Q42" s="86">
        <v>30</v>
      </c>
      <c r="R42" s="205">
        <f>'Remb. Assurance Maladie'!O42</f>
        <v>0</v>
      </c>
      <c r="S42" s="138" t="e">
        <f t="shared" si="4"/>
        <v>#NUM!</v>
      </c>
      <c r="T42" s="86">
        <v>15</v>
      </c>
      <c r="U42" s="205">
        <f>'Remb. mutuelle'!L42</f>
        <v>0</v>
      </c>
      <c r="V42" s="210">
        <f>'Remb. caisse santé famille'!L42</f>
        <v>0</v>
      </c>
      <c r="X42" s="4"/>
    </row>
    <row r="43" spans="1:24" x14ac:dyDescent="0.25">
      <c r="A43" s="131" t="e">
        <f t="shared" si="5"/>
        <v>#NUM!</v>
      </c>
      <c r="B43" s="55"/>
      <c r="C43" s="46"/>
      <c r="D43" s="54"/>
      <c r="E43" s="130" t="e">
        <f t="shared" si="0"/>
        <v>#NUM!</v>
      </c>
      <c r="F43" s="144">
        <v>30</v>
      </c>
      <c r="G43" s="197">
        <f>'Remb. Assurance Maladie'!G43</f>
        <v>0</v>
      </c>
      <c r="H43" s="130" t="e">
        <f t="shared" si="1"/>
        <v>#NUM!</v>
      </c>
      <c r="I43" s="144">
        <v>15</v>
      </c>
      <c r="J43" s="197">
        <f>'Remb. mutuelle'!E43</f>
        <v>0</v>
      </c>
      <c r="K43" s="201">
        <f>'Remb. caisse santé famille'!E43</f>
        <v>0</v>
      </c>
      <c r="L43" s="118" t="e">
        <f t="shared" si="2"/>
        <v>#NUM!</v>
      </c>
      <c r="M43" s="259"/>
      <c r="N43" s="77"/>
      <c r="O43" s="78"/>
      <c r="P43" s="138" t="e">
        <f t="shared" si="3"/>
        <v>#NUM!</v>
      </c>
      <c r="Q43" s="86">
        <v>30</v>
      </c>
      <c r="R43" s="205">
        <f>'Remb. Assurance Maladie'!O43</f>
        <v>0</v>
      </c>
      <c r="S43" s="138" t="e">
        <f t="shared" si="4"/>
        <v>#NUM!</v>
      </c>
      <c r="T43" s="86">
        <v>15</v>
      </c>
      <c r="U43" s="204">
        <f>'Remb. mutuelle'!L43</f>
        <v>0</v>
      </c>
      <c r="V43" s="210">
        <f>'Remb. caisse santé famille'!L43</f>
        <v>0</v>
      </c>
      <c r="X43" s="4"/>
    </row>
    <row r="44" spans="1:24" x14ac:dyDescent="0.25">
      <c r="A44" s="131" t="e">
        <f t="shared" si="5"/>
        <v>#NUM!</v>
      </c>
      <c r="B44" s="55"/>
      <c r="C44" s="46"/>
      <c r="D44" s="54"/>
      <c r="E44" s="130" t="e">
        <f t="shared" si="0"/>
        <v>#NUM!</v>
      </c>
      <c r="F44" s="144">
        <v>30</v>
      </c>
      <c r="G44" s="197">
        <f>'Remb. Assurance Maladie'!G44</f>
        <v>0</v>
      </c>
      <c r="H44" s="130" t="e">
        <f t="shared" si="1"/>
        <v>#NUM!</v>
      </c>
      <c r="I44" s="144">
        <v>15</v>
      </c>
      <c r="J44" s="197">
        <f>'Remb. mutuelle'!E44</f>
        <v>0</v>
      </c>
      <c r="K44" s="201">
        <f>'Remb. caisse santé famille'!E44</f>
        <v>0</v>
      </c>
      <c r="L44" s="118" t="e">
        <f t="shared" si="2"/>
        <v>#NUM!</v>
      </c>
      <c r="M44" s="259"/>
      <c r="N44" s="85"/>
      <c r="O44" s="78"/>
      <c r="P44" s="138" t="e">
        <f t="shared" si="3"/>
        <v>#NUM!</v>
      </c>
      <c r="Q44" s="86">
        <v>30</v>
      </c>
      <c r="R44" s="205">
        <f>'Remb. Assurance Maladie'!O44</f>
        <v>0</v>
      </c>
      <c r="S44" s="138" t="e">
        <f t="shared" si="4"/>
        <v>#NUM!</v>
      </c>
      <c r="T44" s="86">
        <v>15</v>
      </c>
      <c r="U44" s="205">
        <f>'Remb. mutuelle'!L44</f>
        <v>0</v>
      </c>
      <c r="V44" s="210">
        <f>'Remb. caisse santé famille'!L44</f>
        <v>0</v>
      </c>
      <c r="X44" s="4"/>
    </row>
    <row r="45" spans="1:24" ht="15.75" thickBot="1" x14ac:dyDescent="0.3">
      <c r="A45" s="132" t="e">
        <f t="shared" si="5"/>
        <v>#NUM!</v>
      </c>
      <c r="B45" s="133"/>
      <c r="C45" s="134"/>
      <c r="D45" s="135"/>
      <c r="E45" s="136" t="e">
        <f t="shared" si="0"/>
        <v>#NUM!</v>
      </c>
      <c r="F45" s="100">
        <v>30</v>
      </c>
      <c r="G45" s="198">
        <f>'Remb. Assurance Maladie'!G45</f>
        <v>0</v>
      </c>
      <c r="H45" s="136" t="e">
        <f t="shared" si="1"/>
        <v>#NUM!</v>
      </c>
      <c r="I45" s="100">
        <v>15</v>
      </c>
      <c r="J45" s="198">
        <f>'Remb. mutuelle'!E45</f>
        <v>0</v>
      </c>
      <c r="K45" s="202">
        <f>'Remb. caisse santé famille'!E45</f>
        <v>0</v>
      </c>
      <c r="L45" s="137" t="e">
        <f t="shared" si="2"/>
        <v>#NUM!</v>
      </c>
      <c r="M45" s="262"/>
      <c r="N45" s="92"/>
      <c r="O45" s="93"/>
      <c r="P45" s="139" t="e">
        <f t="shared" si="3"/>
        <v>#NUM!</v>
      </c>
      <c r="Q45" s="93">
        <v>30</v>
      </c>
      <c r="R45" s="207">
        <f>'Remb. Assurance Maladie'!O45</f>
        <v>0</v>
      </c>
      <c r="S45" s="139" t="e">
        <f t="shared" si="4"/>
        <v>#NUM!</v>
      </c>
      <c r="T45" s="93">
        <v>15</v>
      </c>
      <c r="U45" s="213">
        <f>'Remb. mutuelle'!L45</f>
        <v>0</v>
      </c>
      <c r="V45" s="214">
        <f>'Remb. caisse santé famille'!L45</f>
        <v>0</v>
      </c>
      <c r="X45" s="4"/>
    </row>
    <row r="46" spans="1:24" ht="15.75" thickBot="1" x14ac:dyDescent="0.3">
      <c r="A46" s="60"/>
      <c r="B46" s="64"/>
      <c r="C46" s="67"/>
      <c r="D46" s="64"/>
      <c r="E46" s="62"/>
      <c r="F46" s="62"/>
      <c r="G46" s="40"/>
      <c r="H46" s="5"/>
      <c r="I46" s="5"/>
      <c r="J46" s="6"/>
      <c r="K46" s="6"/>
      <c r="L46" s="62"/>
      <c r="M46" s="5"/>
      <c r="N46" s="6"/>
      <c r="O46" s="5"/>
      <c r="P46" s="5"/>
      <c r="Q46" s="5"/>
      <c r="R46" s="6"/>
      <c r="S46" s="5"/>
      <c r="T46" s="5"/>
      <c r="U46" s="6"/>
      <c r="V46" s="6"/>
      <c r="W46" s="5"/>
      <c r="X46" s="7"/>
    </row>
    <row r="47" spans="1:24" x14ac:dyDescent="0.25">
      <c r="B47" s="65"/>
      <c r="D47" s="65"/>
      <c r="G47" s="41"/>
    </row>
    <row r="48" spans="1:24" x14ac:dyDescent="0.25">
      <c r="B48" s="65"/>
      <c r="D48" s="65"/>
      <c r="G48" s="41"/>
    </row>
    <row r="49" spans="2:7" x14ac:dyDescent="0.25">
      <c r="B49" s="65"/>
      <c r="D49" s="65"/>
      <c r="G49" s="41"/>
    </row>
    <row r="50" spans="2:7" x14ac:dyDescent="0.25">
      <c r="B50" s="65"/>
      <c r="D50" s="65"/>
      <c r="G50" s="41"/>
    </row>
    <row r="51" spans="2:7" x14ac:dyDescent="0.25">
      <c r="B51" s="65"/>
      <c r="D51" s="65"/>
      <c r="G51" s="41"/>
    </row>
    <row r="52" spans="2:7" x14ac:dyDescent="0.25">
      <c r="B52" s="65"/>
      <c r="D52" s="65"/>
      <c r="G52" s="41"/>
    </row>
    <row r="53" spans="2:7" x14ac:dyDescent="0.25">
      <c r="B53" s="65"/>
      <c r="D53" s="65"/>
      <c r="G53" s="41"/>
    </row>
    <row r="54" spans="2:7" x14ac:dyDescent="0.25">
      <c r="B54" s="65"/>
      <c r="D54" s="65"/>
      <c r="G54" s="41"/>
    </row>
    <row r="55" spans="2:7" x14ac:dyDescent="0.25">
      <c r="B55" s="65"/>
      <c r="D55" s="65"/>
      <c r="G55" s="41"/>
    </row>
    <row r="56" spans="2:7" x14ac:dyDescent="0.25">
      <c r="B56" s="65"/>
      <c r="D56" s="65"/>
      <c r="G56" s="41"/>
    </row>
    <row r="57" spans="2:7" x14ac:dyDescent="0.25">
      <c r="B57" s="65"/>
      <c r="D57" s="65"/>
      <c r="G57" s="41"/>
    </row>
    <row r="58" spans="2:7" x14ac:dyDescent="0.25">
      <c r="B58" s="65"/>
      <c r="D58" s="65"/>
      <c r="G58" s="41"/>
    </row>
    <row r="59" spans="2:7" x14ac:dyDescent="0.25">
      <c r="B59" s="65"/>
      <c r="D59" s="65"/>
      <c r="G59" s="41"/>
    </row>
    <row r="60" spans="2:7" x14ac:dyDescent="0.25">
      <c r="B60" s="65"/>
      <c r="D60" s="65"/>
      <c r="G60" s="41"/>
    </row>
    <row r="61" spans="2:7" x14ac:dyDescent="0.25">
      <c r="B61" s="65"/>
      <c r="D61" s="65"/>
      <c r="G61" s="41"/>
    </row>
    <row r="62" spans="2:7" x14ac:dyDescent="0.25">
      <c r="B62" s="65"/>
      <c r="D62" s="65"/>
      <c r="G62" s="41"/>
    </row>
    <row r="63" spans="2:7" x14ac:dyDescent="0.25">
      <c r="B63" s="65"/>
      <c r="D63" s="65"/>
      <c r="G63" s="41"/>
    </row>
    <row r="64" spans="2:7" x14ac:dyDescent="0.25">
      <c r="B64" s="65"/>
      <c r="D64" s="65"/>
      <c r="G64" s="41"/>
    </row>
    <row r="65" spans="2:7" x14ac:dyDescent="0.25">
      <c r="B65" s="65"/>
      <c r="D65" s="65"/>
      <c r="G65" s="41"/>
    </row>
    <row r="66" spans="2:7" x14ac:dyDescent="0.25">
      <c r="B66" s="65"/>
      <c r="D66" s="65"/>
      <c r="G66" s="41"/>
    </row>
    <row r="67" spans="2:7" x14ac:dyDescent="0.25">
      <c r="B67" s="65"/>
      <c r="D67" s="65"/>
      <c r="G67" s="41"/>
    </row>
    <row r="68" spans="2:7" x14ac:dyDescent="0.25">
      <c r="B68" s="65"/>
      <c r="D68" s="65"/>
      <c r="G68" s="41"/>
    </row>
    <row r="69" spans="2:7" x14ac:dyDescent="0.25">
      <c r="B69" s="65"/>
      <c r="D69" s="65"/>
      <c r="G69" s="41"/>
    </row>
    <row r="70" spans="2:7" x14ac:dyDescent="0.25">
      <c r="B70" s="65"/>
      <c r="D70" s="65"/>
      <c r="G70" s="41"/>
    </row>
    <row r="71" spans="2:7" x14ac:dyDescent="0.25">
      <c r="B71" s="65"/>
      <c r="D71" s="65"/>
      <c r="G71" s="41"/>
    </row>
    <row r="72" spans="2:7" x14ac:dyDescent="0.25">
      <c r="B72" s="65"/>
      <c r="D72" s="65"/>
      <c r="G72" s="41"/>
    </row>
    <row r="73" spans="2:7" x14ac:dyDescent="0.25">
      <c r="B73" s="65"/>
      <c r="D73" s="65"/>
      <c r="G73" s="41"/>
    </row>
    <row r="74" spans="2:7" x14ac:dyDescent="0.25">
      <c r="B74" s="65"/>
      <c r="D74" s="65"/>
      <c r="G74" s="41"/>
    </row>
    <row r="75" spans="2:7" x14ac:dyDescent="0.25">
      <c r="B75" s="65"/>
      <c r="D75" s="65"/>
      <c r="G75" s="41"/>
    </row>
    <row r="76" spans="2:7" x14ac:dyDescent="0.25">
      <c r="B76" s="65"/>
      <c r="D76" s="65"/>
      <c r="G76" s="41"/>
    </row>
    <row r="77" spans="2:7" x14ac:dyDescent="0.25">
      <c r="B77" s="65"/>
      <c r="D77" s="65"/>
      <c r="G77" s="41"/>
    </row>
    <row r="78" spans="2:7" x14ac:dyDescent="0.25">
      <c r="B78" s="65"/>
      <c r="D78" s="65"/>
      <c r="G78" s="41"/>
    </row>
    <row r="79" spans="2:7" x14ac:dyDescent="0.25">
      <c r="B79" s="65"/>
      <c r="D79" s="65"/>
      <c r="G79" s="41"/>
    </row>
    <row r="80" spans="2:7" x14ac:dyDescent="0.25">
      <c r="B80" s="65"/>
      <c r="D80" s="65"/>
      <c r="G80" s="41"/>
    </row>
    <row r="81" spans="2:7" x14ac:dyDescent="0.25">
      <c r="B81" s="65"/>
      <c r="D81" s="65"/>
      <c r="G81" s="41"/>
    </row>
    <row r="82" spans="2:7" x14ac:dyDescent="0.25">
      <c r="B82" s="65"/>
      <c r="D82" s="65"/>
      <c r="G82" s="41"/>
    </row>
    <row r="83" spans="2:7" x14ac:dyDescent="0.25">
      <c r="B83" s="65"/>
      <c r="D83" s="65"/>
      <c r="G83" s="41"/>
    </row>
    <row r="84" spans="2:7" x14ac:dyDescent="0.25">
      <c r="B84" s="65"/>
      <c r="D84" s="65"/>
      <c r="G84" s="41"/>
    </row>
    <row r="85" spans="2:7" x14ac:dyDescent="0.25">
      <c r="B85" s="65"/>
      <c r="D85" s="65"/>
      <c r="G85" s="41"/>
    </row>
    <row r="86" spans="2:7" x14ac:dyDescent="0.25">
      <c r="B86" s="65"/>
      <c r="D86" s="65"/>
      <c r="G86" s="41"/>
    </row>
    <row r="87" spans="2:7" x14ac:dyDescent="0.25">
      <c r="B87" s="65"/>
      <c r="D87" s="65"/>
      <c r="G87" s="41"/>
    </row>
    <row r="88" spans="2:7" x14ac:dyDescent="0.25">
      <c r="B88" s="65"/>
      <c r="D88" s="65"/>
      <c r="G88" s="41"/>
    </row>
    <row r="89" spans="2:7" x14ac:dyDescent="0.25">
      <c r="B89" s="65"/>
      <c r="D89" s="65"/>
      <c r="G89" s="41"/>
    </row>
    <row r="90" spans="2:7" x14ac:dyDescent="0.25">
      <c r="B90" s="65"/>
      <c r="D90" s="65"/>
      <c r="G90" s="41"/>
    </row>
    <row r="91" spans="2:7" x14ac:dyDescent="0.25">
      <c r="B91" s="65"/>
      <c r="D91" s="65"/>
      <c r="G91" s="41"/>
    </row>
    <row r="92" spans="2:7" x14ac:dyDescent="0.25">
      <c r="B92" s="65"/>
      <c r="D92" s="65"/>
      <c r="G92" s="41"/>
    </row>
    <row r="93" spans="2:7" x14ac:dyDescent="0.25">
      <c r="B93" s="65"/>
      <c r="D93" s="65"/>
      <c r="G93" s="41"/>
    </row>
    <row r="94" spans="2:7" x14ac:dyDescent="0.25">
      <c r="B94" s="65"/>
      <c r="D94" s="66"/>
      <c r="G94" s="41"/>
    </row>
    <row r="95" spans="2:7" x14ac:dyDescent="0.25">
      <c r="B95" s="65"/>
      <c r="G95" s="41"/>
    </row>
    <row r="96" spans="2:7" x14ac:dyDescent="0.25">
      <c r="B96" s="65"/>
      <c r="G96" s="41"/>
    </row>
    <row r="97" spans="2:7" x14ac:dyDescent="0.25">
      <c r="B97" s="65"/>
      <c r="G97" s="41"/>
    </row>
    <row r="98" spans="2:7" x14ac:dyDescent="0.25">
      <c r="B98" s="65"/>
      <c r="G98" s="41"/>
    </row>
    <row r="99" spans="2:7" x14ac:dyDescent="0.25">
      <c r="B99" s="65"/>
      <c r="G99" s="41"/>
    </row>
    <row r="100" spans="2:7" x14ac:dyDescent="0.25">
      <c r="B100" s="65"/>
      <c r="G100" s="41"/>
    </row>
    <row r="101" spans="2:7" x14ac:dyDescent="0.25">
      <c r="B101" s="65"/>
      <c r="G101" s="41"/>
    </row>
    <row r="102" spans="2:7" x14ac:dyDescent="0.25">
      <c r="B102" s="65"/>
      <c r="G102" s="41"/>
    </row>
    <row r="103" spans="2:7" x14ac:dyDescent="0.25">
      <c r="B103" s="65"/>
      <c r="G103" s="41"/>
    </row>
    <row r="104" spans="2:7" x14ac:dyDescent="0.25">
      <c r="B104" s="65"/>
      <c r="G104" s="41"/>
    </row>
    <row r="105" spans="2:7" x14ac:dyDescent="0.25">
      <c r="B105" s="65"/>
      <c r="G105" s="41"/>
    </row>
    <row r="106" spans="2:7" x14ac:dyDescent="0.25">
      <c r="B106" s="65"/>
      <c r="G106" s="41"/>
    </row>
    <row r="107" spans="2:7" x14ac:dyDescent="0.25">
      <c r="B107" s="65"/>
      <c r="G107" s="41"/>
    </row>
    <row r="108" spans="2:7" x14ac:dyDescent="0.25">
      <c r="B108" s="65"/>
      <c r="G108" s="41"/>
    </row>
    <row r="109" spans="2:7" x14ac:dyDescent="0.25">
      <c r="B109" s="65"/>
      <c r="G109" s="41"/>
    </row>
    <row r="110" spans="2:7" x14ac:dyDescent="0.25">
      <c r="B110" s="65"/>
      <c r="G110" s="41"/>
    </row>
    <row r="111" spans="2:7" x14ac:dyDescent="0.25">
      <c r="B111" s="65"/>
      <c r="G111" s="41"/>
    </row>
    <row r="112" spans="2:7" x14ac:dyDescent="0.25">
      <c r="B112" s="65"/>
      <c r="G112" s="41"/>
    </row>
    <row r="113" spans="2:7" x14ac:dyDescent="0.25">
      <c r="B113" s="65"/>
      <c r="G113" s="41"/>
    </row>
    <row r="114" spans="2:7" x14ac:dyDescent="0.25">
      <c r="B114" s="65"/>
      <c r="G114" s="41"/>
    </row>
    <row r="115" spans="2:7" x14ac:dyDescent="0.25">
      <c r="B115" s="65"/>
      <c r="G115" s="42"/>
    </row>
    <row r="116" spans="2:7" x14ac:dyDescent="0.25">
      <c r="B116" s="65"/>
    </row>
    <row r="117" spans="2:7" x14ac:dyDescent="0.25">
      <c r="B117" s="65"/>
    </row>
    <row r="118" spans="2:7" x14ac:dyDescent="0.25">
      <c r="B118" s="65"/>
    </row>
    <row r="119" spans="2:7" x14ac:dyDescent="0.25">
      <c r="B119" s="65"/>
    </row>
    <row r="120" spans="2:7" x14ac:dyDescent="0.25">
      <c r="B120" s="65"/>
    </row>
    <row r="121" spans="2:7" x14ac:dyDescent="0.25">
      <c r="B121" s="65"/>
    </row>
    <row r="122" spans="2:7" x14ac:dyDescent="0.25">
      <c r="B122" s="65"/>
    </row>
    <row r="123" spans="2:7" x14ac:dyDescent="0.25">
      <c r="B123" s="65"/>
    </row>
    <row r="124" spans="2:7" x14ac:dyDescent="0.25">
      <c r="B124" s="65"/>
    </row>
    <row r="125" spans="2:7" x14ac:dyDescent="0.25">
      <c r="B125" s="65"/>
    </row>
    <row r="126" spans="2:7" x14ac:dyDescent="0.25">
      <c r="B126" s="65"/>
    </row>
    <row r="127" spans="2:7" x14ac:dyDescent="0.25">
      <c r="B127" s="65"/>
    </row>
    <row r="128" spans="2:7" x14ac:dyDescent="0.25">
      <c r="B128" s="65"/>
    </row>
    <row r="129" spans="2:2" x14ac:dyDescent="0.25">
      <c r="B129" s="65"/>
    </row>
    <row r="130" spans="2:2" x14ac:dyDescent="0.25">
      <c r="B130" s="65"/>
    </row>
    <row r="131" spans="2:2" x14ac:dyDescent="0.25">
      <c r="B131" s="65"/>
    </row>
    <row r="132" spans="2:2" x14ac:dyDescent="0.25">
      <c r="B132" s="65"/>
    </row>
    <row r="133" spans="2:2" x14ac:dyDescent="0.25">
      <c r="B133" s="65"/>
    </row>
    <row r="134" spans="2:2" x14ac:dyDescent="0.25">
      <c r="B134" s="65"/>
    </row>
    <row r="135" spans="2:2" x14ac:dyDescent="0.25">
      <c r="B135" s="65"/>
    </row>
    <row r="136" spans="2:2" x14ac:dyDescent="0.25">
      <c r="B136" s="65"/>
    </row>
    <row r="137" spans="2:2" x14ac:dyDescent="0.25">
      <c r="B137" s="65"/>
    </row>
    <row r="138" spans="2:2" x14ac:dyDescent="0.25">
      <c r="B138" s="65"/>
    </row>
    <row r="139" spans="2:2" x14ac:dyDescent="0.25">
      <c r="B139" s="65"/>
    </row>
    <row r="140" spans="2:2" x14ac:dyDescent="0.25">
      <c r="B140" s="65"/>
    </row>
    <row r="141" spans="2:2" x14ac:dyDescent="0.25">
      <c r="B141" s="65"/>
    </row>
    <row r="142" spans="2:2" x14ac:dyDescent="0.25">
      <c r="B142" s="65"/>
    </row>
    <row r="143" spans="2:2" x14ac:dyDescent="0.25">
      <c r="B143" s="65"/>
    </row>
    <row r="144" spans="2:2" x14ac:dyDescent="0.25">
      <c r="B144" s="65"/>
    </row>
    <row r="145" spans="2:2" x14ac:dyDescent="0.25">
      <c r="B145" s="65"/>
    </row>
    <row r="146" spans="2:2" x14ac:dyDescent="0.25">
      <c r="B146" s="65"/>
    </row>
    <row r="147" spans="2:2" x14ac:dyDescent="0.25">
      <c r="B147" s="65"/>
    </row>
    <row r="148" spans="2:2" x14ac:dyDescent="0.25">
      <c r="B148" s="65"/>
    </row>
    <row r="149" spans="2:2" x14ac:dyDescent="0.25">
      <c r="B149" s="65"/>
    </row>
    <row r="150" spans="2:2" x14ac:dyDescent="0.25">
      <c r="B150" s="65"/>
    </row>
    <row r="151" spans="2:2" x14ac:dyDescent="0.25">
      <c r="B151" s="65"/>
    </row>
    <row r="152" spans="2:2" x14ac:dyDescent="0.25">
      <c r="B152" s="65"/>
    </row>
    <row r="153" spans="2:2" x14ac:dyDescent="0.25">
      <c r="B153" s="65"/>
    </row>
    <row r="154" spans="2:2" x14ac:dyDescent="0.25">
      <c r="B154" s="65"/>
    </row>
    <row r="155" spans="2:2" x14ac:dyDescent="0.25">
      <c r="B155" s="65"/>
    </row>
    <row r="156" spans="2:2" x14ac:dyDescent="0.25">
      <c r="B156" s="65"/>
    </row>
    <row r="157" spans="2:2" x14ac:dyDescent="0.25">
      <c r="B157" s="65"/>
    </row>
    <row r="158" spans="2:2" x14ac:dyDescent="0.25">
      <c r="B158" s="65"/>
    </row>
    <row r="159" spans="2:2" x14ac:dyDescent="0.25">
      <c r="B159" s="65"/>
    </row>
    <row r="160" spans="2:2" x14ac:dyDescent="0.25">
      <c r="B160" s="65"/>
    </row>
    <row r="161" spans="2:2" x14ac:dyDescent="0.25">
      <c r="B161" s="65"/>
    </row>
    <row r="162" spans="2:2" x14ac:dyDescent="0.25">
      <c r="B162" s="65"/>
    </row>
    <row r="163" spans="2:2" x14ac:dyDescent="0.25">
      <c r="B163" s="65"/>
    </row>
    <row r="164" spans="2:2" x14ac:dyDescent="0.25">
      <c r="B164" s="65"/>
    </row>
    <row r="165" spans="2:2" x14ac:dyDescent="0.25">
      <c r="B165" s="65"/>
    </row>
    <row r="166" spans="2:2" x14ac:dyDescent="0.25">
      <c r="B166" s="65"/>
    </row>
    <row r="167" spans="2:2" x14ac:dyDescent="0.25">
      <c r="B167" s="65"/>
    </row>
    <row r="168" spans="2:2" x14ac:dyDescent="0.25">
      <c r="B168" s="65"/>
    </row>
    <row r="169" spans="2:2" x14ac:dyDescent="0.25">
      <c r="B169" s="65"/>
    </row>
    <row r="170" spans="2:2" x14ac:dyDescent="0.25">
      <c r="B170" s="65"/>
    </row>
    <row r="171" spans="2:2" x14ac:dyDescent="0.25">
      <c r="B171" s="65"/>
    </row>
    <row r="172" spans="2:2" x14ac:dyDescent="0.25">
      <c r="B172" s="65"/>
    </row>
    <row r="173" spans="2:2" x14ac:dyDescent="0.25">
      <c r="B173" s="65"/>
    </row>
    <row r="174" spans="2:2" x14ac:dyDescent="0.25">
      <c r="B174" s="65"/>
    </row>
    <row r="175" spans="2:2" x14ac:dyDescent="0.25">
      <c r="B175" s="65"/>
    </row>
    <row r="176" spans="2:2" x14ac:dyDescent="0.25">
      <c r="B176" s="65"/>
    </row>
    <row r="177" spans="2:2" x14ac:dyDescent="0.25">
      <c r="B177" s="65"/>
    </row>
    <row r="178" spans="2:2" x14ac:dyDescent="0.25">
      <c r="B178" s="65"/>
    </row>
    <row r="179" spans="2:2" x14ac:dyDescent="0.25">
      <c r="B179" s="65"/>
    </row>
    <row r="180" spans="2:2" x14ac:dyDescent="0.25">
      <c r="B180" s="65"/>
    </row>
    <row r="181" spans="2:2" x14ac:dyDescent="0.25">
      <c r="B181" s="65"/>
    </row>
    <row r="182" spans="2:2" x14ac:dyDescent="0.25">
      <c r="B182" s="65"/>
    </row>
    <row r="183" spans="2:2" x14ac:dyDescent="0.25">
      <c r="B183" s="65"/>
    </row>
    <row r="184" spans="2:2" x14ac:dyDescent="0.25">
      <c r="B184" s="65"/>
    </row>
    <row r="185" spans="2:2" x14ac:dyDescent="0.25">
      <c r="B185" s="65"/>
    </row>
    <row r="186" spans="2:2" x14ac:dyDescent="0.25">
      <c r="B186" s="65"/>
    </row>
    <row r="187" spans="2:2" x14ac:dyDescent="0.25">
      <c r="B187" s="65"/>
    </row>
    <row r="188" spans="2:2" x14ac:dyDescent="0.25">
      <c r="B188" s="65"/>
    </row>
    <row r="189" spans="2:2" x14ac:dyDescent="0.25">
      <c r="B189" s="65"/>
    </row>
    <row r="190" spans="2:2" x14ac:dyDescent="0.25">
      <c r="B190" s="65"/>
    </row>
    <row r="191" spans="2:2" x14ac:dyDescent="0.25">
      <c r="B191" s="65"/>
    </row>
    <row r="192" spans="2:2" x14ac:dyDescent="0.25">
      <c r="B192" s="65"/>
    </row>
    <row r="193" spans="2:2" x14ac:dyDescent="0.25">
      <c r="B193" s="65"/>
    </row>
    <row r="194" spans="2:2" x14ac:dyDescent="0.25">
      <c r="B194" s="65"/>
    </row>
    <row r="195" spans="2:2" x14ac:dyDescent="0.25">
      <c r="B195" s="65"/>
    </row>
    <row r="196" spans="2:2" x14ac:dyDescent="0.25">
      <c r="B196" s="65"/>
    </row>
    <row r="197" spans="2:2" x14ac:dyDescent="0.25">
      <c r="B197" s="65"/>
    </row>
    <row r="198" spans="2:2" x14ac:dyDescent="0.25">
      <c r="B198" s="65"/>
    </row>
    <row r="199" spans="2:2" x14ac:dyDescent="0.25">
      <c r="B199" s="65"/>
    </row>
    <row r="200" spans="2:2" x14ac:dyDescent="0.25">
      <c r="B200" s="65"/>
    </row>
    <row r="201" spans="2:2" x14ac:dyDescent="0.25">
      <c r="B201" s="65"/>
    </row>
    <row r="202" spans="2:2" x14ac:dyDescent="0.25">
      <c r="B202" s="65"/>
    </row>
    <row r="203" spans="2:2" x14ac:dyDescent="0.25">
      <c r="B203" s="65"/>
    </row>
    <row r="204" spans="2:2" x14ac:dyDescent="0.25">
      <c r="B204" s="65"/>
    </row>
    <row r="205" spans="2:2" x14ac:dyDescent="0.25">
      <c r="B205" s="65"/>
    </row>
    <row r="206" spans="2:2" x14ac:dyDescent="0.25">
      <c r="B206" s="65"/>
    </row>
    <row r="207" spans="2:2" x14ac:dyDescent="0.25">
      <c r="B207" s="65"/>
    </row>
    <row r="208" spans="2:2" x14ac:dyDescent="0.25">
      <c r="B208" s="65"/>
    </row>
    <row r="209" spans="2:2" x14ac:dyDescent="0.25">
      <c r="B209" s="65"/>
    </row>
    <row r="210" spans="2:2" x14ac:dyDescent="0.25">
      <c r="B210" s="65"/>
    </row>
    <row r="211" spans="2:2" x14ac:dyDescent="0.25">
      <c r="B211" s="65"/>
    </row>
    <row r="212" spans="2:2" x14ac:dyDescent="0.25">
      <c r="B212" s="65"/>
    </row>
    <row r="213" spans="2:2" x14ac:dyDescent="0.25">
      <c r="B213" s="65"/>
    </row>
    <row r="214" spans="2:2" x14ac:dyDescent="0.25">
      <c r="B214" s="65"/>
    </row>
    <row r="215" spans="2:2" x14ac:dyDescent="0.25">
      <c r="B215" s="65"/>
    </row>
    <row r="216" spans="2:2" x14ac:dyDescent="0.25">
      <c r="B216" s="65"/>
    </row>
    <row r="217" spans="2:2" x14ac:dyDescent="0.25">
      <c r="B217" s="65"/>
    </row>
    <row r="218" spans="2:2" x14ac:dyDescent="0.25">
      <c r="B218" s="65"/>
    </row>
    <row r="219" spans="2:2" x14ac:dyDescent="0.25">
      <c r="B219" s="65"/>
    </row>
    <row r="220" spans="2:2" x14ac:dyDescent="0.25">
      <c r="B220" s="65"/>
    </row>
    <row r="221" spans="2:2" x14ac:dyDescent="0.25">
      <c r="B221" s="65"/>
    </row>
    <row r="222" spans="2:2" x14ac:dyDescent="0.25">
      <c r="B222" s="65"/>
    </row>
    <row r="223" spans="2:2" x14ac:dyDescent="0.25">
      <c r="B223" s="65"/>
    </row>
    <row r="224" spans="2:2" x14ac:dyDescent="0.25">
      <c r="B224" s="65"/>
    </row>
    <row r="225" spans="2:2" x14ac:dyDescent="0.25">
      <c r="B225" s="65"/>
    </row>
    <row r="226" spans="2:2" x14ac:dyDescent="0.25">
      <c r="B226" s="65"/>
    </row>
    <row r="227" spans="2:2" x14ac:dyDescent="0.25">
      <c r="B227" s="65"/>
    </row>
    <row r="228" spans="2:2" x14ac:dyDescent="0.25">
      <c r="B228" s="65"/>
    </row>
    <row r="229" spans="2:2" x14ac:dyDescent="0.25">
      <c r="B229" s="65"/>
    </row>
    <row r="230" spans="2:2" x14ac:dyDescent="0.25">
      <c r="B230" s="65"/>
    </row>
    <row r="231" spans="2:2" x14ac:dyDescent="0.25">
      <c r="B231" s="65"/>
    </row>
    <row r="232" spans="2:2" x14ac:dyDescent="0.25">
      <c r="B232" s="65"/>
    </row>
    <row r="233" spans="2:2" x14ac:dyDescent="0.25">
      <c r="B233" s="65"/>
    </row>
    <row r="234" spans="2:2" x14ac:dyDescent="0.25">
      <c r="B234" s="65"/>
    </row>
    <row r="235" spans="2:2" x14ac:dyDescent="0.25">
      <c r="B235" s="65"/>
    </row>
    <row r="236" spans="2:2" x14ac:dyDescent="0.25">
      <c r="B236" s="65"/>
    </row>
    <row r="237" spans="2:2" x14ac:dyDescent="0.25">
      <c r="B237" s="65"/>
    </row>
    <row r="238" spans="2:2" x14ac:dyDescent="0.25">
      <c r="B238" s="65"/>
    </row>
    <row r="239" spans="2:2" x14ac:dyDescent="0.25">
      <c r="B239" s="65"/>
    </row>
    <row r="240" spans="2:2" x14ac:dyDescent="0.25">
      <c r="B240" s="65"/>
    </row>
    <row r="241" spans="2:2" x14ac:dyDescent="0.25">
      <c r="B241" s="65"/>
    </row>
    <row r="242" spans="2:2" x14ac:dyDescent="0.25">
      <c r="B242" s="65"/>
    </row>
    <row r="243" spans="2:2" x14ac:dyDescent="0.25">
      <c r="B243" s="65"/>
    </row>
    <row r="244" spans="2:2" x14ac:dyDescent="0.25">
      <c r="B244" s="65"/>
    </row>
    <row r="245" spans="2:2" x14ac:dyDescent="0.25">
      <c r="B245" s="65"/>
    </row>
    <row r="246" spans="2:2" x14ac:dyDescent="0.25">
      <c r="B246" s="65"/>
    </row>
    <row r="247" spans="2:2" x14ac:dyDescent="0.25">
      <c r="B247" s="65"/>
    </row>
    <row r="248" spans="2:2" x14ac:dyDescent="0.25">
      <c r="B248" s="65"/>
    </row>
    <row r="249" spans="2:2" x14ac:dyDescent="0.25">
      <c r="B249" s="65"/>
    </row>
    <row r="250" spans="2:2" x14ac:dyDescent="0.25">
      <c r="B250" s="65"/>
    </row>
    <row r="251" spans="2:2" x14ac:dyDescent="0.25">
      <c r="B251" s="65"/>
    </row>
    <row r="252" spans="2:2" x14ac:dyDescent="0.25">
      <c r="B252" s="65"/>
    </row>
    <row r="253" spans="2:2" x14ac:dyDescent="0.25">
      <c r="B253" s="65"/>
    </row>
    <row r="254" spans="2:2" x14ac:dyDescent="0.25">
      <c r="B254" s="65"/>
    </row>
    <row r="255" spans="2:2" x14ac:dyDescent="0.25">
      <c r="B255" s="65"/>
    </row>
    <row r="256" spans="2:2" x14ac:dyDescent="0.25">
      <c r="B256" s="65"/>
    </row>
    <row r="257" spans="2:2" x14ac:dyDescent="0.25">
      <c r="B257" s="65"/>
    </row>
    <row r="258" spans="2:2" x14ac:dyDescent="0.25">
      <c r="B258" s="65"/>
    </row>
    <row r="259" spans="2:2" x14ac:dyDescent="0.25">
      <c r="B259" s="65"/>
    </row>
    <row r="260" spans="2:2" x14ac:dyDescent="0.25">
      <c r="B260" s="65"/>
    </row>
    <row r="261" spans="2:2" x14ac:dyDescent="0.25">
      <c r="B261" s="65"/>
    </row>
    <row r="262" spans="2:2" x14ac:dyDescent="0.25">
      <c r="B262" s="65"/>
    </row>
    <row r="263" spans="2:2" x14ac:dyDescent="0.25">
      <c r="B263" s="65"/>
    </row>
    <row r="264" spans="2:2" x14ac:dyDescent="0.25">
      <c r="B264" s="65"/>
    </row>
    <row r="265" spans="2:2" x14ac:dyDescent="0.25">
      <c r="B265" s="65"/>
    </row>
    <row r="266" spans="2:2" x14ac:dyDescent="0.25">
      <c r="B266" s="65"/>
    </row>
    <row r="267" spans="2:2" x14ac:dyDescent="0.25">
      <c r="B267" s="65"/>
    </row>
    <row r="268" spans="2:2" x14ac:dyDescent="0.25">
      <c r="B268" s="65"/>
    </row>
    <row r="269" spans="2:2" x14ac:dyDescent="0.25">
      <c r="B269" s="65"/>
    </row>
    <row r="270" spans="2:2" x14ac:dyDescent="0.25">
      <c r="B270" s="65"/>
    </row>
    <row r="271" spans="2:2" x14ac:dyDescent="0.25">
      <c r="B271" s="65"/>
    </row>
    <row r="272" spans="2:2" x14ac:dyDescent="0.25">
      <c r="B272" s="65"/>
    </row>
    <row r="273" spans="2:2" x14ac:dyDescent="0.25">
      <c r="B273" s="65"/>
    </row>
    <row r="274" spans="2:2" x14ac:dyDescent="0.25">
      <c r="B274" s="65"/>
    </row>
    <row r="275" spans="2:2" x14ac:dyDescent="0.25">
      <c r="B275" s="65"/>
    </row>
    <row r="276" spans="2:2" x14ac:dyDescent="0.25">
      <c r="B276" s="65"/>
    </row>
    <row r="277" spans="2:2" x14ac:dyDescent="0.25">
      <c r="B277" s="65"/>
    </row>
    <row r="278" spans="2:2" x14ac:dyDescent="0.25">
      <c r="B278" s="65"/>
    </row>
    <row r="279" spans="2:2" x14ac:dyDescent="0.25">
      <c r="B279" s="65"/>
    </row>
    <row r="280" spans="2:2" x14ac:dyDescent="0.25">
      <c r="B280" s="65"/>
    </row>
    <row r="281" spans="2:2" x14ac:dyDescent="0.25">
      <c r="B281" s="65"/>
    </row>
    <row r="282" spans="2:2" x14ac:dyDescent="0.25">
      <c r="B282" s="65"/>
    </row>
    <row r="283" spans="2:2" x14ac:dyDescent="0.25">
      <c r="B283" s="65"/>
    </row>
    <row r="284" spans="2:2" x14ac:dyDescent="0.25">
      <c r="B284" s="65"/>
    </row>
    <row r="285" spans="2:2" x14ac:dyDescent="0.25">
      <c r="B285" s="65"/>
    </row>
    <row r="286" spans="2:2" x14ac:dyDescent="0.25">
      <c r="B286" s="65"/>
    </row>
    <row r="287" spans="2:2" x14ac:dyDescent="0.25">
      <c r="B287" s="65"/>
    </row>
    <row r="288" spans="2:2" x14ac:dyDescent="0.25">
      <c r="B288" s="65"/>
    </row>
    <row r="289" spans="2:2" x14ac:dyDescent="0.25">
      <c r="B289" s="65"/>
    </row>
    <row r="290" spans="2:2" x14ac:dyDescent="0.25">
      <c r="B290" s="65"/>
    </row>
    <row r="291" spans="2:2" x14ac:dyDescent="0.25">
      <c r="B291" s="65"/>
    </row>
    <row r="292" spans="2:2" x14ac:dyDescent="0.25">
      <c r="B292" s="65"/>
    </row>
    <row r="293" spans="2:2" x14ac:dyDescent="0.25">
      <c r="B293" s="65"/>
    </row>
    <row r="294" spans="2:2" x14ac:dyDescent="0.25">
      <c r="B294" s="65"/>
    </row>
    <row r="295" spans="2:2" x14ac:dyDescent="0.25">
      <c r="B295" s="65"/>
    </row>
    <row r="296" spans="2:2" x14ac:dyDescent="0.25">
      <c r="B296" s="65"/>
    </row>
    <row r="297" spans="2:2" x14ac:dyDescent="0.25">
      <c r="B297" s="65"/>
    </row>
    <row r="298" spans="2:2" x14ac:dyDescent="0.25">
      <c r="B298" s="65"/>
    </row>
    <row r="299" spans="2:2" x14ac:dyDescent="0.25">
      <c r="B299" s="65"/>
    </row>
    <row r="300" spans="2:2" x14ac:dyDescent="0.25">
      <c r="B300" s="65"/>
    </row>
    <row r="301" spans="2:2" x14ac:dyDescent="0.25">
      <c r="B301" s="65"/>
    </row>
    <row r="302" spans="2:2" x14ac:dyDescent="0.25">
      <c r="B302" s="65"/>
    </row>
    <row r="303" spans="2:2" x14ac:dyDescent="0.25">
      <c r="B303" s="65"/>
    </row>
    <row r="304" spans="2:2" x14ac:dyDescent="0.25">
      <c r="B304" s="65"/>
    </row>
    <row r="305" spans="2:2" x14ac:dyDescent="0.25">
      <c r="B305" s="65"/>
    </row>
    <row r="306" spans="2:2" x14ac:dyDescent="0.25">
      <c r="B306" s="65"/>
    </row>
    <row r="307" spans="2:2" x14ac:dyDescent="0.25">
      <c r="B307" s="65"/>
    </row>
    <row r="308" spans="2:2" x14ac:dyDescent="0.25">
      <c r="B308" s="65"/>
    </row>
    <row r="309" spans="2:2" x14ac:dyDescent="0.25">
      <c r="B309" s="65"/>
    </row>
    <row r="310" spans="2:2" x14ac:dyDescent="0.25">
      <c r="B310" s="65"/>
    </row>
    <row r="311" spans="2:2" x14ac:dyDescent="0.25">
      <c r="B311" s="65"/>
    </row>
    <row r="312" spans="2:2" x14ac:dyDescent="0.25">
      <c r="B312" s="65"/>
    </row>
    <row r="313" spans="2:2" x14ac:dyDescent="0.25">
      <c r="B313" s="65"/>
    </row>
    <row r="314" spans="2:2" x14ac:dyDescent="0.25">
      <c r="B314" s="65"/>
    </row>
    <row r="315" spans="2:2" x14ac:dyDescent="0.25">
      <c r="B315" s="65"/>
    </row>
    <row r="316" spans="2:2" x14ac:dyDescent="0.25">
      <c r="B316" s="65"/>
    </row>
    <row r="317" spans="2:2" x14ac:dyDescent="0.25">
      <c r="B317" s="65"/>
    </row>
    <row r="318" spans="2:2" x14ac:dyDescent="0.25">
      <c r="B318" s="65"/>
    </row>
    <row r="319" spans="2:2" x14ac:dyDescent="0.25">
      <c r="B319" s="65"/>
    </row>
    <row r="320" spans="2:2" x14ac:dyDescent="0.25">
      <c r="B320" s="65"/>
    </row>
    <row r="321" spans="2:2" x14ac:dyDescent="0.25">
      <c r="B321" s="65"/>
    </row>
    <row r="322" spans="2:2" x14ac:dyDescent="0.25">
      <c r="B322" s="65"/>
    </row>
    <row r="323" spans="2:2" x14ac:dyDescent="0.25">
      <c r="B323" s="65"/>
    </row>
    <row r="324" spans="2:2" x14ac:dyDescent="0.25">
      <c r="B324" s="65"/>
    </row>
    <row r="325" spans="2:2" x14ac:dyDescent="0.25">
      <c r="B325" s="65"/>
    </row>
    <row r="326" spans="2:2" x14ac:dyDescent="0.25">
      <c r="B326" s="65"/>
    </row>
    <row r="327" spans="2:2" x14ac:dyDescent="0.25">
      <c r="B327" s="65"/>
    </row>
    <row r="328" spans="2:2" x14ac:dyDescent="0.25">
      <c r="B328" s="65"/>
    </row>
    <row r="329" spans="2:2" x14ac:dyDescent="0.25">
      <c r="B329" s="65"/>
    </row>
    <row r="330" spans="2:2" x14ac:dyDescent="0.25">
      <c r="B330" s="65"/>
    </row>
    <row r="331" spans="2:2" x14ac:dyDescent="0.25">
      <c r="B331" s="65"/>
    </row>
    <row r="332" spans="2:2" x14ac:dyDescent="0.25">
      <c r="B332" s="65"/>
    </row>
    <row r="333" spans="2:2" x14ac:dyDescent="0.25">
      <c r="B333" s="65"/>
    </row>
    <row r="334" spans="2:2" x14ac:dyDescent="0.25">
      <c r="B334" s="65"/>
    </row>
    <row r="335" spans="2:2" x14ac:dyDescent="0.25">
      <c r="B335" s="65"/>
    </row>
    <row r="336" spans="2:2" x14ac:dyDescent="0.25">
      <c r="B336" s="65"/>
    </row>
    <row r="337" spans="2:2" x14ac:dyDescent="0.25">
      <c r="B337" s="65"/>
    </row>
    <row r="338" spans="2:2" x14ac:dyDescent="0.25">
      <c r="B338" s="65"/>
    </row>
    <row r="339" spans="2:2" x14ac:dyDescent="0.25">
      <c r="B339" s="65"/>
    </row>
    <row r="340" spans="2:2" x14ac:dyDescent="0.25">
      <c r="B340" s="65"/>
    </row>
    <row r="341" spans="2:2" x14ac:dyDescent="0.25">
      <c r="B341" s="65"/>
    </row>
    <row r="342" spans="2:2" x14ac:dyDescent="0.25">
      <c r="B342" s="65"/>
    </row>
    <row r="343" spans="2:2" x14ac:dyDescent="0.25">
      <c r="B343" s="65"/>
    </row>
    <row r="344" spans="2:2" x14ac:dyDescent="0.25">
      <c r="B344" s="65"/>
    </row>
    <row r="345" spans="2:2" x14ac:dyDescent="0.25">
      <c r="B345" s="65"/>
    </row>
    <row r="346" spans="2:2" x14ac:dyDescent="0.25">
      <c r="B346" s="65"/>
    </row>
    <row r="347" spans="2:2" x14ac:dyDescent="0.25">
      <c r="B347" s="65"/>
    </row>
    <row r="348" spans="2:2" x14ac:dyDescent="0.25">
      <c r="B348" s="65"/>
    </row>
    <row r="349" spans="2:2" x14ac:dyDescent="0.25">
      <c r="B349" s="65"/>
    </row>
    <row r="350" spans="2:2" x14ac:dyDescent="0.25">
      <c r="B350" s="65"/>
    </row>
    <row r="351" spans="2:2" x14ac:dyDescent="0.25">
      <c r="B351" s="65"/>
    </row>
    <row r="352" spans="2:2" x14ac:dyDescent="0.25">
      <c r="B352" s="65"/>
    </row>
    <row r="353" spans="2:2" x14ac:dyDescent="0.25">
      <c r="B353" s="65"/>
    </row>
    <row r="354" spans="2:2" x14ac:dyDescent="0.25">
      <c r="B354" s="65"/>
    </row>
    <row r="355" spans="2:2" x14ac:dyDescent="0.25">
      <c r="B355" s="65"/>
    </row>
    <row r="356" spans="2:2" x14ac:dyDescent="0.25">
      <c r="B356" s="65"/>
    </row>
    <row r="357" spans="2:2" x14ac:dyDescent="0.25">
      <c r="B357" s="65"/>
    </row>
    <row r="358" spans="2:2" x14ac:dyDescent="0.25">
      <c r="B358" s="65"/>
    </row>
    <row r="359" spans="2:2" x14ac:dyDescent="0.25">
      <c r="B359" s="65"/>
    </row>
    <row r="360" spans="2:2" x14ac:dyDescent="0.25">
      <c r="B360" s="65"/>
    </row>
    <row r="361" spans="2:2" x14ac:dyDescent="0.25">
      <c r="B361" s="65"/>
    </row>
    <row r="362" spans="2:2" x14ac:dyDescent="0.25">
      <c r="B362" s="65"/>
    </row>
    <row r="363" spans="2:2" x14ac:dyDescent="0.25">
      <c r="B363" s="65"/>
    </row>
    <row r="364" spans="2:2" x14ac:dyDescent="0.25">
      <c r="B364" s="65"/>
    </row>
    <row r="365" spans="2:2" x14ac:dyDescent="0.25">
      <c r="B365" s="65"/>
    </row>
    <row r="366" spans="2:2" x14ac:dyDescent="0.25">
      <c r="B366" s="65"/>
    </row>
    <row r="367" spans="2:2" x14ac:dyDescent="0.25">
      <c r="B367" s="65"/>
    </row>
    <row r="368" spans="2:2" x14ac:dyDescent="0.25">
      <c r="B368" s="65"/>
    </row>
    <row r="369" spans="2:2" x14ac:dyDescent="0.25">
      <c r="B369" s="65"/>
    </row>
    <row r="370" spans="2:2" x14ac:dyDescent="0.25">
      <c r="B370" s="65"/>
    </row>
    <row r="371" spans="2:2" x14ac:dyDescent="0.25">
      <c r="B371" s="65"/>
    </row>
    <row r="372" spans="2:2" x14ac:dyDescent="0.25">
      <c r="B372" s="65"/>
    </row>
    <row r="373" spans="2:2" x14ac:dyDescent="0.25">
      <c r="B373" s="65"/>
    </row>
    <row r="374" spans="2:2" x14ac:dyDescent="0.25">
      <c r="B374" s="65"/>
    </row>
    <row r="375" spans="2:2" x14ac:dyDescent="0.25">
      <c r="B375" s="65"/>
    </row>
    <row r="376" spans="2:2" x14ac:dyDescent="0.25">
      <c r="B376" s="65"/>
    </row>
    <row r="377" spans="2:2" x14ac:dyDescent="0.25">
      <c r="B377" s="65"/>
    </row>
    <row r="378" spans="2:2" x14ac:dyDescent="0.25">
      <c r="B378" s="65"/>
    </row>
    <row r="379" spans="2:2" x14ac:dyDescent="0.25">
      <c r="B379" s="66"/>
    </row>
  </sheetData>
  <mergeCells count="2">
    <mergeCell ref="L1:V1"/>
    <mergeCell ref="A1:K1"/>
  </mergeCells>
  <phoneticPr fontId="2" type="noConversion"/>
  <conditionalFormatting sqref="E3">
    <cfRule type="expression" dxfId="2" priority="1">
      <formula>"SI(ET('Dépenses engagées pour soins'!$E$3=(DATE(;;));'Remb. MSA - Sécurité Sociale'!$D$3=(DATE(;;));'Dépenses engagées pour soins'!$A$3=(AUJOURD'HUI()+30))"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8EF2528-EEBE-417B-9B0F-69A1154E2624}">
          <x14:formula1>
            <xm:f>'(Données liste déroulante)'!$A$1:$A$3</xm:f>
          </x14:formula1>
          <xm:sqref>E1:F1</xm:sqref>
        </x14:dataValidation>
        <x14:dataValidation type="list" allowBlank="1" showInputMessage="1" showErrorMessage="1" xr:uid="{F9816ED9-0FCD-48C9-B3E5-9EDBD09837F8}">
          <x14:formula1>
            <xm:f>'(Données liste déroulante)'!$A$1:$A$2</xm:f>
          </x14:formula1>
          <xm:sqref>O6:O1048576 D1 O3:O4 D3:D1048576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4A730E-8DF3-40D6-A3C6-60ACEC3FCFD9}">
  <dimension ref="A1:T58"/>
  <sheetViews>
    <sheetView topLeftCell="A13" workbookViewId="0">
      <selection activeCell="O3" sqref="O3"/>
    </sheetView>
  </sheetViews>
  <sheetFormatPr baseColWidth="10" defaultRowHeight="15" x14ac:dyDescent="0.25"/>
  <cols>
    <col min="1" max="1" width="14.7109375" style="61" customWidth="1"/>
    <col min="2" max="2" width="21.7109375" customWidth="1"/>
    <col min="3" max="3" width="11.42578125" style="2"/>
    <col min="4" max="4" width="16.7109375" customWidth="1"/>
    <col min="5" max="8" width="16.7109375" style="2" customWidth="1"/>
    <col min="9" max="9" width="14.7109375" style="61" customWidth="1"/>
    <col min="10" max="10" width="21.7109375" customWidth="1"/>
    <col min="11" max="11" width="11.42578125" style="2"/>
    <col min="12" max="12" width="16.7109375" customWidth="1"/>
    <col min="13" max="16" width="16.7109375" style="2" customWidth="1"/>
  </cols>
  <sheetData>
    <row r="1" spans="1:20" ht="15.75" thickBot="1" x14ac:dyDescent="0.3">
      <c r="A1" s="355" t="s">
        <v>36</v>
      </c>
      <c r="B1" s="356"/>
      <c r="C1" s="356"/>
      <c r="D1" s="356"/>
      <c r="E1" s="356"/>
      <c r="F1" s="356"/>
      <c r="G1" s="356"/>
      <c r="H1" s="357"/>
      <c r="I1" s="271" t="s">
        <v>37</v>
      </c>
      <c r="J1" s="272"/>
      <c r="K1" s="272"/>
      <c r="L1" s="272"/>
      <c r="M1" s="272"/>
      <c r="N1" s="272"/>
      <c r="O1" s="272"/>
      <c r="P1" s="273"/>
    </row>
    <row r="2" spans="1:20" ht="60" x14ac:dyDescent="0.25">
      <c r="A2" s="50" t="s">
        <v>1</v>
      </c>
      <c r="B2" s="18" t="s">
        <v>0</v>
      </c>
      <c r="C2" s="51" t="s">
        <v>2</v>
      </c>
      <c r="D2" s="24" t="s">
        <v>46</v>
      </c>
      <c r="E2" s="21" t="s">
        <v>47</v>
      </c>
      <c r="F2" s="245" t="s">
        <v>48</v>
      </c>
      <c r="G2" s="192" t="s">
        <v>49</v>
      </c>
      <c r="H2" s="23" t="s">
        <v>13</v>
      </c>
      <c r="I2" s="32" t="s">
        <v>1</v>
      </c>
      <c r="J2" s="43" t="s">
        <v>0</v>
      </c>
      <c r="K2" s="52" t="s">
        <v>2</v>
      </c>
      <c r="L2" s="33" t="s">
        <v>46</v>
      </c>
      <c r="M2" s="29" t="s">
        <v>47</v>
      </c>
      <c r="N2" s="249" t="s">
        <v>48</v>
      </c>
      <c r="O2" s="188" t="s">
        <v>49</v>
      </c>
      <c r="P2" s="31" t="s">
        <v>13</v>
      </c>
      <c r="S2" s="47"/>
    </row>
    <row r="3" spans="1:20" x14ac:dyDescent="0.25">
      <c r="A3" s="94">
        <f>'Dépenses engagées pour soins'!A3</f>
        <v>45658</v>
      </c>
      <c r="B3" s="256" t="str">
        <f>'Dépenses engagées pour soins'!B3</f>
        <v>test 1</v>
      </c>
      <c r="C3" s="79">
        <f>'Dépenses engagées pour soins'!C3</f>
        <v>100</v>
      </c>
      <c r="D3" s="116" t="e">
        <f>DATE(,,)</f>
        <v>#NUM!</v>
      </c>
      <c r="E3" s="257"/>
      <c r="F3" s="246"/>
      <c r="G3" s="193"/>
      <c r="H3" s="68">
        <f>'Remb. Assurance Maladie'!C3-G3</f>
        <v>100</v>
      </c>
      <c r="I3" s="69">
        <f>'Dépenses engagées pour soins'!L3</f>
        <v>45658</v>
      </c>
      <c r="J3" s="58" t="str">
        <f>'Dépenses engagées pour soins'!M3</f>
        <v>test 1</v>
      </c>
      <c r="K3" s="48">
        <f>'Dépenses engagées pour soins'!N3</f>
        <v>50</v>
      </c>
      <c r="L3" s="71" t="e">
        <f>DATE(,,)</f>
        <v>#NUM!</v>
      </c>
      <c r="M3" s="59"/>
      <c r="N3" s="250"/>
      <c r="O3" s="189"/>
      <c r="P3" s="96">
        <f>K3-O3</f>
        <v>50</v>
      </c>
      <c r="T3" s="45"/>
    </row>
    <row r="4" spans="1:20" x14ac:dyDescent="0.25">
      <c r="A4" s="94">
        <f>'Dépenses engagées pour soins'!A4</f>
        <v>45659</v>
      </c>
      <c r="B4" s="56" t="str">
        <f>'Dépenses engagées pour soins'!B4</f>
        <v>test 2</v>
      </c>
      <c r="C4" s="73">
        <f>'Dépenses engagées pour soins'!C4</f>
        <v>100</v>
      </c>
      <c r="D4" s="130" t="e">
        <f>DATE(,,)</f>
        <v>#NUM!</v>
      </c>
      <c r="E4" s="72"/>
      <c r="F4" s="247"/>
      <c r="G4" s="194"/>
      <c r="H4" s="75">
        <f t="shared" ref="H4:H45" si="0">C4-G4</f>
        <v>100</v>
      </c>
      <c r="I4" s="117">
        <f>'Dépenses engagées pour soins'!L4</f>
        <v>45659</v>
      </c>
      <c r="J4" s="76" t="str">
        <f>'Dépenses engagées pour soins'!M4</f>
        <v>test 2</v>
      </c>
      <c r="K4" s="97">
        <f>'Dépenses engagées pour soins'!N4</f>
        <v>50</v>
      </c>
      <c r="L4" s="138" t="e">
        <f>DATE(,,)</f>
        <v>#NUM!</v>
      </c>
      <c r="M4" s="98"/>
      <c r="N4" s="251"/>
      <c r="O4" s="190"/>
      <c r="P4" s="99">
        <f t="shared" ref="P4:P45" si="1">K4-O4</f>
        <v>50</v>
      </c>
    </row>
    <row r="5" spans="1:20" x14ac:dyDescent="0.25">
      <c r="A5" s="94">
        <f>'Dépenses engagées pour soins'!A5</f>
        <v>45689</v>
      </c>
      <c r="B5" s="56" t="str">
        <f>'Dépenses engagées pour soins'!B5</f>
        <v>test 3</v>
      </c>
      <c r="C5" s="73">
        <f>'Dépenses engagées pour soins'!C5</f>
        <v>100</v>
      </c>
      <c r="D5" s="130" t="e">
        <f t="shared" ref="D5:D45" si="2">DATE(,,)</f>
        <v>#NUM!</v>
      </c>
      <c r="E5" s="72"/>
      <c r="F5" s="247"/>
      <c r="G5" s="194"/>
      <c r="H5" s="75">
        <f t="shared" si="0"/>
        <v>100</v>
      </c>
      <c r="I5" s="118">
        <f>'Dépenses engagées pour soins'!L5</f>
        <v>45689</v>
      </c>
      <c r="J5" s="76" t="str">
        <f>'Dépenses engagées pour soins'!M5</f>
        <v>test 3</v>
      </c>
      <c r="K5" s="97">
        <f>'Dépenses engagées pour soins'!N5</f>
        <v>50</v>
      </c>
      <c r="L5" s="138" t="e">
        <f t="shared" ref="L5:L45" si="3">DATE(,,)</f>
        <v>#NUM!</v>
      </c>
      <c r="M5" s="98"/>
      <c r="N5" s="251"/>
      <c r="O5" s="190"/>
      <c r="P5" s="99">
        <f t="shared" si="1"/>
        <v>50</v>
      </c>
    </row>
    <row r="6" spans="1:20" x14ac:dyDescent="0.25">
      <c r="A6" s="94" t="e">
        <f>'Dépenses engagées pour soins'!A6</f>
        <v>#NUM!</v>
      </c>
      <c r="B6" s="56">
        <f>'Dépenses engagées pour soins'!B6</f>
        <v>0</v>
      </c>
      <c r="C6" s="73">
        <f>'Dépenses engagées pour soins'!C6</f>
        <v>0</v>
      </c>
      <c r="D6" s="130" t="e">
        <f t="shared" si="2"/>
        <v>#NUM!</v>
      </c>
      <c r="E6" s="72"/>
      <c r="F6" s="247"/>
      <c r="G6" s="194"/>
      <c r="H6" s="75">
        <f t="shared" si="0"/>
        <v>0</v>
      </c>
      <c r="I6" s="95" t="e">
        <f>'Dépenses engagées pour soins'!L6</f>
        <v>#NUM!</v>
      </c>
      <c r="J6" s="76">
        <f>'Dépenses engagées pour soins'!M6</f>
        <v>0</v>
      </c>
      <c r="K6" s="97">
        <f>'Dépenses engagées pour soins'!N6</f>
        <v>0</v>
      </c>
      <c r="L6" s="138" t="e">
        <f t="shared" si="3"/>
        <v>#NUM!</v>
      </c>
      <c r="M6" s="98"/>
      <c r="N6" s="251"/>
      <c r="O6" s="190"/>
      <c r="P6" s="99">
        <f t="shared" si="1"/>
        <v>0</v>
      </c>
    </row>
    <row r="7" spans="1:20" x14ac:dyDescent="0.25">
      <c r="A7" s="94" t="e">
        <f>'Dépenses engagées pour soins'!A7</f>
        <v>#NUM!</v>
      </c>
      <c r="B7" s="56">
        <f>'Dépenses engagées pour soins'!B7</f>
        <v>0</v>
      </c>
      <c r="C7" s="73">
        <f>'Dépenses engagées pour soins'!C7</f>
        <v>0</v>
      </c>
      <c r="D7" s="130" t="e">
        <f t="shared" si="2"/>
        <v>#NUM!</v>
      </c>
      <c r="E7" s="72"/>
      <c r="F7" s="247"/>
      <c r="G7" s="194"/>
      <c r="H7" s="75">
        <f t="shared" si="0"/>
        <v>0</v>
      </c>
      <c r="I7" s="117" t="e">
        <f>'Dépenses engagées pour soins'!L7</f>
        <v>#NUM!</v>
      </c>
      <c r="J7" s="76">
        <f>'Dépenses engagées pour soins'!M7</f>
        <v>0</v>
      </c>
      <c r="K7" s="97">
        <f>'Dépenses engagées pour soins'!N7</f>
        <v>0</v>
      </c>
      <c r="L7" s="138" t="e">
        <f t="shared" si="3"/>
        <v>#NUM!</v>
      </c>
      <c r="M7" s="98"/>
      <c r="N7" s="251"/>
      <c r="O7" s="190"/>
      <c r="P7" s="99">
        <f t="shared" si="1"/>
        <v>0</v>
      </c>
    </row>
    <row r="8" spans="1:20" x14ac:dyDescent="0.25">
      <c r="A8" s="94" t="e">
        <f>'Dépenses engagées pour soins'!A8</f>
        <v>#NUM!</v>
      </c>
      <c r="B8" s="56">
        <f>'Dépenses engagées pour soins'!B8</f>
        <v>0</v>
      </c>
      <c r="C8" s="73">
        <f>'Dépenses engagées pour soins'!C8</f>
        <v>0</v>
      </c>
      <c r="D8" s="130" t="e">
        <f t="shared" si="2"/>
        <v>#NUM!</v>
      </c>
      <c r="E8" s="72"/>
      <c r="F8" s="247"/>
      <c r="G8" s="194"/>
      <c r="H8" s="75">
        <f t="shared" si="0"/>
        <v>0</v>
      </c>
      <c r="I8" s="117" t="e">
        <f>'Dépenses engagées pour soins'!L8</f>
        <v>#NUM!</v>
      </c>
      <c r="J8" s="76">
        <f>'Dépenses engagées pour soins'!M8</f>
        <v>0</v>
      </c>
      <c r="K8" s="97">
        <f>'Dépenses engagées pour soins'!N8</f>
        <v>0</v>
      </c>
      <c r="L8" s="138" t="e">
        <f t="shared" si="3"/>
        <v>#NUM!</v>
      </c>
      <c r="M8" s="98"/>
      <c r="N8" s="251"/>
      <c r="O8" s="190"/>
      <c r="P8" s="99">
        <f t="shared" si="1"/>
        <v>0</v>
      </c>
    </row>
    <row r="9" spans="1:20" x14ac:dyDescent="0.25">
      <c r="A9" s="94" t="e">
        <f>'Dépenses engagées pour soins'!A9</f>
        <v>#NUM!</v>
      </c>
      <c r="B9" s="56">
        <f>'Dépenses engagées pour soins'!B9</f>
        <v>0</v>
      </c>
      <c r="C9" s="73">
        <f>'Dépenses engagées pour soins'!C9</f>
        <v>0</v>
      </c>
      <c r="D9" s="130" t="e">
        <f t="shared" si="2"/>
        <v>#NUM!</v>
      </c>
      <c r="E9" s="72"/>
      <c r="F9" s="247"/>
      <c r="G9" s="194"/>
      <c r="H9" s="75">
        <f t="shared" si="0"/>
        <v>0</v>
      </c>
      <c r="I9" s="117" t="e">
        <f>'Dépenses engagées pour soins'!L9</f>
        <v>#NUM!</v>
      </c>
      <c r="J9" s="76">
        <f>'Dépenses engagées pour soins'!M9</f>
        <v>0</v>
      </c>
      <c r="K9" s="97">
        <f>'Dépenses engagées pour soins'!N9</f>
        <v>0</v>
      </c>
      <c r="L9" s="138" t="e">
        <f t="shared" si="3"/>
        <v>#NUM!</v>
      </c>
      <c r="M9" s="98"/>
      <c r="N9" s="251"/>
      <c r="O9" s="190"/>
      <c r="P9" s="99">
        <f t="shared" si="1"/>
        <v>0</v>
      </c>
    </row>
    <row r="10" spans="1:20" x14ac:dyDescent="0.25">
      <c r="A10" s="94" t="e">
        <f>'Dépenses engagées pour soins'!A10</f>
        <v>#NUM!</v>
      </c>
      <c r="B10" s="56">
        <f>'Dépenses engagées pour soins'!B10</f>
        <v>0</v>
      </c>
      <c r="C10" s="73">
        <f>'Dépenses engagées pour soins'!C10</f>
        <v>0</v>
      </c>
      <c r="D10" s="130" t="e">
        <f t="shared" si="2"/>
        <v>#NUM!</v>
      </c>
      <c r="E10" s="72"/>
      <c r="F10" s="247"/>
      <c r="G10" s="194"/>
      <c r="H10" s="75">
        <f t="shared" si="0"/>
        <v>0</v>
      </c>
      <c r="I10" s="117" t="e">
        <f>'Dépenses engagées pour soins'!L10</f>
        <v>#NUM!</v>
      </c>
      <c r="J10" s="76">
        <f>'Dépenses engagées pour soins'!M10</f>
        <v>0</v>
      </c>
      <c r="K10" s="97">
        <f>'Dépenses engagées pour soins'!N10</f>
        <v>0</v>
      </c>
      <c r="L10" s="138" t="e">
        <f t="shared" si="3"/>
        <v>#NUM!</v>
      </c>
      <c r="M10" s="98"/>
      <c r="N10" s="251"/>
      <c r="O10" s="190"/>
      <c r="P10" s="99">
        <f t="shared" si="1"/>
        <v>0</v>
      </c>
    </row>
    <row r="11" spans="1:20" x14ac:dyDescent="0.25">
      <c r="A11" s="94" t="e">
        <f>'Dépenses engagées pour soins'!A11</f>
        <v>#NUM!</v>
      </c>
      <c r="B11" s="56">
        <f>'Dépenses engagées pour soins'!B11</f>
        <v>0</v>
      </c>
      <c r="C11" s="73">
        <f>'Dépenses engagées pour soins'!C11</f>
        <v>0</v>
      </c>
      <c r="D11" s="130" t="e">
        <f t="shared" si="2"/>
        <v>#NUM!</v>
      </c>
      <c r="E11" s="72"/>
      <c r="F11" s="247"/>
      <c r="G11" s="194"/>
      <c r="H11" s="75">
        <f t="shared" si="0"/>
        <v>0</v>
      </c>
      <c r="I11" s="117" t="e">
        <f>'Dépenses engagées pour soins'!L11</f>
        <v>#NUM!</v>
      </c>
      <c r="J11" s="76">
        <f>'Dépenses engagées pour soins'!M11</f>
        <v>0</v>
      </c>
      <c r="K11" s="97">
        <f>'Dépenses engagées pour soins'!N11</f>
        <v>0</v>
      </c>
      <c r="L11" s="138" t="e">
        <f t="shared" si="3"/>
        <v>#NUM!</v>
      </c>
      <c r="M11" s="98"/>
      <c r="N11" s="251"/>
      <c r="O11" s="190"/>
      <c r="P11" s="99">
        <f t="shared" si="1"/>
        <v>0</v>
      </c>
    </row>
    <row r="12" spans="1:20" x14ac:dyDescent="0.25">
      <c r="A12" s="94" t="e">
        <f>'Dépenses engagées pour soins'!A12</f>
        <v>#NUM!</v>
      </c>
      <c r="B12" s="56">
        <f>'Dépenses engagées pour soins'!B12</f>
        <v>0</v>
      </c>
      <c r="C12" s="73">
        <f>'Dépenses engagées pour soins'!C12</f>
        <v>0</v>
      </c>
      <c r="D12" s="130" t="e">
        <f t="shared" si="2"/>
        <v>#NUM!</v>
      </c>
      <c r="E12" s="72"/>
      <c r="F12" s="247"/>
      <c r="G12" s="194"/>
      <c r="H12" s="75">
        <f t="shared" si="0"/>
        <v>0</v>
      </c>
      <c r="I12" s="117" t="e">
        <f>'Dépenses engagées pour soins'!L12</f>
        <v>#NUM!</v>
      </c>
      <c r="J12" s="76">
        <f>'Dépenses engagées pour soins'!M12</f>
        <v>0</v>
      </c>
      <c r="K12" s="97">
        <f>'Dépenses engagées pour soins'!N12</f>
        <v>0</v>
      </c>
      <c r="L12" s="138" t="e">
        <f t="shared" si="3"/>
        <v>#NUM!</v>
      </c>
      <c r="M12" s="98"/>
      <c r="N12" s="251"/>
      <c r="O12" s="190"/>
      <c r="P12" s="99">
        <f t="shared" si="1"/>
        <v>0</v>
      </c>
    </row>
    <row r="13" spans="1:20" x14ac:dyDescent="0.25">
      <c r="A13" s="94" t="e">
        <f>'Dépenses engagées pour soins'!A13</f>
        <v>#NUM!</v>
      </c>
      <c r="B13" s="56">
        <f>'Dépenses engagées pour soins'!B13</f>
        <v>0</v>
      </c>
      <c r="C13" s="73">
        <f>'Dépenses engagées pour soins'!C13</f>
        <v>0</v>
      </c>
      <c r="D13" s="130" t="e">
        <f t="shared" si="2"/>
        <v>#NUM!</v>
      </c>
      <c r="E13" s="72"/>
      <c r="F13" s="247"/>
      <c r="G13" s="194"/>
      <c r="H13" s="75">
        <f t="shared" si="0"/>
        <v>0</v>
      </c>
      <c r="I13" s="117" t="e">
        <f>'Dépenses engagées pour soins'!L13</f>
        <v>#NUM!</v>
      </c>
      <c r="J13" s="76">
        <f>'Dépenses engagées pour soins'!M13</f>
        <v>0</v>
      </c>
      <c r="K13" s="97">
        <f>'Dépenses engagées pour soins'!N13</f>
        <v>0</v>
      </c>
      <c r="L13" s="138" t="e">
        <f t="shared" si="3"/>
        <v>#NUM!</v>
      </c>
      <c r="M13" s="98"/>
      <c r="N13" s="251"/>
      <c r="O13" s="190"/>
      <c r="P13" s="99">
        <f t="shared" si="1"/>
        <v>0</v>
      </c>
    </row>
    <row r="14" spans="1:20" x14ac:dyDescent="0.25">
      <c r="A14" s="94" t="e">
        <f>'Dépenses engagées pour soins'!A14</f>
        <v>#NUM!</v>
      </c>
      <c r="B14" s="56">
        <f>'Dépenses engagées pour soins'!B14</f>
        <v>0</v>
      </c>
      <c r="C14" s="73">
        <f>'Dépenses engagées pour soins'!C14</f>
        <v>0</v>
      </c>
      <c r="D14" s="130" t="e">
        <f t="shared" si="2"/>
        <v>#NUM!</v>
      </c>
      <c r="E14" s="72"/>
      <c r="F14" s="247"/>
      <c r="G14" s="194"/>
      <c r="H14" s="75">
        <f t="shared" si="0"/>
        <v>0</v>
      </c>
      <c r="I14" s="117" t="e">
        <f>'Dépenses engagées pour soins'!L14</f>
        <v>#NUM!</v>
      </c>
      <c r="J14" s="76">
        <f>'Dépenses engagées pour soins'!M14</f>
        <v>0</v>
      </c>
      <c r="K14" s="97">
        <f>'Dépenses engagées pour soins'!N14</f>
        <v>0</v>
      </c>
      <c r="L14" s="138" t="e">
        <f t="shared" si="3"/>
        <v>#NUM!</v>
      </c>
      <c r="M14" s="98"/>
      <c r="N14" s="251"/>
      <c r="O14" s="190"/>
      <c r="P14" s="99">
        <f t="shared" si="1"/>
        <v>0</v>
      </c>
    </row>
    <row r="15" spans="1:20" x14ac:dyDescent="0.25">
      <c r="A15" s="94" t="e">
        <f>'Dépenses engagées pour soins'!A15</f>
        <v>#NUM!</v>
      </c>
      <c r="B15" s="56">
        <f>'Dépenses engagées pour soins'!B15</f>
        <v>0</v>
      </c>
      <c r="C15" s="73">
        <f>'Dépenses engagées pour soins'!C15</f>
        <v>0</v>
      </c>
      <c r="D15" s="130" t="e">
        <f t="shared" si="2"/>
        <v>#NUM!</v>
      </c>
      <c r="E15" s="72"/>
      <c r="F15" s="247"/>
      <c r="G15" s="194"/>
      <c r="H15" s="75">
        <f t="shared" si="0"/>
        <v>0</v>
      </c>
      <c r="I15" s="117" t="e">
        <f>'Dépenses engagées pour soins'!L15</f>
        <v>#NUM!</v>
      </c>
      <c r="J15" s="76">
        <f>'Dépenses engagées pour soins'!M15</f>
        <v>0</v>
      </c>
      <c r="K15" s="97">
        <f>'Dépenses engagées pour soins'!N15</f>
        <v>0</v>
      </c>
      <c r="L15" s="138" t="e">
        <f t="shared" si="3"/>
        <v>#NUM!</v>
      </c>
      <c r="M15" s="98"/>
      <c r="N15" s="251"/>
      <c r="O15" s="190"/>
      <c r="P15" s="99">
        <f t="shared" si="1"/>
        <v>0</v>
      </c>
    </row>
    <row r="16" spans="1:20" x14ac:dyDescent="0.25">
      <c r="A16" s="94" t="e">
        <f>'Dépenses engagées pour soins'!A16</f>
        <v>#NUM!</v>
      </c>
      <c r="B16" s="56">
        <f>'Dépenses engagées pour soins'!B16</f>
        <v>0</v>
      </c>
      <c r="C16" s="73">
        <f>'Dépenses engagées pour soins'!C16</f>
        <v>0</v>
      </c>
      <c r="D16" s="130" t="e">
        <f t="shared" si="2"/>
        <v>#NUM!</v>
      </c>
      <c r="E16" s="72"/>
      <c r="F16" s="247"/>
      <c r="G16" s="194"/>
      <c r="H16" s="75">
        <f t="shared" si="0"/>
        <v>0</v>
      </c>
      <c r="I16" s="117" t="e">
        <f>'Dépenses engagées pour soins'!L16</f>
        <v>#NUM!</v>
      </c>
      <c r="J16" s="76">
        <f>'Dépenses engagées pour soins'!M16</f>
        <v>0</v>
      </c>
      <c r="K16" s="97">
        <f>'Dépenses engagées pour soins'!N16</f>
        <v>0</v>
      </c>
      <c r="L16" s="138" t="e">
        <f t="shared" si="3"/>
        <v>#NUM!</v>
      </c>
      <c r="M16" s="98"/>
      <c r="N16" s="251"/>
      <c r="O16" s="190"/>
      <c r="P16" s="99">
        <f t="shared" si="1"/>
        <v>0</v>
      </c>
    </row>
    <row r="17" spans="1:16" x14ac:dyDescent="0.25">
      <c r="A17" s="94" t="e">
        <f>'Dépenses engagées pour soins'!A17</f>
        <v>#NUM!</v>
      </c>
      <c r="B17" s="56">
        <f>'Dépenses engagées pour soins'!B17</f>
        <v>0</v>
      </c>
      <c r="C17" s="73">
        <f>'Dépenses engagées pour soins'!C17</f>
        <v>0</v>
      </c>
      <c r="D17" s="130" t="e">
        <f t="shared" si="2"/>
        <v>#NUM!</v>
      </c>
      <c r="E17" s="72"/>
      <c r="F17" s="247"/>
      <c r="G17" s="194"/>
      <c r="H17" s="75">
        <f t="shared" si="0"/>
        <v>0</v>
      </c>
      <c r="I17" s="117" t="e">
        <f>'Dépenses engagées pour soins'!L17</f>
        <v>#NUM!</v>
      </c>
      <c r="J17" s="76">
        <f>'Dépenses engagées pour soins'!M17</f>
        <v>0</v>
      </c>
      <c r="K17" s="97">
        <f>'Dépenses engagées pour soins'!N17</f>
        <v>0</v>
      </c>
      <c r="L17" s="138" t="e">
        <f t="shared" si="3"/>
        <v>#NUM!</v>
      </c>
      <c r="M17" s="98"/>
      <c r="N17" s="251"/>
      <c r="O17" s="190"/>
      <c r="P17" s="99">
        <f t="shared" si="1"/>
        <v>0</v>
      </c>
    </row>
    <row r="18" spans="1:16" x14ac:dyDescent="0.25">
      <c r="A18" s="94" t="e">
        <f>'Dépenses engagées pour soins'!A18</f>
        <v>#NUM!</v>
      </c>
      <c r="B18" s="56">
        <f>'Dépenses engagées pour soins'!B18</f>
        <v>0</v>
      </c>
      <c r="C18" s="73">
        <f>'Dépenses engagées pour soins'!C18</f>
        <v>0</v>
      </c>
      <c r="D18" s="130" t="e">
        <f t="shared" si="2"/>
        <v>#NUM!</v>
      </c>
      <c r="E18" s="72"/>
      <c r="F18" s="247"/>
      <c r="G18" s="194"/>
      <c r="H18" s="75">
        <f t="shared" si="0"/>
        <v>0</v>
      </c>
      <c r="I18" s="117" t="e">
        <f>'Dépenses engagées pour soins'!L18</f>
        <v>#NUM!</v>
      </c>
      <c r="J18" s="76">
        <f>'Dépenses engagées pour soins'!M18</f>
        <v>0</v>
      </c>
      <c r="K18" s="97">
        <f>'Dépenses engagées pour soins'!N18</f>
        <v>0</v>
      </c>
      <c r="L18" s="138" t="e">
        <f t="shared" si="3"/>
        <v>#NUM!</v>
      </c>
      <c r="M18" s="98"/>
      <c r="N18" s="251"/>
      <c r="O18" s="190"/>
      <c r="P18" s="99">
        <f t="shared" si="1"/>
        <v>0</v>
      </c>
    </row>
    <row r="19" spans="1:16" x14ac:dyDescent="0.25">
      <c r="A19" s="94" t="e">
        <f>'Dépenses engagées pour soins'!A19</f>
        <v>#NUM!</v>
      </c>
      <c r="B19" s="56">
        <f>'Dépenses engagées pour soins'!B19</f>
        <v>0</v>
      </c>
      <c r="C19" s="73">
        <f>'Dépenses engagées pour soins'!C19</f>
        <v>0</v>
      </c>
      <c r="D19" s="130" t="e">
        <f t="shared" si="2"/>
        <v>#NUM!</v>
      </c>
      <c r="E19" s="72"/>
      <c r="F19" s="247"/>
      <c r="G19" s="194"/>
      <c r="H19" s="75">
        <f t="shared" si="0"/>
        <v>0</v>
      </c>
      <c r="I19" s="118" t="e">
        <f>'Dépenses engagées pour soins'!L19</f>
        <v>#NUM!</v>
      </c>
      <c r="J19" s="76">
        <f>'Dépenses engagées pour soins'!M19</f>
        <v>0</v>
      </c>
      <c r="K19" s="97">
        <f>'Dépenses engagées pour soins'!N19</f>
        <v>0</v>
      </c>
      <c r="L19" s="138" t="e">
        <f t="shared" si="3"/>
        <v>#NUM!</v>
      </c>
      <c r="M19" s="98"/>
      <c r="N19" s="251"/>
      <c r="O19" s="190"/>
      <c r="P19" s="99">
        <f t="shared" si="1"/>
        <v>0</v>
      </c>
    </row>
    <row r="20" spans="1:16" x14ac:dyDescent="0.25">
      <c r="A20" s="94" t="e">
        <f>'Dépenses engagées pour soins'!A20</f>
        <v>#NUM!</v>
      </c>
      <c r="B20" s="56">
        <f>'Dépenses engagées pour soins'!B20</f>
        <v>0</v>
      </c>
      <c r="C20" s="73">
        <f>'Dépenses engagées pour soins'!C20</f>
        <v>0</v>
      </c>
      <c r="D20" s="130" t="e">
        <f t="shared" si="2"/>
        <v>#NUM!</v>
      </c>
      <c r="E20" s="72"/>
      <c r="F20" s="247"/>
      <c r="G20" s="194"/>
      <c r="H20" s="75">
        <f t="shared" si="0"/>
        <v>0</v>
      </c>
      <c r="I20" s="95" t="e">
        <f>'Dépenses engagées pour soins'!L20</f>
        <v>#NUM!</v>
      </c>
      <c r="J20" s="76">
        <f>'Dépenses engagées pour soins'!M20</f>
        <v>0</v>
      </c>
      <c r="K20" s="97">
        <f>'Dépenses engagées pour soins'!N20</f>
        <v>0</v>
      </c>
      <c r="L20" s="138" t="e">
        <f t="shared" si="3"/>
        <v>#NUM!</v>
      </c>
      <c r="M20" s="98"/>
      <c r="N20" s="251"/>
      <c r="O20" s="190"/>
      <c r="P20" s="99">
        <f t="shared" si="1"/>
        <v>0</v>
      </c>
    </row>
    <row r="21" spans="1:16" x14ac:dyDescent="0.25">
      <c r="A21" s="94" t="e">
        <f>'Dépenses engagées pour soins'!A21</f>
        <v>#NUM!</v>
      </c>
      <c r="B21" s="56">
        <f>'Dépenses engagées pour soins'!B21</f>
        <v>0</v>
      </c>
      <c r="C21" s="73">
        <f>'Dépenses engagées pour soins'!C21</f>
        <v>0</v>
      </c>
      <c r="D21" s="130" t="e">
        <f t="shared" si="2"/>
        <v>#NUM!</v>
      </c>
      <c r="E21" s="72"/>
      <c r="F21" s="247"/>
      <c r="G21" s="194"/>
      <c r="H21" s="75">
        <f t="shared" si="0"/>
        <v>0</v>
      </c>
      <c r="I21" s="117" t="e">
        <f>'Dépenses engagées pour soins'!L21</f>
        <v>#NUM!</v>
      </c>
      <c r="J21" s="76">
        <f>'Dépenses engagées pour soins'!M21</f>
        <v>0</v>
      </c>
      <c r="K21" s="97">
        <f>'Dépenses engagées pour soins'!N21</f>
        <v>0</v>
      </c>
      <c r="L21" s="138" t="e">
        <f t="shared" si="3"/>
        <v>#NUM!</v>
      </c>
      <c r="M21" s="98"/>
      <c r="N21" s="251"/>
      <c r="O21" s="190"/>
      <c r="P21" s="99">
        <f t="shared" si="1"/>
        <v>0</v>
      </c>
    </row>
    <row r="22" spans="1:16" x14ac:dyDescent="0.25">
      <c r="A22" s="94" t="e">
        <f>'Dépenses engagées pour soins'!A22</f>
        <v>#NUM!</v>
      </c>
      <c r="B22" s="56">
        <f>'Dépenses engagées pour soins'!B22</f>
        <v>0</v>
      </c>
      <c r="C22" s="73">
        <f>'Dépenses engagées pour soins'!C22</f>
        <v>0</v>
      </c>
      <c r="D22" s="130" t="e">
        <f t="shared" si="2"/>
        <v>#NUM!</v>
      </c>
      <c r="E22" s="72"/>
      <c r="F22" s="247"/>
      <c r="G22" s="194"/>
      <c r="H22" s="75">
        <f t="shared" si="0"/>
        <v>0</v>
      </c>
      <c r="I22" s="117" t="e">
        <f>'Dépenses engagées pour soins'!L22</f>
        <v>#NUM!</v>
      </c>
      <c r="J22" s="76">
        <f>'Dépenses engagées pour soins'!M22</f>
        <v>0</v>
      </c>
      <c r="K22" s="97">
        <f>'Dépenses engagées pour soins'!N22</f>
        <v>0</v>
      </c>
      <c r="L22" s="138" t="e">
        <f t="shared" si="3"/>
        <v>#NUM!</v>
      </c>
      <c r="M22" s="98"/>
      <c r="N22" s="251"/>
      <c r="O22" s="190"/>
      <c r="P22" s="99">
        <f>K22-O22</f>
        <v>0</v>
      </c>
    </row>
    <row r="23" spans="1:16" x14ac:dyDescent="0.25">
      <c r="A23" s="94" t="e">
        <f>'Dépenses engagées pour soins'!A23</f>
        <v>#NUM!</v>
      </c>
      <c r="B23" s="56">
        <f>'Dépenses engagées pour soins'!B23</f>
        <v>0</v>
      </c>
      <c r="C23" s="73">
        <f>'Dépenses engagées pour soins'!C23</f>
        <v>0</v>
      </c>
      <c r="D23" s="130" t="e">
        <f t="shared" si="2"/>
        <v>#NUM!</v>
      </c>
      <c r="E23" s="72"/>
      <c r="F23" s="247"/>
      <c r="G23" s="194"/>
      <c r="H23" s="75">
        <f t="shared" si="0"/>
        <v>0</v>
      </c>
      <c r="I23" s="118" t="e">
        <f>'Dépenses engagées pour soins'!L23</f>
        <v>#NUM!</v>
      </c>
      <c r="J23" s="76">
        <f>'Dépenses engagées pour soins'!M23</f>
        <v>0</v>
      </c>
      <c r="K23" s="97">
        <f>'Dépenses engagées pour soins'!N23</f>
        <v>0</v>
      </c>
      <c r="L23" s="138" t="e">
        <f t="shared" si="3"/>
        <v>#NUM!</v>
      </c>
      <c r="M23" s="98"/>
      <c r="N23" s="251"/>
      <c r="O23" s="190"/>
      <c r="P23" s="99">
        <f t="shared" si="1"/>
        <v>0</v>
      </c>
    </row>
    <row r="24" spans="1:16" x14ac:dyDescent="0.25">
      <c r="A24" s="94" t="e">
        <f>'Dépenses engagées pour soins'!A24</f>
        <v>#NUM!</v>
      </c>
      <c r="B24" s="56">
        <f>'Dépenses engagées pour soins'!B24</f>
        <v>0</v>
      </c>
      <c r="C24" s="73">
        <f>'Dépenses engagées pour soins'!C24</f>
        <v>0</v>
      </c>
      <c r="D24" s="130" t="e">
        <f t="shared" si="2"/>
        <v>#NUM!</v>
      </c>
      <c r="E24" s="72"/>
      <c r="F24" s="247"/>
      <c r="G24" s="194"/>
      <c r="H24" s="75">
        <f t="shared" si="0"/>
        <v>0</v>
      </c>
      <c r="I24" s="95" t="e">
        <f>'Dépenses engagées pour soins'!L24</f>
        <v>#NUM!</v>
      </c>
      <c r="J24" s="76">
        <f>'Dépenses engagées pour soins'!M24</f>
        <v>0</v>
      </c>
      <c r="K24" s="97">
        <f>'Dépenses engagées pour soins'!N24</f>
        <v>0</v>
      </c>
      <c r="L24" s="138" t="e">
        <f t="shared" si="3"/>
        <v>#NUM!</v>
      </c>
      <c r="M24" s="98"/>
      <c r="N24" s="251"/>
      <c r="O24" s="190"/>
      <c r="P24" s="99">
        <f t="shared" si="1"/>
        <v>0</v>
      </c>
    </row>
    <row r="25" spans="1:16" x14ac:dyDescent="0.25">
      <c r="A25" s="94" t="e">
        <f>'Dépenses engagées pour soins'!A25</f>
        <v>#NUM!</v>
      </c>
      <c r="B25" s="56">
        <f>'Dépenses engagées pour soins'!B25</f>
        <v>0</v>
      </c>
      <c r="C25" s="73">
        <f>'Dépenses engagées pour soins'!C25</f>
        <v>0</v>
      </c>
      <c r="D25" s="130" t="e">
        <f t="shared" si="2"/>
        <v>#NUM!</v>
      </c>
      <c r="E25" s="72"/>
      <c r="F25" s="247"/>
      <c r="G25" s="194"/>
      <c r="H25" s="75">
        <f t="shared" si="0"/>
        <v>0</v>
      </c>
      <c r="I25" s="117" t="e">
        <f>'Dépenses engagées pour soins'!L25</f>
        <v>#NUM!</v>
      </c>
      <c r="J25" s="76">
        <f>'Dépenses engagées pour soins'!M25</f>
        <v>0</v>
      </c>
      <c r="K25" s="97">
        <f>'Dépenses engagées pour soins'!N25</f>
        <v>0</v>
      </c>
      <c r="L25" s="138" t="e">
        <f t="shared" si="3"/>
        <v>#NUM!</v>
      </c>
      <c r="M25" s="98"/>
      <c r="N25" s="251"/>
      <c r="O25" s="190"/>
      <c r="P25" s="99">
        <f t="shared" si="1"/>
        <v>0</v>
      </c>
    </row>
    <row r="26" spans="1:16" x14ac:dyDescent="0.25">
      <c r="A26" s="94" t="e">
        <f>'Dépenses engagées pour soins'!A26</f>
        <v>#NUM!</v>
      </c>
      <c r="B26" s="56">
        <f>'Dépenses engagées pour soins'!B26</f>
        <v>0</v>
      </c>
      <c r="C26" s="73">
        <f>'Dépenses engagées pour soins'!C26</f>
        <v>0</v>
      </c>
      <c r="D26" s="130" t="e">
        <f t="shared" si="2"/>
        <v>#NUM!</v>
      </c>
      <c r="E26" s="72"/>
      <c r="F26" s="247"/>
      <c r="G26" s="194"/>
      <c r="H26" s="75">
        <f t="shared" si="0"/>
        <v>0</v>
      </c>
      <c r="I26" s="118" t="e">
        <f>'Dépenses engagées pour soins'!L26</f>
        <v>#NUM!</v>
      </c>
      <c r="J26" s="76">
        <f>'Dépenses engagées pour soins'!M26</f>
        <v>0</v>
      </c>
      <c r="K26" s="97">
        <f>'Dépenses engagées pour soins'!N26</f>
        <v>0</v>
      </c>
      <c r="L26" s="138" t="e">
        <f t="shared" si="3"/>
        <v>#NUM!</v>
      </c>
      <c r="M26" s="98"/>
      <c r="N26" s="251"/>
      <c r="O26" s="190"/>
      <c r="P26" s="99">
        <f t="shared" si="1"/>
        <v>0</v>
      </c>
    </row>
    <row r="27" spans="1:16" x14ac:dyDescent="0.25">
      <c r="A27" s="94" t="e">
        <f>'Dépenses engagées pour soins'!A27</f>
        <v>#NUM!</v>
      </c>
      <c r="B27" s="56">
        <f>'Dépenses engagées pour soins'!B27</f>
        <v>0</v>
      </c>
      <c r="C27" s="73">
        <f>'Dépenses engagées pour soins'!C27</f>
        <v>0</v>
      </c>
      <c r="D27" s="130" t="e">
        <f t="shared" si="2"/>
        <v>#NUM!</v>
      </c>
      <c r="E27" s="72"/>
      <c r="F27" s="247"/>
      <c r="G27" s="194"/>
      <c r="H27" s="75">
        <f t="shared" si="0"/>
        <v>0</v>
      </c>
      <c r="I27" s="95" t="e">
        <f>'Dépenses engagées pour soins'!L27</f>
        <v>#NUM!</v>
      </c>
      <c r="J27" s="76">
        <f>'Dépenses engagées pour soins'!M27</f>
        <v>0</v>
      </c>
      <c r="K27" s="97">
        <f>'Dépenses engagées pour soins'!N27</f>
        <v>0</v>
      </c>
      <c r="L27" s="138" t="e">
        <f t="shared" si="3"/>
        <v>#NUM!</v>
      </c>
      <c r="M27" s="98"/>
      <c r="N27" s="251"/>
      <c r="O27" s="190"/>
      <c r="P27" s="99">
        <f t="shared" si="1"/>
        <v>0</v>
      </c>
    </row>
    <row r="28" spans="1:16" x14ac:dyDescent="0.25">
      <c r="A28" s="94" t="e">
        <f>'Dépenses engagées pour soins'!A28</f>
        <v>#NUM!</v>
      </c>
      <c r="B28" s="56">
        <f>'Dépenses engagées pour soins'!B28</f>
        <v>0</v>
      </c>
      <c r="C28" s="73">
        <f>'Dépenses engagées pour soins'!C28</f>
        <v>0</v>
      </c>
      <c r="D28" s="130" t="e">
        <f t="shared" si="2"/>
        <v>#NUM!</v>
      </c>
      <c r="E28" s="72"/>
      <c r="F28" s="247"/>
      <c r="G28" s="194"/>
      <c r="H28" s="75">
        <f t="shared" si="0"/>
        <v>0</v>
      </c>
      <c r="I28" s="117" t="e">
        <f>'Dépenses engagées pour soins'!L28</f>
        <v>#NUM!</v>
      </c>
      <c r="J28" s="76">
        <f>'Dépenses engagées pour soins'!M28</f>
        <v>0</v>
      </c>
      <c r="K28" s="97">
        <f>'Dépenses engagées pour soins'!N28</f>
        <v>0</v>
      </c>
      <c r="L28" s="138" t="e">
        <f t="shared" si="3"/>
        <v>#NUM!</v>
      </c>
      <c r="M28" s="98"/>
      <c r="N28" s="251"/>
      <c r="O28" s="190"/>
      <c r="P28" s="99">
        <f t="shared" si="1"/>
        <v>0</v>
      </c>
    </row>
    <row r="29" spans="1:16" x14ac:dyDescent="0.25">
      <c r="A29" s="94" t="e">
        <f>'Dépenses engagées pour soins'!A29</f>
        <v>#NUM!</v>
      </c>
      <c r="B29" s="56">
        <f>'Dépenses engagées pour soins'!B29</f>
        <v>0</v>
      </c>
      <c r="C29" s="73">
        <f>'Dépenses engagées pour soins'!C29</f>
        <v>0</v>
      </c>
      <c r="D29" s="130" t="e">
        <f t="shared" si="2"/>
        <v>#NUM!</v>
      </c>
      <c r="E29" s="72"/>
      <c r="F29" s="247"/>
      <c r="G29" s="194"/>
      <c r="H29" s="75">
        <f t="shared" si="0"/>
        <v>0</v>
      </c>
      <c r="I29" s="117" t="e">
        <f>'Dépenses engagées pour soins'!L29</f>
        <v>#NUM!</v>
      </c>
      <c r="J29" s="76">
        <f>'Dépenses engagées pour soins'!M29</f>
        <v>0</v>
      </c>
      <c r="K29" s="97">
        <f>'Dépenses engagées pour soins'!N29</f>
        <v>0</v>
      </c>
      <c r="L29" s="138" t="e">
        <f t="shared" si="3"/>
        <v>#NUM!</v>
      </c>
      <c r="M29" s="98"/>
      <c r="N29" s="251"/>
      <c r="O29" s="190"/>
      <c r="P29" s="99">
        <f t="shared" si="1"/>
        <v>0</v>
      </c>
    </row>
    <row r="30" spans="1:16" x14ac:dyDescent="0.25">
      <c r="A30" s="94" t="e">
        <f>'Dépenses engagées pour soins'!A30</f>
        <v>#NUM!</v>
      </c>
      <c r="B30" s="56">
        <f>'Dépenses engagées pour soins'!B30</f>
        <v>0</v>
      </c>
      <c r="C30" s="73">
        <f>'Dépenses engagées pour soins'!C30</f>
        <v>0</v>
      </c>
      <c r="D30" s="130" t="e">
        <f t="shared" si="2"/>
        <v>#NUM!</v>
      </c>
      <c r="E30" s="72"/>
      <c r="F30" s="247"/>
      <c r="G30" s="194"/>
      <c r="H30" s="75">
        <f t="shared" si="0"/>
        <v>0</v>
      </c>
      <c r="I30" s="117" t="e">
        <f>'Dépenses engagées pour soins'!L30</f>
        <v>#NUM!</v>
      </c>
      <c r="J30" s="76">
        <f>'Dépenses engagées pour soins'!M30</f>
        <v>0</v>
      </c>
      <c r="K30" s="97">
        <f>'Dépenses engagées pour soins'!N30</f>
        <v>0</v>
      </c>
      <c r="L30" s="138" t="e">
        <f t="shared" si="3"/>
        <v>#NUM!</v>
      </c>
      <c r="M30" s="98"/>
      <c r="N30" s="251"/>
      <c r="O30" s="190"/>
      <c r="P30" s="99">
        <f t="shared" si="1"/>
        <v>0</v>
      </c>
    </row>
    <row r="31" spans="1:16" x14ac:dyDescent="0.25">
      <c r="A31" s="94" t="e">
        <f>'Dépenses engagées pour soins'!A31</f>
        <v>#NUM!</v>
      </c>
      <c r="B31" s="56">
        <f>'Dépenses engagées pour soins'!B31</f>
        <v>0</v>
      </c>
      <c r="C31" s="73">
        <f>'Dépenses engagées pour soins'!C31</f>
        <v>0</v>
      </c>
      <c r="D31" s="130" t="e">
        <f t="shared" si="2"/>
        <v>#NUM!</v>
      </c>
      <c r="E31" s="72"/>
      <c r="F31" s="247"/>
      <c r="G31" s="194"/>
      <c r="H31" s="75">
        <f t="shared" si="0"/>
        <v>0</v>
      </c>
      <c r="I31" s="118" t="e">
        <f>'Dépenses engagées pour soins'!L31</f>
        <v>#NUM!</v>
      </c>
      <c r="J31" s="76">
        <f>'Dépenses engagées pour soins'!M31</f>
        <v>0</v>
      </c>
      <c r="K31" s="97">
        <f>'Dépenses engagées pour soins'!N31</f>
        <v>0</v>
      </c>
      <c r="L31" s="138" t="e">
        <f t="shared" si="3"/>
        <v>#NUM!</v>
      </c>
      <c r="M31" s="98"/>
      <c r="N31" s="251"/>
      <c r="O31" s="190"/>
      <c r="P31" s="99">
        <f t="shared" si="1"/>
        <v>0</v>
      </c>
    </row>
    <row r="32" spans="1:16" x14ac:dyDescent="0.25">
      <c r="A32" s="94" t="e">
        <f>'Dépenses engagées pour soins'!A32</f>
        <v>#NUM!</v>
      </c>
      <c r="B32" s="56">
        <f>'Dépenses engagées pour soins'!B32</f>
        <v>0</v>
      </c>
      <c r="C32" s="73">
        <f>'Dépenses engagées pour soins'!C32</f>
        <v>0</v>
      </c>
      <c r="D32" s="130" t="e">
        <f t="shared" si="2"/>
        <v>#NUM!</v>
      </c>
      <c r="E32" s="72"/>
      <c r="F32" s="247"/>
      <c r="G32" s="194"/>
      <c r="H32" s="75">
        <f t="shared" si="0"/>
        <v>0</v>
      </c>
      <c r="I32" s="95" t="e">
        <f>'Dépenses engagées pour soins'!L32</f>
        <v>#NUM!</v>
      </c>
      <c r="J32" s="76">
        <f>'Dépenses engagées pour soins'!M32</f>
        <v>0</v>
      </c>
      <c r="K32" s="97">
        <f>'Dépenses engagées pour soins'!N32</f>
        <v>0</v>
      </c>
      <c r="L32" s="138" t="e">
        <f t="shared" si="3"/>
        <v>#NUM!</v>
      </c>
      <c r="M32" s="98"/>
      <c r="N32" s="251"/>
      <c r="O32" s="190"/>
      <c r="P32" s="99">
        <f t="shared" si="1"/>
        <v>0</v>
      </c>
    </row>
    <row r="33" spans="1:18" x14ac:dyDescent="0.25">
      <c r="A33" s="94" t="e">
        <f>'Dépenses engagées pour soins'!A33</f>
        <v>#NUM!</v>
      </c>
      <c r="B33" s="56">
        <f>'Dépenses engagées pour soins'!B33</f>
        <v>0</v>
      </c>
      <c r="C33" s="73">
        <f>'Dépenses engagées pour soins'!C33</f>
        <v>0</v>
      </c>
      <c r="D33" s="130" t="e">
        <f>DATE(,,)</f>
        <v>#NUM!</v>
      </c>
      <c r="E33" s="72"/>
      <c r="F33" s="247"/>
      <c r="G33" s="194"/>
      <c r="H33" s="75">
        <f t="shared" si="0"/>
        <v>0</v>
      </c>
      <c r="I33" s="117" t="e">
        <f>'Dépenses engagées pour soins'!L33</f>
        <v>#NUM!</v>
      </c>
      <c r="J33" s="76">
        <f>'Dépenses engagées pour soins'!M33</f>
        <v>0</v>
      </c>
      <c r="K33" s="97">
        <f>'Dépenses engagées pour soins'!N33</f>
        <v>0</v>
      </c>
      <c r="L33" s="138" t="e">
        <f>DATE(,,)</f>
        <v>#NUM!</v>
      </c>
      <c r="M33" s="98"/>
      <c r="N33" s="251"/>
      <c r="O33" s="190"/>
      <c r="P33" s="99">
        <f t="shared" si="1"/>
        <v>0</v>
      </c>
    </row>
    <row r="34" spans="1:18" x14ac:dyDescent="0.25">
      <c r="A34" s="94" t="e">
        <f>'Dépenses engagées pour soins'!A34</f>
        <v>#NUM!</v>
      </c>
      <c r="B34" s="56">
        <f>'Dépenses engagées pour soins'!B34</f>
        <v>0</v>
      </c>
      <c r="C34" s="73">
        <f>'Dépenses engagées pour soins'!C34</f>
        <v>0</v>
      </c>
      <c r="D34" s="130" t="e">
        <f t="shared" si="2"/>
        <v>#NUM!</v>
      </c>
      <c r="E34" s="72"/>
      <c r="F34" s="247"/>
      <c r="G34" s="194"/>
      <c r="H34" s="75">
        <f t="shared" si="0"/>
        <v>0</v>
      </c>
      <c r="I34" s="117" t="e">
        <f>'Dépenses engagées pour soins'!L34</f>
        <v>#NUM!</v>
      </c>
      <c r="J34" s="76">
        <f>'Dépenses engagées pour soins'!M34</f>
        <v>0</v>
      </c>
      <c r="K34" s="97">
        <f>'Dépenses engagées pour soins'!N34</f>
        <v>0</v>
      </c>
      <c r="L34" s="138" t="e">
        <f t="shared" si="3"/>
        <v>#NUM!</v>
      </c>
      <c r="M34" s="98"/>
      <c r="N34" s="251"/>
      <c r="O34" s="190"/>
      <c r="P34" s="99">
        <f t="shared" si="1"/>
        <v>0</v>
      </c>
    </row>
    <row r="35" spans="1:18" x14ac:dyDescent="0.25">
      <c r="A35" s="94" t="e">
        <f>'Dépenses engagées pour soins'!A35</f>
        <v>#NUM!</v>
      </c>
      <c r="B35" s="56">
        <f>'Dépenses engagées pour soins'!B35</f>
        <v>0</v>
      </c>
      <c r="C35" s="73">
        <f>'Dépenses engagées pour soins'!C35</f>
        <v>0</v>
      </c>
      <c r="D35" s="130" t="e">
        <f t="shared" si="2"/>
        <v>#NUM!</v>
      </c>
      <c r="E35" s="72"/>
      <c r="F35" s="247"/>
      <c r="G35" s="194"/>
      <c r="H35" s="75">
        <f t="shared" si="0"/>
        <v>0</v>
      </c>
      <c r="I35" s="117" t="e">
        <f>'Dépenses engagées pour soins'!L35</f>
        <v>#NUM!</v>
      </c>
      <c r="J35" s="76">
        <f>'Dépenses engagées pour soins'!M35</f>
        <v>0</v>
      </c>
      <c r="K35" s="97">
        <f>'Dépenses engagées pour soins'!N35</f>
        <v>0</v>
      </c>
      <c r="L35" s="138" t="e">
        <f t="shared" si="3"/>
        <v>#NUM!</v>
      </c>
      <c r="M35" s="98"/>
      <c r="N35" s="251"/>
      <c r="O35" s="190"/>
      <c r="P35" s="99">
        <f t="shared" si="1"/>
        <v>0</v>
      </c>
    </row>
    <row r="36" spans="1:18" x14ac:dyDescent="0.25">
      <c r="A36" s="94" t="e">
        <f>'Dépenses engagées pour soins'!A36</f>
        <v>#NUM!</v>
      </c>
      <c r="B36" s="56">
        <f>'Dépenses engagées pour soins'!B36</f>
        <v>0</v>
      </c>
      <c r="C36" s="73">
        <f>'Dépenses engagées pour soins'!C36</f>
        <v>0</v>
      </c>
      <c r="D36" s="130" t="e">
        <f t="shared" si="2"/>
        <v>#NUM!</v>
      </c>
      <c r="E36" s="72"/>
      <c r="F36" s="247"/>
      <c r="G36" s="194"/>
      <c r="H36" s="75">
        <f t="shared" si="0"/>
        <v>0</v>
      </c>
      <c r="I36" s="117" t="e">
        <f>'Dépenses engagées pour soins'!L36</f>
        <v>#NUM!</v>
      </c>
      <c r="J36" s="76">
        <f>'Dépenses engagées pour soins'!M36</f>
        <v>0</v>
      </c>
      <c r="K36" s="97">
        <f>'Dépenses engagées pour soins'!N36</f>
        <v>0</v>
      </c>
      <c r="L36" s="138" t="e">
        <f t="shared" si="3"/>
        <v>#NUM!</v>
      </c>
      <c r="M36" s="98"/>
      <c r="N36" s="251"/>
      <c r="O36" s="190"/>
      <c r="P36" s="99">
        <f t="shared" si="1"/>
        <v>0</v>
      </c>
    </row>
    <row r="37" spans="1:18" x14ac:dyDescent="0.25">
      <c r="A37" s="94" t="e">
        <f>'Dépenses engagées pour soins'!A37</f>
        <v>#NUM!</v>
      </c>
      <c r="B37" s="56">
        <f>'Dépenses engagées pour soins'!B37</f>
        <v>0</v>
      </c>
      <c r="C37" s="73">
        <f>'Dépenses engagées pour soins'!C37</f>
        <v>0</v>
      </c>
      <c r="D37" s="130" t="e">
        <f t="shared" si="2"/>
        <v>#NUM!</v>
      </c>
      <c r="E37" s="72"/>
      <c r="F37" s="247"/>
      <c r="G37" s="194"/>
      <c r="H37" s="75">
        <f t="shared" si="0"/>
        <v>0</v>
      </c>
      <c r="I37" s="117" t="e">
        <f>'Dépenses engagées pour soins'!L37</f>
        <v>#NUM!</v>
      </c>
      <c r="J37" s="76">
        <f>'Dépenses engagées pour soins'!M37</f>
        <v>0</v>
      </c>
      <c r="K37" s="97">
        <f>'Dépenses engagées pour soins'!N37</f>
        <v>0</v>
      </c>
      <c r="L37" s="138" t="e">
        <f t="shared" si="3"/>
        <v>#NUM!</v>
      </c>
      <c r="M37" s="98"/>
      <c r="N37" s="251"/>
      <c r="O37" s="190"/>
      <c r="P37" s="99">
        <f t="shared" si="1"/>
        <v>0</v>
      </c>
    </row>
    <row r="38" spans="1:18" x14ac:dyDescent="0.25">
      <c r="A38" s="94" t="e">
        <f>'Dépenses engagées pour soins'!A38</f>
        <v>#NUM!</v>
      </c>
      <c r="B38" s="56">
        <f>'Dépenses engagées pour soins'!B38</f>
        <v>0</v>
      </c>
      <c r="C38" s="73">
        <f>'Dépenses engagées pour soins'!C38</f>
        <v>0</v>
      </c>
      <c r="D38" s="130" t="e">
        <f t="shared" si="2"/>
        <v>#NUM!</v>
      </c>
      <c r="E38" s="72"/>
      <c r="F38" s="247"/>
      <c r="G38" s="194"/>
      <c r="H38" s="75">
        <f t="shared" si="0"/>
        <v>0</v>
      </c>
      <c r="I38" s="117" t="e">
        <f>'Dépenses engagées pour soins'!L38</f>
        <v>#NUM!</v>
      </c>
      <c r="J38" s="76">
        <f>'Dépenses engagées pour soins'!M38</f>
        <v>0</v>
      </c>
      <c r="K38" s="97">
        <f>'Dépenses engagées pour soins'!N38</f>
        <v>0</v>
      </c>
      <c r="L38" s="138" t="e">
        <f t="shared" si="3"/>
        <v>#NUM!</v>
      </c>
      <c r="M38" s="98"/>
      <c r="N38" s="251"/>
      <c r="O38" s="190"/>
      <c r="P38" s="99">
        <f t="shared" si="1"/>
        <v>0</v>
      </c>
    </row>
    <row r="39" spans="1:18" x14ac:dyDescent="0.25">
      <c r="A39" s="94" t="e">
        <f>'Dépenses engagées pour soins'!A39</f>
        <v>#NUM!</v>
      </c>
      <c r="B39" s="56">
        <f>'Dépenses engagées pour soins'!B39</f>
        <v>0</v>
      </c>
      <c r="C39" s="73">
        <f>'Dépenses engagées pour soins'!C39</f>
        <v>0</v>
      </c>
      <c r="D39" s="130" t="e">
        <f t="shared" si="2"/>
        <v>#NUM!</v>
      </c>
      <c r="E39" s="72"/>
      <c r="F39" s="247"/>
      <c r="G39" s="194"/>
      <c r="H39" s="75">
        <f t="shared" si="0"/>
        <v>0</v>
      </c>
      <c r="I39" s="117" t="e">
        <f>'Dépenses engagées pour soins'!L39</f>
        <v>#NUM!</v>
      </c>
      <c r="J39" s="76">
        <f>'Dépenses engagées pour soins'!M39</f>
        <v>0</v>
      </c>
      <c r="K39" s="97">
        <f>'Dépenses engagées pour soins'!N39</f>
        <v>0</v>
      </c>
      <c r="L39" s="138" t="e">
        <f t="shared" si="3"/>
        <v>#NUM!</v>
      </c>
      <c r="M39" s="98"/>
      <c r="N39" s="251"/>
      <c r="O39" s="190"/>
      <c r="P39" s="99">
        <f t="shared" si="1"/>
        <v>0</v>
      </c>
    </row>
    <row r="40" spans="1:18" x14ac:dyDescent="0.25">
      <c r="A40" s="94" t="e">
        <f>'Dépenses engagées pour soins'!A40</f>
        <v>#NUM!</v>
      </c>
      <c r="B40" s="56">
        <f>'Dépenses engagées pour soins'!B40</f>
        <v>0</v>
      </c>
      <c r="C40" s="73">
        <f>'Dépenses engagées pour soins'!C40</f>
        <v>0</v>
      </c>
      <c r="D40" s="130" t="e">
        <f t="shared" si="2"/>
        <v>#NUM!</v>
      </c>
      <c r="E40" s="72"/>
      <c r="F40" s="247"/>
      <c r="G40" s="194"/>
      <c r="H40" s="75">
        <f t="shared" si="0"/>
        <v>0</v>
      </c>
      <c r="I40" s="117" t="e">
        <f>'Dépenses engagées pour soins'!L40</f>
        <v>#NUM!</v>
      </c>
      <c r="J40" s="76">
        <f>'Dépenses engagées pour soins'!M40</f>
        <v>0</v>
      </c>
      <c r="K40" s="97">
        <f>'Dépenses engagées pour soins'!N40</f>
        <v>0</v>
      </c>
      <c r="L40" s="138" t="e">
        <f t="shared" si="3"/>
        <v>#NUM!</v>
      </c>
      <c r="M40" s="98"/>
      <c r="N40" s="251"/>
      <c r="O40" s="190"/>
      <c r="P40" s="99">
        <f t="shared" si="1"/>
        <v>0</v>
      </c>
    </row>
    <row r="41" spans="1:18" x14ac:dyDescent="0.25">
      <c r="A41" s="94" t="e">
        <f>'Dépenses engagées pour soins'!A41</f>
        <v>#NUM!</v>
      </c>
      <c r="B41" s="56">
        <f>'Dépenses engagées pour soins'!B41</f>
        <v>0</v>
      </c>
      <c r="C41" s="73">
        <f>'Dépenses engagées pour soins'!C41</f>
        <v>0</v>
      </c>
      <c r="D41" s="130" t="e">
        <f t="shared" si="2"/>
        <v>#NUM!</v>
      </c>
      <c r="E41" s="72"/>
      <c r="F41" s="247"/>
      <c r="G41" s="194"/>
      <c r="H41" s="75">
        <f t="shared" si="0"/>
        <v>0</v>
      </c>
      <c r="I41" s="118" t="e">
        <f>'Dépenses engagées pour soins'!L41</f>
        <v>#NUM!</v>
      </c>
      <c r="J41" s="76">
        <f>'Dépenses engagées pour soins'!M41</f>
        <v>0</v>
      </c>
      <c r="K41" s="97">
        <f>'Dépenses engagées pour soins'!N41</f>
        <v>0</v>
      </c>
      <c r="L41" s="138" t="e">
        <f t="shared" si="3"/>
        <v>#NUM!</v>
      </c>
      <c r="M41" s="98"/>
      <c r="N41" s="251"/>
      <c r="O41" s="190"/>
      <c r="P41" s="99">
        <f t="shared" si="1"/>
        <v>0</v>
      </c>
    </row>
    <row r="42" spans="1:18" x14ac:dyDescent="0.25">
      <c r="A42" s="94" t="e">
        <f>'Dépenses engagées pour soins'!A42</f>
        <v>#NUM!</v>
      </c>
      <c r="B42" s="56">
        <f>'Dépenses engagées pour soins'!B42</f>
        <v>0</v>
      </c>
      <c r="C42" s="73">
        <f>'Dépenses engagées pour soins'!C42</f>
        <v>0</v>
      </c>
      <c r="D42" s="130" t="e">
        <f t="shared" si="2"/>
        <v>#NUM!</v>
      </c>
      <c r="E42" s="72"/>
      <c r="F42" s="247"/>
      <c r="G42" s="194"/>
      <c r="H42" s="75">
        <f t="shared" si="0"/>
        <v>0</v>
      </c>
      <c r="I42" s="95" t="e">
        <f>'Dépenses engagées pour soins'!L42</f>
        <v>#NUM!</v>
      </c>
      <c r="J42" s="76">
        <f>'Dépenses engagées pour soins'!M42</f>
        <v>0</v>
      </c>
      <c r="K42" s="97">
        <f>'Dépenses engagées pour soins'!N42</f>
        <v>0</v>
      </c>
      <c r="L42" s="138" t="e">
        <f t="shared" si="3"/>
        <v>#NUM!</v>
      </c>
      <c r="M42" s="98"/>
      <c r="N42" s="251"/>
      <c r="O42" s="190"/>
      <c r="P42" s="99">
        <f t="shared" si="1"/>
        <v>0</v>
      </c>
    </row>
    <row r="43" spans="1:18" x14ac:dyDescent="0.25">
      <c r="A43" s="94" t="e">
        <f>'Dépenses engagées pour soins'!A43</f>
        <v>#NUM!</v>
      </c>
      <c r="B43" s="56">
        <f>'Dépenses engagées pour soins'!B43</f>
        <v>0</v>
      </c>
      <c r="C43" s="73">
        <f>'Dépenses engagées pour soins'!C43</f>
        <v>0</v>
      </c>
      <c r="D43" s="130" t="e">
        <f t="shared" si="2"/>
        <v>#NUM!</v>
      </c>
      <c r="E43" s="72"/>
      <c r="F43" s="247"/>
      <c r="G43" s="194"/>
      <c r="H43" s="75">
        <f t="shared" si="0"/>
        <v>0</v>
      </c>
      <c r="I43" s="118" t="e">
        <f>'Dépenses engagées pour soins'!L43</f>
        <v>#NUM!</v>
      </c>
      <c r="J43" s="76">
        <f>'Dépenses engagées pour soins'!M43</f>
        <v>0</v>
      </c>
      <c r="K43" s="97">
        <f>'Dépenses engagées pour soins'!N43</f>
        <v>0</v>
      </c>
      <c r="L43" s="138" t="e">
        <f t="shared" si="3"/>
        <v>#NUM!</v>
      </c>
      <c r="M43" s="98"/>
      <c r="N43" s="251"/>
      <c r="O43" s="190"/>
      <c r="P43" s="99">
        <f t="shared" si="1"/>
        <v>0</v>
      </c>
    </row>
    <row r="44" spans="1:18" x14ac:dyDescent="0.25">
      <c r="A44" s="94" t="e">
        <f>'Dépenses engagées pour soins'!A44</f>
        <v>#NUM!</v>
      </c>
      <c r="B44" s="56">
        <f>'Dépenses engagées pour soins'!B44</f>
        <v>0</v>
      </c>
      <c r="C44" s="73">
        <f>'Dépenses engagées pour soins'!C44</f>
        <v>0</v>
      </c>
      <c r="D44" s="130" t="e">
        <f t="shared" si="2"/>
        <v>#NUM!</v>
      </c>
      <c r="E44" s="72"/>
      <c r="F44" s="247"/>
      <c r="G44" s="194"/>
      <c r="H44" s="75">
        <f t="shared" si="0"/>
        <v>0</v>
      </c>
      <c r="I44" s="118" t="e">
        <f>'Dépenses engagées pour soins'!L44</f>
        <v>#NUM!</v>
      </c>
      <c r="J44" s="76">
        <f>'Dépenses engagées pour soins'!M44</f>
        <v>0</v>
      </c>
      <c r="K44" s="97">
        <f>'Dépenses engagées pour soins'!N44</f>
        <v>0</v>
      </c>
      <c r="L44" s="138" t="e">
        <f t="shared" si="3"/>
        <v>#NUM!</v>
      </c>
      <c r="M44" s="98"/>
      <c r="N44" s="251"/>
      <c r="O44" s="190"/>
      <c r="P44" s="99">
        <f t="shared" si="1"/>
        <v>0</v>
      </c>
    </row>
    <row r="45" spans="1:18" ht="15.75" thickBot="1" x14ac:dyDescent="0.3">
      <c r="A45" s="125" t="e">
        <f>'Dépenses engagées pour soins'!A45</f>
        <v>#NUM!</v>
      </c>
      <c r="B45" s="100">
        <f>'Dépenses engagées pour soins'!B45</f>
        <v>0</v>
      </c>
      <c r="C45" s="88">
        <f>'Dépenses engagées pour soins'!C45</f>
        <v>0</v>
      </c>
      <c r="D45" s="136" t="e">
        <f t="shared" si="2"/>
        <v>#NUM!</v>
      </c>
      <c r="E45" s="155"/>
      <c r="F45" s="248"/>
      <c r="G45" s="195"/>
      <c r="H45" s="90">
        <f t="shared" si="0"/>
        <v>0</v>
      </c>
      <c r="I45" s="119" t="e">
        <f>'Dépenses engagées pour soins'!L45</f>
        <v>#NUM!</v>
      </c>
      <c r="J45" s="91">
        <f>'Dépenses engagées pour soins'!M45</f>
        <v>0</v>
      </c>
      <c r="K45" s="101">
        <f>'Dépenses engagées pour soins'!N45</f>
        <v>0</v>
      </c>
      <c r="L45" s="139" t="e">
        <f t="shared" si="3"/>
        <v>#NUM!</v>
      </c>
      <c r="M45" s="159"/>
      <c r="N45" s="252"/>
      <c r="O45" s="191"/>
      <c r="P45" s="103">
        <f t="shared" si="1"/>
        <v>0</v>
      </c>
    </row>
    <row r="46" spans="1:18" s="1" customFormat="1" ht="15.75" thickBot="1" x14ac:dyDescent="0.3">
      <c r="C46" s="14"/>
      <c r="D46" s="244"/>
      <c r="E46" s="258">
        <f>SUM(E3:E45)</f>
        <v>0</v>
      </c>
      <c r="F46" s="253">
        <f>SUM(F3:F45)</f>
        <v>0</v>
      </c>
      <c r="G46" s="254">
        <f>SUM(O3:O45)</f>
        <v>0</v>
      </c>
      <c r="H46" s="255">
        <f>SUM(H3:H45)</f>
        <v>300</v>
      </c>
      <c r="I46" s="244"/>
      <c r="K46" s="14"/>
      <c r="M46" s="258">
        <f>SUM(M3:M45)</f>
        <v>0</v>
      </c>
      <c r="N46" s="253">
        <f>SUM(N3:N45)</f>
        <v>0</v>
      </c>
      <c r="O46" s="254">
        <f>SUM(O3:O45)</f>
        <v>0</v>
      </c>
      <c r="P46" s="255">
        <f>SUM(P3:P45)</f>
        <v>150</v>
      </c>
      <c r="Q46" s="274" t="s">
        <v>24</v>
      </c>
      <c r="R46" s="275"/>
    </row>
    <row r="47" spans="1:18" x14ac:dyDescent="0.25">
      <c r="I47" s="63"/>
    </row>
    <row r="48" spans="1:18" x14ac:dyDescent="0.25">
      <c r="I48" s="63"/>
    </row>
    <row r="49" spans="9:9" x14ac:dyDescent="0.25">
      <c r="I49" s="63"/>
    </row>
    <row r="50" spans="9:9" x14ac:dyDescent="0.25">
      <c r="I50" s="63"/>
    </row>
    <row r="51" spans="9:9" x14ac:dyDescent="0.25">
      <c r="I51" s="63"/>
    </row>
    <row r="52" spans="9:9" x14ac:dyDescent="0.25">
      <c r="I52" s="63"/>
    </row>
    <row r="53" spans="9:9" x14ac:dyDescent="0.25">
      <c r="I53" s="63"/>
    </row>
    <row r="54" spans="9:9" x14ac:dyDescent="0.25">
      <c r="I54" s="63"/>
    </row>
    <row r="55" spans="9:9" x14ac:dyDescent="0.25">
      <c r="I55" s="63"/>
    </row>
    <row r="56" spans="9:9" x14ac:dyDescent="0.25">
      <c r="I56" s="63"/>
    </row>
    <row r="57" spans="9:9" x14ac:dyDescent="0.25">
      <c r="I57" s="63"/>
    </row>
    <row r="58" spans="9:9" x14ac:dyDescent="0.25">
      <c r="I58" s="63"/>
    </row>
  </sheetData>
  <mergeCells count="3">
    <mergeCell ref="A1:H1"/>
    <mergeCell ref="I1:P1"/>
    <mergeCell ref="Q46:R4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3EAE9C2-6DCC-4CA1-A4BB-0D5070FEF234}">
          <x14:formula1>
            <xm:f>'(Données liste déroulante)'!$A$1:$A$3</xm:f>
          </x14:formula1>
          <xm:sqref>D1:F1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4369F7-8844-47B4-9F0C-CC1A7BBA7322}">
  <dimension ref="A1:P46"/>
  <sheetViews>
    <sheetView workbookViewId="0">
      <selection activeCell="H1" sqref="H1:N1"/>
    </sheetView>
  </sheetViews>
  <sheetFormatPr baseColWidth="10" defaultRowHeight="15" x14ac:dyDescent="0.25"/>
  <cols>
    <col min="1" max="1" width="14.7109375" style="61" customWidth="1"/>
    <col min="2" max="2" width="21.7109375" customWidth="1"/>
    <col min="3" max="3" width="11.42578125" style="2"/>
    <col min="4" max="4" width="16.7109375" customWidth="1"/>
    <col min="5" max="5" width="16.7109375" style="2" customWidth="1"/>
    <col min="6" max="6" width="16.7109375" customWidth="1"/>
    <col min="7" max="7" width="16.7109375" style="2" customWidth="1"/>
    <col min="8" max="8" width="14.7109375" style="61" customWidth="1"/>
    <col min="9" max="9" width="21.7109375" customWidth="1"/>
    <col min="10" max="10" width="11.42578125" style="2"/>
    <col min="11" max="11" width="16.7109375" customWidth="1"/>
    <col min="12" max="12" width="16.7109375" style="2" customWidth="1"/>
    <col min="13" max="13" width="16.7109375" customWidth="1"/>
    <col min="14" max="14" width="16.7109375" style="2" customWidth="1"/>
  </cols>
  <sheetData>
    <row r="1" spans="1:16" ht="15.75" thickBot="1" x14ac:dyDescent="0.3">
      <c r="A1" s="268" t="s">
        <v>36</v>
      </c>
      <c r="B1" s="269"/>
      <c r="C1" s="269"/>
      <c r="D1" s="269"/>
      <c r="E1" s="269"/>
      <c r="F1" s="269"/>
      <c r="G1" s="270"/>
      <c r="H1" s="266" t="s">
        <v>37</v>
      </c>
      <c r="I1" s="266"/>
      <c r="J1" s="266"/>
      <c r="K1" s="266"/>
      <c r="L1" s="266"/>
      <c r="M1" s="266"/>
      <c r="N1" s="267"/>
    </row>
    <row r="2" spans="1:16" ht="45" x14ac:dyDescent="0.25">
      <c r="A2" s="50" t="s">
        <v>1</v>
      </c>
      <c r="B2" s="18" t="s">
        <v>0</v>
      </c>
      <c r="C2" s="51" t="s">
        <v>2</v>
      </c>
      <c r="D2" s="53" t="s">
        <v>10</v>
      </c>
      <c r="E2" s="182" t="s">
        <v>11</v>
      </c>
      <c r="F2" s="25" t="s">
        <v>12</v>
      </c>
      <c r="G2" s="231" t="s">
        <v>14</v>
      </c>
      <c r="H2" s="32" t="s">
        <v>1</v>
      </c>
      <c r="I2" s="126" t="s">
        <v>0</v>
      </c>
      <c r="J2" s="27" t="s">
        <v>2</v>
      </c>
      <c r="K2" s="33" t="s">
        <v>10</v>
      </c>
      <c r="L2" s="185" t="s">
        <v>11</v>
      </c>
      <c r="M2" s="34" t="s">
        <v>12</v>
      </c>
      <c r="N2" s="238" t="s">
        <v>14</v>
      </c>
    </row>
    <row r="3" spans="1:16" x14ac:dyDescent="0.25">
      <c r="A3" s="94">
        <f>'Dépenses engagées pour soins'!A3</f>
        <v>45658</v>
      </c>
      <c r="B3" s="80" t="str">
        <f>'Dépenses engagées pour soins'!B3</f>
        <v>test 1</v>
      </c>
      <c r="C3" s="83">
        <f>'Dépenses engagées pour soins'!C3</f>
        <v>100</v>
      </c>
      <c r="D3" s="120" t="e">
        <f>DATE(,,)</f>
        <v>#NUM!</v>
      </c>
      <c r="E3" s="183"/>
      <c r="F3" s="105"/>
      <c r="G3" s="232">
        <f>('Remb. Assurance Maladie'!H3)-'Remb. mutuelle'!E3</f>
        <v>100</v>
      </c>
      <c r="H3" s="104">
        <f>'Dépenses engagées pour soins'!L3</f>
        <v>45658</v>
      </c>
      <c r="I3" s="127" t="str">
        <f>'Dépenses engagées pour soins'!M3</f>
        <v>test 1</v>
      </c>
      <c r="J3" s="106">
        <f>'Dépenses engagées pour soins'!N3</f>
        <v>50</v>
      </c>
      <c r="K3" s="121" t="e">
        <f>DATE(,,)</f>
        <v>#NUM!</v>
      </c>
      <c r="L3" s="186"/>
      <c r="M3" s="107"/>
      <c r="N3" s="239">
        <f>('Remb. Assurance Maladie'!P3)-'Remb. mutuelle'!L3</f>
        <v>50</v>
      </c>
    </row>
    <row r="4" spans="1:16" x14ac:dyDescent="0.25">
      <c r="A4" s="94">
        <f>'Dépenses engagées pour soins'!A4</f>
        <v>45659</v>
      </c>
      <c r="B4" s="55" t="str">
        <f>'Dépenses engagées pour soins'!B4</f>
        <v>test 2</v>
      </c>
      <c r="C4" s="74">
        <f>'Dépenses engagées pour soins'!C4</f>
        <v>100</v>
      </c>
      <c r="D4" s="129" t="e">
        <f>DATE(,,)</f>
        <v>#NUM!</v>
      </c>
      <c r="E4" s="184"/>
      <c r="F4" s="108"/>
      <c r="G4" s="233">
        <f>('Remb. Assurance Maladie'!H4)-'Remb. mutuelle'!E4</f>
        <v>100</v>
      </c>
      <c r="H4" s="118">
        <f>'Dépenses engagées pour soins'!L4</f>
        <v>45659</v>
      </c>
      <c r="I4" s="128" t="str">
        <f>'Dépenses engagées pour soins'!M4</f>
        <v>test 2</v>
      </c>
      <c r="J4" s="98">
        <f>'Dépenses engagées pour soins'!N4</f>
        <v>50</v>
      </c>
      <c r="K4" s="138" t="e">
        <f>DATE(,,)</f>
        <v>#NUM!</v>
      </c>
      <c r="L4" s="187"/>
      <c r="M4" s="109"/>
      <c r="N4" s="240">
        <f>('Remb. Assurance Maladie'!P4)-'Remb. mutuelle'!L4</f>
        <v>50</v>
      </c>
    </row>
    <row r="5" spans="1:16" x14ac:dyDescent="0.25">
      <c r="A5" s="94">
        <f>'Dépenses engagées pour soins'!A5</f>
        <v>45689</v>
      </c>
      <c r="B5" s="55" t="str">
        <f>'Dépenses engagées pour soins'!B5</f>
        <v>test 3</v>
      </c>
      <c r="C5" s="74">
        <f>'Dépenses engagées pour soins'!C5</f>
        <v>100</v>
      </c>
      <c r="D5" s="129" t="e">
        <f t="shared" ref="D5:D45" si="0">DATE(,,)</f>
        <v>#NUM!</v>
      </c>
      <c r="E5" s="184"/>
      <c r="F5" s="108"/>
      <c r="G5" s="234">
        <f>('Remb. Assurance Maladie'!H5)-'Remb. mutuelle'!E5</f>
        <v>100</v>
      </c>
      <c r="H5" s="118">
        <f>'Dépenses engagées pour soins'!L5</f>
        <v>45689</v>
      </c>
      <c r="I5" s="128" t="str">
        <f>'Dépenses engagées pour soins'!M5</f>
        <v>test 3</v>
      </c>
      <c r="J5" s="98">
        <f>'Dépenses engagées pour soins'!N5</f>
        <v>50</v>
      </c>
      <c r="K5" s="138" t="e">
        <f t="shared" ref="K5:K45" si="1">DATE(,,)</f>
        <v>#NUM!</v>
      </c>
      <c r="L5" s="187"/>
      <c r="M5" s="109"/>
      <c r="N5" s="240">
        <f>('Remb. Assurance Maladie'!P5)-'Remb. mutuelle'!L5</f>
        <v>50</v>
      </c>
      <c r="P5" s="44"/>
    </row>
    <row r="6" spans="1:16" x14ac:dyDescent="0.25">
      <c r="A6" s="94" t="e">
        <f>'Dépenses engagées pour soins'!A6</f>
        <v>#NUM!</v>
      </c>
      <c r="B6" s="55">
        <f>'Dépenses engagées pour soins'!B6</f>
        <v>0</v>
      </c>
      <c r="C6" s="74">
        <f>'Dépenses engagées pour soins'!C6</f>
        <v>0</v>
      </c>
      <c r="D6" s="129" t="e">
        <f t="shared" si="0"/>
        <v>#NUM!</v>
      </c>
      <c r="E6" s="184"/>
      <c r="F6" s="108"/>
      <c r="G6" s="234">
        <f>('Remb. Assurance Maladie'!H6)-'Remb. mutuelle'!E6</f>
        <v>0</v>
      </c>
      <c r="H6" s="118" t="e">
        <f>'Dépenses engagées pour soins'!L6</f>
        <v>#NUM!</v>
      </c>
      <c r="I6" s="128">
        <f>'Dépenses engagées pour soins'!M6</f>
        <v>0</v>
      </c>
      <c r="J6" s="98">
        <f>'Dépenses engagées pour soins'!N6</f>
        <v>0</v>
      </c>
      <c r="K6" s="138" t="e">
        <f t="shared" si="1"/>
        <v>#NUM!</v>
      </c>
      <c r="L6" s="187"/>
      <c r="M6" s="109"/>
      <c r="N6" s="240">
        <f>('Remb. Assurance Maladie'!P6)-'Remb. mutuelle'!L6</f>
        <v>0</v>
      </c>
    </row>
    <row r="7" spans="1:16" x14ac:dyDescent="0.25">
      <c r="A7" s="94" t="e">
        <f>'Dépenses engagées pour soins'!A7</f>
        <v>#NUM!</v>
      </c>
      <c r="B7" s="55">
        <f>'Dépenses engagées pour soins'!B7</f>
        <v>0</v>
      </c>
      <c r="C7" s="74">
        <f>'Dépenses engagées pour soins'!C7</f>
        <v>0</v>
      </c>
      <c r="D7" s="129" t="e">
        <f t="shared" si="0"/>
        <v>#NUM!</v>
      </c>
      <c r="E7" s="184"/>
      <c r="F7" s="108"/>
      <c r="G7" s="234">
        <f>('Remb. Assurance Maladie'!H7)-'Remb. mutuelle'!E7</f>
        <v>0</v>
      </c>
      <c r="H7" s="118" t="e">
        <f>'Dépenses engagées pour soins'!L7</f>
        <v>#NUM!</v>
      </c>
      <c r="I7" s="128">
        <f>'Dépenses engagées pour soins'!M7</f>
        <v>0</v>
      </c>
      <c r="J7" s="98">
        <f>'Dépenses engagées pour soins'!N7</f>
        <v>0</v>
      </c>
      <c r="K7" s="138" t="e">
        <f t="shared" si="1"/>
        <v>#NUM!</v>
      </c>
      <c r="L7" s="187"/>
      <c r="M7" s="109"/>
      <c r="N7" s="240">
        <f>('Remb. Assurance Maladie'!P7)-'Remb. mutuelle'!L7</f>
        <v>0</v>
      </c>
    </row>
    <row r="8" spans="1:16" x14ac:dyDescent="0.25">
      <c r="A8" s="94" t="e">
        <f>'Dépenses engagées pour soins'!A8</f>
        <v>#NUM!</v>
      </c>
      <c r="B8" s="55">
        <f>'Dépenses engagées pour soins'!B8</f>
        <v>0</v>
      </c>
      <c r="C8" s="74">
        <f>'Dépenses engagées pour soins'!C8</f>
        <v>0</v>
      </c>
      <c r="D8" s="129" t="e">
        <f t="shared" si="0"/>
        <v>#NUM!</v>
      </c>
      <c r="E8" s="184"/>
      <c r="F8" s="108"/>
      <c r="G8" s="234">
        <f>('Remb. Assurance Maladie'!H8)-'Remb. mutuelle'!E8</f>
        <v>0</v>
      </c>
      <c r="H8" s="118" t="e">
        <f>'Dépenses engagées pour soins'!L8</f>
        <v>#NUM!</v>
      </c>
      <c r="I8" s="128">
        <f>'Dépenses engagées pour soins'!M8</f>
        <v>0</v>
      </c>
      <c r="J8" s="98">
        <f>'Dépenses engagées pour soins'!N8</f>
        <v>0</v>
      </c>
      <c r="K8" s="138" t="e">
        <f t="shared" si="1"/>
        <v>#NUM!</v>
      </c>
      <c r="L8" s="187"/>
      <c r="M8" s="109"/>
      <c r="N8" s="240">
        <f>('Remb. Assurance Maladie'!P8)-'Remb. mutuelle'!L8</f>
        <v>0</v>
      </c>
    </row>
    <row r="9" spans="1:16" x14ac:dyDescent="0.25">
      <c r="A9" s="94" t="e">
        <f>'Dépenses engagées pour soins'!A9</f>
        <v>#NUM!</v>
      </c>
      <c r="B9" s="55">
        <f>'Dépenses engagées pour soins'!B9</f>
        <v>0</v>
      </c>
      <c r="C9" s="74">
        <f>'Dépenses engagées pour soins'!C9</f>
        <v>0</v>
      </c>
      <c r="D9" s="129" t="e">
        <f t="shared" si="0"/>
        <v>#NUM!</v>
      </c>
      <c r="E9" s="184"/>
      <c r="F9" s="108"/>
      <c r="G9" s="234">
        <f>('Remb. Assurance Maladie'!H9)-'Remb. mutuelle'!E9</f>
        <v>0</v>
      </c>
      <c r="H9" s="118" t="e">
        <f>'Dépenses engagées pour soins'!L9</f>
        <v>#NUM!</v>
      </c>
      <c r="I9" s="128">
        <f>'Dépenses engagées pour soins'!M9</f>
        <v>0</v>
      </c>
      <c r="J9" s="98">
        <f>'Dépenses engagées pour soins'!N9</f>
        <v>0</v>
      </c>
      <c r="K9" s="138" t="e">
        <f t="shared" si="1"/>
        <v>#NUM!</v>
      </c>
      <c r="L9" s="187"/>
      <c r="M9" s="109"/>
      <c r="N9" s="240">
        <f>('Remb. Assurance Maladie'!P9)-'Remb. mutuelle'!L9</f>
        <v>0</v>
      </c>
    </row>
    <row r="10" spans="1:16" x14ac:dyDescent="0.25">
      <c r="A10" s="94" t="e">
        <f>'Dépenses engagées pour soins'!A10</f>
        <v>#NUM!</v>
      </c>
      <c r="B10" s="55">
        <f>'Dépenses engagées pour soins'!B10</f>
        <v>0</v>
      </c>
      <c r="C10" s="74">
        <f>'Dépenses engagées pour soins'!C10</f>
        <v>0</v>
      </c>
      <c r="D10" s="129" t="e">
        <f t="shared" si="0"/>
        <v>#NUM!</v>
      </c>
      <c r="E10" s="184"/>
      <c r="F10" s="108"/>
      <c r="G10" s="234">
        <f>('Remb. Assurance Maladie'!H10)-'Remb. mutuelle'!E10</f>
        <v>0</v>
      </c>
      <c r="H10" s="118" t="e">
        <f>'Dépenses engagées pour soins'!L10</f>
        <v>#NUM!</v>
      </c>
      <c r="I10" s="128">
        <f>'Dépenses engagées pour soins'!M10</f>
        <v>0</v>
      </c>
      <c r="J10" s="98">
        <f>'Dépenses engagées pour soins'!N10</f>
        <v>0</v>
      </c>
      <c r="K10" s="138" t="e">
        <f t="shared" si="1"/>
        <v>#NUM!</v>
      </c>
      <c r="L10" s="187"/>
      <c r="M10" s="109"/>
      <c r="N10" s="240">
        <f>('Remb. Assurance Maladie'!P10)-'Remb. mutuelle'!L10</f>
        <v>0</v>
      </c>
    </row>
    <row r="11" spans="1:16" x14ac:dyDescent="0.25">
      <c r="A11" s="94" t="e">
        <f>'Dépenses engagées pour soins'!A11</f>
        <v>#NUM!</v>
      </c>
      <c r="B11" s="55">
        <f>'Dépenses engagées pour soins'!B11</f>
        <v>0</v>
      </c>
      <c r="C11" s="74">
        <f>'Dépenses engagées pour soins'!C11</f>
        <v>0</v>
      </c>
      <c r="D11" s="129" t="e">
        <f t="shared" si="0"/>
        <v>#NUM!</v>
      </c>
      <c r="E11" s="184"/>
      <c r="F11" s="108"/>
      <c r="G11" s="234">
        <f>('Remb. Assurance Maladie'!H11)-'Remb. mutuelle'!E11</f>
        <v>0</v>
      </c>
      <c r="H11" s="118" t="e">
        <f>'Dépenses engagées pour soins'!L11</f>
        <v>#NUM!</v>
      </c>
      <c r="I11" s="128">
        <f>'Dépenses engagées pour soins'!M11</f>
        <v>0</v>
      </c>
      <c r="J11" s="98">
        <f>'Dépenses engagées pour soins'!N11</f>
        <v>0</v>
      </c>
      <c r="K11" s="138" t="e">
        <f t="shared" si="1"/>
        <v>#NUM!</v>
      </c>
      <c r="L11" s="187"/>
      <c r="M11" s="109"/>
      <c r="N11" s="240">
        <f>('Remb. Assurance Maladie'!P11)-'Remb. mutuelle'!L11</f>
        <v>0</v>
      </c>
    </row>
    <row r="12" spans="1:16" x14ac:dyDescent="0.25">
      <c r="A12" s="94" t="e">
        <f>'Dépenses engagées pour soins'!A12</f>
        <v>#NUM!</v>
      </c>
      <c r="B12" s="55">
        <f>'Dépenses engagées pour soins'!B12</f>
        <v>0</v>
      </c>
      <c r="C12" s="74">
        <f>'Dépenses engagées pour soins'!C12</f>
        <v>0</v>
      </c>
      <c r="D12" s="129" t="e">
        <f t="shared" si="0"/>
        <v>#NUM!</v>
      </c>
      <c r="E12" s="184"/>
      <c r="F12" s="108"/>
      <c r="G12" s="234">
        <f>('Remb. Assurance Maladie'!H12)-'Remb. mutuelle'!E12</f>
        <v>0</v>
      </c>
      <c r="H12" s="118" t="e">
        <f>'Dépenses engagées pour soins'!L12</f>
        <v>#NUM!</v>
      </c>
      <c r="I12" s="128">
        <f>'Dépenses engagées pour soins'!M12</f>
        <v>0</v>
      </c>
      <c r="J12" s="98">
        <f>'Dépenses engagées pour soins'!N12</f>
        <v>0</v>
      </c>
      <c r="K12" s="138" t="e">
        <f t="shared" si="1"/>
        <v>#NUM!</v>
      </c>
      <c r="L12" s="187"/>
      <c r="M12" s="109"/>
      <c r="N12" s="240">
        <f>('Remb. Assurance Maladie'!P12)-'Remb. mutuelle'!L12</f>
        <v>0</v>
      </c>
    </row>
    <row r="13" spans="1:16" x14ac:dyDescent="0.25">
      <c r="A13" s="94" t="e">
        <f>'Dépenses engagées pour soins'!A13</f>
        <v>#NUM!</v>
      </c>
      <c r="B13" s="55">
        <f>'Dépenses engagées pour soins'!B13</f>
        <v>0</v>
      </c>
      <c r="C13" s="74">
        <f>'Dépenses engagées pour soins'!C13</f>
        <v>0</v>
      </c>
      <c r="D13" s="129" t="e">
        <f t="shared" si="0"/>
        <v>#NUM!</v>
      </c>
      <c r="E13" s="184"/>
      <c r="F13" s="108"/>
      <c r="G13" s="235">
        <f>('Remb. Assurance Maladie'!H13)-'Remb. mutuelle'!E13</f>
        <v>0</v>
      </c>
      <c r="H13" s="118" t="e">
        <f>'Dépenses engagées pour soins'!L13</f>
        <v>#NUM!</v>
      </c>
      <c r="I13" s="128">
        <f>'Dépenses engagées pour soins'!M13</f>
        <v>0</v>
      </c>
      <c r="J13" s="98">
        <f>'Dépenses engagées pour soins'!N13</f>
        <v>0</v>
      </c>
      <c r="K13" s="138" t="e">
        <f t="shared" si="1"/>
        <v>#NUM!</v>
      </c>
      <c r="L13" s="187"/>
      <c r="M13" s="109"/>
      <c r="N13" s="240">
        <f>('Remb. Assurance Maladie'!P13)-'Remb. mutuelle'!L13</f>
        <v>0</v>
      </c>
    </row>
    <row r="14" spans="1:16" x14ac:dyDescent="0.25">
      <c r="A14" s="94" t="e">
        <f>'Dépenses engagées pour soins'!A14</f>
        <v>#NUM!</v>
      </c>
      <c r="B14" s="55">
        <f>'Dépenses engagées pour soins'!B14</f>
        <v>0</v>
      </c>
      <c r="C14" s="74">
        <f>'Dépenses engagées pour soins'!C14</f>
        <v>0</v>
      </c>
      <c r="D14" s="129" t="e">
        <f t="shared" si="0"/>
        <v>#NUM!</v>
      </c>
      <c r="E14" s="184"/>
      <c r="F14" s="108"/>
      <c r="G14" s="233">
        <f>('Remb. Assurance Maladie'!H14)-'Remb. mutuelle'!E14</f>
        <v>0</v>
      </c>
      <c r="H14" s="118" t="e">
        <f>'Dépenses engagées pour soins'!L14</f>
        <v>#NUM!</v>
      </c>
      <c r="I14" s="128">
        <f>'Dépenses engagées pour soins'!M14</f>
        <v>0</v>
      </c>
      <c r="J14" s="98">
        <f>'Dépenses engagées pour soins'!N14</f>
        <v>0</v>
      </c>
      <c r="K14" s="138" t="e">
        <f t="shared" si="1"/>
        <v>#NUM!</v>
      </c>
      <c r="L14" s="187"/>
      <c r="M14" s="109"/>
      <c r="N14" s="240">
        <f>('Remb. Assurance Maladie'!P14)-'Remb. mutuelle'!L14</f>
        <v>0</v>
      </c>
    </row>
    <row r="15" spans="1:16" x14ac:dyDescent="0.25">
      <c r="A15" s="94" t="e">
        <f>'Dépenses engagées pour soins'!A15</f>
        <v>#NUM!</v>
      </c>
      <c r="B15" s="55">
        <f>'Dépenses engagées pour soins'!B15</f>
        <v>0</v>
      </c>
      <c r="C15" s="74">
        <f>'Dépenses engagées pour soins'!C15</f>
        <v>0</v>
      </c>
      <c r="D15" s="129" t="e">
        <f t="shared" si="0"/>
        <v>#NUM!</v>
      </c>
      <c r="E15" s="184"/>
      <c r="F15" s="108"/>
      <c r="G15" s="235">
        <f>('Remb. Assurance Maladie'!H15)-'Remb. mutuelle'!E15</f>
        <v>0</v>
      </c>
      <c r="H15" s="118" t="e">
        <f>'Dépenses engagées pour soins'!L15</f>
        <v>#NUM!</v>
      </c>
      <c r="I15" s="128">
        <f>'Dépenses engagées pour soins'!M15</f>
        <v>0</v>
      </c>
      <c r="J15" s="98">
        <f>'Dépenses engagées pour soins'!N15</f>
        <v>0</v>
      </c>
      <c r="K15" s="138" t="e">
        <f t="shared" si="1"/>
        <v>#NUM!</v>
      </c>
      <c r="L15" s="187"/>
      <c r="M15" s="109"/>
      <c r="N15" s="240">
        <f>('Remb. Assurance Maladie'!P15)-'Remb. mutuelle'!L15</f>
        <v>0</v>
      </c>
    </row>
    <row r="16" spans="1:16" x14ac:dyDescent="0.25">
      <c r="A16" s="94" t="e">
        <f>'Dépenses engagées pour soins'!A16</f>
        <v>#NUM!</v>
      </c>
      <c r="B16" s="55">
        <f>'Dépenses engagées pour soins'!B16</f>
        <v>0</v>
      </c>
      <c r="C16" s="74">
        <f>'Dépenses engagées pour soins'!C16</f>
        <v>0</v>
      </c>
      <c r="D16" s="129" t="e">
        <f t="shared" si="0"/>
        <v>#NUM!</v>
      </c>
      <c r="E16" s="184"/>
      <c r="F16" s="108"/>
      <c r="G16" s="233">
        <f>('Remb. Assurance Maladie'!H16)-'Remb. mutuelle'!E16</f>
        <v>0</v>
      </c>
      <c r="H16" s="118" t="e">
        <f>'Dépenses engagées pour soins'!L16</f>
        <v>#NUM!</v>
      </c>
      <c r="I16" s="128">
        <f>'Dépenses engagées pour soins'!M16</f>
        <v>0</v>
      </c>
      <c r="J16" s="98">
        <f>'Dépenses engagées pour soins'!N16</f>
        <v>0</v>
      </c>
      <c r="K16" s="138" t="e">
        <f t="shared" si="1"/>
        <v>#NUM!</v>
      </c>
      <c r="L16" s="187"/>
      <c r="M16" s="109"/>
      <c r="N16" s="240">
        <f>('Remb. Assurance Maladie'!P16)-'Remb. mutuelle'!L16</f>
        <v>0</v>
      </c>
    </row>
    <row r="17" spans="1:14" x14ac:dyDescent="0.25">
      <c r="A17" s="94" t="e">
        <f>'Dépenses engagées pour soins'!A17</f>
        <v>#NUM!</v>
      </c>
      <c r="B17" s="55">
        <f>'Dépenses engagées pour soins'!B17</f>
        <v>0</v>
      </c>
      <c r="C17" s="74">
        <f>'Dépenses engagées pour soins'!C17</f>
        <v>0</v>
      </c>
      <c r="D17" s="129" t="e">
        <f t="shared" si="0"/>
        <v>#NUM!</v>
      </c>
      <c r="E17" s="184"/>
      <c r="F17" s="108"/>
      <c r="G17" s="234">
        <f>('Remb. Assurance Maladie'!H17)-'Remb. mutuelle'!E17</f>
        <v>0</v>
      </c>
      <c r="H17" s="118" t="e">
        <f>'Dépenses engagées pour soins'!L17</f>
        <v>#NUM!</v>
      </c>
      <c r="I17" s="128">
        <f>'Dépenses engagées pour soins'!M17</f>
        <v>0</v>
      </c>
      <c r="J17" s="98">
        <f>'Dépenses engagées pour soins'!N17</f>
        <v>0</v>
      </c>
      <c r="K17" s="138" t="e">
        <f t="shared" si="1"/>
        <v>#NUM!</v>
      </c>
      <c r="L17" s="187"/>
      <c r="M17" s="109"/>
      <c r="N17" s="240">
        <f>('Remb. Assurance Maladie'!P17)-'Remb. mutuelle'!L17</f>
        <v>0</v>
      </c>
    </row>
    <row r="18" spans="1:14" x14ac:dyDescent="0.25">
      <c r="A18" s="94" t="e">
        <f>'Dépenses engagées pour soins'!A18</f>
        <v>#NUM!</v>
      </c>
      <c r="B18" s="55">
        <f>'Dépenses engagées pour soins'!B18</f>
        <v>0</v>
      </c>
      <c r="C18" s="74">
        <f>'Dépenses engagées pour soins'!C18</f>
        <v>0</v>
      </c>
      <c r="D18" s="129" t="e">
        <f t="shared" si="0"/>
        <v>#NUM!</v>
      </c>
      <c r="E18" s="184"/>
      <c r="F18" s="108"/>
      <c r="G18" s="234">
        <f>('Remb. Assurance Maladie'!H18)-'Remb. mutuelle'!E18</f>
        <v>0</v>
      </c>
      <c r="H18" s="118" t="e">
        <f>'Dépenses engagées pour soins'!L18</f>
        <v>#NUM!</v>
      </c>
      <c r="I18" s="128">
        <f>'Dépenses engagées pour soins'!M18</f>
        <v>0</v>
      </c>
      <c r="J18" s="98">
        <f>'Dépenses engagées pour soins'!N18</f>
        <v>0</v>
      </c>
      <c r="K18" s="138" t="e">
        <f t="shared" si="1"/>
        <v>#NUM!</v>
      </c>
      <c r="L18" s="187"/>
      <c r="M18" s="109"/>
      <c r="N18" s="240">
        <f>('Remb. Assurance Maladie'!P18)-'Remb. mutuelle'!L18</f>
        <v>0</v>
      </c>
    </row>
    <row r="19" spans="1:14" x14ac:dyDescent="0.25">
      <c r="A19" s="94" t="e">
        <f>'Dépenses engagées pour soins'!A19</f>
        <v>#NUM!</v>
      </c>
      <c r="B19" s="55">
        <f>'Dépenses engagées pour soins'!B19</f>
        <v>0</v>
      </c>
      <c r="C19" s="74">
        <f>'Dépenses engagées pour soins'!C19</f>
        <v>0</v>
      </c>
      <c r="D19" s="129" t="e">
        <f t="shared" si="0"/>
        <v>#NUM!</v>
      </c>
      <c r="E19" s="184"/>
      <c r="F19" s="108"/>
      <c r="G19" s="234">
        <f>('Remb. Assurance Maladie'!H19)-'Remb. mutuelle'!E19</f>
        <v>0</v>
      </c>
      <c r="H19" s="118" t="e">
        <f>'Dépenses engagées pour soins'!L19</f>
        <v>#NUM!</v>
      </c>
      <c r="I19" s="128">
        <f>'Dépenses engagées pour soins'!M19</f>
        <v>0</v>
      </c>
      <c r="J19" s="98">
        <f>'Dépenses engagées pour soins'!N19</f>
        <v>0</v>
      </c>
      <c r="K19" s="138" t="e">
        <f t="shared" si="1"/>
        <v>#NUM!</v>
      </c>
      <c r="L19" s="187"/>
      <c r="M19" s="109"/>
      <c r="N19" s="240">
        <f>('Remb. Assurance Maladie'!P19)-'Remb. mutuelle'!L19</f>
        <v>0</v>
      </c>
    </row>
    <row r="20" spans="1:14" x14ac:dyDescent="0.25">
      <c r="A20" s="94" t="e">
        <f>'Dépenses engagées pour soins'!A20</f>
        <v>#NUM!</v>
      </c>
      <c r="B20" s="55">
        <f>'Dépenses engagées pour soins'!B20</f>
        <v>0</v>
      </c>
      <c r="C20" s="74">
        <f>'Dépenses engagées pour soins'!C20</f>
        <v>0</v>
      </c>
      <c r="D20" s="129" t="e">
        <f t="shared" si="0"/>
        <v>#NUM!</v>
      </c>
      <c r="E20" s="184"/>
      <c r="F20" s="108"/>
      <c r="G20" s="234">
        <f>('Remb. Assurance Maladie'!H20)-'Remb. mutuelle'!E20</f>
        <v>0</v>
      </c>
      <c r="H20" s="118" t="e">
        <f>'Dépenses engagées pour soins'!L20</f>
        <v>#NUM!</v>
      </c>
      <c r="I20" s="128">
        <f>'Dépenses engagées pour soins'!M20</f>
        <v>0</v>
      </c>
      <c r="J20" s="98">
        <f>'Dépenses engagées pour soins'!N20</f>
        <v>0</v>
      </c>
      <c r="K20" s="138" t="e">
        <f t="shared" si="1"/>
        <v>#NUM!</v>
      </c>
      <c r="L20" s="187"/>
      <c r="M20" s="109"/>
      <c r="N20" s="240">
        <f>('Remb. Assurance Maladie'!P20)-'Remb. mutuelle'!L20</f>
        <v>0</v>
      </c>
    </row>
    <row r="21" spans="1:14" x14ac:dyDescent="0.25">
      <c r="A21" s="94" t="e">
        <f>'Dépenses engagées pour soins'!A21</f>
        <v>#NUM!</v>
      </c>
      <c r="B21" s="55">
        <f>'Dépenses engagées pour soins'!B21</f>
        <v>0</v>
      </c>
      <c r="C21" s="74">
        <f>'Dépenses engagées pour soins'!C21</f>
        <v>0</v>
      </c>
      <c r="D21" s="129" t="e">
        <f t="shared" si="0"/>
        <v>#NUM!</v>
      </c>
      <c r="E21" s="184"/>
      <c r="F21" s="108"/>
      <c r="G21" s="234">
        <f>('Remb. Assurance Maladie'!H21)-'Remb. mutuelle'!E21</f>
        <v>0</v>
      </c>
      <c r="H21" s="118" t="e">
        <f>'Dépenses engagées pour soins'!L21</f>
        <v>#NUM!</v>
      </c>
      <c r="I21" s="128">
        <f>'Dépenses engagées pour soins'!M21</f>
        <v>0</v>
      </c>
      <c r="J21" s="98">
        <f>'Dépenses engagées pour soins'!N21</f>
        <v>0</v>
      </c>
      <c r="K21" s="138" t="e">
        <f t="shared" si="1"/>
        <v>#NUM!</v>
      </c>
      <c r="L21" s="187"/>
      <c r="M21" s="109"/>
      <c r="N21" s="240">
        <f>('Remb. Assurance Maladie'!P21)-'Remb. mutuelle'!L21</f>
        <v>0</v>
      </c>
    </row>
    <row r="22" spans="1:14" x14ac:dyDescent="0.25">
      <c r="A22" s="94" t="e">
        <f>'Dépenses engagées pour soins'!A22</f>
        <v>#NUM!</v>
      </c>
      <c r="B22" s="55">
        <f>'Dépenses engagées pour soins'!B22</f>
        <v>0</v>
      </c>
      <c r="C22" s="74">
        <f>'Dépenses engagées pour soins'!C22</f>
        <v>0</v>
      </c>
      <c r="D22" s="129" t="e">
        <f t="shared" si="0"/>
        <v>#NUM!</v>
      </c>
      <c r="E22" s="184"/>
      <c r="F22" s="108"/>
      <c r="G22" s="234">
        <f>('Remb. Assurance Maladie'!H22)-'Remb. mutuelle'!E22</f>
        <v>0</v>
      </c>
      <c r="H22" s="118" t="e">
        <f>'Dépenses engagées pour soins'!L22</f>
        <v>#NUM!</v>
      </c>
      <c r="I22" s="128">
        <f>'Dépenses engagées pour soins'!M22</f>
        <v>0</v>
      </c>
      <c r="J22" s="98">
        <f>'Dépenses engagées pour soins'!N22</f>
        <v>0</v>
      </c>
      <c r="K22" s="138" t="e">
        <f t="shared" si="1"/>
        <v>#NUM!</v>
      </c>
      <c r="L22" s="187"/>
      <c r="M22" s="109"/>
      <c r="N22" s="240">
        <f>('Remb. Assurance Maladie'!P22)-'Remb. mutuelle'!L22</f>
        <v>0</v>
      </c>
    </row>
    <row r="23" spans="1:14" x14ac:dyDescent="0.25">
      <c r="A23" s="94" t="e">
        <f>'Dépenses engagées pour soins'!A23</f>
        <v>#NUM!</v>
      </c>
      <c r="B23" s="55">
        <f>'Dépenses engagées pour soins'!B23</f>
        <v>0</v>
      </c>
      <c r="C23" s="74">
        <f>'Dépenses engagées pour soins'!C23</f>
        <v>0</v>
      </c>
      <c r="D23" s="129" t="e">
        <f t="shared" si="0"/>
        <v>#NUM!</v>
      </c>
      <c r="E23" s="184"/>
      <c r="F23" s="108"/>
      <c r="G23" s="234">
        <f>('Remb. Assurance Maladie'!H23)-'Remb. mutuelle'!E23</f>
        <v>0</v>
      </c>
      <c r="H23" s="118" t="e">
        <f>'Dépenses engagées pour soins'!L23</f>
        <v>#NUM!</v>
      </c>
      <c r="I23" s="128">
        <f>'Dépenses engagées pour soins'!M23</f>
        <v>0</v>
      </c>
      <c r="J23" s="98">
        <f>'Dépenses engagées pour soins'!N23</f>
        <v>0</v>
      </c>
      <c r="K23" s="138" t="e">
        <f t="shared" si="1"/>
        <v>#NUM!</v>
      </c>
      <c r="L23" s="187"/>
      <c r="M23" s="109"/>
      <c r="N23" s="240">
        <f>('Remb. Assurance Maladie'!P23)-'Remb. mutuelle'!L23</f>
        <v>0</v>
      </c>
    </row>
    <row r="24" spans="1:14" x14ac:dyDescent="0.25">
      <c r="A24" s="94" t="e">
        <f>'Dépenses engagées pour soins'!A24</f>
        <v>#NUM!</v>
      </c>
      <c r="B24" s="55">
        <f>'Dépenses engagées pour soins'!B24</f>
        <v>0</v>
      </c>
      <c r="C24" s="74">
        <f>'Dépenses engagées pour soins'!C24</f>
        <v>0</v>
      </c>
      <c r="D24" s="129" t="e">
        <f t="shared" si="0"/>
        <v>#NUM!</v>
      </c>
      <c r="E24" s="184"/>
      <c r="F24" s="108"/>
      <c r="G24" s="235">
        <f>('Remb. Assurance Maladie'!H24)-'Remb. mutuelle'!E24</f>
        <v>0</v>
      </c>
      <c r="H24" s="118" t="e">
        <f>'Dépenses engagées pour soins'!L24</f>
        <v>#NUM!</v>
      </c>
      <c r="I24" s="128">
        <f>'Dépenses engagées pour soins'!M24</f>
        <v>0</v>
      </c>
      <c r="J24" s="98">
        <f>'Dépenses engagées pour soins'!N24</f>
        <v>0</v>
      </c>
      <c r="K24" s="138" t="e">
        <f t="shared" si="1"/>
        <v>#NUM!</v>
      </c>
      <c r="L24" s="187"/>
      <c r="M24" s="109"/>
      <c r="N24" s="240">
        <f>('Remb. Assurance Maladie'!P24)-'Remb. mutuelle'!L24</f>
        <v>0</v>
      </c>
    </row>
    <row r="25" spans="1:14" x14ac:dyDescent="0.25">
      <c r="A25" s="94" t="e">
        <f>'Dépenses engagées pour soins'!A25</f>
        <v>#NUM!</v>
      </c>
      <c r="B25" s="55">
        <f>'Dépenses engagées pour soins'!B25</f>
        <v>0</v>
      </c>
      <c r="C25" s="74">
        <f>'Dépenses engagées pour soins'!C25</f>
        <v>0</v>
      </c>
      <c r="D25" s="129" t="e">
        <f t="shared" si="0"/>
        <v>#NUM!</v>
      </c>
      <c r="E25" s="184"/>
      <c r="F25" s="108"/>
      <c r="G25" s="235">
        <f>('Remb. Assurance Maladie'!H25)-'Remb. mutuelle'!E25</f>
        <v>0</v>
      </c>
      <c r="H25" s="118" t="e">
        <f>'Dépenses engagées pour soins'!L25</f>
        <v>#NUM!</v>
      </c>
      <c r="I25" s="128">
        <f>'Dépenses engagées pour soins'!M25</f>
        <v>0</v>
      </c>
      <c r="J25" s="98">
        <f>'Dépenses engagées pour soins'!N25</f>
        <v>0</v>
      </c>
      <c r="K25" s="138" t="e">
        <f t="shared" si="1"/>
        <v>#NUM!</v>
      </c>
      <c r="L25" s="187"/>
      <c r="M25" s="109"/>
      <c r="N25" s="240">
        <f>('Remb. Assurance Maladie'!P25)-'Remb. mutuelle'!L25</f>
        <v>0</v>
      </c>
    </row>
    <row r="26" spans="1:14" x14ac:dyDescent="0.25">
      <c r="A26" s="94" t="e">
        <f>'Dépenses engagées pour soins'!A26</f>
        <v>#NUM!</v>
      </c>
      <c r="B26" s="55">
        <f>'Dépenses engagées pour soins'!B26</f>
        <v>0</v>
      </c>
      <c r="C26" s="74">
        <f>'Dépenses engagées pour soins'!C26</f>
        <v>0</v>
      </c>
      <c r="D26" s="129" t="e">
        <f t="shared" si="0"/>
        <v>#NUM!</v>
      </c>
      <c r="E26" s="184"/>
      <c r="F26" s="108"/>
      <c r="G26" s="235">
        <f>('Remb. Assurance Maladie'!H26)-'Remb. mutuelle'!E26</f>
        <v>0</v>
      </c>
      <c r="H26" s="118" t="e">
        <f>'Dépenses engagées pour soins'!L26</f>
        <v>#NUM!</v>
      </c>
      <c r="I26" s="128">
        <f>'Dépenses engagées pour soins'!M26</f>
        <v>0</v>
      </c>
      <c r="J26" s="98">
        <f>'Dépenses engagées pour soins'!N26</f>
        <v>0</v>
      </c>
      <c r="K26" s="138" t="e">
        <f t="shared" si="1"/>
        <v>#NUM!</v>
      </c>
      <c r="L26" s="187"/>
      <c r="M26" s="109"/>
      <c r="N26" s="240">
        <f>('Remb. Assurance Maladie'!P26)-'Remb. mutuelle'!L26</f>
        <v>0</v>
      </c>
    </row>
    <row r="27" spans="1:14" x14ac:dyDescent="0.25">
      <c r="A27" s="94" t="e">
        <f>'Dépenses engagées pour soins'!A27</f>
        <v>#NUM!</v>
      </c>
      <c r="B27" s="55">
        <f>'Dépenses engagées pour soins'!B27</f>
        <v>0</v>
      </c>
      <c r="C27" s="74">
        <f>'Dépenses engagées pour soins'!C27</f>
        <v>0</v>
      </c>
      <c r="D27" s="129" t="e">
        <f t="shared" si="0"/>
        <v>#NUM!</v>
      </c>
      <c r="E27" s="184"/>
      <c r="F27" s="108"/>
      <c r="G27" s="233">
        <f>('Remb. Assurance Maladie'!H27)-'Remb. mutuelle'!E27</f>
        <v>0</v>
      </c>
      <c r="H27" s="118" t="e">
        <f>'Dépenses engagées pour soins'!L27</f>
        <v>#NUM!</v>
      </c>
      <c r="I27" s="128">
        <f>'Dépenses engagées pour soins'!M27</f>
        <v>0</v>
      </c>
      <c r="J27" s="98">
        <f>'Dépenses engagées pour soins'!N27</f>
        <v>0</v>
      </c>
      <c r="K27" s="138" t="e">
        <f t="shared" si="1"/>
        <v>#NUM!</v>
      </c>
      <c r="L27" s="187"/>
      <c r="M27" s="109"/>
      <c r="N27" s="240">
        <f>('Remb. Assurance Maladie'!P27)-'Remb. mutuelle'!L27</f>
        <v>0</v>
      </c>
    </row>
    <row r="28" spans="1:14" x14ac:dyDescent="0.25">
      <c r="A28" s="94" t="e">
        <f>'Dépenses engagées pour soins'!A28</f>
        <v>#NUM!</v>
      </c>
      <c r="B28" s="55">
        <f>'Dépenses engagées pour soins'!B28</f>
        <v>0</v>
      </c>
      <c r="C28" s="74">
        <f>'Dépenses engagées pour soins'!C28</f>
        <v>0</v>
      </c>
      <c r="D28" s="129" t="e">
        <f t="shared" si="0"/>
        <v>#NUM!</v>
      </c>
      <c r="E28" s="184"/>
      <c r="F28" s="108"/>
      <c r="G28" s="234">
        <f>('Remb. Assurance Maladie'!H28)-'Remb. mutuelle'!E28</f>
        <v>0</v>
      </c>
      <c r="H28" s="118" t="e">
        <f>'Dépenses engagées pour soins'!L28</f>
        <v>#NUM!</v>
      </c>
      <c r="I28" s="128">
        <f>'Dépenses engagées pour soins'!M28</f>
        <v>0</v>
      </c>
      <c r="J28" s="98">
        <f>'Dépenses engagées pour soins'!N28</f>
        <v>0</v>
      </c>
      <c r="K28" s="138" t="e">
        <f t="shared" si="1"/>
        <v>#NUM!</v>
      </c>
      <c r="L28" s="187"/>
      <c r="M28" s="109"/>
      <c r="N28" s="240">
        <f>('Remb. Assurance Maladie'!P28)-'Remb. mutuelle'!L28</f>
        <v>0</v>
      </c>
    </row>
    <row r="29" spans="1:14" x14ac:dyDescent="0.25">
      <c r="A29" s="94" t="e">
        <f>'Dépenses engagées pour soins'!A29</f>
        <v>#NUM!</v>
      </c>
      <c r="B29" s="55">
        <f>'Dépenses engagées pour soins'!B29</f>
        <v>0</v>
      </c>
      <c r="C29" s="74">
        <f>'Dépenses engagées pour soins'!C29</f>
        <v>0</v>
      </c>
      <c r="D29" s="129" t="e">
        <f t="shared" si="0"/>
        <v>#NUM!</v>
      </c>
      <c r="E29" s="184"/>
      <c r="F29" s="108"/>
      <c r="G29" s="234">
        <f>('Remb. Assurance Maladie'!H29)-'Remb. mutuelle'!E29</f>
        <v>0</v>
      </c>
      <c r="H29" s="118" t="e">
        <f>'Dépenses engagées pour soins'!L29</f>
        <v>#NUM!</v>
      </c>
      <c r="I29" s="128">
        <f>'Dépenses engagées pour soins'!M29</f>
        <v>0</v>
      </c>
      <c r="J29" s="98">
        <f>'Dépenses engagées pour soins'!N29</f>
        <v>0</v>
      </c>
      <c r="K29" s="138" t="e">
        <f t="shared" si="1"/>
        <v>#NUM!</v>
      </c>
      <c r="L29" s="187"/>
      <c r="M29" s="109"/>
      <c r="N29" s="240">
        <f>('Remb. Assurance Maladie'!P29)-'Remb. mutuelle'!L29</f>
        <v>0</v>
      </c>
    </row>
    <row r="30" spans="1:14" x14ac:dyDescent="0.25">
      <c r="A30" s="94" t="e">
        <f>'Dépenses engagées pour soins'!A30</f>
        <v>#NUM!</v>
      </c>
      <c r="B30" s="55">
        <f>'Dépenses engagées pour soins'!B30</f>
        <v>0</v>
      </c>
      <c r="C30" s="74">
        <f>'Dépenses engagées pour soins'!C30</f>
        <v>0</v>
      </c>
      <c r="D30" s="129" t="e">
        <f t="shared" si="0"/>
        <v>#NUM!</v>
      </c>
      <c r="E30" s="184"/>
      <c r="F30" s="108"/>
      <c r="G30" s="234">
        <f>('Remb. Assurance Maladie'!H30)-'Remb. mutuelle'!E30</f>
        <v>0</v>
      </c>
      <c r="H30" s="118" t="e">
        <f>'Dépenses engagées pour soins'!L30</f>
        <v>#NUM!</v>
      </c>
      <c r="I30" s="128">
        <f>'Dépenses engagées pour soins'!M30</f>
        <v>0</v>
      </c>
      <c r="J30" s="98">
        <f>'Dépenses engagées pour soins'!N30</f>
        <v>0</v>
      </c>
      <c r="K30" s="138" t="e">
        <f t="shared" si="1"/>
        <v>#NUM!</v>
      </c>
      <c r="L30" s="187"/>
      <c r="M30" s="109"/>
      <c r="N30" s="240">
        <f>('Remb. Assurance Maladie'!P30)-'Remb. mutuelle'!L30</f>
        <v>0</v>
      </c>
    </row>
    <row r="31" spans="1:14" x14ac:dyDescent="0.25">
      <c r="A31" s="94" t="e">
        <f>'Dépenses engagées pour soins'!A31</f>
        <v>#NUM!</v>
      </c>
      <c r="B31" s="55">
        <f>'Dépenses engagées pour soins'!B31</f>
        <v>0</v>
      </c>
      <c r="C31" s="74">
        <f>'Dépenses engagées pour soins'!C31</f>
        <v>0</v>
      </c>
      <c r="D31" s="129" t="e">
        <f t="shared" si="0"/>
        <v>#NUM!</v>
      </c>
      <c r="E31" s="184"/>
      <c r="F31" s="108"/>
      <c r="G31" s="234">
        <f>('Remb. Assurance Maladie'!H31)-'Remb. mutuelle'!E31</f>
        <v>0</v>
      </c>
      <c r="H31" s="118" t="e">
        <f>'Dépenses engagées pour soins'!L31</f>
        <v>#NUM!</v>
      </c>
      <c r="I31" s="128">
        <f>'Dépenses engagées pour soins'!M31</f>
        <v>0</v>
      </c>
      <c r="J31" s="98">
        <f>'Dépenses engagées pour soins'!N31</f>
        <v>0</v>
      </c>
      <c r="K31" s="138" t="e">
        <f t="shared" si="1"/>
        <v>#NUM!</v>
      </c>
      <c r="L31" s="187"/>
      <c r="M31" s="109"/>
      <c r="N31" s="240">
        <f>('Remb. Assurance Maladie'!P31)-'Remb. mutuelle'!L31</f>
        <v>0</v>
      </c>
    </row>
    <row r="32" spans="1:14" x14ac:dyDescent="0.25">
      <c r="A32" s="94" t="e">
        <f>'Dépenses engagées pour soins'!A32</f>
        <v>#NUM!</v>
      </c>
      <c r="B32" s="55">
        <f>'Dépenses engagées pour soins'!B32</f>
        <v>0</v>
      </c>
      <c r="C32" s="74">
        <f>'Dépenses engagées pour soins'!C32</f>
        <v>0</v>
      </c>
      <c r="D32" s="129" t="e">
        <f t="shared" si="0"/>
        <v>#NUM!</v>
      </c>
      <c r="E32" s="184"/>
      <c r="F32" s="108"/>
      <c r="G32" s="235">
        <f>('Remb. Assurance Maladie'!H32)-'Remb. mutuelle'!E32</f>
        <v>0</v>
      </c>
      <c r="H32" s="118" t="e">
        <f>'Dépenses engagées pour soins'!L32</f>
        <v>#NUM!</v>
      </c>
      <c r="I32" s="128">
        <f>'Dépenses engagées pour soins'!M32</f>
        <v>0</v>
      </c>
      <c r="J32" s="98">
        <f>'Dépenses engagées pour soins'!N32</f>
        <v>0</v>
      </c>
      <c r="K32" s="138" t="e">
        <f t="shared" si="1"/>
        <v>#NUM!</v>
      </c>
      <c r="L32" s="187"/>
      <c r="M32" s="109"/>
      <c r="N32" s="240">
        <f>('Remb. Assurance Maladie'!P32)-'Remb. mutuelle'!L32</f>
        <v>0</v>
      </c>
    </row>
    <row r="33" spans="1:16" x14ac:dyDescent="0.25">
      <c r="A33" s="94" t="e">
        <f>'Dépenses engagées pour soins'!A33</f>
        <v>#NUM!</v>
      </c>
      <c r="B33" s="55">
        <f>'Dépenses engagées pour soins'!B33</f>
        <v>0</v>
      </c>
      <c r="C33" s="74">
        <f>'Dépenses engagées pour soins'!C33</f>
        <v>0</v>
      </c>
      <c r="D33" s="129" t="e">
        <f t="shared" si="0"/>
        <v>#NUM!</v>
      </c>
      <c r="E33" s="184"/>
      <c r="F33" s="108"/>
      <c r="G33" s="233">
        <f>('Remb. Assurance Maladie'!H33)-'Remb. mutuelle'!E33</f>
        <v>0</v>
      </c>
      <c r="H33" s="118" t="e">
        <f>'Dépenses engagées pour soins'!L33</f>
        <v>#NUM!</v>
      </c>
      <c r="I33" s="128">
        <f>'Dépenses engagées pour soins'!M33</f>
        <v>0</v>
      </c>
      <c r="J33" s="98">
        <f>'Dépenses engagées pour soins'!N33</f>
        <v>0</v>
      </c>
      <c r="K33" s="138" t="e">
        <f t="shared" si="1"/>
        <v>#NUM!</v>
      </c>
      <c r="L33" s="187"/>
      <c r="M33" s="109"/>
      <c r="N33" s="240">
        <f>('Remb. Assurance Maladie'!P33)-'Remb. mutuelle'!L33</f>
        <v>0</v>
      </c>
    </row>
    <row r="34" spans="1:16" x14ac:dyDescent="0.25">
      <c r="A34" s="94" t="e">
        <f>'Dépenses engagées pour soins'!A34</f>
        <v>#NUM!</v>
      </c>
      <c r="B34" s="55">
        <f>'Dépenses engagées pour soins'!B34</f>
        <v>0</v>
      </c>
      <c r="C34" s="74">
        <f>'Dépenses engagées pour soins'!C34</f>
        <v>0</v>
      </c>
      <c r="D34" s="129" t="e">
        <f t="shared" si="0"/>
        <v>#NUM!</v>
      </c>
      <c r="E34" s="184"/>
      <c r="F34" s="108"/>
      <c r="G34" s="235">
        <f>('Remb. Assurance Maladie'!H34)-'Remb. mutuelle'!E34</f>
        <v>0</v>
      </c>
      <c r="H34" s="118" t="e">
        <f>'Dépenses engagées pour soins'!L34</f>
        <v>#NUM!</v>
      </c>
      <c r="I34" s="128">
        <f>'Dépenses engagées pour soins'!M34</f>
        <v>0</v>
      </c>
      <c r="J34" s="98">
        <f>'Dépenses engagées pour soins'!N34</f>
        <v>0</v>
      </c>
      <c r="K34" s="138" t="e">
        <f t="shared" si="1"/>
        <v>#NUM!</v>
      </c>
      <c r="L34" s="187"/>
      <c r="M34" s="109"/>
      <c r="N34" s="240">
        <f>('Remb. Assurance Maladie'!P34)-'Remb. mutuelle'!L34</f>
        <v>0</v>
      </c>
    </row>
    <row r="35" spans="1:16" x14ac:dyDescent="0.25">
      <c r="A35" s="94" t="e">
        <f>'Dépenses engagées pour soins'!A35</f>
        <v>#NUM!</v>
      </c>
      <c r="B35" s="55">
        <f>'Dépenses engagées pour soins'!B35</f>
        <v>0</v>
      </c>
      <c r="C35" s="74">
        <f>'Dépenses engagées pour soins'!C35</f>
        <v>0</v>
      </c>
      <c r="D35" s="129" t="e">
        <f t="shared" si="0"/>
        <v>#NUM!</v>
      </c>
      <c r="E35" s="184"/>
      <c r="F35" s="108"/>
      <c r="G35" s="233">
        <f>('Remb. Assurance Maladie'!H35)-'Remb. mutuelle'!E35</f>
        <v>0</v>
      </c>
      <c r="H35" s="118" t="e">
        <f>'Dépenses engagées pour soins'!L35</f>
        <v>#NUM!</v>
      </c>
      <c r="I35" s="128">
        <f>'Dépenses engagées pour soins'!M35</f>
        <v>0</v>
      </c>
      <c r="J35" s="98">
        <f>'Dépenses engagées pour soins'!N35</f>
        <v>0</v>
      </c>
      <c r="K35" s="138" t="e">
        <f t="shared" si="1"/>
        <v>#NUM!</v>
      </c>
      <c r="L35" s="187"/>
      <c r="M35" s="109"/>
      <c r="N35" s="240">
        <f>('Remb. Assurance Maladie'!P35)-'Remb. mutuelle'!L35</f>
        <v>0</v>
      </c>
    </row>
    <row r="36" spans="1:16" x14ac:dyDescent="0.25">
      <c r="A36" s="94" t="e">
        <f>'Dépenses engagées pour soins'!A36</f>
        <v>#NUM!</v>
      </c>
      <c r="B36" s="55">
        <f>'Dépenses engagées pour soins'!B36</f>
        <v>0</v>
      </c>
      <c r="C36" s="74">
        <f>'Dépenses engagées pour soins'!C36</f>
        <v>0</v>
      </c>
      <c r="D36" s="129" t="e">
        <f t="shared" si="0"/>
        <v>#NUM!</v>
      </c>
      <c r="E36" s="184"/>
      <c r="F36" s="108"/>
      <c r="G36" s="235">
        <f>('Remb. Assurance Maladie'!H36)-'Remb. mutuelle'!E36</f>
        <v>0</v>
      </c>
      <c r="H36" s="95" t="e">
        <f>'Dépenses engagées pour soins'!L36</f>
        <v>#NUM!</v>
      </c>
      <c r="I36" s="128">
        <f>'Dépenses engagées pour soins'!M36</f>
        <v>0</v>
      </c>
      <c r="J36" s="59">
        <f>'Dépenses engagées pour soins'!N36</f>
        <v>0</v>
      </c>
      <c r="K36" s="138" t="e">
        <f t="shared" si="1"/>
        <v>#NUM!</v>
      </c>
      <c r="L36" s="187"/>
      <c r="M36" s="124"/>
      <c r="N36" s="241">
        <f>('Remb. Assurance Maladie'!P36)-'Remb. mutuelle'!L36</f>
        <v>0</v>
      </c>
    </row>
    <row r="37" spans="1:16" x14ac:dyDescent="0.25">
      <c r="A37" s="94" t="e">
        <f>'Dépenses engagées pour soins'!A37</f>
        <v>#NUM!</v>
      </c>
      <c r="B37" s="55">
        <f>'Dépenses engagées pour soins'!B37</f>
        <v>0</v>
      </c>
      <c r="C37" s="74">
        <f>'Dépenses engagées pour soins'!C37</f>
        <v>0</v>
      </c>
      <c r="D37" s="129" t="e">
        <f t="shared" si="0"/>
        <v>#NUM!</v>
      </c>
      <c r="E37" s="184"/>
      <c r="F37" s="108"/>
      <c r="G37" s="235">
        <f>('Remb. Assurance Maladie'!H37)-'Remb. mutuelle'!E37</f>
        <v>0</v>
      </c>
      <c r="H37" s="118" t="e">
        <f>'Dépenses engagées pour soins'!L37</f>
        <v>#NUM!</v>
      </c>
      <c r="I37" s="128">
        <f>'Dépenses engagées pour soins'!M37</f>
        <v>0</v>
      </c>
      <c r="J37" s="98">
        <f>'Dépenses engagées pour soins'!N37</f>
        <v>0</v>
      </c>
      <c r="K37" s="138" t="e">
        <f t="shared" si="1"/>
        <v>#NUM!</v>
      </c>
      <c r="L37" s="187"/>
      <c r="M37" s="109"/>
      <c r="N37" s="240">
        <f>('Remb. Assurance Maladie'!P37)-'Remb. mutuelle'!L37</f>
        <v>0</v>
      </c>
    </row>
    <row r="38" spans="1:16" x14ac:dyDescent="0.25">
      <c r="A38" s="94" t="e">
        <f>'Dépenses engagées pour soins'!A38</f>
        <v>#NUM!</v>
      </c>
      <c r="B38" s="55">
        <f>'Dépenses engagées pour soins'!B38</f>
        <v>0</v>
      </c>
      <c r="C38" s="74">
        <f>'Dépenses engagées pour soins'!C38</f>
        <v>0</v>
      </c>
      <c r="D38" s="129" t="e">
        <f t="shared" si="0"/>
        <v>#NUM!</v>
      </c>
      <c r="E38" s="184"/>
      <c r="F38" s="108"/>
      <c r="G38" s="233">
        <f>('Remb. Assurance Maladie'!H38)-'Remb. mutuelle'!E38</f>
        <v>0</v>
      </c>
      <c r="H38" s="118" t="e">
        <f>'Dépenses engagées pour soins'!L38</f>
        <v>#NUM!</v>
      </c>
      <c r="I38" s="128">
        <f>'Dépenses engagées pour soins'!M38</f>
        <v>0</v>
      </c>
      <c r="J38" s="98">
        <f>'Dépenses engagées pour soins'!N38</f>
        <v>0</v>
      </c>
      <c r="K38" s="138" t="e">
        <f t="shared" si="1"/>
        <v>#NUM!</v>
      </c>
      <c r="L38" s="187"/>
      <c r="M38" s="109"/>
      <c r="N38" s="240">
        <f>('Remb. Assurance Maladie'!P38)-'Remb. mutuelle'!L38</f>
        <v>0</v>
      </c>
    </row>
    <row r="39" spans="1:16" x14ac:dyDescent="0.25">
      <c r="A39" s="94" t="e">
        <f>'Dépenses engagées pour soins'!A39</f>
        <v>#NUM!</v>
      </c>
      <c r="B39" s="55">
        <f>'Dépenses engagées pour soins'!B39</f>
        <v>0</v>
      </c>
      <c r="C39" s="74">
        <f>'Dépenses engagées pour soins'!C39</f>
        <v>0</v>
      </c>
      <c r="D39" s="129" t="e">
        <f t="shared" si="0"/>
        <v>#NUM!</v>
      </c>
      <c r="E39" s="184"/>
      <c r="F39" s="108"/>
      <c r="G39" s="234">
        <f>('Remb. Assurance Maladie'!H39)-'Remb. mutuelle'!E39</f>
        <v>0</v>
      </c>
      <c r="H39" s="118" t="e">
        <f>'Dépenses engagées pour soins'!L39</f>
        <v>#NUM!</v>
      </c>
      <c r="I39" s="128">
        <f>'Dépenses engagées pour soins'!M39</f>
        <v>0</v>
      </c>
      <c r="J39" s="98">
        <f>'Dépenses engagées pour soins'!N39</f>
        <v>0</v>
      </c>
      <c r="K39" s="138" t="e">
        <f t="shared" si="1"/>
        <v>#NUM!</v>
      </c>
      <c r="L39" s="187"/>
      <c r="M39" s="109"/>
      <c r="N39" s="240">
        <f>('Remb. Assurance Maladie'!P39)-'Remb. mutuelle'!L39</f>
        <v>0</v>
      </c>
    </row>
    <row r="40" spans="1:16" x14ac:dyDescent="0.25">
      <c r="A40" s="94" t="e">
        <f>'Dépenses engagées pour soins'!A40</f>
        <v>#NUM!</v>
      </c>
      <c r="B40" s="55">
        <f>'Dépenses engagées pour soins'!B40</f>
        <v>0</v>
      </c>
      <c r="C40" s="74">
        <f>'Dépenses engagées pour soins'!C40</f>
        <v>0</v>
      </c>
      <c r="D40" s="129" t="e">
        <f t="shared" si="0"/>
        <v>#NUM!</v>
      </c>
      <c r="E40" s="184"/>
      <c r="F40" s="108"/>
      <c r="G40" s="234">
        <f>('Remb. Assurance Maladie'!H40)-'Remb. mutuelle'!E40</f>
        <v>0</v>
      </c>
      <c r="H40" s="118" t="e">
        <f>'Dépenses engagées pour soins'!L40</f>
        <v>#NUM!</v>
      </c>
      <c r="I40" s="128">
        <f>'Dépenses engagées pour soins'!M40</f>
        <v>0</v>
      </c>
      <c r="J40" s="98">
        <f>'Dépenses engagées pour soins'!N40</f>
        <v>0</v>
      </c>
      <c r="K40" s="138" t="e">
        <f t="shared" si="1"/>
        <v>#NUM!</v>
      </c>
      <c r="L40" s="187"/>
      <c r="M40" s="109"/>
      <c r="N40" s="240">
        <f>('Remb. Assurance Maladie'!P40)-'Remb. mutuelle'!L40</f>
        <v>0</v>
      </c>
    </row>
    <row r="41" spans="1:16" x14ac:dyDescent="0.25">
      <c r="A41" s="94" t="e">
        <f>'Dépenses engagées pour soins'!A41</f>
        <v>#NUM!</v>
      </c>
      <c r="B41" s="55">
        <f>'Dépenses engagées pour soins'!B41</f>
        <v>0</v>
      </c>
      <c r="C41" s="74">
        <f>'Dépenses engagées pour soins'!C41</f>
        <v>0</v>
      </c>
      <c r="D41" s="129" t="e">
        <f t="shared" si="0"/>
        <v>#NUM!</v>
      </c>
      <c r="E41" s="184"/>
      <c r="F41" s="108"/>
      <c r="G41" s="234">
        <f>('Remb. Assurance Maladie'!H41)-'Remb. mutuelle'!E41</f>
        <v>0</v>
      </c>
      <c r="H41" s="118" t="e">
        <f>'Dépenses engagées pour soins'!L41</f>
        <v>#NUM!</v>
      </c>
      <c r="I41" s="128">
        <f>'Dépenses engagées pour soins'!M41</f>
        <v>0</v>
      </c>
      <c r="J41" s="98">
        <f>'Dépenses engagées pour soins'!N41</f>
        <v>0</v>
      </c>
      <c r="K41" s="138" t="e">
        <f t="shared" si="1"/>
        <v>#NUM!</v>
      </c>
      <c r="L41" s="187"/>
      <c r="M41" s="109"/>
      <c r="N41" s="240">
        <f>('Remb. Assurance Maladie'!P41)-'Remb. mutuelle'!L41</f>
        <v>0</v>
      </c>
    </row>
    <row r="42" spans="1:16" x14ac:dyDescent="0.25">
      <c r="A42" s="94" t="e">
        <f>'Dépenses engagées pour soins'!A42</f>
        <v>#NUM!</v>
      </c>
      <c r="B42" s="55">
        <f>'Dépenses engagées pour soins'!B42</f>
        <v>0</v>
      </c>
      <c r="C42" s="74">
        <f>'Dépenses engagées pour soins'!C42</f>
        <v>0</v>
      </c>
      <c r="D42" s="129" t="e">
        <f t="shared" si="0"/>
        <v>#NUM!</v>
      </c>
      <c r="E42" s="184"/>
      <c r="F42" s="108"/>
      <c r="G42" s="235">
        <f>('Remb. Assurance Maladie'!H42)-'Remb. mutuelle'!E42</f>
        <v>0</v>
      </c>
      <c r="H42" s="118" t="e">
        <f>'Dépenses engagées pour soins'!L42</f>
        <v>#NUM!</v>
      </c>
      <c r="I42" s="128">
        <f>'Dépenses engagées pour soins'!M42</f>
        <v>0</v>
      </c>
      <c r="J42" s="98">
        <f>'Dépenses engagées pour soins'!N42</f>
        <v>0</v>
      </c>
      <c r="K42" s="138" t="e">
        <f t="shared" si="1"/>
        <v>#NUM!</v>
      </c>
      <c r="L42" s="187"/>
      <c r="M42" s="109"/>
      <c r="N42" s="240">
        <f>('Remb. Assurance Maladie'!P42)-'Remb. mutuelle'!L42</f>
        <v>0</v>
      </c>
    </row>
    <row r="43" spans="1:16" x14ac:dyDescent="0.25">
      <c r="A43" s="94" t="e">
        <f>'Dépenses engagées pour soins'!A43</f>
        <v>#NUM!</v>
      </c>
      <c r="B43" s="55">
        <f>'Dépenses engagées pour soins'!B43</f>
        <v>0</v>
      </c>
      <c r="C43" s="74">
        <f>'Dépenses engagées pour soins'!C43</f>
        <v>0</v>
      </c>
      <c r="D43" s="129" t="e">
        <f t="shared" si="0"/>
        <v>#NUM!</v>
      </c>
      <c r="E43" s="184"/>
      <c r="F43" s="108"/>
      <c r="G43" s="235">
        <f>('Remb. Assurance Maladie'!H43)-'Remb. mutuelle'!E43</f>
        <v>0</v>
      </c>
      <c r="H43" s="118" t="e">
        <f>'Dépenses engagées pour soins'!L43</f>
        <v>#NUM!</v>
      </c>
      <c r="I43" s="128">
        <f>'Dépenses engagées pour soins'!M43</f>
        <v>0</v>
      </c>
      <c r="J43" s="98">
        <f>'Dépenses engagées pour soins'!N43</f>
        <v>0</v>
      </c>
      <c r="K43" s="138" t="e">
        <f t="shared" si="1"/>
        <v>#NUM!</v>
      </c>
      <c r="L43" s="187"/>
      <c r="M43" s="109"/>
      <c r="N43" s="240">
        <f>('Remb. Assurance Maladie'!P43)-'Remb. mutuelle'!L43</f>
        <v>0</v>
      </c>
    </row>
    <row r="44" spans="1:16" x14ac:dyDescent="0.25">
      <c r="A44" s="94" t="e">
        <f>'Dépenses engagées pour soins'!A44</f>
        <v>#NUM!</v>
      </c>
      <c r="B44" s="55">
        <f>'Dépenses engagées pour soins'!B44</f>
        <v>0</v>
      </c>
      <c r="C44" s="74">
        <f>'Dépenses engagées pour soins'!C44</f>
        <v>0</v>
      </c>
      <c r="D44" s="129" t="e">
        <f t="shared" si="0"/>
        <v>#NUM!</v>
      </c>
      <c r="E44" s="184"/>
      <c r="F44" s="108"/>
      <c r="G44" s="233">
        <f>('Remb. Assurance Maladie'!H44)-'Remb. mutuelle'!E44</f>
        <v>0</v>
      </c>
      <c r="H44" s="118" t="e">
        <f>'Dépenses engagées pour soins'!L44</f>
        <v>#NUM!</v>
      </c>
      <c r="I44" s="128">
        <f>'Dépenses engagées pour soins'!M44</f>
        <v>0</v>
      </c>
      <c r="J44" s="98">
        <f>'Dépenses engagées pour soins'!N44</f>
        <v>0</v>
      </c>
      <c r="K44" s="138" t="e">
        <f t="shared" si="1"/>
        <v>#NUM!</v>
      </c>
      <c r="L44" s="187"/>
      <c r="M44" s="109"/>
      <c r="N44" s="240">
        <f>('Remb. Assurance Maladie'!P44)-'Remb. mutuelle'!L44</f>
        <v>0</v>
      </c>
    </row>
    <row r="45" spans="1:16" ht="15.75" thickBot="1" x14ac:dyDescent="0.3">
      <c r="A45" s="125" t="e">
        <f>'Dépenses engagées pour soins'!A45</f>
        <v>#NUM!</v>
      </c>
      <c r="B45" s="87">
        <f>'Dépenses engagées pour soins'!B45</f>
        <v>0</v>
      </c>
      <c r="C45" s="89">
        <f>'Dépenses engagées pour soins'!C45</f>
        <v>0</v>
      </c>
      <c r="D45" s="148" t="e">
        <f t="shared" si="0"/>
        <v>#NUM!</v>
      </c>
      <c r="E45" s="230"/>
      <c r="F45" s="110"/>
      <c r="G45" s="236">
        <f>('Remb. Assurance Maladie'!H45)-'Remb. mutuelle'!E45</f>
        <v>0</v>
      </c>
      <c r="H45" s="119" t="e">
        <f>'Dépenses engagées pour soins'!L45</f>
        <v>#NUM!</v>
      </c>
      <c r="I45" s="147">
        <f>'Dépenses engagées pour soins'!M45</f>
        <v>0</v>
      </c>
      <c r="J45" s="102">
        <f>'Dépenses engagées pour soins'!N45</f>
        <v>0</v>
      </c>
      <c r="K45" s="139" t="e">
        <f t="shared" si="1"/>
        <v>#NUM!</v>
      </c>
      <c r="L45" s="187"/>
      <c r="M45" s="111"/>
      <c r="N45" s="242">
        <f>('Remb. Assurance Maladie'!P45)-'Remb. mutuelle'!L45</f>
        <v>0</v>
      </c>
    </row>
    <row r="46" spans="1:16" ht="15.75" thickBot="1" x14ac:dyDescent="0.3">
      <c r="E46" s="175">
        <f>SUM(E3:E45)</f>
        <v>0</v>
      </c>
      <c r="F46" s="14"/>
      <c r="G46" s="237">
        <f>SUM(G3:G45)</f>
        <v>300</v>
      </c>
      <c r="H46" s="14"/>
      <c r="I46" s="166"/>
      <c r="J46" s="14"/>
      <c r="K46" s="14"/>
      <c r="L46" s="176">
        <f>SUM(L3:L45)</f>
        <v>0</v>
      </c>
      <c r="M46" s="14"/>
      <c r="N46" s="243">
        <f>SUM(N3:N45)</f>
        <v>150</v>
      </c>
      <c r="O46" s="274" t="s">
        <v>24</v>
      </c>
      <c r="P46" s="275"/>
    </row>
  </sheetData>
  <mergeCells count="3">
    <mergeCell ref="A1:G1"/>
    <mergeCell ref="H1:N1"/>
    <mergeCell ref="O46:P4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02A049-DEF5-4E26-9183-70A9AF685EEE}">
          <x14:formula1>
            <xm:f>'(Données liste déroulante)'!$A$1:$A$3</xm:f>
          </x14:formula1>
          <xm:sqref>D1:E1 M47:M1048576 M3:M45 F3:F45 F47:F1048576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4A2AA-9AE8-4814-A360-619E8D8F5799}">
  <dimension ref="A1:X102"/>
  <sheetViews>
    <sheetView tabSelected="1" workbookViewId="0">
      <selection activeCell="W10" sqref="W10"/>
    </sheetView>
  </sheetViews>
  <sheetFormatPr baseColWidth="10" defaultRowHeight="15" x14ac:dyDescent="0.25"/>
  <cols>
    <col min="1" max="1" width="14.7109375" style="61" customWidth="1"/>
    <col min="2" max="2" width="21.7109375" customWidth="1"/>
    <col min="4" max="4" width="16.7109375" customWidth="1"/>
    <col min="5" max="5" width="16.7109375" style="2" customWidth="1"/>
    <col min="6" max="6" width="18.7109375" customWidth="1"/>
    <col min="7" max="7" width="16.7109375" style="163" customWidth="1"/>
    <col min="8" max="8" width="14.5703125" style="61" customWidth="1"/>
    <col min="9" max="9" width="21.7109375" customWidth="1"/>
    <col min="11" max="11" width="16.7109375" customWidth="1"/>
    <col min="12" max="12" width="16.7109375" style="2" customWidth="1"/>
    <col min="13" max="13" width="18.7109375" customWidth="1"/>
    <col min="14" max="14" width="16.7109375" style="163" customWidth="1"/>
    <col min="15" max="15" width="5.7109375" customWidth="1"/>
    <col min="21" max="21" width="11.42578125" customWidth="1"/>
    <col min="22" max="22" width="1.42578125" customWidth="1"/>
    <col min="23" max="24" width="19.7109375" customWidth="1"/>
  </cols>
  <sheetData>
    <row r="1" spans="1:24" ht="15.75" thickBot="1" x14ac:dyDescent="0.3">
      <c r="A1" s="268" t="s">
        <v>36</v>
      </c>
      <c r="B1" s="269"/>
      <c r="C1" s="269"/>
      <c r="D1" s="269"/>
      <c r="E1" s="269"/>
      <c r="F1" s="269"/>
      <c r="G1" s="270"/>
      <c r="H1" s="265" t="s">
        <v>37</v>
      </c>
      <c r="I1" s="266"/>
      <c r="J1" s="266"/>
      <c r="K1" s="266"/>
      <c r="L1" s="266"/>
      <c r="M1" s="266"/>
      <c r="N1" s="267"/>
    </row>
    <row r="2" spans="1:24" ht="75" x14ac:dyDescent="0.25">
      <c r="A2" s="17" t="s">
        <v>1</v>
      </c>
      <c r="B2" s="37" t="s">
        <v>0</v>
      </c>
      <c r="C2" s="19" t="s">
        <v>2</v>
      </c>
      <c r="D2" s="20" t="s">
        <v>15</v>
      </c>
      <c r="E2" s="167" t="s">
        <v>16</v>
      </c>
      <c r="F2" s="22" t="s">
        <v>17</v>
      </c>
      <c r="G2" s="168" t="s">
        <v>9</v>
      </c>
      <c r="H2" s="26" t="s">
        <v>1</v>
      </c>
      <c r="I2" s="43" t="s">
        <v>0</v>
      </c>
      <c r="J2" s="27" t="s">
        <v>2</v>
      </c>
      <c r="K2" s="28" t="s">
        <v>15</v>
      </c>
      <c r="L2" s="174" t="s">
        <v>16</v>
      </c>
      <c r="M2" s="30" t="s">
        <v>17</v>
      </c>
      <c r="N2" s="171" t="s">
        <v>9</v>
      </c>
      <c r="P2" s="276" t="s">
        <v>18</v>
      </c>
      <c r="Q2" s="277"/>
      <c r="R2" s="277"/>
      <c r="S2" s="277"/>
      <c r="T2" s="277"/>
      <c r="U2" s="278"/>
      <c r="V2" s="13"/>
      <c r="W2" s="276" t="s">
        <v>20</v>
      </c>
      <c r="X2" s="278"/>
    </row>
    <row r="3" spans="1:24" ht="15.75" thickBot="1" x14ac:dyDescent="0.3">
      <c r="A3" s="150">
        <f>'Dépenses engagées pour soins'!A3</f>
        <v>45658</v>
      </c>
      <c r="B3" s="80" t="str">
        <f>'Dépenses engagées pour soins'!B3</f>
        <v>test 1</v>
      </c>
      <c r="C3" s="81">
        <f>'Dépenses engagées pour soins'!C3</f>
        <v>100</v>
      </c>
      <c r="D3" s="151">
        <f>DATE(2025,1,1)</f>
        <v>45658</v>
      </c>
      <c r="E3" s="180"/>
      <c r="F3" s="83">
        <f>P6-E3</f>
        <v>56</v>
      </c>
      <c r="G3" s="169">
        <f>('Remb. mutuelle'!G3)-E3</f>
        <v>100</v>
      </c>
      <c r="H3" s="152">
        <f>'Dépenses engagées pour soins'!L3</f>
        <v>45658</v>
      </c>
      <c r="I3" s="84" t="str">
        <f>'Dépenses engagées pour soins'!M3</f>
        <v>test 1</v>
      </c>
      <c r="J3" s="123">
        <f>'Dépenses engagées pour soins'!N3</f>
        <v>50</v>
      </c>
      <c r="K3" s="153">
        <f>DATE(2025,1,1)</f>
        <v>45658</v>
      </c>
      <c r="L3" s="177"/>
      <c r="M3" s="115">
        <f>S6-L3</f>
        <v>24</v>
      </c>
      <c r="N3" s="172">
        <f>('Remb. mutuelle'!N3)-L3</f>
        <v>50</v>
      </c>
      <c r="P3" s="285">
        <f>SUM(P10,S10)</f>
        <v>80</v>
      </c>
      <c r="Q3" s="286"/>
      <c r="R3" s="286"/>
      <c r="S3" s="286"/>
      <c r="T3" s="286"/>
      <c r="U3" s="287"/>
      <c r="V3" s="14"/>
      <c r="W3" s="282">
        <f>P3*12</f>
        <v>960</v>
      </c>
      <c r="X3" s="284"/>
    </row>
    <row r="4" spans="1:24" x14ac:dyDescent="0.25">
      <c r="A4" s="112">
        <f>'Dépenses engagées pour soins'!A4</f>
        <v>45659</v>
      </c>
      <c r="B4" s="55" t="str">
        <f>'Dépenses engagées pour soins'!B4</f>
        <v>test 2</v>
      </c>
      <c r="C4" s="72">
        <f>'Dépenses engagées pour soins'!C4</f>
        <v>100</v>
      </c>
      <c r="D4" s="114">
        <f>DATE(2025,1,1)</f>
        <v>45658</v>
      </c>
      <c r="E4" s="181"/>
      <c r="F4" s="74" cm="1">
        <f t="array" ref="F4">_xlfn.IFS(MONTH(D4)=(MONTH(D3)),(F3-E4),MONTH(D4)&gt;(MONTH(D3)),(P6-E4))</f>
        <v>56</v>
      </c>
      <c r="G4" s="169">
        <f>('Remb. mutuelle'!G4)-E4</f>
        <v>100</v>
      </c>
      <c r="H4" s="113">
        <f>'Dépenses engagées pour soins'!L4</f>
        <v>45659</v>
      </c>
      <c r="I4" s="76" t="str">
        <f>'Dépenses engagées pour soins'!M4</f>
        <v>test 2</v>
      </c>
      <c r="J4" s="98">
        <f>'Dépenses engagées pour soins'!N4</f>
        <v>50</v>
      </c>
      <c r="K4" s="149">
        <f>DATE(2025,1,1)</f>
        <v>45658</v>
      </c>
      <c r="L4" s="178"/>
      <c r="M4" s="97" cm="1">
        <f t="array" ref="M4">_xlfn.IFS(MONTH(K4)=(MONTH(K3)),(M3-L4),MONTH(K4)&gt;(MONTH(K3)),(S6-L4))</f>
        <v>24</v>
      </c>
      <c r="N4" s="172">
        <f>('Remb. mutuelle'!N4)-L4</f>
        <v>50</v>
      </c>
      <c r="P4" s="276" t="s">
        <v>36</v>
      </c>
      <c r="Q4" s="277"/>
      <c r="R4" s="278"/>
      <c r="S4" s="276" t="s">
        <v>37</v>
      </c>
      <c r="T4" s="277"/>
      <c r="U4" s="278"/>
      <c r="V4" s="13"/>
      <c r="W4" s="10" t="s">
        <v>36</v>
      </c>
      <c r="X4" s="10" t="s">
        <v>37</v>
      </c>
    </row>
    <row r="5" spans="1:24" x14ac:dyDescent="0.25">
      <c r="A5" s="112">
        <f>'Dépenses engagées pour soins'!A5</f>
        <v>45689</v>
      </c>
      <c r="B5" s="55" t="str">
        <f>'Dépenses engagées pour soins'!B5</f>
        <v>test 3</v>
      </c>
      <c r="C5" s="72">
        <f>'Dépenses engagées pour soins'!C5</f>
        <v>100</v>
      </c>
      <c r="D5" s="114">
        <f>DATE(2025,2,1)</f>
        <v>45689</v>
      </c>
      <c r="E5" s="181"/>
      <c r="F5" s="74" cm="1">
        <f t="array" ref="F5">_xlfn.IFS(MONTH(D5)=(MONTH(D4)),(F4-E5),MONTH(D5)&gt;(MONTH(D4)),(P6-E5))</f>
        <v>56</v>
      </c>
      <c r="G5" s="169">
        <f>('Remb. mutuelle'!G5)-E5</f>
        <v>100</v>
      </c>
      <c r="H5" s="113">
        <f>'Dépenses engagées pour soins'!L5</f>
        <v>45689</v>
      </c>
      <c r="I5" s="76" t="str">
        <f>'Dépenses engagées pour soins'!M5</f>
        <v>test 3</v>
      </c>
      <c r="J5" s="98">
        <f>'Dépenses engagées pour soins'!N5</f>
        <v>50</v>
      </c>
      <c r="K5" s="149">
        <f>DATE(2025,2,1)</f>
        <v>45689</v>
      </c>
      <c r="L5" s="178"/>
      <c r="M5" s="97" cm="1">
        <f t="array" ref="M5">_xlfn.IFS(MONTH(K5)=(MONTH(K4)),(M4-L5),MONTH(K5)&gt;(MONTH(K4)),(S6-L5))</f>
        <v>24</v>
      </c>
      <c r="N5" s="172">
        <f>('Remb. mutuelle'!N5)-L5</f>
        <v>50</v>
      </c>
      <c r="P5" s="279">
        <v>0.7</v>
      </c>
      <c r="Q5" s="280"/>
      <c r="R5" s="281"/>
      <c r="S5" s="279">
        <v>0.3</v>
      </c>
      <c r="T5" s="280"/>
      <c r="U5" s="281"/>
      <c r="V5" s="15"/>
      <c r="W5" s="11">
        <v>0.7</v>
      </c>
      <c r="X5" s="11">
        <v>0.3</v>
      </c>
    </row>
    <row r="6" spans="1:24" ht="15.75" thickBot="1" x14ac:dyDescent="0.3">
      <c r="A6" s="112" t="e">
        <f>'Dépenses engagées pour soins'!A6</f>
        <v>#NUM!</v>
      </c>
      <c r="B6" s="55">
        <f>'Dépenses engagées pour soins'!B6</f>
        <v>0</v>
      </c>
      <c r="C6" s="72">
        <f>'Dépenses engagées pour soins'!C6</f>
        <v>0</v>
      </c>
      <c r="D6" s="114">
        <f t="shared" ref="D6:D45" si="0">DATE(2025,2,1)</f>
        <v>45689</v>
      </c>
      <c r="E6" s="181"/>
      <c r="F6" s="74" cm="1">
        <f t="array" ref="F6">_xlfn.IFS(MONTH(D6)=(MONTH(D5)),(F5-E6),MONTH(D6)&gt;(MONTH(D5)),(P6-E6))</f>
        <v>56</v>
      </c>
      <c r="G6" s="169">
        <f>('Remb. mutuelle'!G6)-E6</f>
        <v>0</v>
      </c>
      <c r="H6" s="113" t="e">
        <f>'Dépenses engagées pour soins'!L6</f>
        <v>#NUM!</v>
      </c>
      <c r="I6" s="76">
        <f>'Dépenses engagées pour soins'!M6</f>
        <v>0</v>
      </c>
      <c r="J6" s="98">
        <f>'Dépenses engagées pour soins'!N6</f>
        <v>0</v>
      </c>
      <c r="K6" s="149" t="e">
        <f>DATE(,,)</f>
        <v>#NUM!</v>
      </c>
      <c r="L6" s="178"/>
      <c r="M6" s="97" t="e" cm="1">
        <f t="array" ref="M6">_xlfn.IFS(MONTH(K6)=(MONTH(K5)),(M5-L6),MONTH(K6)&gt;(MONTH(K5)),(S6-L6))</f>
        <v>#NUM!</v>
      </c>
      <c r="N6" s="172">
        <f>('Remb. mutuelle'!N6)-L6</f>
        <v>0</v>
      </c>
      <c r="P6" s="282">
        <f>P3*P5</f>
        <v>56</v>
      </c>
      <c r="Q6" s="283"/>
      <c r="R6" s="284"/>
      <c r="S6" s="282">
        <f>P3*S5</f>
        <v>24</v>
      </c>
      <c r="T6" s="283"/>
      <c r="U6" s="284"/>
      <c r="V6" s="14"/>
      <c r="W6" s="12">
        <f>W3*W5</f>
        <v>672</v>
      </c>
      <c r="X6" s="12">
        <f>W3*X5</f>
        <v>288</v>
      </c>
    </row>
    <row r="7" spans="1:24" ht="15.75" thickBot="1" x14ac:dyDescent="0.3">
      <c r="A7" s="112" t="e">
        <f>'Dépenses engagées pour soins'!A7</f>
        <v>#NUM!</v>
      </c>
      <c r="B7" s="55">
        <f>'Dépenses engagées pour soins'!B7</f>
        <v>0</v>
      </c>
      <c r="C7" s="72">
        <f>'Dépenses engagées pour soins'!C7</f>
        <v>0</v>
      </c>
      <c r="D7" s="114">
        <f t="shared" si="0"/>
        <v>45689</v>
      </c>
      <c r="E7" s="181"/>
      <c r="F7" s="74" cm="1">
        <f t="array" ref="F7">_xlfn.IFS(MONTH(D7)=(MONTH(D6)),(F6-E7),MONTH(D7)&gt;(MONTH(D6)),(P6-E7))</f>
        <v>56</v>
      </c>
      <c r="G7" s="169">
        <f>('Remb. mutuelle'!G7)-E7</f>
        <v>0</v>
      </c>
      <c r="H7" s="113" t="e">
        <f>'Dépenses engagées pour soins'!L7</f>
        <v>#NUM!</v>
      </c>
      <c r="I7" s="76">
        <f>'Dépenses engagées pour soins'!M7</f>
        <v>0</v>
      </c>
      <c r="J7" s="98">
        <f>'Dépenses engagées pour soins'!N7</f>
        <v>0</v>
      </c>
      <c r="K7" s="149" t="e">
        <f t="shared" ref="K7:K45" si="1">DATE(,,)</f>
        <v>#NUM!</v>
      </c>
      <c r="L7" s="178"/>
      <c r="M7" s="97" t="e" cm="1">
        <f t="array" ref="M7">_xlfn.IFS(MONTH(K7)=(MONTH(K6)),(M6-L7),MONTH(K7)&gt;(MONTH(K6)),(S6-L7))</f>
        <v>#NUM!</v>
      </c>
      <c r="N7" s="172">
        <f>('Remb. mutuelle'!N7)-L7</f>
        <v>0</v>
      </c>
    </row>
    <row r="8" spans="1:24" x14ac:dyDescent="0.25">
      <c r="A8" s="112" t="e">
        <f>'Dépenses engagées pour soins'!A8</f>
        <v>#NUM!</v>
      </c>
      <c r="B8" s="55">
        <f>'Dépenses engagées pour soins'!B8</f>
        <v>0</v>
      </c>
      <c r="C8" s="72">
        <f>'Dépenses engagées pour soins'!C8</f>
        <v>0</v>
      </c>
      <c r="D8" s="114">
        <f t="shared" si="0"/>
        <v>45689</v>
      </c>
      <c r="E8" s="181"/>
      <c r="F8" s="74" cm="1">
        <f t="array" ref="F8">_xlfn.IFS(MONTH(D8)=(MONTH(D7)),(F7-E8),MONTH(D8)&gt;(MONTH(D7)),(P6-E8))</f>
        <v>56</v>
      </c>
      <c r="G8" s="169">
        <f>('Remb. mutuelle'!G8)-E8</f>
        <v>0</v>
      </c>
      <c r="H8" s="113" t="e">
        <f>'Dépenses engagées pour soins'!L8</f>
        <v>#NUM!</v>
      </c>
      <c r="I8" s="76">
        <f>'Dépenses engagées pour soins'!M8</f>
        <v>0</v>
      </c>
      <c r="J8" s="98">
        <f>'Dépenses engagées pour soins'!N8</f>
        <v>0</v>
      </c>
      <c r="K8" s="149" t="e">
        <f t="shared" si="1"/>
        <v>#NUM!</v>
      </c>
      <c r="L8" s="178"/>
      <c r="M8" s="97" t="e" cm="1">
        <f t="array" ref="M8">_xlfn.IFS(MONTH(K8)=(MONTH(K7)),(M7-L8),MONTH(K8)&gt;(MONTH(K7)),(S6-L8))</f>
        <v>#NUM!</v>
      </c>
      <c r="N8" s="172">
        <f>('Remb. mutuelle'!N8)-L8</f>
        <v>0</v>
      </c>
      <c r="P8" s="297" t="s">
        <v>43</v>
      </c>
      <c r="Q8" s="298"/>
      <c r="R8" s="299"/>
      <c r="S8" s="297" t="s">
        <v>41</v>
      </c>
      <c r="T8" s="298"/>
      <c r="U8" s="299"/>
      <c r="V8" s="13"/>
      <c r="W8" s="303" t="s">
        <v>44</v>
      </c>
      <c r="X8" s="303" t="s">
        <v>40</v>
      </c>
    </row>
    <row r="9" spans="1:24" x14ac:dyDescent="0.25">
      <c r="A9" s="112" t="e">
        <f>'Dépenses engagées pour soins'!A9</f>
        <v>#NUM!</v>
      </c>
      <c r="B9" s="55">
        <f>'Dépenses engagées pour soins'!B9</f>
        <v>0</v>
      </c>
      <c r="C9" s="72">
        <f>'Dépenses engagées pour soins'!C9</f>
        <v>0</v>
      </c>
      <c r="D9" s="114">
        <f t="shared" si="0"/>
        <v>45689</v>
      </c>
      <c r="E9" s="181"/>
      <c r="F9" s="74" cm="1">
        <f t="array" ref="F9">_xlfn.IFS(MONTH(D9)=(MONTH(D8)),(F8-E9),MONTH(D9)&gt;(MONTH(D8)),(P6-E9))</f>
        <v>56</v>
      </c>
      <c r="G9" s="169">
        <f>('Remb. mutuelle'!G9)-E9</f>
        <v>0</v>
      </c>
      <c r="H9" s="113" t="e">
        <f>'Dépenses engagées pour soins'!L9</f>
        <v>#NUM!</v>
      </c>
      <c r="I9" s="76">
        <f>'Dépenses engagées pour soins'!M9</f>
        <v>0</v>
      </c>
      <c r="J9" s="98">
        <f>'Dépenses engagées pour soins'!N9</f>
        <v>0</v>
      </c>
      <c r="K9" s="149" t="e">
        <f t="shared" si="1"/>
        <v>#NUM!</v>
      </c>
      <c r="L9" s="178"/>
      <c r="M9" s="97" t="e" cm="1">
        <f t="array" ref="M9">_xlfn.IFS(MONTH(K9)=(MONTH(K8)),(M8-L9),MONTH(K9)&gt;(MONTH(K8)),(S6-L9))</f>
        <v>#NUM!</v>
      </c>
      <c r="N9" s="172">
        <f>('Remb. mutuelle'!N9)-L9</f>
        <v>0</v>
      </c>
      <c r="P9" s="300"/>
      <c r="Q9" s="301"/>
      <c r="R9" s="302"/>
      <c r="S9" s="300"/>
      <c r="T9" s="301"/>
      <c r="U9" s="302"/>
      <c r="V9" s="13"/>
      <c r="W9" s="304"/>
      <c r="X9" s="304"/>
    </row>
    <row r="10" spans="1:24" ht="15.75" thickBot="1" x14ac:dyDescent="0.3">
      <c r="A10" s="112" t="e">
        <f>'Dépenses engagées pour soins'!A10</f>
        <v>#NUM!</v>
      </c>
      <c r="B10" s="55">
        <f>'Dépenses engagées pour soins'!B10</f>
        <v>0</v>
      </c>
      <c r="C10" s="72">
        <f>'Dépenses engagées pour soins'!C10</f>
        <v>0</v>
      </c>
      <c r="D10" s="114">
        <f t="shared" si="0"/>
        <v>45689</v>
      </c>
      <c r="E10" s="181"/>
      <c r="F10" s="74" cm="1">
        <f t="array" ref="F10">_xlfn.IFS(MONTH(D10)=(MONTH(D9)),(F9-E10),MONTH(D10)&gt;(MONTH(D9)),(P6-E10))</f>
        <v>56</v>
      </c>
      <c r="G10" s="169">
        <f>('Remb. mutuelle'!G10)-E10</f>
        <v>0</v>
      </c>
      <c r="H10" s="113" t="e">
        <f>'Dépenses engagées pour soins'!L10</f>
        <v>#NUM!</v>
      </c>
      <c r="I10" s="76">
        <f>'Dépenses engagées pour soins'!M10</f>
        <v>0</v>
      </c>
      <c r="J10" s="98">
        <f>'Dépenses engagées pour soins'!N10</f>
        <v>0</v>
      </c>
      <c r="K10" s="149" t="e">
        <f t="shared" si="1"/>
        <v>#NUM!</v>
      </c>
      <c r="L10" s="178"/>
      <c r="M10" s="97" t="e" cm="1">
        <f t="array" ref="M10">_xlfn.IFS(MONTH(K10)=(MONTH(K9)),(M9-L10),MONTH(K10)&gt;(MONTH(K9)),(S6-L10))</f>
        <v>#NUM!</v>
      </c>
      <c r="N10" s="172">
        <f>('Remb. mutuelle'!N10)-L10</f>
        <v>0</v>
      </c>
      <c r="P10" s="305">
        <v>30</v>
      </c>
      <c r="Q10" s="306"/>
      <c r="R10" s="307"/>
      <c r="S10" s="305">
        <v>50</v>
      </c>
      <c r="T10" s="306"/>
      <c r="U10" s="307"/>
      <c r="V10" s="16"/>
      <c r="W10" s="8">
        <f>P10*12</f>
        <v>360</v>
      </c>
      <c r="X10" s="9">
        <f>S10*12</f>
        <v>600</v>
      </c>
    </row>
    <row r="11" spans="1:24" x14ac:dyDescent="0.25">
      <c r="A11" s="112" t="e">
        <f>'Dépenses engagées pour soins'!A11</f>
        <v>#NUM!</v>
      </c>
      <c r="B11" s="55">
        <f>'Dépenses engagées pour soins'!B11</f>
        <v>0</v>
      </c>
      <c r="C11" s="72">
        <f>'Dépenses engagées pour soins'!C11</f>
        <v>0</v>
      </c>
      <c r="D11" s="114">
        <f t="shared" si="0"/>
        <v>45689</v>
      </c>
      <c r="E11" s="181"/>
      <c r="F11" s="74" cm="1">
        <f t="array" ref="F11">_xlfn.IFS(MONTH(D11)=(MONTH(D10)),(F10-E11),MONTH(D11)&gt;(MONTH(D10)),(P6-E11))</f>
        <v>56</v>
      </c>
      <c r="G11" s="169">
        <f>('Remb. mutuelle'!G11)-E11</f>
        <v>0</v>
      </c>
      <c r="H11" s="113" t="e">
        <f>'Dépenses engagées pour soins'!L11</f>
        <v>#NUM!</v>
      </c>
      <c r="I11" s="76">
        <f>'Dépenses engagées pour soins'!M11</f>
        <v>0</v>
      </c>
      <c r="J11" s="98">
        <f>'Dépenses engagées pour soins'!N11</f>
        <v>0</v>
      </c>
      <c r="K11" s="149" t="e">
        <f t="shared" si="1"/>
        <v>#NUM!</v>
      </c>
      <c r="L11" s="178"/>
      <c r="M11" s="97" t="e" cm="1">
        <f t="array" ref="M11">_xlfn.IFS(MONTH(K11)=(MONTH(K10)),(M10-L11),MONTH(K11)&gt;(MONTH(K10)),(S6-L11))</f>
        <v>#NUM!</v>
      </c>
      <c r="N11" s="172">
        <f>('Remb. mutuelle'!N11)-L11</f>
        <v>0</v>
      </c>
    </row>
    <row r="12" spans="1:24" x14ac:dyDescent="0.25">
      <c r="A12" s="112" t="e">
        <f>'Dépenses engagées pour soins'!A12</f>
        <v>#NUM!</v>
      </c>
      <c r="B12" s="55">
        <f>'Dépenses engagées pour soins'!B12</f>
        <v>0</v>
      </c>
      <c r="C12" s="72">
        <f>'Dépenses engagées pour soins'!C12</f>
        <v>0</v>
      </c>
      <c r="D12" s="114">
        <f t="shared" si="0"/>
        <v>45689</v>
      </c>
      <c r="E12" s="181"/>
      <c r="F12" s="74" cm="1">
        <f t="array" ref="F12">_xlfn.IFS(MONTH(D12)=(MONTH(D11)),(F11-E12),MONTH(D12)&gt;(MONTH(D11)),(P6-E12))</f>
        <v>56</v>
      </c>
      <c r="G12" s="169">
        <f>('Remb. mutuelle'!G12)-E12</f>
        <v>0</v>
      </c>
      <c r="H12" s="113" t="e">
        <f>'Dépenses engagées pour soins'!L12</f>
        <v>#NUM!</v>
      </c>
      <c r="I12" s="76">
        <f>'Dépenses engagées pour soins'!M12</f>
        <v>0</v>
      </c>
      <c r="J12" s="98">
        <f>'Dépenses engagées pour soins'!N12</f>
        <v>0</v>
      </c>
      <c r="K12" s="149" t="e">
        <f t="shared" si="1"/>
        <v>#NUM!</v>
      </c>
      <c r="L12" s="178"/>
      <c r="M12" s="97" t="e" cm="1">
        <f t="array" ref="M12">_xlfn.IFS(MONTH(K12)=(MONTH(K11)),(M11-L12),MONTH(K12)&gt;(MONTH(K11)),(S6-L12))</f>
        <v>#NUM!</v>
      </c>
      <c r="N12" s="172">
        <f>('Remb. mutuelle'!N12)-L12</f>
        <v>0</v>
      </c>
    </row>
    <row r="13" spans="1:24" x14ac:dyDescent="0.25">
      <c r="A13" s="112" t="e">
        <f>'Dépenses engagées pour soins'!A13</f>
        <v>#NUM!</v>
      </c>
      <c r="B13" s="55">
        <f>'Dépenses engagées pour soins'!B13</f>
        <v>0</v>
      </c>
      <c r="C13" s="72">
        <f>'Dépenses engagées pour soins'!C13</f>
        <v>0</v>
      </c>
      <c r="D13" s="114">
        <f t="shared" si="0"/>
        <v>45689</v>
      </c>
      <c r="E13" s="181"/>
      <c r="F13" s="74" cm="1">
        <f t="array" ref="F13">_xlfn.IFS(MONTH(D13)=(MONTH(D12)),(F12-E13),MONTH(D13)&gt;(MONTH(D12)),(P6-E13))</f>
        <v>56</v>
      </c>
      <c r="G13" s="169">
        <f>('Remb. mutuelle'!G13)-E13</f>
        <v>0</v>
      </c>
      <c r="H13" s="113" t="e">
        <f>'Dépenses engagées pour soins'!L13</f>
        <v>#NUM!</v>
      </c>
      <c r="I13" s="76">
        <f>'Dépenses engagées pour soins'!M13</f>
        <v>0</v>
      </c>
      <c r="J13" s="98">
        <f>'Dépenses engagées pour soins'!N13</f>
        <v>0</v>
      </c>
      <c r="K13" s="149" t="e">
        <f t="shared" si="1"/>
        <v>#NUM!</v>
      </c>
      <c r="L13" s="178"/>
      <c r="M13" s="97" t="e" cm="1">
        <f t="array" ref="M13">_xlfn.IFS(MONTH(K13)=(MONTH(K12)),(M12-L13),MONTH(K13)&gt;(MONTH(K12)),(S6-L13))</f>
        <v>#NUM!</v>
      </c>
      <c r="N13" s="172">
        <f>('Remb. mutuelle'!N13)-L13</f>
        <v>0</v>
      </c>
    </row>
    <row r="14" spans="1:24" ht="15.75" thickBot="1" x14ac:dyDescent="0.3">
      <c r="A14" s="112" t="e">
        <f>'Dépenses engagées pour soins'!A14</f>
        <v>#NUM!</v>
      </c>
      <c r="B14" s="80">
        <f>'Dépenses engagées pour soins'!B14</f>
        <v>0</v>
      </c>
      <c r="C14" s="72">
        <f>'Dépenses engagées pour soins'!C14</f>
        <v>0</v>
      </c>
      <c r="D14" s="114">
        <f t="shared" si="0"/>
        <v>45689</v>
      </c>
      <c r="E14" s="181"/>
      <c r="F14" s="74" cm="1">
        <f t="array" ref="F14">_xlfn.IFS(MONTH(D14)=(MONTH(D13)),(F13-E14),MONTH(D14)&gt;(MONTH(D13)),(P6-E14))</f>
        <v>56</v>
      </c>
      <c r="G14" s="169">
        <f>('Remb. mutuelle'!G14)-E14</f>
        <v>0</v>
      </c>
      <c r="H14" s="113" t="e">
        <f>'Dépenses engagées pour soins'!L14</f>
        <v>#NUM!</v>
      </c>
      <c r="I14" s="76">
        <f>'Dépenses engagées pour soins'!M14</f>
        <v>0</v>
      </c>
      <c r="J14" s="98">
        <f>'Dépenses engagées pour soins'!N14</f>
        <v>0</v>
      </c>
      <c r="K14" s="149" t="e">
        <f t="shared" si="1"/>
        <v>#NUM!</v>
      </c>
      <c r="L14" s="178"/>
      <c r="M14" s="97" t="e" cm="1">
        <f t="array" ref="M14">_xlfn.IFS(MONTH(K14)=(MONTH(K13)),(M13-L14),MONTH(K14)&gt;(MONTH(K13)),(S6-L14))</f>
        <v>#NUM!</v>
      </c>
      <c r="N14" s="172">
        <f>('Remb. mutuelle'!N14)-L14</f>
        <v>0</v>
      </c>
    </row>
    <row r="15" spans="1:24" x14ac:dyDescent="0.25">
      <c r="A15" s="112" t="e">
        <f>'Dépenses engagées pour soins'!A15</f>
        <v>#NUM!</v>
      </c>
      <c r="B15" s="55">
        <f>'Dépenses engagées pour soins'!B15</f>
        <v>0</v>
      </c>
      <c r="C15" s="72">
        <f>'Dépenses engagées pour soins'!C15</f>
        <v>0</v>
      </c>
      <c r="D15" s="114">
        <f t="shared" si="0"/>
        <v>45689</v>
      </c>
      <c r="E15" s="181"/>
      <c r="F15" s="74" cm="1">
        <f t="array" ref="F15">_xlfn.IFS(MONTH(D15)=(MONTH(D14)),(F14-E15),MONTH(D15)&gt;(MONTH(D14)),(P6-E15))</f>
        <v>56</v>
      </c>
      <c r="G15" s="169">
        <f>('Remb. mutuelle'!G15)-E15</f>
        <v>0</v>
      </c>
      <c r="H15" s="113" t="e">
        <f>'Dépenses engagées pour soins'!L15</f>
        <v>#NUM!</v>
      </c>
      <c r="I15" s="76">
        <f>'Dépenses engagées pour soins'!M15</f>
        <v>0</v>
      </c>
      <c r="J15" s="98">
        <f>'Dépenses engagées pour soins'!N15</f>
        <v>0</v>
      </c>
      <c r="K15" s="149" t="e">
        <f t="shared" si="1"/>
        <v>#NUM!</v>
      </c>
      <c r="L15" s="178"/>
      <c r="M15" s="97" t="e" cm="1">
        <f t="array" ref="M15">_xlfn.IFS(MONTH(K15)=(MONTH(K14)),(M14-L15),MONTH(K15)&gt;(MONTH(K14)),(S6-L15))</f>
        <v>#NUM!</v>
      </c>
      <c r="N15" s="172">
        <f>('Remb. mutuelle'!N15)-L15</f>
        <v>0</v>
      </c>
      <c r="P15" s="319" t="s">
        <v>45</v>
      </c>
      <c r="Q15" s="320"/>
      <c r="R15" s="321"/>
      <c r="S15" s="319" t="s">
        <v>42</v>
      </c>
      <c r="T15" s="320"/>
      <c r="U15" s="321"/>
    </row>
    <row r="16" spans="1:24" x14ac:dyDescent="0.25">
      <c r="A16" s="112" t="e">
        <f>'Dépenses engagées pour soins'!A16</f>
        <v>#NUM!</v>
      </c>
      <c r="B16" s="57">
        <f>'Dépenses engagées pour soins'!B16</f>
        <v>0</v>
      </c>
      <c r="C16" s="72">
        <f>'Dépenses engagées pour soins'!C16</f>
        <v>0</v>
      </c>
      <c r="D16" s="114">
        <f t="shared" si="0"/>
        <v>45689</v>
      </c>
      <c r="E16" s="181"/>
      <c r="F16" s="74" cm="1">
        <f t="array" ref="F16">_xlfn.IFS(MONTH(D16)=(MONTH(D15)),(F15-E16),MONTH(D16)&gt;(MONTH(D15)),(P6-E16))</f>
        <v>56</v>
      </c>
      <c r="G16" s="169">
        <f>('Remb. mutuelle'!G16)-E16</f>
        <v>0</v>
      </c>
      <c r="H16" s="113" t="e">
        <f>'Dépenses engagées pour soins'!L16</f>
        <v>#NUM!</v>
      </c>
      <c r="I16" s="76">
        <f>'Dépenses engagées pour soins'!M16</f>
        <v>0</v>
      </c>
      <c r="J16" s="98">
        <f>'Dépenses engagées pour soins'!N16</f>
        <v>0</v>
      </c>
      <c r="K16" s="149" t="e">
        <f t="shared" si="1"/>
        <v>#NUM!</v>
      </c>
      <c r="L16" s="178"/>
      <c r="M16" s="97" t="e" cm="1">
        <f t="array" ref="M16">_xlfn.IFS(MONTH(K16)=(MONTH(K15)),(M15-L16),MONTH(K16)&gt;(MONTH(K15)),(P6-L16))</f>
        <v>#NUM!</v>
      </c>
      <c r="N16" s="172">
        <f>('Remb. mutuelle'!N16)-L16</f>
        <v>0</v>
      </c>
      <c r="P16" s="322"/>
      <c r="Q16" s="323"/>
      <c r="R16" s="324"/>
      <c r="S16" s="322"/>
      <c r="T16" s="323"/>
      <c r="U16" s="324"/>
    </row>
    <row r="17" spans="1:24" ht="15.75" thickBot="1" x14ac:dyDescent="0.3">
      <c r="A17" s="112" t="e">
        <f>'Dépenses engagées pour soins'!A17</f>
        <v>#NUM!</v>
      </c>
      <c r="B17" s="55">
        <f>'Dépenses engagées pour soins'!B17</f>
        <v>0</v>
      </c>
      <c r="C17" s="72">
        <f>'Dépenses engagées pour soins'!C17</f>
        <v>0</v>
      </c>
      <c r="D17" s="114">
        <f t="shared" si="0"/>
        <v>45689</v>
      </c>
      <c r="E17" s="181"/>
      <c r="F17" s="74" cm="1">
        <f t="array" ref="F17">_xlfn.IFS(MONTH(D17)=(MONTH(D16)),(F16-E17),MONTH(D17)&gt;(MONTH(D16)),(P6-E17))</f>
        <v>56</v>
      </c>
      <c r="G17" s="169">
        <f>('Remb. mutuelle'!G17)-E17</f>
        <v>0</v>
      </c>
      <c r="H17" s="113" t="e">
        <f>'Dépenses engagées pour soins'!L17</f>
        <v>#NUM!</v>
      </c>
      <c r="I17" s="76">
        <f>'Dépenses engagées pour soins'!M17</f>
        <v>0</v>
      </c>
      <c r="J17" s="98">
        <f>'Dépenses engagées pour soins'!N17</f>
        <v>0</v>
      </c>
      <c r="K17" s="149" t="e">
        <f t="shared" si="1"/>
        <v>#NUM!</v>
      </c>
      <c r="L17" s="178"/>
      <c r="M17" s="97" t="e" cm="1">
        <f t="array" ref="M17">_xlfn.IFS(MONTH(K17)=(MONTH(K16)),(M16-L17),MONTH(K17)&gt;(MONTH(K16)),(S6-L17))</f>
        <v>#NUM!</v>
      </c>
      <c r="N17" s="172">
        <f>('Remb. mutuelle'!N17)-L17</f>
        <v>0</v>
      </c>
      <c r="P17" s="290">
        <f>G46</f>
        <v>300</v>
      </c>
      <c r="Q17" s="291"/>
      <c r="R17" s="292"/>
      <c r="S17" s="290">
        <f>N46</f>
        <v>150</v>
      </c>
      <c r="T17" s="291"/>
      <c r="U17" s="292"/>
    </row>
    <row r="18" spans="1:24" x14ac:dyDescent="0.25">
      <c r="A18" s="112" t="e">
        <f>'Dépenses engagées pour soins'!A18</f>
        <v>#NUM!</v>
      </c>
      <c r="B18" s="55">
        <f>'Dépenses engagées pour soins'!B18</f>
        <v>0</v>
      </c>
      <c r="C18" s="72">
        <f>'Dépenses engagées pour soins'!C18</f>
        <v>0</v>
      </c>
      <c r="D18" s="114">
        <f t="shared" si="0"/>
        <v>45689</v>
      </c>
      <c r="E18" s="181"/>
      <c r="F18" s="74" cm="1">
        <f t="array" ref="F18">_xlfn.IFS(MONTH(D18)=(MONTH(D17)),(F17-E18),MONTH(D18)&gt;(MONTH(D17)),(P6-E18))</f>
        <v>56</v>
      </c>
      <c r="G18" s="169">
        <f>('Remb. mutuelle'!G18)-E18</f>
        <v>0</v>
      </c>
      <c r="H18" s="113" t="e">
        <f>'Dépenses engagées pour soins'!L18</f>
        <v>#NUM!</v>
      </c>
      <c r="I18" s="76">
        <f>'Dépenses engagées pour soins'!M18</f>
        <v>0</v>
      </c>
      <c r="J18" s="98">
        <f>'Dépenses engagées pour soins'!N18</f>
        <v>0</v>
      </c>
      <c r="K18" s="149" t="e">
        <f t="shared" si="1"/>
        <v>#NUM!</v>
      </c>
      <c r="L18" s="178"/>
      <c r="M18" s="97" t="e" cm="1">
        <f t="array" ref="M18">_xlfn.IFS(MONTH(K18)=(MONTH(K17)),(M17-L18),MONTH(K18)&gt;(MONTH(K17)),(S6-L18))</f>
        <v>#NUM!</v>
      </c>
      <c r="N18" s="172">
        <f>('Remb. mutuelle'!N18)-L18</f>
        <v>0</v>
      </c>
      <c r="P18" s="325" t="s">
        <v>25</v>
      </c>
      <c r="Q18" s="326"/>
      <c r="R18" s="326"/>
      <c r="S18" s="326"/>
      <c r="T18" s="326"/>
      <c r="U18" s="327"/>
      <c r="W18" s="293" t="s">
        <v>27</v>
      </c>
      <c r="X18" s="294"/>
    </row>
    <row r="19" spans="1:24" x14ac:dyDescent="0.25">
      <c r="A19" s="112" t="e">
        <f>'Dépenses engagées pour soins'!A19</f>
        <v>#NUM!</v>
      </c>
      <c r="B19" s="55">
        <f>'Dépenses engagées pour soins'!B19</f>
        <v>0</v>
      </c>
      <c r="C19" s="72">
        <f>'Dépenses engagées pour soins'!C19</f>
        <v>0</v>
      </c>
      <c r="D19" s="114">
        <f t="shared" si="0"/>
        <v>45689</v>
      </c>
      <c r="E19" s="181"/>
      <c r="F19" s="74" cm="1">
        <f t="array" ref="F19">_xlfn.IFS(MONTH(D19)=(MONTH(D18)),(F18-E19),MONTH(D19)&gt;(MONTH(D18)),(P6-E19))</f>
        <v>56</v>
      </c>
      <c r="G19" s="169">
        <f>('Remb. mutuelle'!G19)-E19</f>
        <v>0</v>
      </c>
      <c r="H19" s="113" t="e">
        <f>'Dépenses engagées pour soins'!L19</f>
        <v>#NUM!</v>
      </c>
      <c r="I19" s="76">
        <f>'Dépenses engagées pour soins'!M19</f>
        <v>0</v>
      </c>
      <c r="J19" s="98">
        <f>'Dépenses engagées pour soins'!N19</f>
        <v>0</v>
      </c>
      <c r="K19" s="149" t="e">
        <f t="shared" si="1"/>
        <v>#NUM!</v>
      </c>
      <c r="L19" s="178"/>
      <c r="M19" s="97" t="e" cm="1">
        <f t="array" ref="M19">_xlfn.IFS(MONTH(K19)=(MONTH(K18)),(M18-L19),MONTH(K19)&gt;(MONTH(K18)),(S6-L19))</f>
        <v>#NUM!</v>
      </c>
      <c r="N19" s="172">
        <f>('Remb. mutuelle'!N19)-L19</f>
        <v>0</v>
      </c>
      <c r="P19" s="328"/>
      <c r="Q19" s="329"/>
      <c r="R19" s="329"/>
      <c r="S19" s="329"/>
      <c r="T19" s="329"/>
      <c r="U19" s="330"/>
      <c r="W19" s="295"/>
      <c r="X19" s="296"/>
    </row>
    <row r="20" spans="1:24" ht="15.75" thickBot="1" x14ac:dyDescent="0.3">
      <c r="A20" s="112" t="e">
        <f>'Dépenses engagées pour soins'!A20</f>
        <v>#NUM!</v>
      </c>
      <c r="B20" s="80">
        <f>'Dépenses engagées pour soins'!B20</f>
        <v>0</v>
      </c>
      <c r="C20" s="72">
        <f>'Dépenses engagées pour soins'!C20</f>
        <v>0</v>
      </c>
      <c r="D20" s="114">
        <f t="shared" si="0"/>
        <v>45689</v>
      </c>
      <c r="E20" s="181"/>
      <c r="F20" s="74" cm="1">
        <f t="array" ref="F20">_xlfn.IFS(MONTH(D20)=(MONTH(D19)),(F19-E20),MONTH(D20)&gt;(MONTH(D19)),(P6-E20))</f>
        <v>56</v>
      </c>
      <c r="G20" s="169">
        <f>('Remb. mutuelle'!G20)-E20</f>
        <v>0</v>
      </c>
      <c r="H20" s="113" t="e">
        <f>'Dépenses engagées pour soins'!L20</f>
        <v>#NUM!</v>
      </c>
      <c r="I20" s="76">
        <f>'Dépenses engagées pour soins'!M20</f>
        <v>0</v>
      </c>
      <c r="J20" s="98">
        <f>'Dépenses engagées pour soins'!N20</f>
        <v>0</v>
      </c>
      <c r="K20" s="149" t="e">
        <f t="shared" si="1"/>
        <v>#NUM!</v>
      </c>
      <c r="L20" s="178"/>
      <c r="M20" s="97" t="e" cm="1">
        <f t="array" ref="M20">_xlfn.IFS(MONTH(K20)=(MONTH(K19)),(M19-L20),MONTH(K20)&gt;(MONTH(K19)),(S6-L20))</f>
        <v>#NUM!</v>
      </c>
      <c r="N20" s="172">
        <f>('Remb. mutuelle'!N20)-L20</f>
        <v>0</v>
      </c>
      <c r="P20" s="331">
        <f>SUM(P17+S17)</f>
        <v>450</v>
      </c>
      <c r="Q20" s="332"/>
      <c r="R20" s="332"/>
      <c r="S20" s="332"/>
      <c r="T20" s="332"/>
      <c r="U20" s="333"/>
      <c r="W20" s="288">
        <f>W3-SUM(E46+L46)</f>
        <v>960</v>
      </c>
      <c r="X20" s="289"/>
    </row>
    <row r="21" spans="1:24" ht="15.75" thickBot="1" x14ac:dyDescent="0.3">
      <c r="A21" s="112" t="e">
        <f>'Dépenses engagées pour soins'!A21</f>
        <v>#NUM!</v>
      </c>
      <c r="B21" s="55">
        <f>'Dépenses engagées pour soins'!B21</f>
        <v>0</v>
      </c>
      <c r="C21" s="72">
        <f>'Dépenses engagées pour soins'!C21</f>
        <v>0</v>
      </c>
      <c r="D21" s="114">
        <f t="shared" si="0"/>
        <v>45689</v>
      </c>
      <c r="E21" s="181"/>
      <c r="F21" s="74" cm="1">
        <f t="array" ref="F21">_xlfn.IFS(MONTH(D21)=(MONTH(D20)),(F20-E21),MONTH(D21)&gt;(MONTH(D20)),(P6-E21))</f>
        <v>56</v>
      </c>
      <c r="G21" s="169">
        <f>('Remb. mutuelle'!G21)-E21</f>
        <v>0</v>
      </c>
      <c r="H21" s="113" t="e">
        <f>'Dépenses engagées pour soins'!L21</f>
        <v>#NUM!</v>
      </c>
      <c r="I21" s="76">
        <f>'Dépenses engagées pour soins'!M21</f>
        <v>0</v>
      </c>
      <c r="J21" s="98">
        <f>'Dépenses engagées pour soins'!N21</f>
        <v>0</v>
      </c>
      <c r="K21" s="149" t="e">
        <f t="shared" si="1"/>
        <v>#NUM!</v>
      </c>
      <c r="L21" s="178"/>
      <c r="M21" s="97" t="e" cm="1">
        <f t="array" ref="M21">_xlfn.IFS(MONTH(K21)=(MONTH(K20)),(M20-L21),MONTH(K21)&gt;(MONTH(K20)),(S6-L21))</f>
        <v>#NUM!</v>
      </c>
      <c r="N21" s="172">
        <f>('Remb. mutuelle'!N21)-L21</f>
        <v>0</v>
      </c>
      <c r="W21" s="164" t="s">
        <v>36</v>
      </c>
      <c r="X21" s="165" t="s">
        <v>37</v>
      </c>
    </row>
    <row r="22" spans="1:24" x14ac:dyDescent="0.25">
      <c r="A22" s="112" t="e">
        <f>'Dépenses engagées pour soins'!A22</f>
        <v>#NUM!</v>
      </c>
      <c r="B22" s="55">
        <f>'Dépenses engagées pour soins'!B22</f>
        <v>0</v>
      </c>
      <c r="C22" s="72">
        <f>'Dépenses engagées pour soins'!C22</f>
        <v>0</v>
      </c>
      <c r="D22" s="114">
        <f t="shared" si="0"/>
        <v>45689</v>
      </c>
      <c r="E22" s="181"/>
      <c r="F22" s="74" cm="1">
        <f t="array" ref="F22">_xlfn.IFS(MONTH(D22)=(MONTH(D21)),(F21-E22),MONTH(D22)&gt;(MONTH(D21)),(P6-E22))</f>
        <v>56</v>
      </c>
      <c r="G22" s="169">
        <f>('Remb. mutuelle'!G22)-E22</f>
        <v>0</v>
      </c>
      <c r="H22" s="113" t="e">
        <f>'Dépenses engagées pour soins'!L22</f>
        <v>#NUM!</v>
      </c>
      <c r="I22" s="76">
        <f>'Dépenses engagées pour soins'!M22</f>
        <v>0</v>
      </c>
      <c r="J22" s="98">
        <f>'Dépenses engagées pour soins'!N22</f>
        <v>0</v>
      </c>
      <c r="K22" s="149" t="e">
        <f t="shared" si="1"/>
        <v>#NUM!</v>
      </c>
      <c r="L22" s="178"/>
      <c r="M22" s="97" t="e" cm="1">
        <f t="array" ref="M22">_xlfn.IFS(MONTH(K22)=(MONTH(K21)),(M21-L22),MONTH(K22)&gt;(MONTH(K21)),(S6-L22))</f>
        <v>#NUM!</v>
      </c>
      <c r="N22" s="172">
        <f>('Remb. mutuelle'!N22)-L22</f>
        <v>0</v>
      </c>
      <c r="P22" s="334" t="s">
        <v>30</v>
      </c>
      <c r="Q22" s="335"/>
      <c r="R22" s="335"/>
      <c r="S22" s="335"/>
      <c r="T22" s="335"/>
      <c r="U22" s="336"/>
      <c r="W22" s="215">
        <v>0.7</v>
      </c>
      <c r="X22" s="216">
        <v>0.3</v>
      </c>
    </row>
    <row r="23" spans="1:24" ht="15.75" thickBot="1" x14ac:dyDescent="0.3">
      <c r="A23" s="112" t="e">
        <f>'Dépenses engagées pour soins'!A23</f>
        <v>#NUM!</v>
      </c>
      <c r="B23" s="55">
        <f>'Dépenses engagées pour soins'!B23</f>
        <v>0</v>
      </c>
      <c r="C23" s="72">
        <f>'Dépenses engagées pour soins'!C23</f>
        <v>0</v>
      </c>
      <c r="D23" s="114">
        <f t="shared" si="0"/>
        <v>45689</v>
      </c>
      <c r="E23" s="181"/>
      <c r="F23" s="74" cm="1">
        <f t="array" ref="F23">_xlfn.IFS(MONTH(D23)=(MONTH(D22)),(F22-E23),MONTH(D23)&gt;(MONTH(D22)),(P6-E23))</f>
        <v>56</v>
      </c>
      <c r="G23" s="169">
        <f>('Remb. mutuelle'!G23)-E23</f>
        <v>0</v>
      </c>
      <c r="H23" s="113" t="e">
        <f>'Dépenses engagées pour soins'!L23</f>
        <v>#NUM!</v>
      </c>
      <c r="I23" s="76">
        <f>'Dépenses engagées pour soins'!M23</f>
        <v>0</v>
      </c>
      <c r="J23" s="98">
        <f>'Dépenses engagées pour soins'!N23</f>
        <v>0</v>
      </c>
      <c r="K23" s="149" t="e">
        <f t="shared" si="1"/>
        <v>#NUM!</v>
      </c>
      <c r="L23" s="178"/>
      <c r="M23" s="97" t="e" cm="1">
        <f t="array" ref="M23">_xlfn.IFS(MONTH(K23)=(MONTH(K22)),(M22-L23),MONTH(K23)&gt;(MONTH(K22)),(S6-L23))</f>
        <v>#NUM!</v>
      </c>
      <c r="N23" s="172">
        <f>('Remb. mutuelle'!N23)-L23</f>
        <v>0</v>
      </c>
      <c r="P23" s="337"/>
      <c r="Q23" s="338"/>
      <c r="R23" s="338"/>
      <c r="S23" s="338"/>
      <c r="T23" s="338"/>
      <c r="U23" s="339"/>
      <c r="W23" s="219">
        <f>P17*W22</f>
        <v>210</v>
      </c>
      <c r="X23" s="220">
        <f>S17*X22</f>
        <v>45</v>
      </c>
    </row>
    <row r="24" spans="1:24" ht="15.75" thickBot="1" x14ac:dyDescent="0.3">
      <c r="A24" s="112" t="e">
        <f>'Dépenses engagées pour soins'!A24</f>
        <v>#NUM!</v>
      </c>
      <c r="B24" s="55">
        <f>'Dépenses engagées pour soins'!B24</f>
        <v>0</v>
      </c>
      <c r="C24" s="72">
        <f>'Dépenses engagées pour soins'!C24</f>
        <v>0</v>
      </c>
      <c r="D24" s="114">
        <f t="shared" si="0"/>
        <v>45689</v>
      </c>
      <c r="E24" s="181"/>
      <c r="F24" s="74" cm="1">
        <f t="array" ref="F24">_xlfn.IFS(MONTH(D24)=(MONTH(D23)),(F23-E24),MONTH(D24)&gt;(MONTH(D23)),(P6-E24))</f>
        <v>56</v>
      </c>
      <c r="G24" s="169">
        <f>('Remb. mutuelle'!G24)-E24</f>
        <v>0</v>
      </c>
      <c r="H24" s="113" t="e">
        <f>'Dépenses engagées pour soins'!L24</f>
        <v>#NUM!</v>
      </c>
      <c r="I24" s="76">
        <f>'Dépenses engagées pour soins'!M24</f>
        <v>0</v>
      </c>
      <c r="J24" s="98">
        <f>'Dépenses engagées pour soins'!N24</f>
        <v>0</v>
      </c>
      <c r="K24" s="149" t="e">
        <f t="shared" si="1"/>
        <v>#NUM!</v>
      </c>
      <c r="L24" s="178"/>
      <c r="M24" s="97" t="e" cm="1">
        <f t="array" ref="M24">_xlfn.IFS(MONTH(K24)=(MONTH(K23)),(M23-L24),MONTH(K24)&gt;(MONTH(K23)),(S6-L24))</f>
        <v>#NUM!</v>
      </c>
      <c r="N24" s="172">
        <f>('Remb. mutuelle'!N24)-L24</f>
        <v>0</v>
      </c>
      <c r="P24" s="308" t="s">
        <v>36</v>
      </c>
      <c r="Q24" s="309"/>
      <c r="R24" s="310"/>
      <c r="S24" s="311" t="s">
        <v>37</v>
      </c>
      <c r="T24" s="312"/>
      <c r="U24" s="313"/>
      <c r="W24" s="346" t="s">
        <v>28</v>
      </c>
      <c r="X24" s="347"/>
    </row>
    <row r="25" spans="1:24" ht="15.75" thickBot="1" x14ac:dyDescent="0.3">
      <c r="A25" s="112" t="e">
        <f>'Dépenses engagées pour soins'!A25</f>
        <v>#NUM!</v>
      </c>
      <c r="B25" s="55">
        <f>'Dépenses engagées pour soins'!B25</f>
        <v>0</v>
      </c>
      <c r="C25" s="72">
        <f>'Dépenses engagées pour soins'!C25</f>
        <v>0</v>
      </c>
      <c r="D25" s="114">
        <f t="shared" si="0"/>
        <v>45689</v>
      </c>
      <c r="E25" s="181"/>
      <c r="F25" s="74" cm="1">
        <f t="array" ref="F25">_xlfn.IFS(MONTH(D25)=(MONTH(D24)),(F24-E25),MONTH(D25)&gt;(MONTH(D24)),(P6-E25))</f>
        <v>56</v>
      </c>
      <c r="G25" s="169">
        <f>('Remb. mutuelle'!G25)-E25</f>
        <v>0</v>
      </c>
      <c r="H25" s="113" t="e">
        <f>'Dépenses engagées pour soins'!L25</f>
        <v>#NUM!</v>
      </c>
      <c r="I25" s="76">
        <f>'Dépenses engagées pour soins'!M25</f>
        <v>0</v>
      </c>
      <c r="J25" s="98">
        <f>'Dépenses engagées pour soins'!N25</f>
        <v>0</v>
      </c>
      <c r="K25" s="149" t="e">
        <f t="shared" si="1"/>
        <v>#NUM!</v>
      </c>
      <c r="L25" s="178"/>
      <c r="M25" s="97" t="e" cm="1">
        <f t="array" ref="M25">_xlfn.IFS(MONTH(K25)=(MONTH(K24)),(M24-L25),MONTH(K25)&gt;(MONTH(K24)),(S6-L25))</f>
        <v>#NUM!</v>
      </c>
      <c r="N25" s="172">
        <f>('Remb. mutuelle'!N25)-L25</f>
        <v>0</v>
      </c>
      <c r="P25" s="308">
        <f>P17-W23</f>
        <v>90</v>
      </c>
      <c r="Q25" s="309"/>
      <c r="R25" s="310"/>
      <c r="S25" s="314">
        <f>S17-X23</f>
        <v>105</v>
      </c>
      <c r="T25" s="312"/>
      <c r="U25" s="313"/>
      <c r="W25" s="348">
        <f>W20-(W23+X23)</f>
        <v>705</v>
      </c>
      <c r="X25" s="349"/>
    </row>
    <row r="26" spans="1:24" ht="15.75" thickBot="1" x14ac:dyDescent="0.3">
      <c r="A26" s="112" t="e">
        <f>'Dépenses engagées pour soins'!A26</f>
        <v>#NUM!</v>
      </c>
      <c r="B26" s="55">
        <f>'Dépenses engagées pour soins'!B26</f>
        <v>0</v>
      </c>
      <c r="C26" s="72">
        <f>'Dépenses engagées pour soins'!C26</f>
        <v>0</v>
      </c>
      <c r="D26" s="114">
        <f t="shared" si="0"/>
        <v>45689</v>
      </c>
      <c r="E26" s="181"/>
      <c r="F26" s="74" cm="1">
        <f t="array" ref="F26">_xlfn.IFS(MONTH(D26)=(MONTH(D25)),(F25-E26),MONTH(D26)&gt;(MONTH(D25)),(P6-E26))</f>
        <v>56</v>
      </c>
      <c r="G26" s="169">
        <f>('Remb. mutuelle'!G26)-E26</f>
        <v>0</v>
      </c>
      <c r="H26" s="113" t="e">
        <f>'Dépenses engagées pour soins'!L26</f>
        <v>#NUM!</v>
      </c>
      <c r="I26" s="76">
        <f>'Dépenses engagées pour soins'!M26</f>
        <v>0</v>
      </c>
      <c r="J26" s="98">
        <f>'Dépenses engagées pour soins'!N26</f>
        <v>0</v>
      </c>
      <c r="K26" s="149" t="e">
        <f t="shared" si="1"/>
        <v>#NUM!</v>
      </c>
      <c r="L26" s="178"/>
      <c r="M26" s="97" t="e" cm="1">
        <f t="array" ref="M26">_xlfn.IFS(MONTH(K26)=(MONTH(K25)),(M25-L26),MONTH(K26)&gt;(MONTH(K25)),(S6-L26))</f>
        <v>#NUM!</v>
      </c>
      <c r="N26" s="172">
        <f>('Remb. mutuelle'!N26)-L26</f>
        <v>0</v>
      </c>
      <c r="P26" s="223" t="s">
        <v>34</v>
      </c>
      <c r="Q26" s="345" t="s">
        <v>35</v>
      </c>
      <c r="R26" s="345"/>
      <c r="S26" s="345"/>
      <c r="T26" s="345"/>
      <c r="U26" s="345"/>
      <c r="W26" s="344" t="s">
        <v>26</v>
      </c>
      <c r="X26" s="344"/>
    </row>
    <row r="27" spans="1:24" x14ac:dyDescent="0.25">
      <c r="A27" s="112" t="e">
        <f>'Dépenses engagées pour soins'!A27</f>
        <v>#NUM!</v>
      </c>
      <c r="B27" s="55">
        <f>'Dépenses engagées pour soins'!B27</f>
        <v>0</v>
      </c>
      <c r="C27" s="72">
        <f>'Dépenses engagées pour soins'!C27</f>
        <v>0</v>
      </c>
      <c r="D27" s="114">
        <f t="shared" si="0"/>
        <v>45689</v>
      </c>
      <c r="E27" s="181"/>
      <c r="F27" s="74" cm="1">
        <f t="array" ref="F27">_xlfn.IFS(MONTH(D27)=(MONTH(D26)),(F26-E27),MONTH(D27)&gt;(MONTH(D26)),(P6-E27))</f>
        <v>56</v>
      </c>
      <c r="G27" s="169">
        <f>('Remb. mutuelle'!G27)-E27</f>
        <v>0</v>
      </c>
      <c r="H27" s="113" t="e">
        <f>'Dépenses engagées pour soins'!L27</f>
        <v>#NUM!</v>
      </c>
      <c r="I27" s="76">
        <f>'Dépenses engagées pour soins'!M27</f>
        <v>0</v>
      </c>
      <c r="J27" s="98">
        <f>'Dépenses engagées pour soins'!N27</f>
        <v>0</v>
      </c>
      <c r="K27" s="149" t="e">
        <f t="shared" si="1"/>
        <v>#NUM!</v>
      </c>
      <c r="L27" s="178"/>
      <c r="M27" s="97" t="e" cm="1">
        <f t="array" ref="M27">_xlfn.IFS(MONTH(K27)=(MONTH(K26)),(M26-L27),MONTH(K27)&gt;(MONTH(K26)),(S6-L27))</f>
        <v>#NUM!</v>
      </c>
      <c r="N27" s="172">
        <f>('Remb. mutuelle'!N27)-L27</f>
        <v>0</v>
      </c>
      <c r="W27" s="293" t="s">
        <v>27</v>
      </c>
      <c r="X27" s="294"/>
    </row>
    <row r="28" spans="1:24" x14ac:dyDescent="0.25">
      <c r="A28" s="112" t="e">
        <f>'Dépenses engagées pour soins'!A28</f>
        <v>#NUM!</v>
      </c>
      <c r="B28" s="57">
        <f>'Dépenses engagées pour soins'!B28</f>
        <v>0</v>
      </c>
      <c r="C28" s="72">
        <f>'Dépenses engagées pour soins'!C28</f>
        <v>0</v>
      </c>
      <c r="D28" s="114">
        <f t="shared" si="0"/>
        <v>45689</v>
      </c>
      <c r="E28" s="181"/>
      <c r="F28" s="74" cm="1">
        <f t="array" ref="F28">_xlfn.IFS(MONTH(D28)=(MONTH(D27)),(F27-E28),MONTH(D28)&gt;(MONTH(D27)),(P6-E28))</f>
        <v>56</v>
      </c>
      <c r="G28" s="169">
        <f>('Remb. mutuelle'!G28)-E28</f>
        <v>0</v>
      </c>
      <c r="H28" s="113" t="e">
        <f>'Dépenses engagées pour soins'!L28</f>
        <v>#NUM!</v>
      </c>
      <c r="I28" s="76">
        <f>'Dépenses engagées pour soins'!M28</f>
        <v>0</v>
      </c>
      <c r="J28" s="98">
        <f>'Dépenses engagées pour soins'!N28</f>
        <v>0</v>
      </c>
      <c r="K28" s="149" t="e">
        <f t="shared" si="1"/>
        <v>#NUM!</v>
      </c>
      <c r="L28" s="178"/>
      <c r="M28" s="97" t="e" cm="1">
        <f t="array" ref="M28">_xlfn.IFS(MONTH(K28)=(MONTH(K27)),(M27-L28),MONTH(K28)&gt;(MONTH(K27)),(S6-L28))</f>
        <v>#NUM!</v>
      </c>
      <c r="N28" s="172">
        <f>('Remb. mutuelle'!N28)-L28</f>
        <v>0</v>
      </c>
      <c r="P28" s="344" t="s">
        <v>26</v>
      </c>
      <c r="Q28" s="344"/>
      <c r="R28" s="344"/>
      <c r="S28" s="344"/>
      <c r="T28" s="344"/>
      <c r="U28" s="344"/>
      <c r="W28" s="295"/>
      <c r="X28" s="296"/>
    </row>
    <row r="29" spans="1:24" ht="15.75" thickBot="1" x14ac:dyDescent="0.3">
      <c r="A29" s="112" t="e">
        <f>'Dépenses engagées pour soins'!A29</f>
        <v>#NUM!</v>
      </c>
      <c r="B29" s="55">
        <f>'Dépenses engagées pour soins'!B29</f>
        <v>0</v>
      </c>
      <c r="C29" s="72">
        <f>'Dépenses engagées pour soins'!C29</f>
        <v>0</v>
      </c>
      <c r="D29" s="114">
        <f t="shared" si="0"/>
        <v>45689</v>
      </c>
      <c r="E29" s="181"/>
      <c r="F29" s="74" cm="1">
        <f t="array" ref="F29">_xlfn.IFS(MONTH(D29)=(MONTH(D28)),(F28-E29),MONTH(D29)&gt;(MONTH(D28)),(P6-E29))</f>
        <v>56</v>
      </c>
      <c r="G29" s="169">
        <f>('Remb. mutuelle'!G29)-E29</f>
        <v>0</v>
      </c>
      <c r="H29" s="113" t="e">
        <f>'Dépenses engagées pour soins'!L29</f>
        <v>#NUM!</v>
      </c>
      <c r="I29" s="76">
        <f>'Dépenses engagées pour soins'!M29</f>
        <v>0</v>
      </c>
      <c r="J29" s="98">
        <f>'Dépenses engagées pour soins'!N29</f>
        <v>0</v>
      </c>
      <c r="K29" s="149" t="e">
        <f t="shared" si="1"/>
        <v>#NUM!</v>
      </c>
      <c r="L29" s="178"/>
      <c r="M29" s="97" t="e" cm="1">
        <f t="array" ref="M29">_xlfn.IFS(MONTH(K29)=(MONTH(K28)),(M28-L29),MONTH(K29)&gt;(MONTH(K28)),(W6-L29))</f>
        <v>#NUM!</v>
      </c>
      <c r="N29" s="172">
        <f>('Remb. mutuelle'!N29)-L29</f>
        <v>0</v>
      </c>
      <c r="W29" s="288">
        <f>W3-SUM(E46+L46)</f>
        <v>960</v>
      </c>
      <c r="X29" s="289"/>
    </row>
    <row r="30" spans="1:24" ht="15.75" thickBot="1" x14ac:dyDescent="0.3">
      <c r="A30" s="112" t="e">
        <f>'Dépenses engagées pour soins'!A30</f>
        <v>#NUM!</v>
      </c>
      <c r="B30" s="55">
        <f>'Dépenses engagées pour soins'!B30</f>
        <v>0</v>
      </c>
      <c r="C30" s="72">
        <f>'Dépenses engagées pour soins'!C30</f>
        <v>0</v>
      </c>
      <c r="D30" s="114">
        <f t="shared" si="0"/>
        <v>45689</v>
      </c>
      <c r="E30" s="181"/>
      <c r="F30" s="74" cm="1">
        <f t="array" ref="F30">_xlfn.IFS(MONTH(D30)=(MONTH(D29)),(F29-E30),MONTH(D30)&gt;(MONTH(D29)),(P6-E30))</f>
        <v>56</v>
      </c>
      <c r="G30" s="169">
        <f>('Remb. mutuelle'!G30)-E30</f>
        <v>0</v>
      </c>
      <c r="H30" s="113" t="e">
        <f>'Dépenses engagées pour soins'!L30</f>
        <v>#NUM!</v>
      </c>
      <c r="I30" s="76">
        <f>'Dépenses engagées pour soins'!M30</f>
        <v>0</v>
      </c>
      <c r="J30" s="98">
        <f>'Dépenses engagées pour soins'!N30</f>
        <v>0</v>
      </c>
      <c r="K30" s="149" t="e">
        <f t="shared" si="1"/>
        <v>#NUM!</v>
      </c>
      <c r="L30" s="178"/>
      <c r="M30" s="97" t="e" cm="1">
        <f t="array" ref="M30">_xlfn.IFS(MONTH(K30)=(MONTH(K29)),(M29-L30),MONTH(K30)&gt;(MONTH(K29)),(S6-L30))</f>
        <v>#NUM!</v>
      </c>
      <c r="N30" s="172">
        <f>('Remb. mutuelle'!N30)-L30</f>
        <v>0</v>
      </c>
      <c r="W30" s="164" t="s">
        <v>36</v>
      </c>
      <c r="X30" s="165" t="s">
        <v>37</v>
      </c>
    </row>
    <row r="31" spans="1:24" x14ac:dyDescent="0.25">
      <c r="A31" s="112" t="e">
        <f>'Dépenses engagées pour soins'!A31</f>
        <v>#NUM!</v>
      </c>
      <c r="B31" s="57">
        <f>'Dépenses engagées pour soins'!B31</f>
        <v>0</v>
      </c>
      <c r="C31" s="72">
        <f>'Dépenses engagées pour soins'!C31</f>
        <v>0</v>
      </c>
      <c r="D31" s="114">
        <f t="shared" si="0"/>
        <v>45689</v>
      </c>
      <c r="E31" s="181"/>
      <c r="F31" s="74" cm="1">
        <f t="array" ref="F31">_xlfn.IFS(MONTH(D31)=(MONTH(D30)),(F30-E31),MONTH(D31)&gt;(MONTH(D30)),(P6-E31))</f>
        <v>56</v>
      </c>
      <c r="G31" s="169">
        <f>('Remb. mutuelle'!G31)-E31</f>
        <v>0</v>
      </c>
      <c r="H31" s="113" t="e">
        <f>'Dépenses engagées pour soins'!L31</f>
        <v>#NUM!</v>
      </c>
      <c r="I31" s="76">
        <f>'Dépenses engagées pour soins'!M31</f>
        <v>0</v>
      </c>
      <c r="J31" s="98">
        <f>'Dépenses engagées pour soins'!N31</f>
        <v>0</v>
      </c>
      <c r="K31" s="149" t="e">
        <f t="shared" si="1"/>
        <v>#NUM!</v>
      </c>
      <c r="L31" s="178"/>
      <c r="M31" s="97" t="e" cm="1">
        <f t="array" ref="M31">_xlfn.IFS(MONTH(K31)=(MONTH(K30)),(M30-L31),MONTH(K31)&gt;(MONTH(K30)),(W6-L31))</f>
        <v>#NUM!</v>
      </c>
      <c r="N31" s="172">
        <f>('Remb. mutuelle'!N31)-L31</f>
        <v>0</v>
      </c>
      <c r="P31" s="334" t="s">
        <v>31</v>
      </c>
      <c r="Q31" s="335"/>
      <c r="R31" s="335"/>
      <c r="S31" s="335"/>
      <c r="T31" s="335"/>
      <c r="U31" s="336"/>
      <c r="W31" s="215">
        <v>0.7</v>
      </c>
      <c r="X31" s="216">
        <v>0.3</v>
      </c>
    </row>
    <row r="32" spans="1:24" ht="15.75" thickBot="1" x14ac:dyDescent="0.3">
      <c r="A32" s="112" t="e">
        <f>'Dépenses engagées pour soins'!A32</f>
        <v>#NUM!</v>
      </c>
      <c r="B32" s="55">
        <f>'Dépenses engagées pour soins'!B32</f>
        <v>0</v>
      </c>
      <c r="C32" s="72">
        <f>'Dépenses engagées pour soins'!C32</f>
        <v>0</v>
      </c>
      <c r="D32" s="114">
        <f t="shared" si="0"/>
        <v>45689</v>
      </c>
      <c r="E32" s="181"/>
      <c r="F32" s="74" cm="1">
        <f t="array" ref="F32">_xlfn.IFS(MONTH(D32)=(MONTH(D31)),(F31-E32),MONTH(D32)&gt;(MONTH(D31)),(P6-E32))</f>
        <v>56</v>
      </c>
      <c r="G32" s="169">
        <f>('Remb. mutuelle'!G32)-E32</f>
        <v>0</v>
      </c>
      <c r="H32" s="113" t="e">
        <f>'Dépenses engagées pour soins'!L32</f>
        <v>#NUM!</v>
      </c>
      <c r="I32" s="76">
        <f>'Dépenses engagées pour soins'!M32</f>
        <v>0</v>
      </c>
      <c r="J32" s="98">
        <f>'Dépenses engagées pour soins'!N32</f>
        <v>0</v>
      </c>
      <c r="K32" s="149" t="e">
        <f t="shared" si="1"/>
        <v>#NUM!</v>
      </c>
      <c r="L32" s="178"/>
      <c r="M32" s="97" t="e" cm="1">
        <f t="array" ref="M32">_xlfn.IFS(MONTH(K32)=(MONTH(K31)),(M31-L32),MONTH(K32)&gt;(MONTH(K31)),(S6-L32))</f>
        <v>#NUM!</v>
      </c>
      <c r="N32" s="172">
        <f>('Remb. mutuelle'!N32)-L32</f>
        <v>0</v>
      </c>
      <c r="P32" s="337"/>
      <c r="Q32" s="338"/>
      <c r="R32" s="338"/>
      <c r="S32" s="338"/>
      <c r="T32" s="338"/>
      <c r="U32" s="339"/>
      <c r="W32" s="217">
        <f>(W29*W31)</f>
        <v>672</v>
      </c>
      <c r="X32" s="218">
        <f>W29*X31</f>
        <v>288</v>
      </c>
    </row>
    <row r="33" spans="1:24" x14ac:dyDescent="0.25">
      <c r="A33" s="112" t="e">
        <f>'Dépenses engagées pour soins'!A33</f>
        <v>#NUM!</v>
      </c>
      <c r="B33" s="55">
        <f>'Dépenses engagées pour soins'!B33</f>
        <v>0</v>
      </c>
      <c r="C33" s="72">
        <f>'Dépenses engagées pour soins'!C33</f>
        <v>0</v>
      </c>
      <c r="D33" s="114">
        <f t="shared" si="0"/>
        <v>45689</v>
      </c>
      <c r="E33" s="181"/>
      <c r="F33" s="74" cm="1">
        <f t="array" ref="F33">_xlfn.IFS(MONTH(D33)=(MONTH(D32)),(F32-E33),MONTH(D33)&gt;(MONTH(D32)),(P6-E33))</f>
        <v>56</v>
      </c>
      <c r="G33" s="169">
        <f>('Remb. mutuelle'!G33)-E33</f>
        <v>0</v>
      </c>
      <c r="H33" s="113" t="e">
        <f>'Dépenses engagées pour soins'!L33</f>
        <v>#NUM!</v>
      </c>
      <c r="I33" s="76">
        <f>'Dépenses engagées pour soins'!M33</f>
        <v>0</v>
      </c>
      <c r="J33" s="98">
        <f>'Dépenses engagées pour soins'!N33</f>
        <v>0</v>
      </c>
      <c r="K33" s="149" t="e">
        <f t="shared" si="1"/>
        <v>#NUM!</v>
      </c>
      <c r="L33" s="178"/>
      <c r="M33" s="97" t="e" cm="1">
        <f t="array" ref="M33">_xlfn.IFS(MONTH(K33)=(MONTH(K32)),(M32-L33),MONTH(K33)&gt;(MONTH(K32)),(S6-L33))</f>
        <v>#NUM!</v>
      </c>
      <c r="N33" s="172">
        <f>('Remb. mutuelle'!N33)-L33</f>
        <v>0</v>
      </c>
      <c r="P33" s="340" t="s">
        <v>36</v>
      </c>
      <c r="Q33" s="341"/>
      <c r="R33" s="341"/>
      <c r="S33" s="342" t="s">
        <v>37</v>
      </c>
      <c r="T33" s="342"/>
      <c r="U33" s="343"/>
    </row>
    <row r="34" spans="1:24" ht="15.75" thickBot="1" x14ac:dyDescent="0.3">
      <c r="A34" s="112" t="e">
        <f>'Dépenses engagées pour soins'!A34</f>
        <v>#NUM!</v>
      </c>
      <c r="B34" s="55">
        <f>'Dépenses engagées pour soins'!B34</f>
        <v>0</v>
      </c>
      <c r="C34" s="72">
        <f>'Dépenses engagées pour soins'!C34</f>
        <v>0</v>
      </c>
      <c r="D34" s="114">
        <f t="shared" si="0"/>
        <v>45689</v>
      </c>
      <c r="E34" s="181"/>
      <c r="F34" s="74" cm="1">
        <f t="array" ref="F34">_xlfn.IFS(MONTH(D34)=(MONTH(D33)),(F33-E34),MONTH(D34)&gt;(MONTH(D33)),(P6-E34))</f>
        <v>56</v>
      </c>
      <c r="G34" s="169">
        <f>('Remb. mutuelle'!G34)-E34</f>
        <v>0</v>
      </c>
      <c r="H34" s="113" t="e">
        <f>'Dépenses engagées pour soins'!L34</f>
        <v>#NUM!</v>
      </c>
      <c r="I34" s="76">
        <f>'Dépenses engagées pour soins'!M34</f>
        <v>0</v>
      </c>
      <c r="J34" s="98">
        <f>'Dépenses engagées pour soins'!N34</f>
        <v>0</v>
      </c>
      <c r="K34" s="149" t="e">
        <f t="shared" si="1"/>
        <v>#NUM!</v>
      </c>
      <c r="L34" s="178"/>
      <c r="M34" s="97" t="e" cm="1">
        <f t="array" ref="M34">_xlfn.IFS(MONTH(K34)=(MONTH(K33)),(M33-L34),MONTH(K34)&gt;(MONTH(K33)),(S6-L34))</f>
        <v>#NUM!</v>
      </c>
      <c r="N34" s="172">
        <f>('Remb. mutuelle'!N34)-L34</f>
        <v>0</v>
      </c>
      <c r="P34" s="315">
        <f>P17-W32</f>
        <v>-372</v>
      </c>
      <c r="Q34" s="316"/>
      <c r="R34" s="316"/>
      <c r="S34" s="316">
        <f>S17-X32</f>
        <v>-138</v>
      </c>
      <c r="T34" s="317"/>
      <c r="U34" s="318"/>
    </row>
    <row r="35" spans="1:24" ht="15" customHeight="1" x14ac:dyDescent="0.25">
      <c r="A35" s="112" t="e">
        <f>'Dépenses engagées pour soins'!A35</f>
        <v>#NUM!</v>
      </c>
      <c r="B35" s="57">
        <f>'Dépenses engagées pour soins'!B35</f>
        <v>0</v>
      </c>
      <c r="C35" s="72">
        <f>'Dépenses engagées pour soins'!C35</f>
        <v>0</v>
      </c>
      <c r="D35" s="114">
        <f t="shared" si="0"/>
        <v>45689</v>
      </c>
      <c r="E35" s="181"/>
      <c r="F35" s="74" cm="1">
        <f t="array" ref="F35">_xlfn.IFS(MONTH(D35)=(MONTH(D34)),(F34-E35),MONTH(D35)&gt;(MONTH(D34)),(P6-E35))</f>
        <v>56</v>
      </c>
      <c r="G35" s="169">
        <f>('Remb. mutuelle'!G35)-E35</f>
        <v>0</v>
      </c>
      <c r="H35" s="113" t="e">
        <f>'Dépenses engagées pour soins'!L35</f>
        <v>#NUM!</v>
      </c>
      <c r="I35" s="76">
        <f>'Dépenses engagées pour soins'!M35</f>
        <v>0</v>
      </c>
      <c r="J35" s="98">
        <f>'Dépenses engagées pour soins'!N35</f>
        <v>0</v>
      </c>
      <c r="K35" s="149" t="e">
        <f t="shared" si="1"/>
        <v>#NUM!</v>
      </c>
      <c r="L35" s="178"/>
      <c r="M35" s="97" t="e" cm="1">
        <f t="array" ref="M35">_xlfn.IFS(MONTH(K35)=(MONTH(K34)),(M34-L35),MONTH(K35)&gt;(MONTH(K34)),(S6-L35))</f>
        <v>#NUM!</v>
      </c>
      <c r="N35" s="172">
        <f>('Remb. mutuelle'!N35)-L35</f>
        <v>0</v>
      </c>
      <c r="P35" s="350" t="s">
        <v>31</v>
      </c>
      <c r="Q35" s="351"/>
      <c r="R35" s="351"/>
      <c r="S35" s="351"/>
      <c r="T35" s="351"/>
      <c r="U35" s="352"/>
    </row>
    <row r="36" spans="1:24" x14ac:dyDescent="0.25">
      <c r="A36" s="112" t="e">
        <f>'Dépenses engagées pour soins'!A36</f>
        <v>#NUM!</v>
      </c>
      <c r="B36" s="55">
        <f>'Dépenses engagées pour soins'!B36</f>
        <v>0</v>
      </c>
      <c r="C36" s="72">
        <f>'Dépenses engagées pour soins'!C36</f>
        <v>0</v>
      </c>
      <c r="D36" s="114">
        <f t="shared" si="0"/>
        <v>45689</v>
      </c>
      <c r="E36" s="181"/>
      <c r="F36" s="74" cm="1">
        <f t="array" ref="F36">_xlfn.IFS(MONTH(D36)=(MONTH(D35)),(F35-E36),MONTH(D36)&gt;(MONTH(D35)),(P6-E36))</f>
        <v>56</v>
      </c>
      <c r="G36" s="169">
        <f>('Remb. mutuelle'!G36)-E36</f>
        <v>0</v>
      </c>
      <c r="H36" s="113" t="e">
        <f>'Dépenses engagées pour soins'!L36</f>
        <v>#NUM!</v>
      </c>
      <c r="I36" s="76">
        <f>'Dépenses engagées pour soins'!M36</f>
        <v>0</v>
      </c>
      <c r="J36" s="98">
        <f>'Dépenses engagées pour soins'!N36</f>
        <v>0</v>
      </c>
      <c r="K36" s="149" t="e">
        <f t="shared" si="1"/>
        <v>#NUM!</v>
      </c>
      <c r="L36" s="178"/>
      <c r="M36" s="97" t="e" cm="1">
        <f t="array" ref="M36">_xlfn.IFS(MONTH(K36)=(MONTH(K35)),(M35-L36),MONTH(K36)&gt;(MONTH(K35)),(S6-L36))</f>
        <v>#NUM!</v>
      </c>
      <c r="N36" s="172">
        <f>('Remb. mutuelle'!N36)-L36</f>
        <v>0</v>
      </c>
      <c r="P36" s="340" t="s">
        <v>36</v>
      </c>
      <c r="Q36" s="341"/>
      <c r="R36" s="341"/>
      <c r="S36" s="342" t="s">
        <v>37</v>
      </c>
      <c r="T36" s="342"/>
      <c r="U36" s="343"/>
    </row>
    <row r="37" spans="1:24" ht="15.75" thickBot="1" x14ac:dyDescent="0.3">
      <c r="A37" s="112" t="e">
        <f>'Dépenses engagées pour soins'!A37</f>
        <v>#NUM!</v>
      </c>
      <c r="B37" s="55">
        <f>'Dépenses engagées pour soins'!B37</f>
        <v>0</v>
      </c>
      <c r="C37" s="72">
        <f>'Dépenses engagées pour soins'!C37</f>
        <v>0</v>
      </c>
      <c r="D37" s="114">
        <f t="shared" si="0"/>
        <v>45689</v>
      </c>
      <c r="E37" s="181"/>
      <c r="F37" s="74" cm="1">
        <f t="array" ref="F37">_xlfn.IFS(MONTH(D37)=(MONTH(D36)),(F36-E37),MONTH(D37)&gt;(MONTH(D36)),(P6-E37))</f>
        <v>56</v>
      </c>
      <c r="G37" s="169">
        <f>('Remb. mutuelle'!G37)-E37</f>
        <v>0</v>
      </c>
      <c r="H37" s="113" t="e">
        <f>'Dépenses engagées pour soins'!L37</f>
        <v>#NUM!</v>
      </c>
      <c r="I37" s="76">
        <f>'Dépenses engagées pour soins'!M37</f>
        <v>0</v>
      </c>
      <c r="J37" s="98">
        <f>'Dépenses engagées pour soins'!N37</f>
        <v>0</v>
      </c>
      <c r="K37" s="149" t="e">
        <f t="shared" si="1"/>
        <v>#NUM!</v>
      </c>
      <c r="L37" s="178"/>
      <c r="M37" s="97" t="e" cm="1">
        <f t="array" ref="M37">_xlfn.IFS(MONTH(K37)=(MONTH(K36)),(M36-L37),MONTH(K37)&gt;(MONTH(K36)),(S6-L37))</f>
        <v>#NUM!</v>
      </c>
      <c r="N37" s="172">
        <f>('Remb. mutuelle'!N37)-L37</f>
        <v>0</v>
      </c>
      <c r="P37" s="315">
        <f>P17-W44</f>
        <v>0</v>
      </c>
      <c r="Q37" s="316"/>
      <c r="R37" s="316"/>
      <c r="S37" s="316">
        <f>S17-X44</f>
        <v>0</v>
      </c>
      <c r="T37" s="317"/>
      <c r="U37" s="318"/>
    </row>
    <row r="38" spans="1:24" ht="15.75" thickBot="1" x14ac:dyDescent="0.3">
      <c r="A38" s="112" t="e">
        <f>'Dépenses engagées pour soins'!A38</f>
        <v>#NUM!</v>
      </c>
      <c r="B38" s="57">
        <f>'Dépenses engagées pour soins'!B38</f>
        <v>0</v>
      </c>
      <c r="C38" s="72">
        <f>'Dépenses engagées pour soins'!C38</f>
        <v>0</v>
      </c>
      <c r="D38" s="114">
        <f t="shared" si="0"/>
        <v>45689</v>
      </c>
      <c r="E38" s="181"/>
      <c r="F38" s="74" cm="1">
        <f t="array" ref="F38">_xlfn.IFS(MONTH(D38)=(MONTH(D37)),(F37-E38),MONTH(D38)&gt;(MONTH(D37)),(P6-E38))</f>
        <v>56</v>
      </c>
      <c r="G38" s="169">
        <f>('Remb. mutuelle'!G38)-E38</f>
        <v>0</v>
      </c>
      <c r="H38" s="113" t="e">
        <f>'Dépenses engagées pour soins'!L38</f>
        <v>#NUM!</v>
      </c>
      <c r="I38" s="76">
        <f>'Dépenses engagées pour soins'!M38</f>
        <v>0</v>
      </c>
      <c r="J38" s="98">
        <f>'Dépenses engagées pour soins'!N38</f>
        <v>0</v>
      </c>
      <c r="K38" s="149" t="e">
        <f t="shared" si="1"/>
        <v>#NUM!</v>
      </c>
      <c r="L38" s="178"/>
      <c r="M38" s="97" t="e" cm="1">
        <f t="array" ref="M38">_xlfn.IFS(MONTH(K38)=(MONTH(K37)),(M37-L38),MONTH(K38)&gt;(MONTH(K37)),(S6-L38))</f>
        <v>#NUM!</v>
      </c>
      <c r="N38" s="172">
        <f>('Remb. mutuelle'!N38)-L38</f>
        <v>0</v>
      </c>
    </row>
    <row r="39" spans="1:24" x14ac:dyDescent="0.25">
      <c r="A39" s="112" t="e">
        <f>'Dépenses engagées pour soins'!A39</f>
        <v>#NUM!</v>
      </c>
      <c r="B39" s="55">
        <f>'Dépenses engagées pour soins'!B39</f>
        <v>0</v>
      </c>
      <c r="C39" s="72">
        <f>'Dépenses engagées pour soins'!C39</f>
        <v>0</v>
      </c>
      <c r="D39" s="114">
        <f t="shared" si="0"/>
        <v>45689</v>
      </c>
      <c r="E39" s="181"/>
      <c r="F39" s="74" cm="1">
        <f t="array" ref="F39">_xlfn.IFS(MONTH(D39)=(MONTH(D38)),(F38-E39),MONTH(D39)&gt;(MONTH(D38)),(P6-E39))</f>
        <v>56</v>
      </c>
      <c r="G39" s="169">
        <f>('Remb. mutuelle'!G39)-E39</f>
        <v>0</v>
      </c>
      <c r="H39" s="113" t="e">
        <f>'Dépenses engagées pour soins'!L39</f>
        <v>#NUM!</v>
      </c>
      <c r="I39" s="76">
        <f>'Dépenses engagées pour soins'!M39</f>
        <v>0</v>
      </c>
      <c r="J39" s="98">
        <f>'Dépenses engagées pour soins'!N39</f>
        <v>0</v>
      </c>
      <c r="K39" s="149" t="e">
        <f t="shared" si="1"/>
        <v>#NUM!</v>
      </c>
      <c r="L39" s="178"/>
      <c r="M39" s="97" t="e" cm="1">
        <f t="array" ref="M39">_xlfn.IFS(MONTH(K39)=(MONTH(K38)),(M38-L39),MONTH(K39)&gt;(MONTH(K38)),(S6-L39))</f>
        <v>#NUM!</v>
      </c>
      <c r="N39" s="172">
        <f>('Remb. mutuelle'!N39)-L39</f>
        <v>0</v>
      </c>
      <c r="Q39" s="223" t="s">
        <v>34</v>
      </c>
      <c r="U39" s="224" t="s">
        <v>33</v>
      </c>
      <c r="W39" s="346" t="s">
        <v>29</v>
      </c>
      <c r="X39" s="347"/>
    </row>
    <row r="40" spans="1:24" ht="15.75" thickBot="1" x14ac:dyDescent="0.3">
      <c r="A40" s="112" t="e">
        <f>'Dépenses engagées pour soins'!A40</f>
        <v>#NUM!</v>
      </c>
      <c r="B40" s="55">
        <f>'Dépenses engagées pour soins'!B40</f>
        <v>0</v>
      </c>
      <c r="C40" s="72">
        <f>'Dépenses engagées pour soins'!C40</f>
        <v>0</v>
      </c>
      <c r="D40" s="114">
        <f t="shared" si="0"/>
        <v>45689</v>
      </c>
      <c r="E40" s="181"/>
      <c r="F40" s="74" cm="1">
        <f t="array" ref="F40">_xlfn.IFS(MONTH(D40)=(MONTH(D39)),(F39-E40),MONTH(D40)&gt;(MONTH(D39)),(P6-E40))</f>
        <v>56</v>
      </c>
      <c r="G40" s="169">
        <f>('Remb. mutuelle'!G40)-E40</f>
        <v>0</v>
      </c>
      <c r="H40" s="113" t="e">
        <f>'Dépenses engagées pour soins'!L40</f>
        <v>#NUM!</v>
      </c>
      <c r="I40" s="76">
        <f>'Dépenses engagées pour soins'!M40</f>
        <v>0</v>
      </c>
      <c r="J40" s="98">
        <f>'Dépenses engagées pour soins'!N40</f>
        <v>0</v>
      </c>
      <c r="K40" s="149" t="e">
        <f t="shared" si="1"/>
        <v>#NUM!</v>
      </c>
      <c r="L40" s="178"/>
      <c r="M40" s="97" t="e" cm="1">
        <f t="array" ref="M40">_xlfn.IFS(MONTH(K40)=(MONTH(K39)),(M39-L40),MONTH(K40)&gt;(MONTH(K39)),(S6-L40))</f>
        <v>#NUM!</v>
      </c>
      <c r="N40" s="172">
        <f>('Remb. mutuelle'!N40)-L40</f>
        <v>0</v>
      </c>
      <c r="W40" s="348">
        <f>W29-(W32+X32)</f>
        <v>0</v>
      </c>
      <c r="X40" s="349"/>
    </row>
    <row r="41" spans="1:24" x14ac:dyDescent="0.25">
      <c r="A41" s="112" t="e">
        <f>'Dépenses engagées pour soins'!A41</f>
        <v>#NUM!</v>
      </c>
      <c r="B41" s="57">
        <f>'Dépenses engagées pour soins'!B41</f>
        <v>0</v>
      </c>
      <c r="C41" s="72">
        <f>'Dépenses engagées pour soins'!C41</f>
        <v>0</v>
      </c>
      <c r="D41" s="114">
        <f t="shared" si="0"/>
        <v>45689</v>
      </c>
      <c r="E41" s="181"/>
      <c r="F41" s="74" cm="1">
        <f t="array" ref="F41">_xlfn.IFS(MONTH(D41)=(MONTH(D40)),(F40-E41),MONTH(D41)&gt;(MONTH(D40)),(P6-E41))</f>
        <v>56</v>
      </c>
      <c r="G41" s="169">
        <f>('Remb. mutuelle'!G41)-E41</f>
        <v>0</v>
      </c>
      <c r="H41" s="113" t="e">
        <f>'Dépenses engagées pour soins'!L41</f>
        <v>#NUM!</v>
      </c>
      <c r="I41" s="76">
        <f>'Dépenses engagées pour soins'!M41</f>
        <v>0</v>
      </c>
      <c r="J41" s="98">
        <f>'Dépenses engagées pour soins'!N41</f>
        <v>0</v>
      </c>
      <c r="K41" s="149" t="e">
        <f t="shared" si="1"/>
        <v>#NUM!</v>
      </c>
      <c r="L41" s="178"/>
      <c r="M41" s="97" t="e" cm="1">
        <f t="array" ref="M41">_xlfn.IFS(MONTH(K41)=(MONTH(K40)),(M40-L41),MONTH(K41)&gt;(MONTH(K40)),(S6-L41))</f>
        <v>#NUM!</v>
      </c>
      <c r="N41" s="172">
        <f>('Remb. mutuelle'!N41)-L41</f>
        <v>0</v>
      </c>
      <c r="W41" s="353" t="s">
        <v>32</v>
      </c>
      <c r="X41" s="353"/>
    </row>
    <row r="42" spans="1:24" ht="15.75" thickBot="1" x14ac:dyDescent="0.3">
      <c r="A42" s="112" t="e">
        <f>'Dépenses engagées pour soins'!A42</f>
        <v>#NUM!</v>
      </c>
      <c r="B42" s="55">
        <f>'Dépenses engagées pour soins'!B42</f>
        <v>0</v>
      </c>
      <c r="C42" s="72">
        <f>'Dépenses engagées pour soins'!C42</f>
        <v>0</v>
      </c>
      <c r="D42" s="114">
        <f t="shared" si="0"/>
        <v>45689</v>
      </c>
      <c r="E42" s="181"/>
      <c r="F42" s="74" cm="1">
        <f t="array" ref="F42">_xlfn.IFS(MONTH(D42)=(MONTH(D41)),(F41-E42),MONTH(D42)&gt;(MONTH(D41)),(P6-E42))</f>
        <v>56</v>
      </c>
      <c r="G42" s="169">
        <f>('Remb. mutuelle'!G42)-E42</f>
        <v>0</v>
      </c>
      <c r="H42" s="113" t="e">
        <f>'Dépenses engagées pour soins'!L42</f>
        <v>#NUM!</v>
      </c>
      <c r="I42" s="76">
        <f>'Dépenses engagées pour soins'!M42</f>
        <v>0</v>
      </c>
      <c r="J42" s="98">
        <f>'Dépenses engagées pour soins'!N42</f>
        <v>0</v>
      </c>
      <c r="K42" s="149" t="e">
        <f t="shared" si="1"/>
        <v>#NUM!</v>
      </c>
      <c r="L42" s="178"/>
      <c r="M42" s="97" t="e" cm="1">
        <f t="array" ref="M42">_xlfn.IFS(MONTH(K42)=(MONTH(K41)),(M41-L42),MONTH(K42)&gt;(MONTH(K41)),(S6-L42))</f>
        <v>#NUM!</v>
      </c>
      <c r="N42" s="172">
        <f>('Remb. mutuelle'!N42)-L42</f>
        <v>0</v>
      </c>
      <c r="W42" s="354"/>
      <c r="X42" s="354"/>
    </row>
    <row r="43" spans="1:24" x14ac:dyDescent="0.25">
      <c r="A43" s="112" t="e">
        <f>'Dépenses engagées pour soins'!A43</f>
        <v>#NUM!</v>
      </c>
      <c r="B43" s="55">
        <f>'Dépenses engagées pour soins'!B43</f>
        <v>0</v>
      </c>
      <c r="C43" s="72">
        <f>'Dépenses engagées pour soins'!C43</f>
        <v>0</v>
      </c>
      <c r="D43" s="114">
        <f t="shared" si="0"/>
        <v>45689</v>
      </c>
      <c r="E43" s="181"/>
      <c r="F43" s="74" cm="1">
        <f t="array" ref="F43">_xlfn.IFS(MONTH(D43)=(MONTH(D42)),(F42-E43),MONTH(D43)&gt;(MONTH(D42)),(P6-E43))</f>
        <v>56</v>
      </c>
      <c r="G43" s="169">
        <f>('Remb. mutuelle'!G43)-E43</f>
        <v>0</v>
      </c>
      <c r="H43" s="113" t="e">
        <f>'Dépenses engagées pour soins'!L43</f>
        <v>#NUM!</v>
      </c>
      <c r="I43" s="76">
        <f>'Dépenses engagées pour soins'!M43</f>
        <v>0</v>
      </c>
      <c r="J43" s="98">
        <f>'Dépenses engagées pour soins'!N43</f>
        <v>0</v>
      </c>
      <c r="K43" s="149" t="e">
        <f t="shared" si="1"/>
        <v>#NUM!</v>
      </c>
      <c r="L43" s="178"/>
      <c r="M43" s="97" t="e" cm="1">
        <f t="array" ref="M43">_xlfn.IFS(MONTH(K43)=(MONTH(K42)),(M42-L43),MONTH(K43)&gt;(MONTH(K42)),(S6-L43))</f>
        <v>#NUM!</v>
      </c>
      <c r="N43" s="172">
        <f>('Remb. mutuelle'!N43)-L43</f>
        <v>0</v>
      </c>
      <c r="W43" s="164" t="s">
        <v>36</v>
      </c>
      <c r="X43" s="165" t="s">
        <v>37</v>
      </c>
    </row>
    <row r="44" spans="1:24" ht="15.75" thickBot="1" x14ac:dyDescent="0.3">
      <c r="A44" s="112" t="e">
        <f>'Dépenses engagées pour soins'!A44</f>
        <v>#NUM!</v>
      </c>
      <c r="B44" s="55">
        <f>'Dépenses engagées pour soins'!B44</f>
        <v>0</v>
      </c>
      <c r="C44" s="72">
        <f>'Dépenses engagées pour soins'!C44</f>
        <v>0</v>
      </c>
      <c r="D44" s="114">
        <f t="shared" si="0"/>
        <v>45689</v>
      </c>
      <c r="E44" s="181"/>
      <c r="F44" s="74" cm="1">
        <f t="array" ref="F44">_xlfn.IFS(MONTH(D44)=(MONTH(D43)),(F43-E44),MONTH(D44)&gt;(MONTH(D43)),(P6-E44))</f>
        <v>56</v>
      </c>
      <c r="G44" s="169">
        <f>('Remb. mutuelle'!G44)-E44</f>
        <v>0</v>
      </c>
      <c r="H44" s="113" t="e">
        <f>'Dépenses engagées pour soins'!L44</f>
        <v>#NUM!</v>
      </c>
      <c r="I44" s="76">
        <f>'Dépenses engagées pour soins'!M44</f>
        <v>0</v>
      </c>
      <c r="J44" s="98">
        <f>'Dépenses engagées pour soins'!N44</f>
        <v>0</v>
      </c>
      <c r="K44" s="149" t="e">
        <f t="shared" si="1"/>
        <v>#NUM!</v>
      </c>
      <c r="L44" s="178"/>
      <c r="M44" s="97" t="e" cm="1">
        <f t="array" ref="M44">_xlfn.IFS(MONTH(K44)=(MONTH(K43)),(M43-L44),MONTH(K44)&gt;(MONTH(K43)),(S6-L44))</f>
        <v>#NUM!</v>
      </c>
      <c r="N44" s="172">
        <f>('Remb. mutuelle'!N44)-L44</f>
        <v>0</v>
      </c>
      <c r="W44" s="221">
        <f>P17</f>
        <v>300</v>
      </c>
      <c r="X44" s="222">
        <f>S17</f>
        <v>150</v>
      </c>
    </row>
    <row r="45" spans="1:24" ht="15.75" thickBot="1" x14ac:dyDescent="0.3">
      <c r="A45" s="154" t="e">
        <f>'Dépenses engagées pour soins'!A45</f>
        <v>#NUM!</v>
      </c>
      <c r="B45" s="87">
        <f>'Dépenses engagées pour soins'!B45</f>
        <v>0</v>
      </c>
      <c r="C45" s="155">
        <f>'Dépenses engagées pour soins'!C45</f>
        <v>0</v>
      </c>
      <c r="D45" s="156">
        <f t="shared" si="0"/>
        <v>45689</v>
      </c>
      <c r="E45" s="227"/>
      <c r="F45" s="162" cm="1">
        <f t="array" ref="F45">_xlfn.IFS(MONTH(D45)=(MONTH(D44)),(F44-E45),MONTH(D45)&gt;(MONTH(D44)),(P6-E45))</f>
        <v>56</v>
      </c>
      <c r="G45" s="170">
        <f>('Remb. mutuelle'!G45)-E45</f>
        <v>0</v>
      </c>
      <c r="H45" s="157" t="e">
        <f>'Dépenses engagées pour soins'!L45</f>
        <v>#NUM!</v>
      </c>
      <c r="I45" s="158">
        <f>'Dépenses engagées pour soins'!M45</f>
        <v>0</v>
      </c>
      <c r="J45" s="159">
        <f>'Dépenses engagées pour soins'!N45</f>
        <v>0</v>
      </c>
      <c r="K45" s="160" t="e">
        <f t="shared" si="1"/>
        <v>#NUM!</v>
      </c>
      <c r="L45" s="179"/>
      <c r="M45" s="161" t="e" cm="1">
        <f t="array" ref="M45">_xlfn.IFS(MONTH(K45)=(MONTH(K44)),(M44-L45),MONTH(K45)&gt;(MONTH(K44)),(S6-L45))</f>
        <v>#NUM!</v>
      </c>
      <c r="N45" s="173">
        <f>('Remb. mutuelle'!N45)-L45</f>
        <v>0</v>
      </c>
      <c r="Q45" s="223" t="s">
        <v>34</v>
      </c>
      <c r="U45" s="224" t="s">
        <v>33</v>
      </c>
      <c r="W45" s="346" t="s">
        <v>29</v>
      </c>
      <c r="X45" s="347"/>
    </row>
    <row r="46" spans="1:24" s="14" customFormat="1" ht="15.75" thickBot="1" x14ac:dyDescent="0.3">
      <c r="E46" s="225">
        <f>SUM(E3:E45)</f>
        <v>0</v>
      </c>
      <c r="G46" s="226">
        <f>SUM(G3:G45)</f>
        <v>300</v>
      </c>
      <c r="I46" s="166"/>
      <c r="L46" s="176">
        <f>SUM(L3:L45)</f>
        <v>0</v>
      </c>
      <c r="N46" s="228">
        <f>SUM(N3:N45)</f>
        <v>150</v>
      </c>
      <c r="O46" s="274" t="s">
        <v>24</v>
      </c>
      <c r="P46" s="275"/>
      <c r="Q46" s="229"/>
      <c r="W46" s="348">
        <f>W29-(W44+X44)</f>
        <v>510</v>
      </c>
      <c r="X46" s="349"/>
    </row>
    <row r="47" spans="1:24" x14ac:dyDescent="0.25">
      <c r="E47" s="41"/>
      <c r="I47" s="35"/>
      <c r="L47" s="41"/>
    </row>
    <row r="48" spans="1:24" x14ac:dyDescent="0.25">
      <c r="E48" s="41"/>
      <c r="I48" s="35"/>
      <c r="L48" s="41"/>
    </row>
    <row r="49" spans="5:12" x14ac:dyDescent="0.25">
      <c r="E49" s="41"/>
      <c r="I49" s="35"/>
      <c r="L49" s="41"/>
    </row>
    <row r="50" spans="5:12" x14ac:dyDescent="0.25">
      <c r="E50" s="41"/>
      <c r="I50" s="35"/>
      <c r="L50" s="41"/>
    </row>
    <row r="51" spans="5:12" x14ac:dyDescent="0.25">
      <c r="E51" s="41"/>
      <c r="I51" s="35"/>
      <c r="L51" s="41"/>
    </row>
    <row r="52" spans="5:12" x14ac:dyDescent="0.25">
      <c r="E52" s="41"/>
      <c r="I52" s="35"/>
      <c r="L52" s="41"/>
    </row>
    <row r="53" spans="5:12" x14ac:dyDescent="0.25">
      <c r="E53" s="41"/>
      <c r="I53" s="35"/>
      <c r="L53" s="41"/>
    </row>
    <row r="54" spans="5:12" x14ac:dyDescent="0.25">
      <c r="E54" s="41"/>
      <c r="I54" s="35"/>
      <c r="L54" s="41"/>
    </row>
    <row r="55" spans="5:12" x14ac:dyDescent="0.25">
      <c r="E55" s="41"/>
      <c r="I55" s="35"/>
      <c r="L55" s="41"/>
    </row>
    <row r="56" spans="5:12" x14ac:dyDescent="0.25">
      <c r="E56" s="41"/>
      <c r="I56" s="35"/>
      <c r="L56" s="42"/>
    </row>
    <row r="57" spans="5:12" x14ac:dyDescent="0.25">
      <c r="E57" s="41"/>
      <c r="I57" s="35"/>
    </row>
    <row r="58" spans="5:12" x14ac:dyDescent="0.25">
      <c r="E58" s="41"/>
      <c r="I58" s="35"/>
    </row>
    <row r="59" spans="5:12" x14ac:dyDescent="0.25">
      <c r="E59" s="42"/>
      <c r="I59" s="35"/>
    </row>
    <row r="60" spans="5:12" x14ac:dyDescent="0.25">
      <c r="I60" s="35"/>
    </row>
    <row r="61" spans="5:12" x14ac:dyDescent="0.25">
      <c r="I61" s="35"/>
    </row>
    <row r="62" spans="5:12" x14ac:dyDescent="0.25">
      <c r="I62" s="35"/>
    </row>
    <row r="63" spans="5:12" x14ac:dyDescent="0.25">
      <c r="I63" s="35"/>
    </row>
    <row r="64" spans="5:12" x14ac:dyDescent="0.25">
      <c r="I64" s="35"/>
    </row>
    <row r="65" spans="9:9" x14ac:dyDescent="0.25">
      <c r="I65" s="35"/>
    </row>
    <row r="66" spans="9:9" x14ac:dyDescent="0.25">
      <c r="I66" s="35"/>
    </row>
    <row r="67" spans="9:9" x14ac:dyDescent="0.25">
      <c r="I67" s="35"/>
    </row>
    <row r="68" spans="9:9" x14ac:dyDescent="0.25">
      <c r="I68" s="35"/>
    </row>
    <row r="69" spans="9:9" x14ac:dyDescent="0.25">
      <c r="I69" s="35"/>
    </row>
    <row r="70" spans="9:9" x14ac:dyDescent="0.25">
      <c r="I70" s="35"/>
    </row>
    <row r="71" spans="9:9" x14ac:dyDescent="0.25">
      <c r="I71" s="35"/>
    </row>
    <row r="72" spans="9:9" x14ac:dyDescent="0.25">
      <c r="I72" s="35"/>
    </row>
    <row r="73" spans="9:9" x14ac:dyDescent="0.25">
      <c r="I73" s="35"/>
    </row>
    <row r="74" spans="9:9" x14ac:dyDescent="0.25">
      <c r="I74" s="35"/>
    </row>
    <row r="75" spans="9:9" x14ac:dyDescent="0.25">
      <c r="I75" s="35"/>
    </row>
    <row r="76" spans="9:9" x14ac:dyDescent="0.25">
      <c r="I76" s="35"/>
    </row>
    <row r="77" spans="9:9" x14ac:dyDescent="0.25">
      <c r="I77" s="35"/>
    </row>
    <row r="78" spans="9:9" x14ac:dyDescent="0.25">
      <c r="I78" s="35"/>
    </row>
    <row r="79" spans="9:9" x14ac:dyDescent="0.25">
      <c r="I79" s="35"/>
    </row>
    <row r="80" spans="9:9" x14ac:dyDescent="0.25">
      <c r="I80" s="35"/>
    </row>
    <row r="81" spans="9:9" x14ac:dyDescent="0.25">
      <c r="I81" s="35"/>
    </row>
    <row r="82" spans="9:9" x14ac:dyDescent="0.25">
      <c r="I82" s="35"/>
    </row>
    <row r="83" spans="9:9" x14ac:dyDescent="0.25">
      <c r="I83" s="35"/>
    </row>
    <row r="84" spans="9:9" x14ac:dyDescent="0.25">
      <c r="I84" s="35"/>
    </row>
    <row r="85" spans="9:9" x14ac:dyDescent="0.25">
      <c r="I85" s="35"/>
    </row>
    <row r="86" spans="9:9" x14ac:dyDescent="0.25">
      <c r="I86" s="35"/>
    </row>
    <row r="87" spans="9:9" x14ac:dyDescent="0.25">
      <c r="I87" s="35"/>
    </row>
    <row r="88" spans="9:9" x14ac:dyDescent="0.25">
      <c r="I88" s="35"/>
    </row>
    <row r="89" spans="9:9" x14ac:dyDescent="0.25">
      <c r="I89" s="35"/>
    </row>
    <row r="90" spans="9:9" x14ac:dyDescent="0.25">
      <c r="I90" s="35"/>
    </row>
    <row r="91" spans="9:9" x14ac:dyDescent="0.25">
      <c r="I91" s="35"/>
    </row>
    <row r="92" spans="9:9" x14ac:dyDescent="0.25">
      <c r="I92" s="35"/>
    </row>
    <row r="93" spans="9:9" x14ac:dyDescent="0.25">
      <c r="I93" s="35"/>
    </row>
    <row r="94" spans="9:9" x14ac:dyDescent="0.25">
      <c r="I94" s="35"/>
    </row>
    <row r="95" spans="9:9" x14ac:dyDescent="0.25">
      <c r="I95" s="35"/>
    </row>
    <row r="96" spans="9:9" x14ac:dyDescent="0.25">
      <c r="I96" s="35"/>
    </row>
    <row r="97" spans="9:9" x14ac:dyDescent="0.25">
      <c r="I97" s="35"/>
    </row>
    <row r="98" spans="9:9" x14ac:dyDescent="0.25">
      <c r="I98" s="35"/>
    </row>
    <row r="99" spans="9:9" x14ac:dyDescent="0.25">
      <c r="I99" s="35"/>
    </row>
    <row r="100" spans="9:9" x14ac:dyDescent="0.25">
      <c r="I100" s="35"/>
    </row>
    <row r="101" spans="9:9" x14ac:dyDescent="0.25">
      <c r="I101" s="35"/>
    </row>
    <row r="102" spans="9:9" x14ac:dyDescent="0.25">
      <c r="I102" s="36"/>
    </row>
  </sheetData>
  <mergeCells count="54">
    <mergeCell ref="W46:X46"/>
    <mergeCell ref="P35:U35"/>
    <mergeCell ref="P36:R36"/>
    <mergeCell ref="S36:U36"/>
    <mergeCell ref="P37:R37"/>
    <mergeCell ref="S37:U37"/>
    <mergeCell ref="W41:X42"/>
    <mergeCell ref="O46:P46"/>
    <mergeCell ref="W24:X24"/>
    <mergeCell ref="W25:X25"/>
    <mergeCell ref="W39:X39"/>
    <mergeCell ref="W40:X40"/>
    <mergeCell ref="W45:X45"/>
    <mergeCell ref="W27:X28"/>
    <mergeCell ref="W29:X29"/>
    <mergeCell ref="W26:X26"/>
    <mergeCell ref="P22:U23"/>
    <mergeCell ref="P31:U32"/>
    <mergeCell ref="P33:R33"/>
    <mergeCell ref="S33:U33"/>
    <mergeCell ref="P28:U28"/>
    <mergeCell ref="Q26:U26"/>
    <mergeCell ref="P24:R24"/>
    <mergeCell ref="S24:U24"/>
    <mergeCell ref="P25:R25"/>
    <mergeCell ref="S25:U25"/>
    <mergeCell ref="P34:R34"/>
    <mergeCell ref="S34:U34"/>
    <mergeCell ref="W20:X20"/>
    <mergeCell ref="P17:R17"/>
    <mergeCell ref="S17:U17"/>
    <mergeCell ref="W18:X19"/>
    <mergeCell ref="P8:R9"/>
    <mergeCell ref="S8:U9"/>
    <mergeCell ref="W8:W9"/>
    <mergeCell ref="X8:X9"/>
    <mergeCell ref="S10:U10"/>
    <mergeCell ref="P10:R10"/>
    <mergeCell ref="P15:R16"/>
    <mergeCell ref="S15:U16"/>
    <mergeCell ref="P18:U19"/>
    <mergeCell ref="P20:U20"/>
    <mergeCell ref="S5:U5"/>
    <mergeCell ref="P6:R6"/>
    <mergeCell ref="S6:U6"/>
    <mergeCell ref="W2:X2"/>
    <mergeCell ref="W3:X3"/>
    <mergeCell ref="P3:U3"/>
    <mergeCell ref="P5:R5"/>
    <mergeCell ref="A1:G1"/>
    <mergeCell ref="H1:N1"/>
    <mergeCell ref="P2:U2"/>
    <mergeCell ref="P4:R4"/>
    <mergeCell ref="S4:U4"/>
  </mergeCells>
  <conditionalFormatting sqref="F3:F45">
    <cfRule type="cellIs" dxfId="1" priority="8" operator="lessThan">
      <formula>0</formula>
    </cfRule>
  </conditionalFormatting>
  <conditionalFormatting sqref="M3:M45">
    <cfRule type="cellIs" dxfId="0" priority="6" operator="less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" id="{04F12BA1-B066-494B-A288-7B511C8246B6}">
            <x14:iconSet iconSet="3Flags" custom="1">
              <x14:cfvo type="percent">
                <xm:f>0</xm:f>
              </x14:cfvo>
              <x14:cfvo type="formula" gte="0">
                <xm:f>$W$20</xm:f>
              </x14:cfvo>
              <x14:cfvo type="formula" gte="0">
                <xm:f>$W$20</xm:f>
              </x14:cfvo>
              <x14:cfIcon iconSet="3Flags" iconId="2"/>
              <x14:cfIcon iconSet="3Flags" iconId="2"/>
              <x14:cfIcon iconSet="3Flags" iconId="0"/>
            </x14:iconSet>
          </x14:cfRule>
          <xm:sqref>P20</xm:sqref>
        </x14:conditionalFormatting>
        <x14:conditionalFormatting xmlns:xm="http://schemas.microsoft.com/office/excel/2006/main">
          <x14:cfRule type="iconSet" priority="2" id="{56DE6C1C-B261-4D4E-AC5D-EB4D5709F274}">
            <x14:iconSet iconSet="3Symbols" custom="1">
              <x14:cfvo type="percent">
                <xm:f>0</xm:f>
              </x14:cfvo>
              <x14:cfvo type="formula">
                <xm:f>$P$17</xm:f>
              </x14:cfvo>
              <x14:cfvo type="formula" gte="0">
                <xm:f>$P$17</xm:f>
              </x14:cfvo>
              <x14:cfIcon iconSet="3Symbols" iconId="2"/>
              <x14:cfIcon iconSet="3Symbols" iconId="2"/>
              <x14:cfIcon iconSet="3Symbols" iconId="0"/>
            </x14:iconSet>
          </x14:cfRule>
          <xm:sqref>W32</xm:sqref>
        </x14:conditionalFormatting>
        <x14:conditionalFormatting xmlns:xm="http://schemas.microsoft.com/office/excel/2006/main">
          <x14:cfRule type="iconSet" priority="1" id="{D10523F4-0040-40AA-8551-DF5A030F8611}">
            <x14:iconSet iconSet="3Symbols" custom="1">
              <x14:cfvo type="percent">
                <xm:f>0</xm:f>
              </x14:cfvo>
              <x14:cfvo type="formula">
                <xm:f>$S$17</xm:f>
              </x14:cfvo>
              <x14:cfvo type="formula" gte="0">
                <xm:f>$S$17</xm:f>
              </x14:cfvo>
              <x14:cfIcon iconSet="3Symbols" iconId="2"/>
              <x14:cfIcon iconSet="3Symbols" iconId="2"/>
              <x14:cfIcon iconSet="3Symbols" iconId="0"/>
            </x14:iconSet>
          </x14:cfRule>
          <xm:sqref>X32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480776-29C5-4754-8DFC-C8497793997E}">
          <x14:formula1>
            <xm:f>'(Données liste déroulante)'!$A$1:$A$3</xm:f>
          </x14:formula1>
          <xm:sqref>D1:E1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DAD0E-8502-46A3-941A-90FCB8EE33A1}">
  <dimension ref="A1:A3"/>
  <sheetViews>
    <sheetView workbookViewId="0">
      <selection sqref="A1:A1048576"/>
    </sheetView>
  </sheetViews>
  <sheetFormatPr baseColWidth="10" defaultRowHeight="15" x14ac:dyDescent="0.25"/>
  <cols>
    <col min="1" max="1" width="18" style="61" customWidth="1"/>
  </cols>
  <sheetData>
    <row r="1" spans="1:1" x14ac:dyDescent="0.25">
      <c r="A1" s="61" t="s">
        <v>3</v>
      </c>
    </row>
    <row r="2" spans="1:1" x14ac:dyDescent="0.25">
      <c r="A2" s="61" t="s">
        <v>4</v>
      </c>
    </row>
    <row r="3" spans="1:1" x14ac:dyDescent="0.25">
      <c r="A3" s="6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Dépenses engagées pour soins</vt:lpstr>
      <vt:lpstr>Remb. Assurance Maladie</vt:lpstr>
      <vt:lpstr>Remb. mutuelle</vt:lpstr>
      <vt:lpstr>Remb. caisse santé famille</vt:lpstr>
      <vt:lpstr>(Données liste déroulante)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saunier</dc:creator>
  <cp:lastModifiedBy>florian saunier</cp:lastModifiedBy>
  <dcterms:created xsi:type="dcterms:W3CDTF">2025-12-12T09:05:34Z</dcterms:created>
  <dcterms:modified xsi:type="dcterms:W3CDTF">2025-12-17T10:06:47Z</dcterms:modified>
</cp:coreProperties>
</file>