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customXml/itemProps1.xml" ContentType="application/vnd.openxmlformats-officedocument.customXmlProperti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filterPrivacy="1" codeName="ThisWorkbook"/>
  <bookViews>
    <workbookView xWindow="-120" yWindow="-120" windowWidth="23256" windowHeight="13176"/>
  </bookViews>
  <sheets>
    <sheet name="Affichage du calendrier" sheetId="3" r:id="rId1"/>
    <sheet name="Suivi des congés des employés" sheetId="1" r:id="rId2"/>
    <sheet name="Liste des employés" sheetId="2" r:id="rId3"/>
    <sheet name="Types de congés" sheetId="4" r:id="rId4"/>
    <sheet name="Jours fériés" sheetId="5" r:id="rId5"/>
  </sheets>
  <externalReferences>
    <externalReference r:id="rId6"/>
  </externalReferences>
  <definedNames>
    <definedName name="_xlnm._FilterDatabase" localSheetId="0" hidden="1">'Affichage du calendrier'!$H$19:$K$22</definedName>
    <definedName name="Année_civile">'Affichage du calendrier'!$C$3</definedName>
    <definedName name="ColumnTitleRegion..AC22.1">'Affichage du calendrier'!$C$19:$E$19</definedName>
    <definedName name="lstCongés">JoursFériés[Jours fériés]</definedName>
    <definedName name="lstDatesD">Suivi_des_congés[Date de début]</definedName>
    <definedName name="lstDatesF">Suivi_des_congés[Date de fin]</definedName>
    <definedName name="lstEmployés">Employés[Noms des employés]</definedName>
    <definedName name="lstNomsEmpl">Suivi_des_congés[Nom de l’employé]</definedName>
    <definedName name="lstTypesC">Suivi_des_congés[Type de congé]</definedName>
    <definedName name="lstTypesCongés">TypesCongés[Codes]</definedName>
    <definedName name="Titre1">RegistrePrésence[[#Headers],[Jour de la semarine/mois]]</definedName>
    <definedName name="Titre2">Suivi_des_congés[[#Headers],[Nom de l’employé]]</definedName>
    <definedName name="TitreColonne3">Employés[[#Headers],[Noms des employés]]</definedName>
    <definedName name="TitreColonne4">TypesCongés[[#Headers],[Codes]]</definedName>
    <definedName name="TitreColonne5">JoursFériés[[#Headers],[Jours fériés]]</definedName>
    <definedName name="valSelEmployé">'Affichage du calendrier'!$C$2</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20" i="3"/>
  <c r="G5" i="1" l="1"/>
  <c r="G26" l="1"/>
  <c r="G16"/>
  <c r="G10"/>
  <c r="G4"/>
  <c r="G19" l="1"/>
  <c r="G25"/>
  <c r="G15"/>
  <c r="G6"/>
  <c r="G11"/>
  <c r="G20"/>
  <c r="G22"/>
  <c r="G23"/>
  <c r="G14"/>
  <c r="G7" l="1"/>
  <c r="G12"/>
  <c r="G21"/>
  <c r="G9"/>
  <c r="G17"/>
  <c r="G13"/>
  <c r="G8"/>
  <c r="G18"/>
  <c r="G24"/>
  <c r="C6" i="3" l="1"/>
  <c r="D6" s="1"/>
  <c r="E6" s="1"/>
  <c r="F6" s="1"/>
  <c r="G6" s="1"/>
  <c r="H6" s="1"/>
  <c r="I6" s="1"/>
  <c r="C7"/>
  <c r="D7" s="1"/>
  <c r="E7" s="1"/>
  <c r="F7" s="1"/>
  <c r="G7" s="1"/>
  <c r="H7" s="1"/>
  <c r="I7" s="1"/>
  <c r="C8"/>
  <c r="D8" s="1"/>
  <c r="E8" s="1"/>
  <c r="F8" s="1"/>
  <c r="G8" s="1"/>
  <c r="H8" s="1"/>
  <c r="I8" s="1"/>
  <c r="C9"/>
  <c r="D9" s="1"/>
  <c r="E9" s="1"/>
  <c r="F9" s="1"/>
  <c r="G9" s="1"/>
  <c r="H9" s="1"/>
  <c r="I9" s="1"/>
  <c r="C10"/>
  <c r="D10" s="1"/>
  <c r="E10" s="1"/>
  <c r="F10" s="1"/>
  <c r="G10" s="1"/>
  <c r="H10" s="1"/>
  <c r="I10" s="1"/>
  <c r="C11"/>
  <c r="D11" s="1"/>
  <c r="E11" s="1"/>
  <c r="F11" s="1"/>
  <c r="G11" s="1"/>
  <c r="H11" s="1"/>
  <c r="I11" s="1"/>
  <c r="C12"/>
  <c r="D12" s="1"/>
  <c r="E12" s="1"/>
  <c r="F12" s="1"/>
  <c r="G12" s="1"/>
  <c r="H12" s="1"/>
  <c r="I12" s="1"/>
  <c r="C13"/>
  <c r="D13" s="1"/>
  <c r="E13" s="1"/>
  <c r="F13" s="1"/>
  <c r="G13" s="1"/>
  <c r="H13" s="1"/>
  <c r="I13" s="1"/>
  <c r="C14"/>
  <c r="D14" s="1"/>
  <c r="E14" s="1"/>
  <c r="F14" s="1"/>
  <c r="G14" s="1"/>
  <c r="H14" s="1"/>
  <c r="I14" s="1"/>
  <c r="C15"/>
  <c r="D15" s="1"/>
  <c r="E15" s="1"/>
  <c r="F15" s="1"/>
  <c r="G15" s="1"/>
  <c r="H15" s="1"/>
  <c r="I15" s="1"/>
  <c r="C16"/>
  <c r="D16" s="1"/>
  <c r="E16" s="1"/>
  <c r="F16" s="1"/>
  <c r="G16" s="1"/>
  <c r="H16" s="1"/>
  <c r="I16" s="1"/>
  <c r="C17"/>
  <c r="D17" s="1"/>
  <c r="E17" s="1"/>
  <c r="F17" s="1"/>
  <c r="G17" s="1"/>
  <c r="H17" s="1"/>
  <c r="I17" s="1"/>
  <c r="AC20" l="1"/>
  <c r="AC21"/>
  <c r="AC22" s="1"/>
  <c r="X20"/>
  <c r="X21"/>
  <c r="S20"/>
  <c r="S21"/>
  <c r="N21"/>
  <c r="X22" l="1"/>
  <c r="S22"/>
  <c r="N22"/>
  <c r="H21"/>
  <c r="H20" l="1"/>
  <c r="H22" s="1"/>
  <c r="J13"/>
  <c r="K13" s="1"/>
  <c r="L13" s="1"/>
  <c r="M13" s="1"/>
  <c r="N13" s="1"/>
  <c r="O13" s="1"/>
  <c r="P13" s="1"/>
  <c r="Q13" s="1"/>
  <c r="R13" s="1"/>
  <c r="S13" s="1"/>
  <c r="T13" s="1"/>
  <c r="U13" s="1"/>
  <c r="V13" s="1"/>
  <c r="W13" s="1"/>
  <c r="X13" s="1"/>
  <c r="Y13" s="1"/>
  <c r="Z13" s="1"/>
  <c r="AA13" s="1"/>
  <c r="AB13" s="1"/>
  <c r="AC13" s="1"/>
  <c r="AD13" s="1"/>
  <c r="AE13" s="1"/>
  <c r="AF13" s="1"/>
  <c r="AG13" s="1"/>
  <c r="AH13" s="1"/>
  <c r="AI13" s="1"/>
  <c r="AJ13" s="1"/>
  <c r="AK13" s="1"/>
  <c r="AL13" s="1"/>
  <c r="AM13" s="1"/>
  <c r="AN13" s="1"/>
  <c r="AO13" s="1"/>
  <c r="AP13" s="1"/>
  <c r="AQ13" s="1"/>
  <c r="AR13" s="1"/>
  <c r="J12"/>
  <c r="K12" s="1"/>
  <c r="L12" s="1"/>
  <c r="M12" s="1"/>
  <c r="N12" s="1"/>
  <c r="O12" s="1"/>
  <c r="P12" s="1"/>
  <c r="Q12" s="1"/>
  <c r="R12" s="1"/>
  <c r="S12" s="1"/>
  <c r="T12" s="1"/>
  <c r="U12" s="1"/>
  <c r="V12" s="1"/>
  <c r="W12" s="1"/>
  <c r="X12" s="1"/>
  <c r="Y12" s="1"/>
  <c r="Z12" s="1"/>
  <c r="AA12" s="1"/>
  <c r="AB12" s="1"/>
  <c r="AC12" s="1"/>
  <c r="AD12" s="1"/>
  <c r="AE12" s="1"/>
  <c r="AF12" s="1"/>
  <c r="AG12" s="1"/>
  <c r="AH12" s="1"/>
  <c r="AI12" s="1"/>
  <c r="AJ12" s="1"/>
  <c r="AK12" s="1"/>
  <c r="AL12" s="1"/>
  <c r="AM12" s="1"/>
  <c r="AN12" s="1"/>
  <c r="AO12" s="1"/>
  <c r="AP12" s="1"/>
  <c r="AQ12" s="1"/>
  <c r="AR12" s="1"/>
  <c r="J7"/>
  <c r="K7" s="1"/>
  <c r="L7" s="1"/>
  <c r="M7" s="1"/>
  <c r="N7" s="1"/>
  <c r="O7" s="1"/>
  <c r="P7" s="1"/>
  <c r="Q7" s="1"/>
  <c r="R7" s="1"/>
  <c r="S7" s="1"/>
  <c r="T7" s="1"/>
  <c r="U7" s="1"/>
  <c r="V7" s="1"/>
  <c r="W7" s="1"/>
  <c r="X7" s="1"/>
  <c r="Y7" s="1"/>
  <c r="Z7" s="1"/>
  <c r="AA7" s="1"/>
  <c r="AB7" s="1"/>
  <c r="AC7" s="1"/>
  <c r="AD7" s="1"/>
  <c r="AE7" s="1"/>
  <c r="AF7" s="1"/>
  <c r="AG7" s="1"/>
  <c r="AH7" s="1"/>
  <c r="AI7" s="1"/>
  <c r="AJ7" s="1"/>
  <c r="AK7" s="1"/>
  <c r="AL7" s="1"/>
  <c r="AM7" s="1"/>
  <c r="AN7" s="1"/>
  <c r="AO7" s="1"/>
  <c r="AP7" s="1"/>
  <c r="AQ7" s="1"/>
  <c r="AR7" s="1"/>
  <c r="J11" l="1"/>
  <c r="K11" s="1"/>
  <c r="L11" s="1"/>
  <c r="M11" s="1"/>
  <c r="N11" s="1"/>
  <c r="O11" s="1"/>
  <c r="P11" s="1"/>
  <c r="Q11" s="1"/>
  <c r="R11" s="1"/>
  <c r="S11" s="1"/>
  <c r="T11" s="1"/>
  <c r="U11" s="1"/>
  <c r="V11" s="1"/>
  <c r="W11" s="1"/>
  <c r="X11" s="1"/>
  <c r="Y11" s="1"/>
  <c r="Z11" s="1"/>
  <c r="AA11" s="1"/>
  <c r="AB11" s="1"/>
  <c r="AC11" s="1"/>
  <c r="AD11" s="1"/>
  <c r="AE11" s="1"/>
  <c r="AF11" s="1"/>
  <c r="AG11" s="1"/>
  <c r="AH11" s="1"/>
  <c r="AI11" s="1"/>
  <c r="AJ11" s="1"/>
  <c r="AK11" s="1"/>
  <c r="AL11" s="1"/>
  <c r="AM11" s="1"/>
  <c r="AN11" s="1"/>
  <c r="AO11" s="1"/>
  <c r="AP11" s="1"/>
  <c r="AQ11" s="1"/>
  <c r="AR11" s="1"/>
  <c r="J6"/>
  <c r="J16"/>
  <c r="K16" s="1"/>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c r="AO16" s="1"/>
  <c r="AP16" s="1"/>
  <c r="AQ16" s="1"/>
  <c r="AR16" s="1"/>
  <c r="J14"/>
  <c r="K14" s="1"/>
  <c r="L14" s="1"/>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AN14" s="1"/>
  <c r="AO14" s="1"/>
  <c r="AP14" s="1"/>
  <c r="AQ14" s="1"/>
  <c r="AR14" s="1"/>
  <c r="J8"/>
  <c r="K8" s="1"/>
  <c r="L8" s="1"/>
  <c r="M8" s="1"/>
  <c r="N8" s="1"/>
  <c r="O8" s="1"/>
  <c r="P8" s="1"/>
  <c r="Q8" s="1"/>
  <c r="R8" s="1"/>
  <c r="S8" s="1"/>
  <c r="T8" s="1"/>
  <c r="U8" s="1"/>
  <c r="V8" s="1"/>
  <c r="W8" s="1"/>
  <c r="X8" s="1"/>
  <c r="Y8" s="1"/>
  <c r="Z8" s="1"/>
  <c r="AA8" s="1"/>
  <c r="AB8" s="1"/>
  <c r="AC8" s="1"/>
  <c r="AD8" s="1"/>
  <c r="AE8" s="1"/>
  <c r="AF8" s="1"/>
  <c r="AG8" s="1"/>
  <c r="AH8" s="1"/>
  <c r="AI8" s="1"/>
  <c r="AJ8" s="1"/>
  <c r="AK8" s="1"/>
  <c r="AL8" s="1"/>
  <c r="AM8" s="1"/>
  <c r="AN8" s="1"/>
  <c r="AO8" s="1"/>
  <c r="AP8" s="1"/>
  <c r="AQ8" s="1"/>
  <c r="AR8" s="1"/>
  <c r="J17"/>
  <c r="K17" s="1"/>
  <c r="L17" s="1"/>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AN17" s="1"/>
  <c r="AO17" s="1"/>
  <c r="AP17" s="1"/>
  <c r="AQ17" s="1"/>
  <c r="AR17" s="1"/>
  <c r="J10"/>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c r="AO10" s="1"/>
  <c r="AP10" s="1"/>
  <c r="AQ10" s="1"/>
  <c r="AR10" s="1"/>
  <c r="J15"/>
  <c r="K15" s="1"/>
  <c r="L15" s="1"/>
  <c r="M15" s="1"/>
  <c r="N15" s="1"/>
  <c r="O15" s="1"/>
  <c r="P15" s="1"/>
  <c r="Q15" s="1"/>
  <c r="R15" s="1"/>
  <c r="S15" s="1"/>
  <c r="T15" s="1"/>
  <c r="U15" s="1"/>
  <c r="V15" s="1"/>
  <c r="W15" s="1"/>
  <c r="X15" s="1"/>
  <c r="Y15" s="1"/>
  <c r="Z15" s="1"/>
  <c r="AA15" s="1"/>
  <c r="AB15" s="1"/>
  <c r="AC15" s="1"/>
  <c r="AD15" s="1"/>
  <c r="AE15" s="1"/>
  <c r="AF15" s="1"/>
  <c r="AG15" s="1"/>
  <c r="AH15" s="1"/>
  <c r="AI15" s="1"/>
  <c r="AJ15" s="1"/>
  <c r="AK15" s="1"/>
  <c r="AL15" s="1"/>
  <c r="AM15" s="1"/>
  <c r="AN15" s="1"/>
  <c r="AO15" s="1"/>
  <c r="AP15" s="1"/>
  <c r="AQ15" s="1"/>
  <c r="AR15" s="1"/>
  <c r="J9"/>
  <c r="K9" s="1"/>
  <c r="L9" s="1"/>
  <c r="M9" s="1"/>
  <c r="N9" s="1"/>
  <c r="O9" s="1"/>
  <c r="P9" s="1"/>
  <c r="Q9" s="1"/>
  <c r="R9" s="1"/>
  <c r="S9" s="1"/>
  <c r="T9" s="1"/>
  <c r="U9" s="1"/>
  <c r="V9" s="1"/>
  <c r="W9" s="1"/>
  <c r="X9" s="1"/>
  <c r="Y9" s="1"/>
  <c r="Z9" s="1"/>
  <c r="AA9" s="1"/>
  <c r="AB9" s="1"/>
  <c r="AC9" s="1"/>
  <c r="AD9" s="1"/>
  <c r="AE9" s="1"/>
  <c r="AF9" s="1"/>
  <c r="AG9" s="1"/>
  <c r="AH9" s="1"/>
  <c r="AI9" s="1"/>
  <c r="AJ9" s="1"/>
  <c r="AK9" s="1"/>
  <c r="AL9" s="1"/>
  <c r="AM9" s="1"/>
  <c r="AN9" s="1"/>
  <c r="AO9" s="1"/>
  <c r="AP9" s="1"/>
  <c r="AQ9" s="1"/>
  <c r="AR9" s="1"/>
  <c r="K6" l="1"/>
  <c r="L6" s="1"/>
  <c r="M6" s="1"/>
  <c r="N6" s="1"/>
  <c r="O6" s="1"/>
  <c r="P6" s="1"/>
  <c r="Q6" s="1"/>
  <c r="R6" s="1"/>
  <c r="S6" s="1"/>
  <c r="T6" s="1"/>
  <c r="U6" s="1"/>
  <c r="V6" s="1"/>
  <c r="W6" s="1"/>
  <c r="X6" s="1"/>
  <c r="Y6" s="1"/>
  <c r="Z6" s="1"/>
  <c r="AA6" s="1"/>
  <c r="AB6" s="1"/>
  <c r="AC6" s="1"/>
  <c r="AD6" s="1"/>
  <c r="AE6" s="1"/>
  <c r="AF6" s="1"/>
  <c r="AG6" s="1"/>
  <c r="AH6" s="1"/>
  <c r="AI6" s="1"/>
  <c r="AJ6" s="1"/>
  <c r="AK6" s="1"/>
  <c r="AL6" s="1"/>
  <c r="AM6" s="1"/>
  <c r="AN6" s="1"/>
  <c r="AO6" s="1"/>
  <c r="AP6" s="1"/>
  <c r="AQ6" s="1"/>
  <c r="AR6" s="1"/>
  <c r="C21"/>
  <c r="C20" l="1"/>
  <c r="C22" s="1"/>
</calcChain>
</file>

<file path=xl/sharedStrings.xml><?xml version="1.0" encoding="utf-8"?>
<sst xmlns="http://schemas.openxmlformats.org/spreadsheetml/2006/main" count="185" uniqueCount="158">
  <si>
    <t>REGISTRE DE PRÉSENCE DES EMPLOYÉS</t>
  </si>
  <si>
    <t>Sélectionnez un employé :</t>
  </si>
  <si>
    <t>Entrez l’année :</t>
  </si>
  <si>
    <t>Janvier</t>
  </si>
  <si>
    <t>Février</t>
  </si>
  <si>
    <t>Avril</t>
  </si>
  <si>
    <t>Juin</t>
  </si>
  <si>
    <t>Juillet</t>
  </si>
  <si>
    <t>Août</t>
  </si>
  <si>
    <t>Septembre</t>
  </si>
  <si>
    <t>Octobre</t>
  </si>
  <si>
    <t>Décembre</t>
  </si>
  <si>
    <t>CHIFFRES CLÉS</t>
  </si>
  <si>
    <t>Jours de congés</t>
  </si>
  <si>
    <t>Jours travaillés</t>
  </si>
  <si>
    <t>Congé</t>
  </si>
  <si>
    <t>Congé de deuil</t>
  </si>
  <si>
    <t>Autres</t>
  </si>
  <si>
    <t>Nom de l’employé</t>
  </si>
  <si>
    <t>Date de début</t>
  </si>
  <si>
    <t>Date de fin</t>
  </si>
  <si>
    <t>Type de congé</t>
  </si>
  <si>
    <t>Jours</t>
  </si>
  <si>
    <t>Liste des employés</t>
  </si>
  <si>
    <t>Noms des employés</t>
  </si>
  <si>
    <t>Types de congés</t>
  </si>
  <si>
    <t>Jours fériés</t>
  </si>
  <si>
    <t>Description</t>
  </si>
  <si>
    <t>Nouvel an</t>
  </si>
  <si>
    <t>Noël</t>
  </si>
  <si>
    <t>Suivi des congés des employés</t>
  </si>
  <si>
    <t>lun</t>
  </si>
  <si>
    <t>mar</t>
  </si>
  <si>
    <t>mer</t>
  </si>
  <si>
    <t>jeu</t>
  </si>
  <si>
    <t xml:space="preserve">lun   </t>
  </si>
  <si>
    <t xml:space="preserve">lun    </t>
  </si>
  <si>
    <t xml:space="preserve">lun     </t>
  </si>
  <si>
    <t xml:space="preserve">lun </t>
  </si>
  <si>
    <t xml:space="preserve">lun  </t>
  </si>
  <si>
    <t>Jour de la semarine/mois</t>
  </si>
  <si>
    <t xml:space="preserve">mar   </t>
  </si>
  <si>
    <t xml:space="preserve">mar    </t>
  </si>
  <si>
    <t xml:space="preserve">mar     </t>
  </si>
  <si>
    <t xml:space="preserve">mar </t>
  </si>
  <si>
    <t xml:space="preserve">mar  </t>
  </si>
  <si>
    <t>mars</t>
  </si>
  <si>
    <t>mari</t>
  </si>
  <si>
    <t xml:space="preserve">jeu   </t>
  </si>
  <si>
    <t xml:space="preserve">jeu    </t>
  </si>
  <si>
    <t xml:space="preserve">jeu  </t>
  </si>
  <si>
    <t xml:space="preserve">jeu </t>
  </si>
  <si>
    <t>jeu    2</t>
  </si>
  <si>
    <t>ven</t>
  </si>
  <si>
    <t xml:space="preserve">ven   </t>
  </si>
  <si>
    <t xml:space="preserve">ven    </t>
  </si>
  <si>
    <t xml:space="preserve">ven     </t>
  </si>
  <si>
    <t xml:space="preserve">ven </t>
  </si>
  <si>
    <t xml:space="preserve">ven  </t>
  </si>
  <si>
    <t>Novenmbre</t>
  </si>
  <si>
    <t>sam</t>
  </si>
  <si>
    <t xml:space="preserve">sam   </t>
  </si>
  <si>
    <t xml:space="preserve">sam    </t>
  </si>
  <si>
    <t xml:space="preserve">sam     </t>
  </si>
  <si>
    <t xml:space="preserve">sam </t>
  </si>
  <si>
    <t xml:space="preserve">sam  </t>
  </si>
  <si>
    <t xml:space="preserve">dim   </t>
  </si>
  <si>
    <t xml:space="preserve">dim    </t>
  </si>
  <si>
    <t xml:space="preserve">dim     </t>
  </si>
  <si>
    <t xml:space="preserve">dim </t>
  </si>
  <si>
    <t xml:space="preserve">dim  </t>
  </si>
  <si>
    <t>dim</t>
  </si>
  <si>
    <t xml:space="preserve">mer     </t>
  </si>
  <si>
    <t>mer     2</t>
  </si>
  <si>
    <t xml:space="preserve">mer </t>
  </si>
  <si>
    <t xml:space="preserve">mer  </t>
  </si>
  <si>
    <t xml:space="preserve">mer    </t>
  </si>
  <si>
    <t>Lundi de Pâques</t>
  </si>
  <si>
    <t>Fête du Travail</t>
  </si>
  <si>
    <t>Fête de la Victoire de 1945</t>
  </si>
  <si>
    <t>Ascension</t>
  </si>
  <si>
    <t>Lundi de Pentecôte</t>
  </si>
  <si>
    <t>Fête Nationale</t>
  </si>
  <si>
    <t>Assomption</t>
  </si>
  <si>
    <t>Toussaint</t>
  </si>
  <si>
    <t>Jour de l'Armistice</t>
  </si>
  <si>
    <t>Absence injustifiée</t>
  </si>
  <si>
    <t>Absence justifiée non payée</t>
  </si>
  <si>
    <t>Accident du travail</t>
  </si>
  <si>
    <t>Congé d'ancienneté</t>
  </si>
  <si>
    <t>Congé exceptionnel</t>
  </si>
  <si>
    <t>Congé de fractionnement</t>
  </si>
  <si>
    <t>CIF</t>
  </si>
  <si>
    <t>Congés mère de famille</t>
  </si>
  <si>
    <t>Congés père de famille</t>
  </si>
  <si>
    <t>Congés</t>
  </si>
  <si>
    <t>Congés 1/2 journée</t>
  </si>
  <si>
    <t>Congés sans solde</t>
  </si>
  <si>
    <t>Evènement familial</t>
  </si>
  <si>
    <t>Formation externe</t>
  </si>
  <si>
    <t>Formation interne</t>
  </si>
  <si>
    <t>HS à récupérer</t>
  </si>
  <si>
    <t>Maladie</t>
  </si>
  <si>
    <t>Mise à pied</t>
  </si>
  <si>
    <t>Maternité</t>
  </si>
  <si>
    <t>Temps partiel thérapeutique</t>
  </si>
  <si>
    <t>Paternité non rémunéré</t>
  </si>
  <si>
    <t>Repos compensateur nuit</t>
  </si>
  <si>
    <t>RTT</t>
  </si>
  <si>
    <t>AIJ</t>
  </si>
  <si>
    <t>ANJ</t>
  </si>
  <si>
    <t>ATV</t>
  </si>
  <si>
    <t>CAT</t>
  </si>
  <si>
    <t>CEX</t>
  </si>
  <si>
    <t>CFT</t>
  </si>
  <si>
    <t>CME</t>
  </si>
  <si>
    <t>CPE</t>
  </si>
  <si>
    <t>CPT</t>
  </si>
  <si>
    <t>1/2CPT</t>
  </si>
  <si>
    <t>CSS</t>
  </si>
  <si>
    <t>EVF</t>
  </si>
  <si>
    <t>FOE</t>
  </si>
  <si>
    <t>FOI</t>
  </si>
  <si>
    <t>HRC</t>
  </si>
  <si>
    <t>MAL</t>
  </si>
  <si>
    <t>MAP</t>
  </si>
  <si>
    <t>MAT</t>
  </si>
  <si>
    <t>MTT</t>
  </si>
  <si>
    <t>PAT</t>
  </si>
  <si>
    <t>RCN</t>
  </si>
  <si>
    <t>Congés RTT</t>
  </si>
  <si>
    <t>Codes</t>
  </si>
  <si>
    <t>Libellés</t>
  </si>
  <si>
    <t>Nombre de jours d’arrêt maladie</t>
  </si>
  <si>
    <t>Acquis</t>
  </si>
  <si>
    <t>Employé 1</t>
  </si>
  <si>
    <t>Employé 2</t>
  </si>
  <si>
    <t>Employé 3</t>
  </si>
  <si>
    <t>Employé 4</t>
  </si>
  <si>
    <t>Employé 5</t>
  </si>
  <si>
    <t>Employé 6</t>
  </si>
  <si>
    <t>Employé 7</t>
  </si>
  <si>
    <t>Employé 8</t>
  </si>
  <si>
    <t>Employé 9</t>
  </si>
  <si>
    <t>Employé 10</t>
  </si>
  <si>
    <t>Employé 11</t>
  </si>
  <si>
    <t>Employé 12</t>
  </si>
  <si>
    <t>Employé 13</t>
  </si>
  <si>
    <t>Employé 14</t>
  </si>
  <si>
    <t>Employé 15</t>
  </si>
  <si>
    <t>Employé 16</t>
  </si>
  <si>
    <t>Employé 17</t>
  </si>
  <si>
    <t>Employé 18</t>
  </si>
  <si>
    <t>Employé 19</t>
  </si>
  <si>
    <t>Employé 20</t>
  </si>
  <si>
    <t>Employé 21</t>
  </si>
  <si>
    <t>Employé 22</t>
  </si>
  <si>
    <t>Employé 23</t>
  </si>
</sst>
</file>

<file path=xl/styles.xml><?xml version="1.0" encoding="utf-8"?>
<styleSheet xmlns="http://schemas.openxmlformats.org/spreadsheetml/2006/main">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
    <numFmt numFmtId="167" formatCode="&quot;ANNÉE DERNIÈRE &quot;\ General"/>
  </numFmts>
  <fonts count="26">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23"/>
      <color theme="3"/>
      <name val="Bookman Old Style"/>
      <family val="1"/>
      <scheme val="major"/>
    </font>
    <font>
      <sz val="9"/>
      <color theme="3"/>
      <name val="Bookman Old Style"/>
      <family val="1"/>
      <scheme val="major"/>
    </font>
    <font>
      <b/>
      <sz val="30"/>
      <color theme="0"/>
      <name val="Bookman Old Style"/>
      <family val="1"/>
      <scheme val="major"/>
    </font>
    <font>
      <b/>
      <sz val="30"/>
      <color theme="3"/>
      <name val="Bookman Old Style"/>
      <family val="1"/>
      <scheme val="major"/>
    </font>
    <font>
      <b/>
      <sz val="26"/>
      <color theme="3"/>
      <name val="Bookman Old Style"/>
      <family val="2"/>
      <scheme val="major"/>
    </font>
    <font>
      <sz val="9"/>
      <color theme="1"/>
      <name val="Trebuchet MS"/>
      <family val="2"/>
      <scheme val="min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sz val="11"/>
      <color rgb="FF006100"/>
      <name val="Trebuchet MS"/>
      <family val="2"/>
      <scheme val="minor"/>
    </font>
    <font>
      <sz val="11"/>
      <color rgb="FF9C0006"/>
      <name val="Trebuchet MS"/>
      <family val="2"/>
      <scheme val="minor"/>
    </font>
    <font>
      <sz val="11"/>
      <color rgb="FF9C5700"/>
      <name val="Trebuchet MS"/>
      <family val="2"/>
      <scheme val="minor"/>
    </font>
    <font>
      <sz val="11"/>
      <color rgb="FF3F3F76"/>
      <name val="Trebuchet MS"/>
      <family val="2"/>
      <scheme val="minor"/>
    </font>
    <font>
      <b/>
      <sz val="11"/>
      <color rgb="FF3F3F3F"/>
      <name val="Trebuchet MS"/>
      <family val="2"/>
      <scheme val="minor"/>
    </font>
    <font>
      <b/>
      <sz val="11"/>
      <color rgb="FFFA7D00"/>
      <name val="Trebuchet MS"/>
      <family val="2"/>
      <scheme val="minor"/>
    </font>
    <font>
      <b/>
      <sz val="11"/>
      <color theme="0"/>
      <name val="Trebuchet MS"/>
      <family val="2"/>
      <scheme val="minor"/>
    </font>
    <font>
      <sz val="11"/>
      <color rgb="FFFF0000"/>
      <name val="Trebuchet MS"/>
      <family val="2"/>
      <scheme val="minor"/>
    </font>
    <font>
      <i/>
      <sz val="11"/>
      <color rgb="FF7F7F7F"/>
      <name val="Trebuchet MS"/>
      <family val="2"/>
      <scheme val="minor"/>
    </font>
    <font>
      <b/>
      <sz val="11"/>
      <color theme="1"/>
      <name val="Trebuchet MS"/>
      <family val="2"/>
      <scheme val="minor"/>
    </font>
    <font>
      <sz val="8"/>
      <name val="Trebuchet MS"/>
      <family val="2"/>
      <scheme val="minor"/>
    </font>
    <font>
      <b/>
      <sz val="11"/>
      <color theme="1"/>
      <name val="Bookman Old Style"/>
      <family val="1"/>
      <scheme val="major"/>
    </font>
  </fonts>
  <fills count="37">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8" tint="-0.249977111117893"/>
        <bgColor indexed="64"/>
      </patternFill>
    </fill>
  </fills>
  <borders count="9">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9">
    <xf numFmtId="0" fontId="0" fillId="0" borderId="0">
      <alignment vertical="center"/>
    </xf>
    <xf numFmtId="0" fontId="9"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7"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13"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7" fontId="11" fillId="0" borderId="0" applyFill="0" applyProtection="0">
      <alignment horizontal="center" vertical="center"/>
    </xf>
    <xf numFmtId="0" fontId="12" fillId="0" borderId="0" applyFill="0" applyProtection="0">
      <alignment horizontal="center" vertical="center"/>
    </xf>
    <xf numFmtId="166" fontId="1" fillId="0" borderId="0" applyFont="0" applyFill="0" applyBorder="0">
      <alignment horizontal="center" vertical="center"/>
    </xf>
    <xf numFmtId="0" fontId="2" fillId="7" borderId="0" applyNumberFormat="0" applyBorder="0" applyProtection="0">
      <alignment horizontal="center" vertical="center"/>
    </xf>
    <xf numFmtId="0" fontId="3" fillId="2" borderId="3">
      <alignment horizontal="left" vertical="center" indent="1"/>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14" fillId="8" borderId="0" applyNumberFormat="0" applyBorder="0" applyAlignment="0" applyProtection="0"/>
    <xf numFmtId="0" fontId="15" fillId="9" borderId="0" applyNumberFormat="0" applyBorder="0" applyAlignment="0" applyProtection="0"/>
    <xf numFmtId="0" fontId="16" fillId="10" borderId="0" applyNumberFormat="0" applyBorder="0" applyAlignment="0" applyProtection="0"/>
    <xf numFmtId="0" fontId="17" fillId="11" borderId="4" applyNumberFormat="0" applyAlignment="0" applyProtection="0"/>
    <xf numFmtId="0" fontId="18" fillId="12" borderId="5" applyNumberFormat="0" applyAlignment="0" applyProtection="0"/>
    <xf numFmtId="0" fontId="19" fillId="12" borderId="4" applyNumberFormat="0" applyAlignment="0" applyProtection="0"/>
    <xf numFmtId="0" fontId="20" fillId="13" borderId="6" applyNumberFormat="0" applyAlignment="0" applyProtection="0"/>
    <xf numFmtId="0" fontId="21" fillId="0" borderId="0" applyNumberFormat="0" applyFill="0" applyBorder="0" applyAlignment="0" applyProtection="0"/>
    <xf numFmtId="0" fontId="1" fillId="14" borderId="7" applyNumberFormat="0" applyFont="0" applyAlignment="0" applyProtection="0"/>
    <xf numFmtId="0" fontId="22" fillId="0" borderId="0" applyNumberFormat="0" applyFill="0" applyBorder="0" applyAlignment="0" applyProtection="0"/>
    <xf numFmtId="0" fontId="23" fillId="0" borderId="8" applyNumberFormat="0" applyFill="0" applyAlignment="0" applyProtection="0"/>
    <xf numFmtId="0" fontId="1"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2"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2"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cellStyleXfs>
  <cellXfs count="39">
    <xf numFmtId="0" fontId="0" fillId="0" borderId="0" xfId="0">
      <alignment vertical="center"/>
    </xf>
    <xf numFmtId="0" fontId="5" fillId="0" borderId="0" xfId="0" applyFont="1">
      <alignment vertical="center"/>
    </xf>
    <xf numFmtId="0" fontId="2" fillId="0" borderId="0" xfId="0" applyFont="1">
      <alignment vertical="center"/>
    </xf>
    <xf numFmtId="0" fontId="10" fillId="0" borderId="0" xfId="0" applyFont="1">
      <alignment vertical="center"/>
    </xf>
    <xf numFmtId="0" fontId="9" fillId="0" borderId="0" xfId="1" applyBorder="1" applyAlignment="1">
      <alignment horizontal="left" vertical="center" wrapText="1" indent="1"/>
    </xf>
    <xf numFmtId="0" fontId="9" fillId="0" borderId="0" xfId="1" applyBorder="1">
      <alignment horizontal="left" vertical="center"/>
    </xf>
    <xf numFmtId="0" fontId="9" fillId="0" borderId="0" xfId="1" applyFill="1" applyBorder="1">
      <alignment horizontal="left" vertical="center"/>
    </xf>
    <xf numFmtId="0" fontId="4" fillId="0" borderId="1" xfId="10">
      <alignment horizontal="center" vertical="center"/>
    </xf>
    <xf numFmtId="0" fontId="1" fillId="0" borderId="0" xfId="11">
      <alignment horizontal="left" vertical="center" wrapText="1" indent="1"/>
    </xf>
    <xf numFmtId="0" fontId="13" fillId="0" borderId="0" xfId="12">
      <alignment horizontal="left" vertical="center" indent="1"/>
    </xf>
    <xf numFmtId="1" fontId="1" fillId="0" borderId="0" xfId="13">
      <alignment horizontal="center" vertical="center"/>
    </xf>
    <xf numFmtId="14" fontId="1" fillId="0" borderId="0" xfId="14">
      <alignment horizontal="left" vertical="center" indent="1"/>
    </xf>
    <xf numFmtId="0" fontId="4" fillId="0" borderId="0" xfId="0" applyFont="1" applyAlignment="1">
      <alignment horizontal="right" vertical="center" indent="1"/>
    </xf>
    <xf numFmtId="0" fontId="4" fillId="0" borderId="0" xfId="8">
      <alignment horizontal="left" vertical="center" indent="2"/>
    </xf>
    <xf numFmtId="0" fontId="4" fillId="0" borderId="0" xfId="16">
      <alignment horizontal="right" indent="1"/>
    </xf>
    <xf numFmtId="0" fontId="4" fillId="0" borderId="0" xfId="17">
      <alignment horizontal="center" vertical="center"/>
    </xf>
    <xf numFmtId="167" fontId="11" fillId="0" borderId="0" xfId="18">
      <alignment horizontal="center" vertical="center"/>
    </xf>
    <xf numFmtId="0" fontId="0" fillId="0" borderId="0" xfId="0" quotePrefix="1">
      <alignment vertical="center"/>
    </xf>
    <xf numFmtId="0" fontId="6" fillId="0" borderId="0" xfId="0" applyFont="1" applyAlignment="1">
      <alignment horizontal="left" vertical="center"/>
    </xf>
    <xf numFmtId="0" fontId="9" fillId="0" borderId="0" xfId="1">
      <alignment horizontal="left" vertical="center"/>
    </xf>
    <xf numFmtId="166" fontId="0" fillId="0" borderId="0" xfId="20" applyNumberFormat="1" applyFont="1" applyFill="1" applyBorder="1">
      <alignment horizontal="center" vertical="center"/>
    </xf>
    <xf numFmtId="0" fontId="1" fillId="0" borderId="0" xfId="11" applyFill="1">
      <alignment horizontal="left" vertical="center" wrapText="1" indent="1"/>
    </xf>
    <xf numFmtId="0" fontId="25" fillId="0" borderId="0" xfId="12" applyFont="1" applyAlignment="1">
      <alignment horizontal="center" vertical="center"/>
    </xf>
    <xf numFmtId="0" fontId="8" fillId="3" borderId="0" xfId="3" applyFont="1" applyBorder="1" applyAlignment="1">
      <alignment horizontal="center" vertical="center"/>
    </xf>
    <xf numFmtId="0" fontId="8" fillId="6" borderId="0" xfId="6" applyFont="1" applyBorder="1" applyAlignment="1">
      <alignment horizontal="center" vertical="center"/>
    </xf>
    <xf numFmtId="167" fontId="11" fillId="0" borderId="0" xfId="18">
      <alignment horizontal="center" vertical="center"/>
    </xf>
    <xf numFmtId="0" fontId="12" fillId="0" borderId="0" xfId="19" applyFill="1">
      <alignment horizontal="center" vertical="center"/>
    </xf>
    <xf numFmtId="0" fontId="4" fillId="0" borderId="0" xfId="17">
      <alignment horizontal="center" vertical="center"/>
    </xf>
    <xf numFmtId="0" fontId="8" fillId="5" borderId="0" xfId="5" applyFont="1" applyBorder="1" applyAlignment="1">
      <alignment horizontal="center" vertical="center"/>
    </xf>
    <xf numFmtId="0" fontId="4" fillId="0" borderId="0" xfId="17" applyAlignment="1">
      <alignment horizontal="center" vertical="center" wrapText="1"/>
    </xf>
    <xf numFmtId="0" fontId="8" fillId="4" borderId="0" xfId="4" applyFont="1" applyBorder="1" applyAlignment="1">
      <alignment horizontal="center" vertical="center"/>
    </xf>
    <xf numFmtId="0" fontId="3" fillId="2" borderId="3" xfId="7">
      <alignment horizontal="left" vertical="center" wrapText="1" indent="1"/>
    </xf>
    <xf numFmtId="0" fontId="3" fillId="2" borderId="3" xfId="22">
      <alignment horizontal="left" vertical="center" indent="1"/>
    </xf>
    <xf numFmtId="0" fontId="7" fillId="2" borderId="0" xfId="9">
      <alignment horizontal="center" vertical="center"/>
    </xf>
    <xf numFmtId="0" fontId="12" fillId="0" borderId="0" xfId="19">
      <alignment horizontal="center" vertical="center"/>
    </xf>
    <xf numFmtId="0" fontId="9" fillId="0" borderId="0" xfId="1" applyAlignment="1">
      <alignment horizontal="center" vertical="center"/>
    </xf>
    <xf numFmtId="0" fontId="0" fillId="0" borderId="0" xfId="11" applyFont="1">
      <alignment horizontal="left" vertical="center" wrapText="1" indent="1"/>
    </xf>
    <xf numFmtId="0" fontId="0" fillId="35" borderId="0" xfId="11" applyFont="1" applyFill="1">
      <alignment horizontal="left" vertical="center" wrapText="1" indent="1"/>
    </xf>
    <xf numFmtId="0" fontId="1" fillId="36" borderId="0" xfId="11" applyFill="1">
      <alignment horizontal="left" vertical="center" wrapText="1" indent="1"/>
    </xf>
  </cellXfs>
  <cellStyles count="59">
    <cellStyle name="20 % - Accent1" xfId="39" builtinId="30" customBuiltin="1"/>
    <cellStyle name="20 % - Accent2" xfId="43" builtinId="34" customBuiltin="1"/>
    <cellStyle name="20 % - Accent3" xfId="46" builtinId="38" customBuiltin="1"/>
    <cellStyle name="20 % - Accent4" xfId="49" builtinId="42" customBuiltin="1"/>
    <cellStyle name="20 % - Accent5" xfId="52" builtinId="46" customBuiltin="1"/>
    <cellStyle name="20 % - Accent6" xfId="56" builtinId="50" customBuiltin="1"/>
    <cellStyle name="40 % - Accent1" xfId="40" builtinId="31" customBuiltin="1"/>
    <cellStyle name="40 % - Accent2" xfId="44" builtinId="35" customBuiltin="1"/>
    <cellStyle name="40 % - Accent3" xfId="47" builtinId="39" customBuiltin="1"/>
    <cellStyle name="40 % - Accent4" xfId="50" builtinId="43" customBuiltin="1"/>
    <cellStyle name="40 % - Accent5" xfId="53" builtinId="47" customBuiltin="1"/>
    <cellStyle name="40 % - Accent6" xfId="57" builtinId="51" customBuiltin="1"/>
    <cellStyle name="60 % - Accent1" xfId="41" builtinId="32" customBuiltin="1"/>
    <cellStyle name="60 % - Accent2" xfId="45" builtinId="36" customBuiltin="1"/>
    <cellStyle name="60 % - Accent3" xfId="48" builtinId="40" customBuiltin="1"/>
    <cellStyle name="60 % - Accent4" xfId="51" builtinId="44" customBuiltin="1"/>
    <cellStyle name="60 % - Accent5" xfId="54" builtinId="48" customBuiltin="1"/>
    <cellStyle name="60 % - Accent6" xfId="58" builtinId="52" customBuiltin="1"/>
    <cellStyle name="Accent1" xfId="3" builtinId="29" customBuiltin="1"/>
    <cellStyle name="Accent2" xfId="42" builtinId="33" customBuiltin="1"/>
    <cellStyle name="Accent3" xfId="4" builtinId="37" customBuiltin="1"/>
    <cellStyle name="Accent4" xfId="5" builtinId="41" customBuiltin="1"/>
    <cellStyle name="Accent5" xfId="6" builtinId="45" customBuiltin="1"/>
    <cellStyle name="Accent6" xfId="55" builtinId="49" customBuiltin="1"/>
    <cellStyle name="Avertissement" xfId="35" builtinId="11" customBuiltin="1"/>
    <cellStyle name="Bordure droite" xfId="10"/>
    <cellStyle name="Calcul" xfId="33" builtinId="22" customBuiltin="1"/>
    <cellStyle name="Cellule liée" xfId="2" builtinId="24" customBuiltin="1"/>
    <cellStyle name="Commentaire" xfId="36" builtinId="10" customBuiltin="1"/>
    <cellStyle name="Dates du tableau" xfId="14"/>
    <cellStyle name="Détails du tableau" xfId="11"/>
    <cellStyle name="En-têtes du tableau" xfId="12"/>
    <cellStyle name="Entrée" xfId="31" builtinId="20" customBuiltin="1"/>
    <cellStyle name="Entrée_Année" xfId="22"/>
    <cellStyle name="Insatisfaisant" xfId="29" builtinId="27" customBuiltin="1"/>
    <cellStyle name="Jours" xfId="20"/>
    <cellStyle name="Jours du tableau" xfId="13"/>
    <cellStyle name="Jours_congés" xfId="9"/>
    <cellStyle name="Lien hypertexte" xfId="15" builtinId="8" customBuiltin="1"/>
    <cellStyle name="Lien hypertexte visité" xfId="21" builtinId="9" customBuiltin="1"/>
    <cellStyle name="Milliers" xfId="23" builtinId="3" customBuiltin="1"/>
    <cellStyle name="Milliers [0]" xfId="24" builtinId="6" customBuiltin="1"/>
    <cellStyle name="Mois" xfId="8"/>
    <cellStyle name="Monétaire" xfId="25" builtinId="4" customBuiltin="1"/>
    <cellStyle name="Monétaire [0]" xfId="26" builtinId="7" customBuiltin="1"/>
    <cellStyle name="Neutre" xfId="30" builtinId="28" customBuiltin="1"/>
    <cellStyle name="Normal" xfId="0" builtinId="0" customBuiltin="1"/>
    <cellStyle name="Pourcentage" xfId="27" builtinId="5" customBuiltin="1"/>
    <cellStyle name="Satisfaisant" xfId="28" builtinId="26" customBuiltin="1"/>
    <cellStyle name="Sélection" xfId="7"/>
    <cellStyle name="Sortie" xfId="32" builtinId="21" customBuiltin="1"/>
    <cellStyle name="Texte explicatif" xfId="37" builtinId="53" customBuiltin="1"/>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 name="Total" xfId="38" builtinId="25" customBuiltin="1"/>
    <cellStyle name="Vérification" xfId="34" builtinId="23" customBuiltin="1"/>
  </cellStyles>
  <dxfs count="68">
    <dxf>
      <font>
        <strike val="0"/>
        <outline val="0"/>
        <shadow val="0"/>
        <u val="none"/>
        <vertAlign val="baseline"/>
        <sz val="10"/>
        <color theme="1"/>
        <name val="Trebuchet MS"/>
        <scheme val="minor"/>
      </font>
    </dxf>
    <dxf>
      <font>
        <b/>
      </font>
      <alignment horizontal="center" vertical="center" textRotation="0" wrapText="0" indent="0" relativeIndent="255" justifyLastLine="0" shrinkToFit="0" readingOrder="0"/>
    </dxf>
    <dxf>
      <font>
        <b/>
      </font>
      <alignment horizontal="center" vertical="center" textRotation="0" wrapText="0" indent="0" relativeIndent="255" justifyLastLine="0" shrinkToFit="0" readingOrder="0"/>
    </dxf>
    <dxf>
      <numFmt numFmtId="1" formatCode="0"/>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numFmt numFmtId="166" formatCode="d"/>
    </dxf>
    <dxf>
      <font>
        <color theme="2" tint="-0.24994659260841701"/>
      </font>
    </dxf>
    <dxf>
      <font>
        <color theme="2" tint="-0.24994659260841701"/>
      </font>
    </dxf>
    <dxf>
      <font>
        <color theme="0" tint="-0.14996795556505021"/>
      </font>
      <numFmt numFmtId="168" formatCode="[$-409]dddd\,\ mmmm\ d\,\ yyyy"/>
    </dxf>
    <dxf>
      <font>
        <b/>
        <i val="0"/>
        <color rgb="FF0070C0"/>
      </font>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2">
    <tableStyle name="Style de tableau Registre de présence" pivot="0" count="5">
      <tableStyleElement type="wholeTable" dxfId="67"/>
      <tableStyleElement type="headerRow" dxfId="66"/>
      <tableStyleElement type="firstColumn" dxfId="65"/>
      <tableStyleElement type="firstRowStripe" dxfId="64"/>
      <tableStyleElement type="firstHeaderCell" dxfId="63"/>
    </tableStyle>
    <tableStyle name="Registre des congés" table="0" count="13">
      <tableStyleElement type="wholeTable" dxfId="62"/>
      <tableStyleElement type="headerRow" dxfId="61"/>
      <tableStyleElement type="totalRow" dxfId="60"/>
      <tableStyleElement type="firstRowStripe" dxfId="59"/>
      <tableStyleElement type="firstColumnStripe" dxfId="58"/>
      <tableStyleElement type="firstSubtotalColumn" dxfId="57"/>
      <tableStyleElement type="firstSubtotalRow" dxfId="56"/>
      <tableStyleElement type="secondSubtotalRow" dxfId="55"/>
      <tableStyleElement type="firstRowSubheading" dxfId="54"/>
      <tableStyleElement type="secondRowSubheading" dxfId="53"/>
      <tableStyleElement type="thirdRowSubheading" dxfId="52"/>
      <tableStyleElement type="pageFieldLabels" dxfId="51"/>
      <tableStyleElement type="pageFieldValues" dxfId="5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Suivi_des_cong&#233;s_des_employ&#233;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Suivi_des_congés_des_employés"/>
    </sheetNames>
    <sheetDataSet>
      <sheetData sheetId="0" refreshError="1"/>
    </sheetDataSet>
  </externalBook>
</externalLink>
</file>

<file path=xl/tables/table1.xml><?xml version="1.0" encoding="utf-8"?>
<table xmlns="http://schemas.openxmlformats.org/spreadsheetml/2006/main" id="2" name="RegistrePrésence" displayName="RegistrePrésence" ref="B5:AR17" totalsRowShown="0">
  <autoFilter ref="B5:AR17">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autoFilter>
  <tableColumns count="43">
    <tableColumn id="1" name="Jour de la semarine/mois" dataCellStyle="Mois"/>
    <tableColumn id="6" name="lun" dataDxfId="45">
      <calculatedColumnFormula>IFERROR(IF(TEXT(DATE(Année_civile,ROW($A1),1),"jjj")=LEFT(C$5,3),DATE(Année_civile,ROW($A1),1),""),"")</calculatedColumnFormula>
    </tableColumn>
    <tableColumn id="7" name="mar" dataDxfId="44">
      <calculatedColumnFormula>IFERROR(IF(TEXT(DATE(Année_civile,ROW($A1),1),"jjj")=LEFT(D$5,3),DATE(Année_civile,ROW($A1),1),IF(C6&gt;=1,C6+1,"")),"")</calculatedColumnFormula>
    </tableColumn>
    <tableColumn id="8" name="mer" dataDxfId="43">
      <calculatedColumnFormula>IFERROR(IF(TEXT(DATE(Année_civile,ROW($A1),1),"jjj")=LEFT(E$5,3),DATE(Année_civile,ROW($A1),1),IF(D6&gt;=1,D6+1,"")),"")</calculatedColumnFormula>
    </tableColumn>
    <tableColumn id="9" name="jeu" dataDxfId="42">
      <calculatedColumnFormula>IFERROR(IF(TEXT(DATE(Année_civile,ROW($A1),1),"jjj")=LEFT(F$5,3),DATE(Année_civile,ROW($A1),1),IF(E6&gt;=1,E6+1,"")),"")</calculatedColumnFormula>
    </tableColumn>
    <tableColumn id="10" name="ven" dataDxfId="41">
      <calculatedColumnFormula>IFERROR(IF(TEXT(DATE(Année_civile,ROW($A1),1),"jjj")=LEFT(G$5,3),DATE(Année_civile,ROW($A1),1),IF(F6&gt;=1,F6+1,"")),"")</calculatedColumnFormula>
    </tableColumn>
    <tableColumn id="11" name="sam" dataDxfId="40">
      <calculatedColumnFormula>IFERROR(IF(TEXT(DATE(Année_civile,ROW($A1),1),"jjj")=LEFT(H$5,3),DATE(Année_civile,ROW($A1),1),IF(G6&gt;=1,G6+1,"")),"")</calculatedColumnFormula>
    </tableColumn>
    <tableColumn id="12" name="dim   " dataDxfId="39">
      <calculatedColumnFormula>IFERROR(IF(TEXT(DATE(Année_civile,ROW($A1),1),"jjj")=LEFT(I$5,3),DATE(Année_civile,ROW($A1),1),IF(H6&gt;=1,H6+1,"")),"")</calculatedColumnFormula>
    </tableColumn>
    <tableColumn id="13" name="lun   " dataDxfId="38">
      <calculatedColumnFormula>IFERROR(IF(I6&gt;=1,I6+1,""),"")</calculatedColumnFormula>
    </tableColumn>
    <tableColumn id="14" name="mar   " dataDxfId="37">
      <calculatedColumnFormula>IFERROR(IF(J6&gt;=1,J6+1,""),"")</calculatedColumnFormula>
    </tableColumn>
    <tableColumn id="15" name="mer     " dataDxfId="36">
      <calculatedColumnFormula>IFERROR(IF(K6&gt;=1,K6+1,""),"")</calculatedColumnFormula>
    </tableColumn>
    <tableColumn id="16" name="jeu   " dataDxfId="35">
      <calculatedColumnFormula>IFERROR(IF(L6&gt;=1,L6+1,""),"")</calculatedColumnFormula>
    </tableColumn>
    <tableColumn id="17" name="ven   " dataDxfId="34">
      <calculatedColumnFormula>IFERROR(IF(M6&gt;=1,M6+1,""),"")</calculatedColumnFormula>
    </tableColumn>
    <tableColumn id="18" name="sam   " dataDxfId="33">
      <calculatedColumnFormula>IFERROR(IF(N6&gt;=1,N6+1,""),"")</calculatedColumnFormula>
    </tableColumn>
    <tableColumn id="19" name="dim    " dataDxfId="32">
      <calculatedColumnFormula>IFERROR(IF(O6&gt;=1,O6+1,""),"")</calculatedColumnFormula>
    </tableColumn>
    <tableColumn id="20" name="lun    " dataDxfId="31">
      <calculatedColumnFormula>IFERROR(IF(P6&gt;=1,P6+1,""),"")</calculatedColumnFormula>
    </tableColumn>
    <tableColumn id="21" name="mar    " dataDxfId="30">
      <calculatedColumnFormula>IFERROR(IF(Q6&gt;=1,Q6+1,""),"")</calculatedColumnFormula>
    </tableColumn>
    <tableColumn id="22" name="mer    " dataDxfId="29">
      <calculatedColumnFormula>IFERROR(IF(R6&gt;=1,R6+1,""),"")</calculatedColumnFormula>
    </tableColumn>
    <tableColumn id="23" name="jeu    " dataDxfId="28">
      <calculatedColumnFormula>IFERROR(IF(S6&gt;=1,S6+1,""),"")</calculatedColumnFormula>
    </tableColumn>
    <tableColumn id="24" name="ven    " dataDxfId="27">
      <calculatedColumnFormula>IFERROR(IF(T6&gt;=1,T6+1,""),"")</calculatedColumnFormula>
    </tableColumn>
    <tableColumn id="25" name="sam    " dataDxfId="26">
      <calculatedColumnFormula>IFERROR(IF(U6&gt;=1,U6+1,""),"")</calculatedColumnFormula>
    </tableColumn>
    <tableColumn id="26" name="dim     " dataDxfId="25">
      <calculatedColumnFormula>IFERROR(IF(V6&gt;=1,V6+1,""),"")</calculatedColumnFormula>
    </tableColumn>
    <tableColumn id="27" name="lun     " dataDxfId="24">
      <calculatedColumnFormula>IFERROR(IF(W6&gt;=1,W6+1,""),"")</calculatedColumnFormula>
    </tableColumn>
    <tableColumn id="28" name="mar     " dataDxfId="23">
      <calculatedColumnFormula>IFERROR(IF(X6&gt;=1,X6+1,""),"")</calculatedColumnFormula>
    </tableColumn>
    <tableColumn id="29" name="mer     2" dataDxfId="22">
      <calculatedColumnFormula>IFERROR(IF(Y6&gt;=1,Y6+1,""),"")</calculatedColumnFormula>
    </tableColumn>
    <tableColumn id="30" name="jeu  " dataDxfId="21">
      <calculatedColumnFormula>IFERROR(IF(Z6&gt;=1,Z6+1,""),"")</calculatedColumnFormula>
    </tableColumn>
    <tableColumn id="31" name="ven     " dataDxfId="20">
      <calculatedColumnFormula>IFERROR(IF(AA6&gt;=1,AA6+1,""),"")</calculatedColumnFormula>
    </tableColumn>
    <tableColumn id="32" name="sam     " dataDxfId="19">
      <calculatedColumnFormula>IFERROR(IF(AB6&gt;=1,AB6+1,""),"")</calculatedColumnFormula>
    </tableColumn>
    <tableColumn id="33" name="dim " dataDxfId="18">
      <calculatedColumnFormula>IFERROR(IF(AC6&gt;=1,AC6+1,""),"")</calculatedColumnFormula>
    </tableColumn>
    <tableColumn id="34" name="lun " dataDxfId="17">
      <calculatedColumnFormula>IFERROR(IF(AD6&gt;=1,AD6+1,""),"")</calculatedColumnFormula>
    </tableColumn>
    <tableColumn id="35" name="mar " dataDxfId="16">
      <calculatedColumnFormula>IFERROR(IF(AE6&gt;=1,AE6+1,""),"")</calculatedColumnFormula>
    </tableColumn>
    <tableColumn id="36" name="mer " dataDxfId="15">
      <calculatedColumnFormula>IFERROR(IF(AF6&gt;=1,AF6+1,""),"")</calculatedColumnFormula>
    </tableColumn>
    <tableColumn id="37" name="jeu " dataDxfId="14">
      <calculatedColumnFormula>IFERROR(IF(AG6&gt;=1,AG6+1,""),"")</calculatedColumnFormula>
    </tableColumn>
    <tableColumn id="38" name="ven " dataDxfId="13">
      <calculatedColumnFormula>IFERROR(IF(AH6&gt;=1,AH6+1,""),"")</calculatedColumnFormula>
    </tableColumn>
    <tableColumn id="39" name="sam " dataDxfId="12">
      <calculatedColumnFormula>IFERROR(IF(AI6&gt;=1,AI6+1,""),"")</calculatedColumnFormula>
    </tableColumn>
    <tableColumn id="40" name="dim  " dataDxfId="11">
      <calculatedColumnFormula>IFERROR(IF(AJ6&gt;=1,AJ6+1,""),"")</calculatedColumnFormula>
    </tableColumn>
    <tableColumn id="41" name="lun  " dataDxfId="10">
      <calculatedColumnFormula>IFERROR(IF(AND(AK6&gt;=1,AK6+1&lt;=DATE(Année_civile,ROW($A1)+1,0)),AK6+1,""),"")</calculatedColumnFormula>
    </tableColumn>
    <tableColumn id="42" name="mar  " dataDxfId="9">
      <calculatedColumnFormula>IFERROR(IF(AND(AL6&gt;=1,AL6+1&lt;=DATE(Année_civile,ROW($A1)+1,0)),AL6+1,""),"")</calculatedColumnFormula>
    </tableColumn>
    <tableColumn id="43" name="mer  " dataDxfId="8">
      <calculatedColumnFormula>IFERROR(IF(AND(AM6&gt;=1,AM6+1&lt;=DATE(Année_civile,ROW($A1)+1,0)),AM6+1,""),"")</calculatedColumnFormula>
    </tableColumn>
    <tableColumn id="44" name="jeu    2" dataDxfId="7">
      <calculatedColumnFormula>IFERROR(IF(AND(AN6&gt;=1,AN6+1&lt;=DATE(Année_civile,ROW($A1)+1,0)),AN6+1,""),"")</calculatedColumnFormula>
    </tableColumn>
    <tableColumn id="45" name="ven  " dataDxfId="6">
      <calculatedColumnFormula>IFERROR(IF(AND(AO6&gt;=1,AO6+1&lt;=DATE(Année_civile,ROW($A1)+1,0)),AO6+1,""),"")</calculatedColumnFormula>
    </tableColumn>
    <tableColumn id="46" name="sam  " dataDxfId="5">
      <calculatedColumnFormula>IFERROR(IF(AND(AP6&gt;=1,AP6+1&lt;=DATE(Année_civile,ROW($A1)+1,0)),AP6+1,""),"")</calculatedColumnFormula>
    </tableColumn>
    <tableColumn id="47" name="dim" dataDxfId="4">
      <calculatedColumnFormula>IFERROR(IF(AND(AQ6&gt;=1,AQ6+1&lt;=DATE(Année_civile,ROW($A1)+1,0)),AQ6+1,""),"")</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2.xml><?xml version="1.0" encoding="utf-8"?>
<table xmlns="http://schemas.openxmlformats.org/spreadsheetml/2006/main" id="1" name="Suivi_des_congés" displayName="Suivi_des_congés" ref="B3:G26">
  <autoFilter ref="B3:G26">
    <filterColumn colId="1"/>
  </autoFilter>
  <tableColumns count="6">
    <tableColumn id="1" name="Nom de l’employé" totalsRowLabel="Total" dataCellStyle="Détails du tableau"/>
    <tableColumn id="6" name="Acquis" dataCellStyle="Détails du tableau"/>
    <tableColumn id="2" name="Date de début" dataCellStyle="Dates du tableau"/>
    <tableColumn id="3" name="Date de fin" dataCellStyle="Dates du tableau"/>
    <tableColumn id="4" name="Type de congé" dataCellStyle="Détails du tableau"/>
    <tableColumn id="5" name="Jours" totalsRowFunction="sum" totalsRowDxfId="3" dataCellStyle="Jours du tableau">
      <calculatedColumnFormula>NETWORKDAYS(Suivi_des_congés[[#This Row],[Date de début]],Suivi_des_congés[[#This Row],[Date de fin]],lstCongés)</calculatedColumnFormula>
    </tableColumn>
  </tableColumns>
  <tableStyleInfo name="Style de tableau Registre de présence" showFirstColumn="1" showLastColumn="0" showRowStripes="1" showColumnStripes="0"/>
  <extLst>
    <ext xmlns:x14="http://schemas.microsoft.com/office/spreadsheetml/2009/9/main" uri="{504A1905-F514-4f6f-8877-14C23A59335A}">
      <x14:table altTextSummary="Consignez les congés des employés dans ce tableau. Ajoutez la date de début, la date de fin, le type de congé et le nombre de jours"/>
    </ext>
  </extLst>
</table>
</file>

<file path=xl/tables/table3.xml><?xml version="1.0" encoding="utf-8"?>
<table xmlns="http://schemas.openxmlformats.org/spreadsheetml/2006/main" id="4" name="Employés" displayName="Employés" ref="B3:B24" totalsRowShown="0">
  <sortState ref="B3:B25">
    <sortCondition ref="B2:B25"/>
  </sortState>
  <tableColumns count="1">
    <tableColumn id="1" name="Noms des employ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4.xml><?xml version="1.0" encoding="utf-8"?>
<table xmlns="http://schemas.openxmlformats.org/spreadsheetml/2006/main" id="5" name="TypesCongés" displayName="TypesCongés" ref="B3:B27" totalsRowShown="0" headerRowDxfId="2">
  <tableColumns count="1">
    <tableColumn id="1" name="Code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Congé de décès et Autres"/>
    </ext>
  </extLst>
</table>
</file>

<file path=xl/tables/table5.xml><?xml version="1.0" encoding="utf-8"?>
<table xmlns="http://schemas.openxmlformats.org/spreadsheetml/2006/main" id="3" name="TypesCongés4" displayName="TypesCongés4" ref="C3:C27" totalsRowShown="0" headerRowDxfId="1">
  <tableColumns count="1">
    <tableColumn id="1" name="Libell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Congé de décès et Autres"/>
    </ext>
  </extLst>
</table>
</file>

<file path=xl/tables/table6.xml><?xml version="1.0" encoding="utf-8"?>
<table xmlns="http://schemas.openxmlformats.org/spreadsheetml/2006/main" id="9" name="JoursFériés" displayName="JoursFériés" ref="B3:C14" totalsRowShown="0" dataDxfId="0">
  <tableColumns count="2">
    <tableColumn id="1" name="Jours fériés" dataCellStyle="Dates du tableau"/>
    <tableColumn id="2" name="Description"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jours fériés avec description"/>
    </ext>
  </extLst>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Sheet3">
    <tabColor theme="3"/>
    <pageSetUpPr fitToPage="1"/>
  </sheetPr>
  <dimension ref="A1:AR22"/>
  <sheetViews>
    <sheetView showGridLines="0" tabSelected="1" topLeftCell="B1" zoomScaleNormal="100" workbookViewId="0">
      <selection activeCell="C2" sqref="C2:I2"/>
    </sheetView>
  </sheetViews>
  <sheetFormatPr baseColWidth="10" defaultColWidth="9" defaultRowHeight="14.4"/>
  <cols>
    <col min="1" max="1" width="2.44140625" customWidth="1"/>
    <col min="2" max="2" width="28.6640625" customWidth="1"/>
    <col min="3" max="44" width="6.109375" customWidth="1"/>
    <col min="45" max="45" width="2.44140625" customWidth="1"/>
  </cols>
  <sheetData>
    <row r="1" spans="1:44" ht="40.200000000000003" customHeight="1" thickBot="1">
      <c r="B1" s="5" t="s">
        <v>0</v>
      </c>
    </row>
    <row r="2" spans="1:44" ht="21.75" customHeight="1" thickTop="1" thickBot="1">
      <c r="B2" s="14" t="s">
        <v>1</v>
      </c>
      <c r="C2" s="31" t="s">
        <v>135</v>
      </c>
      <c r="D2" s="31"/>
      <c r="E2" s="31"/>
      <c r="F2" s="31"/>
      <c r="G2" s="31"/>
      <c r="H2" s="31"/>
      <c r="I2" s="31"/>
      <c r="J2" s="12"/>
      <c r="U2" s="4"/>
      <c r="V2" s="4"/>
      <c r="W2" s="4"/>
      <c r="X2" s="4"/>
      <c r="Y2" s="4"/>
      <c r="Z2" s="4"/>
      <c r="AA2" s="4"/>
      <c r="AB2" s="4"/>
    </row>
    <row r="3" spans="1:44" ht="22.2" customHeight="1" thickTop="1" thickBot="1">
      <c r="B3" s="14" t="s">
        <v>2</v>
      </c>
      <c r="C3" s="32">
        <v>2026</v>
      </c>
      <c r="D3" s="32"/>
      <c r="E3" s="32"/>
      <c r="F3" s="32"/>
      <c r="G3" s="32"/>
      <c r="H3" s="32"/>
      <c r="I3" s="32"/>
      <c r="J3" s="12"/>
      <c r="U3" s="4"/>
      <c r="V3" s="4"/>
      <c r="W3" s="4"/>
      <c r="X3" s="4"/>
      <c r="Y3" s="4"/>
      <c r="Z3" s="4"/>
      <c r="AA3" s="4"/>
      <c r="AB3" s="4"/>
    </row>
    <row r="4" spans="1:44" ht="15" customHeight="1" thickTop="1">
      <c r="B4" s="4"/>
      <c r="C4" s="4"/>
      <c r="D4" s="4"/>
      <c r="E4" s="4"/>
      <c r="F4" s="4"/>
      <c r="G4" s="4"/>
      <c r="H4" s="4"/>
      <c r="I4" s="4"/>
      <c r="J4" s="4"/>
      <c r="K4" s="4"/>
      <c r="L4" s="4"/>
      <c r="M4" s="4"/>
      <c r="N4" s="4"/>
      <c r="O4" s="4"/>
      <c r="P4" s="4"/>
      <c r="Q4" s="4"/>
      <c r="R4" s="4"/>
      <c r="S4" s="4"/>
      <c r="T4" s="4"/>
      <c r="U4" s="4"/>
      <c r="V4" s="4"/>
      <c r="W4" s="4"/>
      <c r="X4" s="4"/>
      <c r="Y4" s="4"/>
      <c r="Z4" s="4"/>
      <c r="AA4" s="4"/>
      <c r="AB4" s="4"/>
    </row>
    <row r="5" spans="1:44">
      <c r="B5" t="s">
        <v>40</v>
      </c>
      <c r="C5" t="s">
        <v>31</v>
      </c>
      <c r="D5" t="s">
        <v>32</v>
      </c>
      <c r="E5" t="s">
        <v>33</v>
      </c>
      <c r="F5" t="s">
        <v>34</v>
      </c>
      <c r="G5" t="s">
        <v>53</v>
      </c>
      <c r="H5" t="s">
        <v>60</v>
      </c>
      <c r="I5" t="s">
        <v>66</v>
      </c>
      <c r="J5" t="s">
        <v>35</v>
      </c>
      <c r="K5" t="s">
        <v>41</v>
      </c>
      <c r="L5" t="s">
        <v>72</v>
      </c>
      <c r="M5" t="s">
        <v>48</v>
      </c>
      <c r="N5" t="s">
        <v>54</v>
      </c>
      <c r="O5" t="s">
        <v>61</v>
      </c>
      <c r="P5" t="s">
        <v>67</v>
      </c>
      <c r="Q5" t="s">
        <v>36</v>
      </c>
      <c r="R5" t="s">
        <v>42</v>
      </c>
      <c r="S5" t="s">
        <v>76</v>
      </c>
      <c r="T5" t="s">
        <v>49</v>
      </c>
      <c r="U5" t="s">
        <v>55</v>
      </c>
      <c r="V5" t="s">
        <v>62</v>
      </c>
      <c r="W5" t="s">
        <v>68</v>
      </c>
      <c r="X5" t="s">
        <v>37</v>
      </c>
      <c r="Y5" t="s">
        <v>43</v>
      </c>
      <c r="Z5" t="s">
        <v>73</v>
      </c>
      <c r="AA5" t="s">
        <v>50</v>
      </c>
      <c r="AB5" t="s">
        <v>56</v>
      </c>
      <c r="AC5" t="s">
        <v>63</v>
      </c>
      <c r="AD5" t="s">
        <v>69</v>
      </c>
      <c r="AE5" t="s">
        <v>38</v>
      </c>
      <c r="AF5" t="s">
        <v>44</v>
      </c>
      <c r="AG5" t="s">
        <v>74</v>
      </c>
      <c r="AH5" t="s">
        <v>51</v>
      </c>
      <c r="AI5" t="s">
        <v>57</v>
      </c>
      <c r="AJ5" t="s">
        <v>64</v>
      </c>
      <c r="AK5" t="s">
        <v>70</v>
      </c>
      <c r="AL5" t="s">
        <v>39</v>
      </c>
      <c r="AM5" t="s">
        <v>45</v>
      </c>
      <c r="AN5" t="s">
        <v>75</v>
      </c>
      <c r="AO5" t="s">
        <v>52</v>
      </c>
      <c r="AP5" t="s">
        <v>58</v>
      </c>
      <c r="AQ5" t="s">
        <v>65</v>
      </c>
      <c r="AR5" t="s">
        <v>71</v>
      </c>
    </row>
    <row r="6" spans="1:44" ht="18.75" customHeight="1">
      <c r="B6" s="13" t="s">
        <v>3</v>
      </c>
      <c r="C6" s="20" t="str">
        <f t="shared" ref="C6:C17" si="0">IFERROR(IF(TEXT(DATE(Année_civile,ROW($A1),1),"jjj")=LEFT(C$5,3),DATE(Année_civile,ROW($A1),1),""),"")</f>
        <v/>
      </c>
      <c r="D6" s="20" t="str">
        <f t="shared" ref="D6:I17" si="1">IFERROR(IF(TEXT(DATE(Année_civile,ROW($A1),1),"jjj")=LEFT(D$5,3),DATE(Année_civile,ROW($A1),1),IF(C6&gt;=1,C6+1,"")),"")</f>
        <v/>
      </c>
      <c r="E6" s="20" t="str">
        <f t="shared" si="1"/>
        <v/>
      </c>
      <c r="F6" s="20">
        <f t="shared" si="1"/>
        <v>46023</v>
      </c>
      <c r="G6" s="20">
        <f t="shared" si="1"/>
        <v>46024</v>
      </c>
      <c r="H6" s="20">
        <f t="shared" si="1"/>
        <v>46025</v>
      </c>
      <c r="I6" s="20">
        <f t="shared" si="1"/>
        <v>46026</v>
      </c>
      <c r="J6" s="20">
        <f t="shared" ref="J6:J17" si="2">IFERROR(IF(I6&gt;=1,I6+1,""),"")</f>
        <v>46027</v>
      </c>
      <c r="K6" s="20">
        <f t="shared" ref="K6:K17" si="3">IFERROR(IF(J6&gt;=1,J6+1,""),"")</f>
        <v>46028</v>
      </c>
      <c r="L6" s="20">
        <f t="shared" ref="L6:L17" si="4">IFERROR(IF(K6&gt;=1,K6+1,""),"")</f>
        <v>46029</v>
      </c>
      <c r="M6" s="20">
        <f t="shared" ref="M6:M17" si="5">IFERROR(IF(L6&gt;=1,L6+1,""),"")</f>
        <v>46030</v>
      </c>
      <c r="N6" s="20">
        <f t="shared" ref="N6:N17" si="6">IFERROR(IF(M6&gt;=1,M6+1,""),"")</f>
        <v>46031</v>
      </c>
      <c r="O6" s="20">
        <f t="shared" ref="O6:O17" si="7">IFERROR(IF(N6&gt;=1,N6+1,""),"")</f>
        <v>46032</v>
      </c>
      <c r="P6" s="20">
        <f t="shared" ref="P6:P17" si="8">IFERROR(IF(O6&gt;=1,O6+1,""),"")</f>
        <v>46033</v>
      </c>
      <c r="Q6" s="20">
        <f t="shared" ref="Q6:Q17" si="9">IFERROR(IF(P6&gt;=1,P6+1,""),"")</f>
        <v>46034</v>
      </c>
      <c r="R6" s="20">
        <f t="shared" ref="R6:R17" si="10">IFERROR(IF(Q6&gt;=1,Q6+1,""),"")</f>
        <v>46035</v>
      </c>
      <c r="S6" s="20">
        <f t="shared" ref="S6:S17" si="11">IFERROR(IF(R6&gt;=1,R6+1,""),"")</f>
        <v>46036</v>
      </c>
      <c r="T6" s="20">
        <f t="shared" ref="T6:T17" si="12">IFERROR(IF(S6&gt;=1,S6+1,""),"")</f>
        <v>46037</v>
      </c>
      <c r="U6" s="20">
        <f t="shared" ref="U6:U17" si="13">IFERROR(IF(T6&gt;=1,T6+1,""),"")</f>
        <v>46038</v>
      </c>
      <c r="V6" s="20">
        <f t="shared" ref="V6:V17" si="14">IFERROR(IF(U6&gt;=1,U6+1,""),"")</f>
        <v>46039</v>
      </c>
      <c r="W6" s="20">
        <f t="shared" ref="W6:W17" si="15">IFERROR(IF(V6&gt;=1,V6+1,""),"")</f>
        <v>46040</v>
      </c>
      <c r="X6" s="20">
        <f t="shared" ref="X6:X17" si="16">IFERROR(IF(W6&gt;=1,W6+1,""),"")</f>
        <v>46041</v>
      </c>
      <c r="Y6" s="20">
        <f t="shared" ref="Y6:Y17" si="17">IFERROR(IF(X6&gt;=1,X6+1,""),"")</f>
        <v>46042</v>
      </c>
      <c r="Z6" s="20">
        <f t="shared" ref="Z6:Z17" si="18">IFERROR(IF(Y6&gt;=1,Y6+1,""),"")</f>
        <v>46043</v>
      </c>
      <c r="AA6" s="20">
        <f t="shared" ref="AA6:AA17" si="19">IFERROR(IF(Z6&gt;=1,Z6+1,""),"")</f>
        <v>46044</v>
      </c>
      <c r="AB6" s="20">
        <f t="shared" ref="AB6:AB17" si="20">IFERROR(IF(AA6&gt;=1,AA6+1,""),"")</f>
        <v>46045</v>
      </c>
      <c r="AC6" s="20">
        <f t="shared" ref="AC6:AC17" si="21">IFERROR(IF(AB6&gt;=1,AB6+1,""),"")</f>
        <v>46046</v>
      </c>
      <c r="AD6" s="20">
        <f t="shared" ref="AD6:AD17" si="22">IFERROR(IF(AC6&gt;=1,AC6+1,""),"")</f>
        <v>46047</v>
      </c>
      <c r="AE6" s="20">
        <f t="shared" ref="AE6:AE17" si="23">IFERROR(IF(AD6&gt;=1,AD6+1,""),"")</f>
        <v>46048</v>
      </c>
      <c r="AF6" s="20">
        <f t="shared" ref="AF6:AF17" si="24">IFERROR(IF(AE6&gt;=1,AE6+1,""),"")</f>
        <v>46049</v>
      </c>
      <c r="AG6" s="20">
        <f t="shared" ref="AG6:AG17" si="25">IFERROR(IF(AF6&gt;=1,AF6+1,""),"")</f>
        <v>46050</v>
      </c>
      <c r="AH6" s="20">
        <f t="shared" ref="AH6:AH17" si="26">IFERROR(IF(AG6&gt;=1,AG6+1,""),"")</f>
        <v>46051</v>
      </c>
      <c r="AI6" s="20">
        <f t="shared" ref="AI6:AI17" si="27">IFERROR(IF(AH6&gt;=1,AH6+1,""),"")</f>
        <v>46052</v>
      </c>
      <c r="AJ6" s="20">
        <f t="shared" ref="AJ6:AJ17" si="28">IFERROR(IF(AI6&gt;=1,AI6+1,""),"")</f>
        <v>46053</v>
      </c>
      <c r="AK6" s="20">
        <f t="shared" ref="AK6:AK17" si="29">IFERROR(IF(AJ6&gt;=1,AJ6+1,""),"")</f>
        <v>46054</v>
      </c>
      <c r="AL6" s="20" t="str">
        <f t="shared" ref="AL6:AR17" si="30">IFERROR(IF(AND(AK6&gt;=1,AK6+1&lt;=DATE(Année_civile,ROW($A1)+1,0)),AK6+1,""),"")</f>
        <v/>
      </c>
      <c r="AM6" s="20" t="str">
        <f t="shared" si="30"/>
        <v/>
      </c>
      <c r="AN6" s="20" t="str">
        <f t="shared" si="30"/>
        <v/>
      </c>
      <c r="AO6" s="20" t="str">
        <f t="shared" si="30"/>
        <v/>
      </c>
      <c r="AP6" s="20" t="str">
        <f t="shared" si="30"/>
        <v/>
      </c>
      <c r="AQ6" s="20" t="str">
        <f t="shared" si="30"/>
        <v/>
      </c>
      <c r="AR6" s="20" t="str">
        <f t="shared" si="30"/>
        <v/>
      </c>
    </row>
    <row r="7" spans="1:44" ht="18.75" customHeight="1">
      <c r="B7" s="13" t="s">
        <v>4</v>
      </c>
      <c r="C7" s="20" t="str">
        <f t="shared" si="0"/>
        <v/>
      </c>
      <c r="D7" s="20" t="str">
        <f t="shared" si="1"/>
        <v/>
      </c>
      <c r="E7" s="20" t="str">
        <f t="shared" si="1"/>
        <v/>
      </c>
      <c r="F7" s="20" t="str">
        <f t="shared" si="1"/>
        <v/>
      </c>
      <c r="G7" s="20" t="str">
        <f t="shared" si="1"/>
        <v/>
      </c>
      <c r="H7" s="20" t="str">
        <f t="shared" si="1"/>
        <v/>
      </c>
      <c r="I7" s="20">
        <f t="shared" si="1"/>
        <v>46054</v>
      </c>
      <c r="J7" s="20">
        <f t="shared" si="2"/>
        <v>46055</v>
      </c>
      <c r="K7" s="20">
        <f t="shared" si="3"/>
        <v>46056</v>
      </c>
      <c r="L7" s="20">
        <f t="shared" si="4"/>
        <v>46057</v>
      </c>
      <c r="M7" s="20">
        <f t="shared" si="5"/>
        <v>46058</v>
      </c>
      <c r="N7" s="20">
        <f t="shared" si="6"/>
        <v>46059</v>
      </c>
      <c r="O7" s="20">
        <f t="shared" si="7"/>
        <v>46060</v>
      </c>
      <c r="P7" s="20">
        <f t="shared" si="8"/>
        <v>46061</v>
      </c>
      <c r="Q7" s="20">
        <f t="shared" si="9"/>
        <v>46062</v>
      </c>
      <c r="R7" s="20">
        <f t="shared" si="10"/>
        <v>46063</v>
      </c>
      <c r="S7" s="20">
        <f t="shared" si="11"/>
        <v>46064</v>
      </c>
      <c r="T7" s="20">
        <f t="shared" si="12"/>
        <v>46065</v>
      </c>
      <c r="U7" s="20">
        <f t="shared" si="13"/>
        <v>46066</v>
      </c>
      <c r="V7" s="20">
        <f t="shared" si="14"/>
        <v>46067</v>
      </c>
      <c r="W7" s="20">
        <f t="shared" si="15"/>
        <v>46068</v>
      </c>
      <c r="X7" s="20">
        <f t="shared" si="16"/>
        <v>46069</v>
      </c>
      <c r="Y7" s="20">
        <f t="shared" si="17"/>
        <v>46070</v>
      </c>
      <c r="Z7" s="20">
        <f t="shared" si="18"/>
        <v>46071</v>
      </c>
      <c r="AA7" s="20">
        <f t="shared" si="19"/>
        <v>46072</v>
      </c>
      <c r="AB7" s="20">
        <f t="shared" si="20"/>
        <v>46073</v>
      </c>
      <c r="AC7" s="20">
        <f t="shared" si="21"/>
        <v>46074</v>
      </c>
      <c r="AD7" s="20">
        <f t="shared" si="22"/>
        <v>46075</v>
      </c>
      <c r="AE7" s="20">
        <f t="shared" si="23"/>
        <v>46076</v>
      </c>
      <c r="AF7" s="20">
        <f t="shared" si="24"/>
        <v>46077</v>
      </c>
      <c r="AG7" s="20">
        <f t="shared" si="25"/>
        <v>46078</v>
      </c>
      <c r="AH7" s="20">
        <f t="shared" si="26"/>
        <v>46079</v>
      </c>
      <c r="AI7" s="20">
        <f t="shared" si="27"/>
        <v>46080</v>
      </c>
      <c r="AJ7" s="20">
        <f t="shared" si="28"/>
        <v>46081</v>
      </c>
      <c r="AK7" s="20">
        <f t="shared" si="29"/>
        <v>46082</v>
      </c>
      <c r="AL7" s="20" t="str">
        <f t="shared" si="30"/>
        <v/>
      </c>
      <c r="AM7" s="20" t="str">
        <f t="shared" si="30"/>
        <v/>
      </c>
      <c r="AN7" s="20" t="str">
        <f t="shared" si="30"/>
        <v/>
      </c>
      <c r="AO7" s="20" t="str">
        <f t="shared" si="30"/>
        <v/>
      </c>
      <c r="AP7" s="20" t="str">
        <f t="shared" si="30"/>
        <v/>
      </c>
      <c r="AQ7" s="20" t="str">
        <f t="shared" si="30"/>
        <v/>
      </c>
      <c r="AR7" s="20" t="str">
        <f t="shared" si="30"/>
        <v/>
      </c>
    </row>
    <row r="8" spans="1:44" ht="18.75" customHeight="1">
      <c r="A8" s="17"/>
      <c r="B8" s="13" t="s">
        <v>46</v>
      </c>
      <c r="C8" s="20" t="str">
        <f t="shared" si="0"/>
        <v/>
      </c>
      <c r="D8" s="20" t="str">
        <f t="shared" si="1"/>
        <v/>
      </c>
      <c r="E8" s="20" t="str">
        <f t="shared" si="1"/>
        <v/>
      </c>
      <c r="F8" s="20" t="str">
        <f t="shared" si="1"/>
        <v/>
      </c>
      <c r="G8" s="20" t="str">
        <f t="shared" si="1"/>
        <v/>
      </c>
      <c r="H8" s="20" t="str">
        <f t="shared" si="1"/>
        <v/>
      </c>
      <c r="I8" s="20">
        <f t="shared" si="1"/>
        <v>46082</v>
      </c>
      <c r="J8" s="20">
        <f t="shared" si="2"/>
        <v>46083</v>
      </c>
      <c r="K8" s="20">
        <f t="shared" si="3"/>
        <v>46084</v>
      </c>
      <c r="L8" s="20">
        <f t="shared" si="4"/>
        <v>46085</v>
      </c>
      <c r="M8" s="20">
        <f t="shared" si="5"/>
        <v>46086</v>
      </c>
      <c r="N8" s="20">
        <f t="shared" si="6"/>
        <v>46087</v>
      </c>
      <c r="O8" s="20">
        <f t="shared" si="7"/>
        <v>46088</v>
      </c>
      <c r="P8" s="20">
        <f t="shared" si="8"/>
        <v>46089</v>
      </c>
      <c r="Q8" s="20">
        <f t="shared" si="9"/>
        <v>46090</v>
      </c>
      <c r="R8" s="20">
        <f t="shared" si="10"/>
        <v>46091</v>
      </c>
      <c r="S8" s="20">
        <f t="shared" si="11"/>
        <v>46092</v>
      </c>
      <c r="T8" s="20">
        <f t="shared" si="12"/>
        <v>46093</v>
      </c>
      <c r="U8" s="20">
        <f t="shared" si="13"/>
        <v>46094</v>
      </c>
      <c r="V8" s="20">
        <f t="shared" si="14"/>
        <v>46095</v>
      </c>
      <c r="W8" s="20">
        <f t="shared" si="15"/>
        <v>46096</v>
      </c>
      <c r="X8" s="20">
        <f t="shared" si="16"/>
        <v>46097</v>
      </c>
      <c r="Y8" s="20">
        <f t="shared" si="17"/>
        <v>46098</v>
      </c>
      <c r="Z8" s="20">
        <f t="shared" si="18"/>
        <v>46099</v>
      </c>
      <c r="AA8" s="20">
        <f t="shared" si="19"/>
        <v>46100</v>
      </c>
      <c r="AB8" s="20">
        <f t="shared" si="20"/>
        <v>46101</v>
      </c>
      <c r="AC8" s="20">
        <f t="shared" si="21"/>
        <v>46102</v>
      </c>
      <c r="AD8" s="20">
        <f t="shared" si="22"/>
        <v>46103</v>
      </c>
      <c r="AE8" s="20">
        <f t="shared" si="23"/>
        <v>46104</v>
      </c>
      <c r="AF8" s="20">
        <f t="shared" si="24"/>
        <v>46105</v>
      </c>
      <c r="AG8" s="20">
        <f t="shared" si="25"/>
        <v>46106</v>
      </c>
      <c r="AH8" s="20">
        <f t="shared" si="26"/>
        <v>46107</v>
      </c>
      <c r="AI8" s="20">
        <f t="shared" si="27"/>
        <v>46108</v>
      </c>
      <c r="AJ8" s="20">
        <f t="shared" si="28"/>
        <v>46109</v>
      </c>
      <c r="AK8" s="20">
        <f t="shared" si="29"/>
        <v>46110</v>
      </c>
      <c r="AL8" s="20">
        <f t="shared" si="30"/>
        <v>46111</v>
      </c>
      <c r="AM8" s="20">
        <f t="shared" si="30"/>
        <v>46112</v>
      </c>
      <c r="AN8" s="20" t="str">
        <f t="shared" si="30"/>
        <v/>
      </c>
      <c r="AO8" s="20" t="str">
        <f t="shared" si="30"/>
        <v/>
      </c>
      <c r="AP8" s="20" t="str">
        <f t="shared" si="30"/>
        <v/>
      </c>
      <c r="AQ8" s="20" t="str">
        <f t="shared" si="30"/>
        <v/>
      </c>
      <c r="AR8" s="20" t="str">
        <f t="shared" si="30"/>
        <v/>
      </c>
    </row>
    <row r="9" spans="1:44" ht="18.75" customHeight="1">
      <c r="B9" s="13" t="s">
        <v>5</v>
      </c>
      <c r="C9" s="20" t="str">
        <f t="shared" si="0"/>
        <v/>
      </c>
      <c r="D9" s="20" t="str">
        <f t="shared" si="1"/>
        <v/>
      </c>
      <c r="E9" s="20">
        <f t="shared" si="1"/>
        <v>46113</v>
      </c>
      <c r="F9" s="20">
        <f t="shared" si="1"/>
        <v>46114</v>
      </c>
      <c r="G9" s="20">
        <f t="shared" si="1"/>
        <v>46115</v>
      </c>
      <c r="H9" s="20">
        <f t="shared" si="1"/>
        <v>46116</v>
      </c>
      <c r="I9" s="20">
        <f t="shared" si="1"/>
        <v>46117</v>
      </c>
      <c r="J9" s="20">
        <f t="shared" si="2"/>
        <v>46118</v>
      </c>
      <c r="K9" s="20">
        <f t="shared" si="3"/>
        <v>46119</v>
      </c>
      <c r="L9" s="20">
        <f t="shared" si="4"/>
        <v>46120</v>
      </c>
      <c r="M9" s="20">
        <f t="shared" si="5"/>
        <v>46121</v>
      </c>
      <c r="N9" s="20">
        <f t="shared" si="6"/>
        <v>46122</v>
      </c>
      <c r="O9" s="20">
        <f t="shared" si="7"/>
        <v>46123</v>
      </c>
      <c r="P9" s="20">
        <f t="shared" si="8"/>
        <v>46124</v>
      </c>
      <c r="Q9" s="20">
        <f t="shared" si="9"/>
        <v>46125</v>
      </c>
      <c r="R9" s="20">
        <f t="shared" si="10"/>
        <v>46126</v>
      </c>
      <c r="S9" s="20">
        <f t="shared" si="11"/>
        <v>46127</v>
      </c>
      <c r="T9" s="20">
        <f t="shared" si="12"/>
        <v>46128</v>
      </c>
      <c r="U9" s="20">
        <f t="shared" si="13"/>
        <v>46129</v>
      </c>
      <c r="V9" s="20">
        <f t="shared" si="14"/>
        <v>46130</v>
      </c>
      <c r="W9" s="20">
        <f t="shared" si="15"/>
        <v>46131</v>
      </c>
      <c r="X9" s="20">
        <f t="shared" si="16"/>
        <v>46132</v>
      </c>
      <c r="Y9" s="20">
        <f t="shared" si="17"/>
        <v>46133</v>
      </c>
      <c r="Z9" s="20">
        <f t="shared" si="18"/>
        <v>46134</v>
      </c>
      <c r="AA9" s="20">
        <f t="shared" si="19"/>
        <v>46135</v>
      </c>
      <c r="AB9" s="20">
        <f t="shared" si="20"/>
        <v>46136</v>
      </c>
      <c r="AC9" s="20">
        <f t="shared" si="21"/>
        <v>46137</v>
      </c>
      <c r="AD9" s="20">
        <f t="shared" si="22"/>
        <v>46138</v>
      </c>
      <c r="AE9" s="20">
        <f t="shared" si="23"/>
        <v>46139</v>
      </c>
      <c r="AF9" s="20">
        <f t="shared" si="24"/>
        <v>46140</v>
      </c>
      <c r="AG9" s="20">
        <f t="shared" si="25"/>
        <v>46141</v>
      </c>
      <c r="AH9" s="20">
        <f t="shared" si="26"/>
        <v>46142</v>
      </c>
      <c r="AI9" s="20">
        <f t="shared" si="27"/>
        <v>46143</v>
      </c>
      <c r="AJ9" s="20">
        <f t="shared" si="28"/>
        <v>46144</v>
      </c>
      <c r="AK9" s="20">
        <f t="shared" si="29"/>
        <v>46145</v>
      </c>
      <c r="AL9" s="20" t="str">
        <f t="shared" si="30"/>
        <v/>
      </c>
      <c r="AM9" s="20" t="str">
        <f t="shared" si="30"/>
        <v/>
      </c>
      <c r="AN9" s="20" t="str">
        <f t="shared" si="30"/>
        <v/>
      </c>
      <c r="AO9" s="20" t="str">
        <f t="shared" si="30"/>
        <v/>
      </c>
      <c r="AP9" s="20" t="str">
        <f t="shared" si="30"/>
        <v/>
      </c>
      <c r="AQ9" s="20" t="str">
        <f t="shared" si="30"/>
        <v/>
      </c>
      <c r="AR9" s="20" t="str">
        <f t="shared" si="30"/>
        <v/>
      </c>
    </row>
    <row r="10" spans="1:44" ht="18.75" customHeight="1">
      <c r="B10" s="13" t="s">
        <v>47</v>
      </c>
      <c r="C10" s="20" t="str">
        <f t="shared" si="0"/>
        <v/>
      </c>
      <c r="D10" s="20" t="str">
        <f t="shared" si="1"/>
        <v/>
      </c>
      <c r="E10" s="20" t="str">
        <f t="shared" si="1"/>
        <v/>
      </c>
      <c r="F10" s="20" t="str">
        <f t="shared" si="1"/>
        <v/>
      </c>
      <c r="G10" s="20">
        <f t="shared" si="1"/>
        <v>46143</v>
      </c>
      <c r="H10" s="20">
        <f t="shared" si="1"/>
        <v>46144</v>
      </c>
      <c r="I10" s="20">
        <f t="shared" si="1"/>
        <v>46145</v>
      </c>
      <c r="J10" s="20">
        <f t="shared" si="2"/>
        <v>46146</v>
      </c>
      <c r="K10" s="20">
        <f t="shared" si="3"/>
        <v>46147</v>
      </c>
      <c r="L10" s="20">
        <f t="shared" si="4"/>
        <v>46148</v>
      </c>
      <c r="M10" s="20">
        <f t="shared" si="5"/>
        <v>46149</v>
      </c>
      <c r="N10" s="20">
        <f t="shared" si="6"/>
        <v>46150</v>
      </c>
      <c r="O10" s="20">
        <f t="shared" si="7"/>
        <v>46151</v>
      </c>
      <c r="P10" s="20">
        <f t="shared" si="8"/>
        <v>46152</v>
      </c>
      <c r="Q10" s="20">
        <f t="shared" si="9"/>
        <v>46153</v>
      </c>
      <c r="R10" s="20">
        <f t="shared" si="10"/>
        <v>46154</v>
      </c>
      <c r="S10" s="20">
        <f t="shared" si="11"/>
        <v>46155</v>
      </c>
      <c r="T10" s="20">
        <f t="shared" si="12"/>
        <v>46156</v>
      </c>
      <c r="U10" s="20">
        <f t="shared" si="13"/>
        <v>46157</v>
      </c>
      <c r="V10" s="20">
        <f t="shared" si="14"/>
        <v>46158</v>
      </c>
      <c r="W10" s="20">
        <f t="shared" si="15"/>
        <v>46159</v>
      </c>
      <c r="X10" s="20">
        <f t="shared" si="16"/>
        <v>46160</v>
      </c>
      <c r="Y10" s="20">
        <f t="shared" si="17"/>
        <v>46161</v>
      </c>
      <c r="Z10" s="20">
        <f t="shared" si="18"/>
        <v>46162</v>
      </c>
      <c r="AA10" s="20">
        <f t="shared" si="19"/>
        <v>46163</v>
      </c>
      <c r="AB10" s="20">
        <f t="shared" si="20"/>
        <v>46164</v>
      </c>
      <c r="AC10" s="20">
        <f t="shared" si="21"/>
        <v>46165</v>
      </c>
      <c r="AD10" s="20">
        <f t="shared" si="22"/>
        <v>46166</v>
      </c>
      <c r="AE10" s="20">
        <f t="shared" si="23"/>
        <v>46167</v>
      </c>
      <c r="AF10" s="20">
        <f t="shared" si="24"/>
        <v>46168</v>
      </c>
      <c r="AG10" s="20">
        <f t="shared" si="25"/>
        <v>46169</v>
      </c>
      <c r="AH10" s="20">
        <f t="shared" si="26"/>
        <v>46170</v>
      </c>
      <c r="AI10" s="20">
        <f t="shared" si="27"/>
        <v>46171</v>
      </c>
      <c r="AJ10" s="20">
        <f t="shared" si="28"/>
        <v>46172</v>
      </c>
      <c r="AK10" s="20">
        <f t="shared" si="29"/>
        <v>46173</v>
      </c>
      <c r="AL10" s="20" t="str">
        <f t="shared" si="30"/>
        <v/>
      </c>
      <c r="AM10" s="20" t="str">
        <f t="shared" si="30"/>
        <v/>
      </c>
      <c r="AN10" s="20" t="str">
        <f t="shared" si="30"/>
        <v/>
      </c>
      <c r="AO10" s="20" t="str">
        <f t="shared" si="30"/>
        <v/>
      </c>
      <c r="AP10" s="20" t="str">
        <f t="shared" si="30"/>
        <v/>
      </c>
      <c r="AQ10" s="20" t="str">
        <f t="shared" si="30"/>
        <v/>
      </c>
      <c r="AR10" s="20" t="str">
        <f t="shared" si="30"/>
        <v/>
      </c>
    </row>
    <row r="11" spans="1:44" ht="18.75" customHeight="1">
      <c r="B11" s="13" t="s">
        <v>6</v>
      </c>
      <c r="C11" s="20">
        <f t="shared" si="0"/>
        <v>46174</v>
      </c>
      <c r="D11" s="20">
        <f t="shared" si="1"/>
        <v>46175</v>
      </c>
      <c r="E11" s="20">
        <f t="shared" si="1"/>
        <v>46176</v>
      </c>
      <c r="F11" s="20">
        <f t="shared" si="1"/>
        <v>46177</v>
      </c>
      <c r="G11" s="20">
        <f t="shared" si="1"/>
        <v>46178</v>
      </c>
      <c r="H11" s="20">
        <f t="shared" si="1"/>
        <v>46179</v>
      </c>
      <c r="I11" s="20">
        <f t="shared" si="1"/>
        <v>46180</v>
      </c>
      <c r="J11" s="20">
        <f t="shared" si="2"/>
        <v>46181</v>
      </c>
      <c r="K11" s="20">
        <f t="shared" si="3"/>
        <v>46182</v>
      </c>
      <c r="L11" s="20">
        <f t="shared" si="4"/>
        <v>46183</v>
      </c>
      <c r="M11" s="20">
        <f t="shared" si="5"/>
        <v>46184</v>
      </c>
      <c r="N11" s="20">
        <f t="shared" si="6"/>
        <v>46185</v>
      </c>
      <c r="O11" s="20">
        <f t="shared" si="7"/>
        <v>46186</v>
      </c>
      <c r="P11" s="20">
        <f t="shared" si="8"/>
        <v>46187</v>
      </c>
      <c r="Q11" s="20">
        <f t="shared" si="9"/>
        <v>46188</v>
      </c>
      <c r="R11" s="20">
        <f t="shared" si="10"/>
        <v>46189</v>
      </c>
      <c r="S11" s="20">
        <f t="shared" si="11"/>
        <v>46190</v>
      </c>
      <c r="T11" s="20">
        <f t="shared" si="12"/>
        <v>46191</v>
      </c>
      <c r="U11" s="20">
        <f t="shared" si="13"/>
        <v>46192</v>
      </c>
      <c r="V11" s="20">
        <f t="shared" si="14"/>
        <v>46193</v>
      </c>
      <c r="W11" s="20">
        <f t="shared" si="15"/>
        <v>46194</v>
      </c>
      <c r="X11" s="20">
        <f t="shared" si="16"/>
        <v>46195</v>
      </c>
      <c r="Y11" s="20">
        <f t="shared" si="17"/>
        <v>46196</v>
      </c>
      <c r="Z11" s="20">
        <f t="shared" si="18"/>
        <v>46197</v>
      </c>
      <c r="AA11" s="20">
        <f t="shared" si="19"/>
        <v>46198</v>
      </c>
      <c r="AB11" s="20">
        <f t="shared" si="20"/>
        <v>46199</v>
      </c>
      <c r="AC11" s="20">
        <f t="shared" si="21"/>
        <v>46200</v>
      </c>
      <c r="AD11" s="20">
        <f t="shared" si="22"/>
        <v>46201</v>
      </c>
      <c r="AE11" s="20">
        <f t="shared" si="23"/>
        <v>46202</v>
      </c>
      <c r="AF11" s="20">
        <f t="shared" si="24"/>
        <v>46203</v>
      </c>
      <c r="AG11" s="20">
        <f t="shared" si="25"/>
        <v>46204</v>
      </c>
      <c r="AH11" s="20">
        <f t="shared" si="26"/>
        <v>46205</v>
      </c>
      <c r="AI11" s="20">
        <f t="shared" si="27"/>
        <v>46206</v>
      </c>
      <c r="AJ11" s="20">
        <f t="shared" si="28"/>
        <v>46207</v>
      </c>
      <c r="AK11" s="20">
        <f t="shared" si="29"/>
        <v>46208</v>
      </c>
      <c r="AL11" s="20" t="str">
        <f t="shared" si="30"/>
        <v/>
      </c>
      <c r="AM11" s="20" t="str">
        <f t="shared" si="30"/>
        <v/>
      </c>
      <c r="AN11" s="20" t="str">
        <f t="shared" si="30"/>
        <v/>
      </c>
      <c r="AO11" s="20" t="str">
        <f t="shared" si="30"/>
        <v/>
      </c>
      <c r="AP11" s="20" t="str">
        <f t="shared" si="30"/>
        <v/>
      </c>
      <c r="AQ11" s="20" t="str">
        <f t="shared" si="30"/>
        <v/>
      </c>
      <c r="AR11" s="20" t="str">
        <f t="shared" si="30"/>
        <v/>
      </c>
    </row>
    <row r="12" spans="1:44" ht="18.75" customHeight="1">
      <c r="B12" s="13" t="s">
        <v>7</v>
      </c>
      <c r="C12" s="20" t="str">
        <f t="shared" si="0"/>
        <v/>
      </c>
      <c r="D12" s="20" t="str">
        <f t="shared" si="1"/>
        <v/>
      </c>
      <c r="E12" s="20">
        <f t="shared" si="1"/>
        <v>46204</v>
      </c>
      <c r="F12" s="20">
        <f t="shared" si="1"/>
        <v>46205</v>
      </c>
      <c r="G12" s="20">
        <f t="shared" si="1"/>
        <v>46206</v>
      </c>
      <c r="H12" s="20">
        <f t="shared" si="1"/>
        <v>46207</v>
      </c>
      <c r="I12" s="20">
        <f t="shared" si="1"/>
        <v>46208</v>
      </c>
      <c r="J12" s="20">
        <f t="shared" si="2"/>
        <v>46209</v>
      </c>
      <c r="K12" s="20">
        <f t="shared" si="3"/>
        <v>46210</v>
      </c>
      <c r="L12" s="20">
        <f t="shared" si="4"/>
        <v>46211</v>
      </c>
      <c r="M12" s="20">
        <f t="shared" si="5"/>
        <v>46212</v>
      </c>
      <c r="N12" s="20">
        <f t="shared" si="6"/>
        <v>46213</v>
      </c>
      <c r="O12" s="20">
        <f t="shared" si="7"/>
        <v>46214</v>
      </c>
      <c r="P12" s="20">
        <f t="shared" si="8"/>
        <v>46215</v>
      </c>
      <c r="Q12" s="20">
        <f t="shared" si="9"/>
        <v>46216</v>
      </c>
      <c r="R12" s="20">
        <f t="shared" si="10"/>
        <v>46217</v>
      </c>
      <c r="S12" s="20">
        <f t="shared" si="11"/>
        <v>46218</v>
      </c>
      <c r="T12" s="20">
        <f t="shared" si="12"/>
        <v>46219</v>
      </c>
      <c r="U12" s="20">
        <f t="shared" si="13"/>
        <v>46220</v>
      </c>
      <c r="V12" s="20">
        <f t="shared" si="14"/>
        <v>46221</v>
      </c>
      <c r="W12" s="20">
        <f t="shared" si="15"/>
        <v>46222</v>
      </c>
      <c r="X12" s="20">
        <f t="shared" si="16"/>
        <v>46223</v>
      </c>
      <c r="Y12" s="20">
        <f t="shared" si="17"/>
        <v>46224</v>
      </c>
      <c r="Z12" s="20">
        <f t="shared" si="18"/>
        <v>46225</v>
      </c>
      <c r="AA12" s="20">
        <f t="shared" si="19"/>
        <v>46226</v>
      </c>
      <c r="AB12" s="20">
        <f t="shared" si="20"/>
        <v>46227</v>
      </c>
      <c r="AC12" s="20">
        <f t="shared" si="21"/>
        <v>46228</v>
      </c>
      <c r="AD12" s="20">
        <f t="shared" si="22"/>
        <v>46229</v>
      </c>
      <c r="AE12" s="20">
        <f t="shared" si="23"/>
        <v>46230</v>
      </c>
      <c r="AF12" s="20">
        <f t="shared" si="24"/>
        <v>46231</v>
      </c>
      <c r="AG12" s="20">
        <f t="shared" si="25"/>
        <v>46232</v>
      </c>
      <c r="AH12" s="20">
        <f t="shared" si="26"/>
        <v>46233</v>
      </c>
      <c r="AI12" s="20">
        <f t="shared" si="27"/>
        <v>46234</v>
      </c>
      <c r="AJ12" s="20">
        <f t="shared" si="28"/>
        <v>46235</v>
      </c>
      <c r="AK12" s="20">
        <f t="shared" si="29"/>
        <v>46236</v>
      </c>
      <c r="AL12" s="20" t="str">
        <f t="shared" si="30"/>
        <v/>
      </c>
      <c r="AM12" s="20" t="str">
        <f t="shared" si="30"/>
        <v/>
      </c>
      <c r="AN12" s="20" t="str">
        <f t="shared" si="30"/>
        <v/>
      </c>
      <c r="AO12" s="20" t="str">
        <f t="shared" si="30"/>
        <v/>
      </c>
      <c r="AP12" s="20" t="str">
        <f t="shared" si="30"/>
        <v/>
      </c>
      <c r="AQ12" s="20" t="str">
        <f t="shared" si="30"/>
        <v/>
      </c>
      <c r="AR12" s="20" t="str">
        <f t="shared" si="30"/>
        <v/>
      </c>
    </row>
    <row r="13" spans="1:44" ht="18.75" customHeight="1">
      <c r="B13" s="13" t="s">
        <v>8</v>
      </c>
      <c r="C13" s="20" t="str">
        <f t="shared" si="0"/>
        <v/>
      </c>
      <c r="D13" s="20" t="str">
        <f t="shared" si="1"/>
        <v/>
      </c>
      <c r="E13" s="20" t="str">
        <f t="shared" si="1"/>
        <v/>
      </c>
      <c r="F13" s="20" t="str">
        <f t="shared" si="1"/>
        <v/>
      </c>
      <c r="G13" s="20" t="str">
        <f t="shared" si="1"/>
        <v/>
      </c>
      <c r="H13" s="20">
        <f t="shared" si="1"/>
        <v>46235</v>
      </c>
      <c r="I13" s="20">
        <f t="shared" si="1"/>
        <v>46236</v>
      </c>
      <c r="J13" s="20">
        <f t="shared" si="2"/>
        <v>46237</v>
      </c>
      <c r="K13" s="20">
        <f t="shared" si="3"/>
        <v>46238</v>
      </c>
      <c r="L13" s="20">
        <f t="shared" si="4"/>
        <v>46239</v>
      </c>
      <c r="M13" s="20">
        <f t="shared" si="5"/>
        <v>46240</v>
      </c>
      <c r="N13" s="20">
        <f t="shared" si="6"/>
        <v>46241</v>
      </c>
      <c r="O13" s="20">
        <f t="shared" si="7"/>
        <v>46242</v>
      </c>
      <c r="P13" s="20">
        <f t="shared" si="8"/>
        <v>46243</v>
      </c>
      <c r="Q13" s="20">
        <f t="shared" si="9"/>
        <v>46244</v>
      </c>
      <c r="R13" s="20">
        <f t="shared" si="10"/>
        <v>46245</v>
      </c>
      <c r="S13" s="20">
        <f t="shared" si="11"/>
        <v>46246</v>
      </c>
      <c r="T13" s="20">
        <f t="shared" si="12"/>
        <v>46247</v>
      </c>
      <c r="U13" s="20">
        <f t="shared" si="13"/>
        <v>46248</v>
      </c>
      <c r="V13" s="20">
        <f t="shared" si="14"/>
        <v>46249</v>
      </c>
      <c r="W13" s="20">
        <f t="shared" si="15"/>
        <v>46250</v>
      </c>
      <c r="X13" s="20">
        <f t="shared" si="16"/>
        <v>46251</v>
      </c>
      <c r="Y13" s="20">
        <f t="shared" si="17"/>
        <v>46252</v>
      </c>
      <c r="Z13" s="20">
        <f t="shared" si="18"/>
        <v>46253</v>
      </c>
      <c r="AA13" s="20">
        <f t="shared" si="19"/>
        <v>46254</v>
      </c>
      <c r="AB13" s="20">
        <f t="shared" si="20"/>
        <v>46255</v>
      </c>
      <c r="AC13" s="20">
        <f t="shared" si="21"/>
        <v>46256</v>
      </c>
      <c r="AD13" s="20">
        <f t="shared" si="22"/>
        <v>46257</v>
      </c>
      <c r="AE13" s="20">
        <f t="shared" si="23"/>
        <v>46258</v>
      </c>
      <c r="AF13" s="20">
        <f t="shared" si="24"/>
        <v>46259</v>
      </c>
      <c r="AG13" s="20">
        <f t="shared" si="25"/>
        <v>46260</v>
      </c>
      <c r="AH13" s="20">
        <f t="shared" si="26"/>
        <v>46261</v>
      </c>
      <c r="AI13" s="20">
        <f t="shared" si="27"/>
        <v>46262</v>
      </c>
      <c r="AJ13" s="20">
        <f t="shared" si="28"/>
        <v>46263</v>
      </c>
      <c r="AK13" s="20">
        <f t="shared" si="29"/>
        <v>46264</v>
      </c>
      <c r="AL13" s="20">
        <f t="shared" si="30"/>
        <v>46265</v>
      </c>
      <c r="AM13" s="20" t="str">
        <f t="shared" si="30"/>
        <v/>
      </c>
      <c r="AN13" s="20" t="str">
        <f t="shared" si="30"/>
        <v/>
      </c>
      <c r="AO13" s="20" t="str">
        <f t="shared" si="30"/>
        <v/>
      </c>
      <c r="AP13" s="20" t="str">
        <f t="shared" si="30"/>
        <v/>
      </c>
      <c r="AQ13" s="20" t="str">
        <f t="shared" si="30"/>
        <v/>
      </c>
      <c r="AR13" s="20" t="str">
        <f t="shared" si="30"/>
        <v/>
      </c>
    </row>
    <row r="14" spans="1:44" ht="18.75" customHeight="1">
      <c r="B14" s="13" t="s">
        <v>9</v>
      </c>
      <c r="C14" s="20" t="str">
        <f t="shared" si="0"/>
        <v/>
      </c>
      <c r="D14" s="20">
        <f t="shared" si="1"/>
        <v>46266</v>
      </c>
      <c r="E14" s="20">
        <f t="shared" si="1"/>
        <v>46267</v>
      </c>
      <c r="F14" s="20">
        <f t="shared" si="1"/>
        <v>46268</v>
      </c>
      <c r="G14" s="20">
        <f t="shared" si="1"/>
        <v>46269</v>
      </c>
      <c r="H14" s="20">
        <f t="shared" si="1"/>
        <v>46270</v>
      </c>
      <c r="I14" s="20">
        <f t="shared" si="1"/>
        <v>46271</v>
      </c>
      <c r="J14" s="20">
        <f t="shared" si="2"/>
        <v>46272</v>
      </c>
      <c r="K14" s="20">
        <f t="shared" si="3"/>
        <v>46273</v>
      </c>
      <c r="L14" s="20">
        <f t="shared" si="4"/>
        <v>46274</v>
      </c>
      <c r="M14" s="20">
        <f t="shared" si="5"/>
        <v>46275</v>
      </c>
      <c r="N14" s="20">
        <f t="shared" si="6"/>
        <v>46276</v>
      </c>
      <c r="O14" s="20">
        <f t="shared" si="7"/>
        <v>46277</v>
      </c>
      <c r="P14" s="20">
        <f t="shared" si="8"/>
        <v>46278</v>
      </c>
      <c r="Q14" s="20">
        <f t="shared" si="9"/>
        <v>46279</v>
      </c>
      <c r="R14" s="20">
        <f t="shared" si="10"/>
        <v>46280</v>
      </c>
      <c r="S14" s="20">
        <f t="shared" si="11"/>
        <v>46281</v>
      </c>
      <c r="T14" s="20">
        <f t="shared" si="12"/>
        <v>46282</v>
      </c>
      <c r="U14" s="20">
        <f t="shared" si="13"/>
        <v>46283</v>
      </c>
      <c r="V14" s="20">
        <f t="shared" si="14"/>
        <v>46284</v>
      </c>
      <c r="W14" s="20">
        <f t="shared" si="15"/>
        <v>46285</v>
      </c>
      <c r="X14" s="20">
        <f t="shared" si="16"/>
        <v>46286</v>
      </c>
      <c r="Y14" s="20">
        <f t="shared" si="17"/>
        <v>46287</v>
      </c>
      <c r="Z14" s="20">
        <f t="shared" si="18"/>
        <v>46288</v>
      </c>
      <c r="AA14" s="20">
        <f t="shared" si="19"/>
        <v>46289</v>
      </c>
      <c r="AB14" s="20">
        <f t="shared" si="20"/>
        <v>46290</v>
      </c>
      <c r="AC14" s="20">
        <f t="shared" si="21"/>
        <v>46291</v>
      </c>
      <c r="AD14" s="20">
        <f t="shared" si="22"/>
        <v>46292</v>
      </c>
      <c r="AE14" s="20">
        <f t="shared" si="23"/>
        <v>46293</v>
      </c>
      <c r="AF14" s="20">
        <f t="shared" si="24"/>
        <v>46294</v>
      </c>
      <c r="AG14" s="20">
        <f t="shared" si="25"/>
        <v>46295</v>
      </c>
      <c r="AH14" s="20">
        <f t="shared" si="26"/>
        <v>46296</v>
      </c>
      <c r="AI14" s="20">
        <f t="shared" si="27"/>
        <v>46297</v>
      </c>
      <c r="AJ14" s="20">
        <f t="shared" si="28"/>
        <v>46298</v>
      </c>
      <c r="AK14" s="20">
        <f t="shared" si="29"/>
        <v>46299</v>
      </c>
      <c r="AL14" s="20" t="str">
        <f t="shared" si="30"/>
        <v/>
      </c>
      <c r="AM14" s="20" t="str">
        <f t="shared" si="30"/>
        <v/>
      </c>
      <c r="AN14" s="20" t="str">
        <f t="shared" si="30"/>
        <v/>
      </c>
      <c r="AO14" s="20" t="str">
        <f t="shared" si="30"/>
        <v/>
      </c>
      <c r="AP14" s="20" t="str">
        <f t="shared" si="30"/>
        <v/>
      </c>
      <c r="AQ14" s="20" t="str">
        <f t="shared" si="30"/>
        <v/>
      </c>
      <c r="AR14" s="20" t="str">
        <f t="shared" si="30"/>
        <v/>
      </c>
    </row>
    <row r="15" spans="1:44" ht="18.75" customHeight="1">
      <c r="B15" s="13" t="s">
        <v>10</v>
      </c>
      <c r="C15" s="20" t="str">
        <f t="shared" si="0"/>
        <v/>
      </c>
      <c r="D15" s="20" t="str">
        <f t="shared" si="1"/>
        <v/>
      </c>
      <c r="E15" s="20" t="str">
        <f t="shared" si="1"/>
        <v/>
      </c>
      <c r="F15" s="20">
        <f t="shared" si="1"/>
        <v>46296</v>
      </c>
      <c r="G15" s="20">
        <f t="shared" si="1"/>
        <v>46297</v>
      </c>
      <c r="H15" s="20">
        <f t="shared" si="1"/>
        <v>46298</v>
      </c>
      <c r="I15" s="20">
        <f t="shared" si="1"/>
        <v>46299</v>
      </c>
      <c r="J15" s="20">
        <f t="shared" si="2"/>
        <v>46300</v>
      </c>
      <c r="K15" s="20">
        <f t="shared" si="3"/>
        <v>46301</v>
      </c>
      <c r="L15" s="20">
        <f t="shared" si="4"/>
        <v>46302</v>
      </c>
      <c r="M15" s="20">
        <f t="shared" si="5"/>
        <v>46303</v>
      </c>
      <c r="N15" s="20">
        <f t="shared" si="6"/>
        <v>46304</v>
      </c>
      <c r="O15" s="20">
        <f t="shared" si="7"/>
        <v>46305</v>
      </c>
      <c r="P15" s="20">
        <f t="shared" si="8"/>
        <v>46306</v>
      </c>
      <c r="Q15" s="20">
        <f t="shared" si="9"/>
        <v>46307</v>
      </c>
      <c r="R15" s="20">
        <f t="shared" si="10"/>
        <v>46308</v>
      </c>
      <c r="S15" s="20">
        <f t="shared" si="11"/>
        <v>46309</v>
      </c>
      <c r="T15" s="20">
        <f t="shared" si="12"/>
        <v>46310</v>
      </c>
      <c r="U15" s="20">
        <f t="shared" si="13"/>
        <v>46311</v>
      </c>
      <c r="V15" s="20">
        <f t="shared" si="14"/>
        <v>46312</v>
      </c>
      <c r="W15" s="20">
        <f t="shared" si="15"/>
        <v>46313</v>
      </c>
      <c r="X15" s="20">
        <f t="shared" si="16"/>
        <v>46314</v>
      </c>
      <c r="Y15" s="20">
        <f t="shared" si="17"/>
        <v>46315</v>
      </c>
      <c r="Z15" s="20">
        <f t="shared" si="18"/>
        <v>46316</v>
      </c>
      <c r="AA15" s="20">
        <f t="shared" si="19"/>
        <v>46317</v>
      </c>
      <c r="AB15" s="20">
        <f t="shared" si="20"/>
        <v>46318</v>
      </c>
      <c r="AC15" s="20">
        <f t="shared" si="21"/>
        <v>46319</v>
      </c>
      <c r="AD15" s="20">
        <f t="shared" si="22"/>
        <v>46320</v>
      </c>
      <c r="AE15" s="20">
        <f t="shared" si="23"/>
        <v>46321</v>
      </c>
      <c r="AF15" s="20">
        <f t="shared" si="24"/>
        <v>46322</v>
      </c>
      <c r="AG15" s="20">
        <f t="shared" si="25"/>
        <v>46323</v>
      </c>
      <c r="AH15" s="20">
        <f t="shared" si="26"/>
        <v>46324</v>
      </c>
      <c r="AI15" s="20">
        <f t="shared" si="27"/>
        <v>46325</v>
      </c>
      <c r="AJ15" s="20">
        <f t="shared" si="28"/>
        <v>46326</v>
      </c>
      <c r="AK15" s="20">
        <f t="shared" si="29"/>
        <v>46327</v>
      </c>
      <c r="AL15" s="20" t="str">
        <f t="shared" si="30"/>
        <v/>
      </c>
      <c r="AM15" s="20" t="str">
        <f t="shared" si="30"/>
        <v/>
      </c>
      <c r="AN15" s="20" t="str">
        <f t="shared" si="30"/>
        <v/>
      </c>
      <c r="AO15" s="20" t="str">
        <f t="shared" si="30"/>
        <v/>
      </c>
      <c r="AP15" s="20" t="str">
        <f t="shared" si="30"/>
        <v/>
      </c>
      <c r="AQ15" s="20" t="str">
        <f t="shared" si="30"/>
        <v/>
      </c>
      <c r="AR15" s="20" t="str">
        <f t="shared" si="30"/>
        <v/>
      </c>
    </row>
    <row r="16" spans="1:44" ht="18.75" customHeight="1">
      <c r="B16" s="13" t="s">
        <v>59</v>
      </c>
      <c r="C16" s="20" t="str">
        <f t="shared" si="0"/>
        <v/>
      </c>
      <c r="D16" s="20" t="str">
        <f t="shared" si="1"/>
        <v/>
      </c>
      <c r="E16" s="20" t="str">
        <f t="shared" si="1"/>
        <v/>
      </c>
      <c r="F16" s="20" t="str">
        <f t="shared" si="1"/>
        <v/>
      </c>
      <c r="G16" s="20" t="str">
        <f t="shared" si="1"/>
        <v/>
      </c>
      <c r="H16" s="20" t="str">
        <f t="shared" si="1"/>
        <v/>
      </c>
      <c r="I16" s="20">
        <f t="shared" si="1"/>
        <v>46327</v>
      </c>
      <c r="J16" s="20">
        <f t="shared" si="2"/>
        <v>46328</v>
      </c>
      <c r="K16" s="20">
        <f t="shared" si="3"/>
        <v>46329</v>
      </c>
      <c r="L16" s="20">
        <f t="shared" si="4"/>
        <v>46330</v>
      </c>
      <c r="M16" s="20">
        <f t="shared" si="5"/>
        <v>46331</v>
      </c>
      <c r="N16" s="20">
        <f t="shared" si="6"/>
        <v>46332</v>
      </c>
      <c r="O16" s="20">
        <f t="shared" si="7"/>
        <v>46333</v>
      </c>
      <c r="P16" s="20">
        <f t="shared" si="8"/>
        <v>46334</v>
      </c>
      <c r="Q16" s="20">
        <f t="shared" si="9"/>
        <v>46335</v>
      </c>
      <c r="R16" s="20">
        <f t="shared" si="10"/>
        <v>46336</v>
      </c>
      <c r="S16" s="20">
        <f t="shared" si="11"/>
        <v>46337</v>
      </c>
      <c r="T16" s="20">
        <f t="shared" si="12"/>
        <v>46338</v>
      </c>
      <c r="U16" s="20">
        <f t="shared" si="13"/>
        <v>46339</v>
      </c>
      <c r="V16" s="20">
        <f t="shared" si="14"/>
        <v>46340</v>
      </c>
      <c r="W16" s="20">
        <f t="shared" si="15"/>
        <v>46341</v>
      </c>
      <c r="X16" s="20">
        <f t="shared" si="16"/>
        <v>46342</v>
      </c>
      <c r="Y16" s="20">
        <f t="shared" si="17"/>
        <v>46343</v>
      </c>
      <c r="Z16" s="20">
        <f t="shared" si="18"/>
        <v>46344</v>
      </c>
      <c r="AA16" s="20">
        <f t="shared" si="19"/>
        <v>46345</v>
      </c>
      <c r="AB16" s="20">
        <f t="shared" si="20"/>
        <v>46346</v>
      </c>
      <c r="AC16" s="20">
        <f t="shared" si="21"/>
        <v>46347</v>
      </c>
      <c r="AD16" s="20">
        <f t="shared" si="22"/>
        <v>46348</v>
      </c>
      <c r="AE16" s="20">
        <f t="shared" si="23"/>
        <v>46349</v>
      </c>
      <c r="AF16" s="20">
        <f t="shared" si="24"/>
        <v>46350</v>
      </c>
      <c r="AG16" s="20">
        <f t="shared" si="25"/>
        <v>46351</v>
      </c>
      <c r="AH16" s="20">
        <f t="shared" si="26"/>
        <v>46352</v>
      </c>
      <c r="AI16" s="20">
        <f t="shared" si="27"/>
        <v>46353</v>
      </c>
      <c r="AJ16" s="20">
        <f t="shared" si="28"/>
        <v>46354</v>
      </c>
      <c r="AK16" s="20">
        <f t="shared" si="29"/>
        <v>46355</v>
      </c>
      <c r="AL16" s="20">
        <f t="shared" si="30"/>
        <v>46356</v>
      </c>
      <c r="AM16" s="20" t="str">
        <f t="shared" si="30"/>
        <v/>
      </c>
      <c r="AN16" s="20" t="str">
        <f t="shared" si="30"/>
        <v/>
      </c>
      <c r="AO16" s="20" t="str">
        <f t="shared" si="30"/>
        <v/>
      </c>
      <c r="AP16" s="20" t="str">
        <f t="shared" si="30"/>
        <v/>
      </c>
      <c r="AQ16" s="20" t="str">
        <f t="shared" si="30"/>
        <v/>
      </c>
      <c r="AR16" s="20" t="str">
        <f t="shared" si="30"/>
        <v/>
      </c>
    </row>
    <row r="17" spans="2:44" ht="18.75" customHeight="1">
      <c r="B17" s="13" t="s">
        <v>11</v>
      </c>
      <c r="C17" s="20" t="str">
        <f t="shared" si="0"/>
        <v/>
      </c>
      <c r="D17" s="20">
        <f t="shared" si="1"/>
        <v>46357</v>
      </c>
      <c r="E17" s="20">
        <f t="shared" si="1"/>
        <v>46358</v>
      </c>
      <c r="F17" s="20">
        <f t="shared" si="1"/>
        <v>46359</v>
      </c>
      <c r="G17" s="20">
        <f t="shared" si="1"/>
        <v>46360</v>
      </c>
      <c r="H17" s="20">
        <f t="shared" si="1"/>
        <v>46361</v>
      </c>
      <c r="I17" s="20">
        <f t="shared" si="1"/>
        <v>46362</v>
      </c>
      <c r="J17" s="20">
        <f t="shared" si="2"/>
        <v>46363</v>
      </c>
      <c r="K17" s="20">
        <f t="shared" si="3"/>
        <v>46364</v>
      </c>
      <c r="L17" s="20">
        <f t="shared" si="4"/>
        <v>46365</v>
      </c>
      <c r="M17" s="20">
        <f t="shared" si="5"/>
        <v>46366</v>
      </c>
      <c r="N17" s="20">
        <f t="shared" si="6"/>
        <v>46367</v>
      </c>
      <c r="O17" s="20">
        <f t="shared" si="7"/>
        <v>46368</v>
      </c>
      <c r="P17" s="20">
        <f t="shared" si="8"/>
        <v>46369</v>
      </c>
      <c r="Q17" s="20">
        <f t="shared" si="9"/>
        <v>46370</v>
      </c>
      <c r="R17" s="20">
        <f t="shared" si="10"/>
        <v>46371</v>
      </c>
      <c r="S17" s="20">
        <f t="shared" si="11"/>
        <v>46372</v>
      </c>
      <c r="T17" s="20">
        <f t="shared" si="12"/>
        <v>46373</v>
      </c>
      <c r="U17" s="20">
        <f t="shared" si="13"/>
        <v>46374</v>
      </c>
      <c r="V17" s="20">
        <f t="shared" si="14"/>
        <v>46375</v>
      </c>
      <c r="W17" s="20">
        <f t="shared" si="15"/>
        <v>46376</v>
      </c>
      <c r="X17" s="20">
        <f t="shared" si="16"/>
        <v>46377</v>
      </c>
      <c r="Y17" s="20">
        <f t="shared" si="17"/>
        <v>46378</v>
      </c>
      <c r="Z17" s="20">
        <f t="shared" si="18"/>
        <v>46379</v>
      </c>
      <c r="AA17" s="20">
        <f t="shared" si="19"/>
        <v>46380</v>
      </c>
      <c r="AB17" s="20">
        <f t="shared" si="20"/>
        <v>46381</v>
      </c>
      <c r="AC17" s="20">
        <f t="shared" si="21"/>
        <v>46382</v>
      </c>
      <c r="AD17" s="20">
        <f t="shared" si="22"/>
        <v>46383</v>
      </c>
      <c r="AE17" s="20">
        <f t="shared" si="23"/>
        <v>46384</v>
      </c>
      <c r="AF17" s="20">
        <f t="shared" si="24"/>
        <v>46385</v>
      </c>
      <c r="AG17" s="20">
        <f t="shared" si="25"/>
        <v>46386</v>
      </c>
      <c r="AH17" s="20">
        <f t="shared" si="26"/>
        <v>46387</v>
      </c>
      <c r="AI17" s="20">
        <f t="shared" si="27"/>
        <v>46388</v>
      </c>
      <c r="AJ17" s="20">
        <f t="shared" si="28"/>
        <v>46389</v>
      </c>
      <c r="AK17" s="20">
        <f t="shared" si="29"/>
        <v>46390</v>
      </c>
      <c r="AL17" s="20" t="str">
        <f t="shared" si="30"/>
        <v/>
      </c>
      <c r="AM17" s="20" t="str">
        <f t="shared" si="30"/>
        <v/>
      </c>
      <c r="AN17" s="20" t="str">
        <f t="shared" si="30"/>
        <v/>
      </c>
      <c r="AO17" s="20" t="str">
        <f t="shared" si="30"/>
        <v/>
      </c>
      <c r="AP17" s="20" t="str">
        <f t="shared" si="30"/>
        <v/>
      </c>
      <c r="AQ17" s="20" t="str">
        <f t="shared" si="30"/>
        <v/>
      </c>
      <c r="AR17" s="20" t="str">
        <f t="shared" si="30"/>
        <v/>
      </c>
    </row>
    <row r="18" spans="2:44" ht="40.200000000000003" customHeight="1">
      <c r="B18" s="6" t="s">
        <v>12</v>
      </c>
      <c r="C18" s="1"/>
      <c r="D18" s="1"/>
      <c r="E18" s="1"/>
      <c r="F18" s="1"/>
      <c r="G18" s="2"/>
      <c r="H18" s="2"/>
      <c r="I18" s="2"/>
      <c r="J18" s="2"/>
      <c r="K18" s="2"/>
      <c r="L18" s="2"/>
      <c r="M18" s="2"/>
      <c r="N18" s="2"/>
      <c r="O18" s="2"/>
    </row>
    <row r="19" spans="2:44" ht="32.25" customHeight="1">
      <c r="C19" s="29" t="s">
        <v>13</v>
      </c>
      <c r="D19" s="29"/>
      <c r="E19" s="29"/>
      <c r="F19" s="7"/>
      <c r="H19" s="27" t="s">
        <v>14</v>
      </c>
      <c r="I19" s="27"/>
      <c r="J19" s="27"/>
      <c r="K19" s="27"/>
      <c r="L19" s="7"/>
      <c r="M19" s="18"/>
      <c r="N19" s="29" t="s">
        <v>133</v>
      </c>
      <c r="O19" s="29"/>
      <c r="P19" s="29"/>
      <c r="Q19" s="7"/>
      <c r="S19" s="27" t="s">
        <v>15</v>
      </c>
      <c r="T19" s="27"/>
      <c r="U19" s="27"/>
      <c r="V19" s="7"/>
      <c r="X19" s="29" t="s">
        <v>16</v>
      </c>
      <c r="Y19" s="29"/>
      <c r="Z19" s="29"/>
      <c r="AA19" s="7"/>
      <c r="AC19" s="27" t="s">
        <v>17</v>
      </c>
      <c r="AD19" s="27"/>
      <c r="AE19" s="27"/>
      <c r="AF19" s="15"/>
    </row>
    <row r="20" spans="2:44" ht="55.2" customHeight="1">
      <c r="C20" s="33">
        <f>SUMIFS(Suivi_des_congés[Jours],Suivi_des_congés[Nom de l’employé],valSelEmployé,Suivi_des_congés[Date de début],"&gt;="&amp;DATE(Année_civile,1,1),Suivi_des_congés[Date de fin],"&lt;"&amp;DATE(Année_civile+1,1,1))</f>
        <v>7</v>
      </c>
      <c r="D20" s="33"/>
      <c r="E20" s="33"/>
      <c r="F20" s="7"/>
      <c r="H20" s="33">
        <f>NETWORKDAYS(DATE(Année_civile,1,1),EDATE(DATE(Année_civile,1,1),12)-1)</f>
        <v>261</v>
      </c>
      <c r="I20" s="33"/>
      <c r="J20" s="33"/>
      <c r="K20" s="33"/>
      <c r="L20" s="7"/>
      <c r="N20" s="23">
        <f>SUMIFS(Suivi_des_congés[Jours],Suivi_des_congés[Nom de l’employé],valSelEmployé,Suivi_des_congés[Date de début],"&gt;="&amp;DATE(Année_civile,1,1),Suivi_des_congés[Date de fin],"&lt;"&amp;DATE(Année_civile+1,1,1),Suivi_des_congés[Type de congé],[1]Suivi_des_congés_des_employés!G2)</f>
        <v>0</v>
      </c>
      <c r="O20" s="23"/>
      <c r="P20" s="23"/>
      <c r="Q20" s="7"/>
      <c r="S20" s="24">
        <f>SUMIFS(Suivi_des_congés[Jours],Suivi_des_congés[Nom de l’employé],valSelEmployé,Suivi_des_congés[Date de début],"&gt;="&amp;DATE(Année_civile,1,1),Suivi_des_congés[Date de fin],"&lt;"&amp;DATE(Année_civile+1,1,1),Suivi_des_congés[Type de congé],'Types de congés'!B6)</f>
        <v>0</v>
      </c>
      <c r="T20" s="24"/>
      <c r="U20" s="24"/>
      <c r="V20" s="7"/>
      <c r="X20" s="30">
        <f>SUMIFS(Suivi_des_congés[Jours],Suivi_des_congés[Nom de l’employé],valSelEmployé,Suivi_des_congés[Date de début],"&gt;="&amp;DATE(Année_civile,1,1),Suivi_des_congés[Date de fin],"&lt;"&amp;DATE(Année_civile+1,1,1),Suivi_des_congés[Type de congé],'Types de congés'!B7)</f>
        <v>0</v>
      </c>
      <c r="Y20" s="30"/>
      <c r="Z20" s="30"/>
      <c r="AA20" s="7"/>
      <c r="AC20" s="28">
        <f>SUMIFS(Suivi_des_congés[Jours],Suivi_des_congés[Nom de l’employé],valSelEmployé,Suivi_des_congés[Date de début],"&gt;="&amp;DATE(Année_civile,1,1),Suivi_des_congés[Date de fin],"&lt;"&amp;DATE(Année_civile+1,1,1),Suivi_des_congés[Type de congé],'Types de congés'!B8)</f>
        <v>0</v>
      </c>
      <c r="AD20" s="28"/>
      <c r="AE20" s="28"/>
    </row>
    <row r="21" spans="2:44" ht="22.2" customHeight="1">
      <c r="C21" s="25">
        <f>SUMIFS(Suivi_des_congés[Jours],Suivi_des_congés[Nom de l’employé],valSelEmployé,Suivi_des_congés[Date de début],"&gt;="&amp;DATE(Année_civile-1,1,1),Suivi_des_congés[Date de fin],"&lt;"&amp;DATE(Année_civile,1,1))</f>
        <v>0</v>
      </c>
      <c r="D21" s="25"/>
      <c r="E21" s="25"/>
      <c r="F21" s="7"/>
      <c r="G21" s="3"/>
      <c r="H21" s="25">
        <f>NETWORKDAYS(DATE(Année_civile-1,1,1),EDATE(DATE(Année_civile-1,1,1),12)-1)</f>
        <v>261</v>
      </c>
      <c r="I21" s="25"/>
      <c r="J21" s="25"/>
      <c r="K21" s="25"/>
      <c r="L21" s="7"/>
      <c r="M21" s="3"/>
      <c r="N21" s="25">
        <f>SUMIFS(Suivi_des_congés[Jours],Suivi_des_congés[Nom de l’employé],valSelEmployé,Suivi_des_congés[Date de début],"&gt;="&amp;DATE(Année_civile-1,1,1),Suivi_des_congés[Date de fin],"&lt;"&amp;DATE(Année_civile,1,1),Suivi_des_congés[Type de congé],'Types de congés'!B5)</f>
        <v>0</v>
      </c>
      <c r="O21" s="25"/>
      <c r="P21" s="25"/>
      <c r="Q21" s="7"/>
      <c r="R21" s="3"/>
      <c r="S21" s="25">
        <f>SUMIFS(Suivi_des_congés[Jours],Suivi_des_congés[Nom de l’employé],valSelEmployé,Suivi_des_congés[Date de début],"&gt;="&amp;DATE(Année_civile-1,1,1),Suivi_des_congés[Date de fin],"&lt;"&amp;DATE(Année_civile,1,1),Suivi_des_congés[Type de congé],'Types de congés'!B6)</f>
        <v>0</v>
      </c>
      <c r="T21" s="25"/>
      <c r="U21" s="25"/>
      <c r="V21" s="7"/>
      <c r="W21" s="3"/>
      <c r="X21" s="25">
        <f>SUMIFS(Suivi_des_congés[Jours],Suivi_des_congés[Nom de l’employé],valSelEmployé,Suivi_des_congés[Date de début],"&gt;="&amp;DATE(Année_civile-1,1,1),Suivi_des_congés[Date de fin],"&lt;"&amp;DATE(Année_civile,1,1),Suivi_des_congés[Type de congé],'Types de congés'!B7)</f>
        <v>0</v>
      </c>
      <c r="Y21" s="25"/>
      <c r="Z21" s="25"/>
      <c r="AA21" s="7"/>
      <c r="AB21" s="3"/>
      <c r="AC21" s="25">
        <f>SUMIFS(Suivi_des_congés[Jours],Suivi_des_congés[Nom de l’employé],valSelEmployé,Suivi_des_congés[Date de début],"&gt;="&amp;DATE(Année_civile-1,1,1),Suivi_des_congés[Date de fin],"&lt;"&amp;DATE(Année_civile,1,1),Suivi_des_congés[Type de congé],'Types de congés'!B8)</f>
        <v>0</v>
      </c>
      <c r="AD21" s="25"/>
      <c r="AE21" s="25"/>
      <c r="AF21" s="16"/>
    </row>
    <row r="22" spans="2:44" ht="22.2" customHeight="1">
      <c r="C22" s="26" t="str">
        <f>IFERROR(IF(C21&lt;&gt;0,IF(C20&gt;=C21,"HAUT ", "BAS ")&amp;TEXT(C20/C21-1,"0%;0%"),"HAUT 100%"),"")</f>
        <v>HAUT 100%</v>
      </c>
      <c r="D22" s="26"/>
      <c r="E22" s="26"/>
      <c r="F22" s="7"/>
      <c r="G22" s="3"/>
      <c r="H22" s="34" t="str">
        <f>IFERROR(IF(H21&lt;&gt;0,IF(H20&gt;=H21,"HAUT ", "BAS ")&amp;TEXT(H20/H21-1,"0%;0%"),"HAUT 100%"),"")</f>
        <v>HAUT 0%</v>
      </c>
      <c r="I22" s="34"/>
      <c r="J22" s="34"/>
      <c r="K22" s="34"/>
      <c r="L22" s="7"/>
      <c r="M22" s="3"/>
      <c r="N22" s="26" t="str">
        <f>IFERROR(IF(N21&lt;&gt;0,IF(N20&gt;=N21,"HAUT ", "BAS ")&amp;TEXT(N20/N21-1,"0%;0%"),"HAUT 100%"),"")</f>
        <v>HAUT 100%</v>
      </c>
      <c r="O22" s="26"/>
      <c r="P22" s="26"/>
      <c r="Q22" s="7"/>
      <c r="R22" s="3"/>
      <c r="S22" s="26" t="str">
        <f>IFERROR(IF(S21&lt;&gt;0,IF(S20&gt;=S21,"HAUT ", "BAS ")&amp;TEXT(S20/S21-1,"0%;0%"),"HAUT 100%"),"")</f>
        <v>HAUT 100%</v>
      </c>
      <c r="T22" s="26"/>
      <c r="U22" s="26"/>
      <c r="V22" s="7"/>
      <c r="W22" s="3"/>
      <c r="X22" s="26" t="str">
        <f>IFERROR(IF(X21&lt;&gt;0,IF(X20&gt;=X21,"HAUT ", "BAS ")&amp;TEXT(X20/X21-1,"0%;0%"),"HAUT 100%"),"")</f>
        <v>HAUT 100%</v>
      </c>
      <c r="Y22" s="26"/>
      <c r="Z22" s="26"/>
      <c r="AA22" s="7"/>
      <c r="AB22" s="3"/>
      <c r="AC22" s="26" t="str">
        <f>IFERROR(IF(AC21&lt;&gt;0,IF(AC20&gt;=AC21,"HAUT ", "BAS ")&amp;TEXT(AC20/AC21-1,"0%;0%"),"HAUT 100%"),"")</f>
        <v>HAUT 100%</v>
      </c>
      <c r="AD22" s="26"/>
      <c r="AE22" s="26"/>
    </row>
  </sheetData>
  <mergeCells count="26">
    <mergeCell ref="C2:I2"/>
    <mergeCell ref="C3:I3"/>
    <mergeCell ref="C22:E22"/>
    <mergeCell ref="N22:P22"/>
    <mergeCell ref="S22:U22"/>
    <mergeCell ref="C19:E19"/>
    <mergeCell ref="C20:E20"/>
    <mergeCell ref="C21:E21"/>
    <mergeCell ref="S21:U21"/>
    <mergeCell ref="H19:K19"/>
    <mergeCell ref="H20:K20"/>
    <mergeCell ref="H21:K21"/>
    <mergeCell ref="H22:K22"/>
    <mergeCell ref="N21:P21"/>
    <mergeCell ref="N19:P19"/>
    <mergeCell ref="S19:U19"/>
    <mergeCell ref="N20:P20"/>
    <mergeCell ref="S20:U20"/>
    <mergeCell ref="AC21:AE21"/>
    <mergeCell ref="AC22:AE22"/>
    <mergeCell ref="AC19:AE19"/>
    <mergeCell ref="AC20:AE20"/>
    <mergeCell ref="X19:Z19"/>
    <mergeCell ref="X20:Z20"/>
    <mergeCell ref="X21:Z21"/>
    <mergeCell ref="X22:Z22"/>
  </mergeCells>
  <conditionalFormatting sqref="C22:AE22">
    <cfRule type="beginsWith" dxfId="49" priority="2" operator="beginsWith" text="HAUT">
      <formula>LEFT(C22,LEN("HAUT"))="HAUT"</formula>
    </cfRule>
  </conditionalFormatting>
  <conditionalFormatting sqref="C6:AR17">
    <cfRule type="expression" dxfId="48" priority="1">
      <formula>MONTH(C6)&lt;&gt;MONTH($B6)</formula>
    </cfRule>
    <cfRule type="expression" dxfId="47" priority="15">
      <formula>OR(LEFT(C$5,1)="S", COUNTIF(lstCongés, C6)&gt;0)</formula>
    </cfRule>
    <cfRule type="expression" dxfId="46" priority="16">
      <formula>OR(LEFT(C$5,1)="D", COUNTIF(lstCongés, C6)&gt;0)</formula>
    </cfRule>
  </conditionalFormatting>
  <dataValidations count="15">
    <dataValidation allowBlank="1" showInputMessage="1" showErrorMessage="1" prompt="Affichez la présence annuelle des employés dans ce classeur. Sélectionnez un employé et une année pour obtenir une vue d’ensemble dans cette feuille de calcul" sqref="A1"/>
    <dataValidation allowBlank="1" showInputMessage="1" showErrorMessage="1" prompt="Sélectionnez le nom d’un employé dans la cellule AM2 à droite" sqref="J2"/>
    <dataValidation allowBlank="1" showInputMessage="1" showErrorMessage="1" prompt="Entrez l’année dans la cellule AM3 à droite" sqref="J3"/>
    <dataValidation allowBlank="1" showInputMessage="1" showErrorMessage="1" prompt="Le titre de la feuille de calcul figure dans cette cellule." sqref="B1"/>
    <dataValidation allowBlank="1" showInputMessage="1" showErrorMessage="1" prompt="Le titre Chiffres clés figure dans cette cellule. Parcourez les lignes 19 à 22 pour consulter le nombre total de jours de congés, les jours travaillés et d’autres statistiques relatives aux congés" sqref="B18"/>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dataValidation allowBlank="1" showInputMessage="1" showErrorMessage="1" prompt="Sélectionnez un employé dans la cellule à droite" sqref="B2"/>
    <dataValidation allowBlank="1" showInputMessage="1" showErrorMessage="1" prompt="Entrez l’année dans la cellule à droite." sqref="B3"/>
    <dataValidation type="list" allowBlank="1" showInputMessage="1" showErrorMessage="1" error="Sélectionnez le nom de l’employé dans la liste. Sélectionnez ANNULER, appuyez sur ALT+FLÈCHE + BAS, puis sur ENTRÉE pour sélectionner " prompt="Sélectionnez le nom d’un employé dans cette cellule. Appuyez sur ALT+FLÈCHE BAS pour ouvrir la liste déroulante, puis sur ENTRÉE pour opérer une sélection" sqref="C2:I2">
      <formula1>lstEmployés</formula1>
    </dataValidation>
    <dataValidation allowBlank="1" showInputMessage="1" showErrorMessage="1" prompt="Entrez l’année dans cette cellule" sqref="C3:I3"/>
    <dataValidation allowBlank="1" showInputMessage="1" showErrorMessage="1" prompt="Les titres des statistiques clés sont automatiquement calculés dans cette ligne à partir de la cellule à droite" sqref="B19"/>
    <dataValidation allowBlank="1" showInputMessage="1" showErrorMessage="1" prompt="Les valeurs des statistiques clés sont automatiquement calculées dans cette ligne à partir de la cellule à droite" sqref="B20"/>
    <dataValidation allowBlank="1" showInputMessage="1" showErrorMessage="1" prompt="Une comparaison des statistiques clés par rapport à l’année précédente est automatiquement calculée dans cette ligne à partir de la cellule à droite" sqref="B21"/>
    <dataValidation allowBlank="1" showInputMessage="1" showErrorMessage="1" prompt="L’évolution de chaque statistique clé figure dans cette ligne à partir de la cellule à droite" sqref="B22"/>
    <dataValidation allowBlank="1" showInputMessage="1" showErrorMessage="1" prompt="Les jours de la semaine pour le mois présent dans la colonne B et le jour de la semaine dans ce titre figurent dans cette colonne. Les cellules en surbrillance indiquent un congé" sqref="C5:AR5"/>
  </dataValidations>
  <pageMargins left="0.7" right="0.7" top="0.75" bottom="0.75" header="0.3" footer="0.3"/>
  <pageSetup paperSize="9" scale="2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6" id="{77486DEF-4B90-4A09-A027-C628567EDF4C}">
            <xm:f>COUNTIFS(lstNomsEmpl,valSelEmployé,lstDatesD,"&lt;="&amp;C6,lstDatesF,"&gt;="&amp;C6,lstTypesC,'Types de congés'!$B$5)&gt;0</xm:f>
            <x14:dxf>
              <font>
                <color theme="3" tint="-0.24994659260841701"/>
              </font>
              <fill>
                <patternFill>
                  <bgColor theme="4"/>
                </patternFill>
              </fill>
            </x14:dxf>
          </x14:cfRule>
          <x14:cfRule type="expression" priority="7" id="{7BA81481-452F-4533-84C8-E4B1E4D25843}">
            <xm:f>COUNTIFS(lstNomsEmpl,valSelEmployé,lstDatesD,"&lt;="&amp;C6,lstDatesF,"&gt;="&amp;C6,lstTypesC,'Types de congés'!$B$6)&gt;0</xm:f>
            <x14:dxf>
              <fill>
                <patternFill>
                  <bgColor theme="8"/>
                </patternFill>
              </fill>
            </x14:dxf>
          </x14:cfRule>
          <x14:cfRule type="expression" priority="8" id="{7DF86B1D-BC96-4C1F-BA74-43CC1527B439}">
            <xm:f>COUNTIFS(lstNomsEmpl,valSelEmployé,lstDatesD,"&lt;="&amp;C6,lstDatesF,"&gt;="&amp;C6,lstTypesC,'Types de congés'!$B$7)&gt;0</xm:f>
            <x14:dxf>
              <fill>
                <patternFill>
                  <bgColor theme="6"/>
                </patternFill>
              </fill>
            </x14:dxf>
          </x14:cfRule>
          <x14:cfRule type="expression" priority="9" id="{8D7627D3-E4F4-4E54-8BDC-376A6BB31759}">
            <xm:f>COUNTIFS(lstNomsEmpl,valSelEmployé,lstDatesD,"&lt;="&amp;C6,lstDatesF,"&gt;="&amp;C6,lstTypesC,'Types de congés'!$B$8)&gt;0</xm:f>
            <x14:dxf>
              <fill>
                <patternFill>
                  <bgColor theme="7"/>
                </patternFill>
              </fill>
            </x14:dxf>
          </x14:cfRule>
          <xm:sqref>C6:AR17</xm:sqref>
        </x14:conditionalFormatting>
      </x14:conditionalFormattings>
    </ext>
  </extLst>
</worksheet>
</file>

<file path=xl/worksheets/sheet2.xml><?xml version="1.0" encoding="utf-8"?>
<worksheet xmlns="http://schemas.openxmlformats.org/spreadsheetml/2006/main" xmlns:r="http://schemas.openxmlformats.org/officeDocument/2006/relationships">
  <sheetPr codeName="Sheet1">
    <tabColor theme="5" tint="-0.499984740745262"/>
    <pageSetUpPr autoPageBreaks="0" fitToPage="1"/>
  </sheetPr>
  <dimension ref="B1:G26"/>
  <sheetViews>
    <sheetView showGridLines="0" zoomScaleNormal="100" workbookViewId="0">
      <selection activeCell="D9" sqref="D9"/>
    </sheetView>
  </sheetViews>
  <sheetFormatPr baseColWidth="10" defaultColWidth="9" defaultRowHeight="30" customHeight="1"/>
  <cols>
    <col min="1" max="1" width="2.44140625" customWidth="1"/>
    <col min="2" max="2" width="25.44140625" customWidth="1"/>
    <col min="3" max="3" width="19.33203125" customWidth="1"/>
    <col min="4" max="4" width="19.44140625" customWidth="1"/>
    <col min="5" max="5" width="17.21875" customWidth="1"/>
    <col min="6" max="6" width="19.88671875" customWidth="1"/>
    <col min="7" max="7" width="12.21875" customWidth="1"/>
    <col min="8" max="8" width="2.44140625" customWidth="1"/>
  </cols>
  <sheetData>
    <row r="1" spans="2:7" ht="40.200000000000003" customHeight="1">
      <c r="B1" s="19" t="s">
        <v>30</v>
      </c>
      <c r="C1" s="19"/>
    </row>
    <row r="2" spans="2:7" ht="15" customHeight="1"/>
    <row r="3" spans="2:7" ht="30" customHeight="1">
      <c r="B3" s="9" t="s">
        <v>18</v>
      </c>
      <c r="C3" s="9" t="s">
        <v>134</v>
      </c>
      <c r="D3" s="9" t="s">
        <v>19</v>
      </c>
      <c r="E3" s="9" t="s">
        <v>20</v>
      </c>
      <c r="F3" s="9" t="s">
        <v>21</v>
      </c>
      <c r="G3" s="9" t="s">
        <v>22</v>
      </c>
    </row>
    <row r="4" spans="2:7" ht="30" customHeight="1">
      <c r="B4" s="37" t="s">
        <v>135</v>
      </c>
      <c r="C4" s="38">
        <v>25</v>
      </c>
      <c r="D4" s="11">
        <v>46023</v>
      </c>
      <c r="E4" s="11">
        <v>46026</v>
      </c>
      <c r="F4" s="8" t="s">
        <v>117</v>
      </c>
      <c r="G4" s="10">
        <f>NETWORKDAYS(Suivi_des_congés[[#This Row],[Date de début]],Suivi_des_congés[[#This Row],[Date de fin]],lstCongés)</f>
        <v>1</v>
      </c>
    </row>
    <row r="5" spans="2:7" ht="30" customHeight="1">
      <c r="B5" s="37" t="s">
        <v>135</v>
      </c>
      <c r="C5" s="38"/>
      <c r="D5" s="11">
        <v>46032</v>
      </c>
      <c r="E5" s="11">
        <v>46037</v>
      </c>
      <c r="F5" s="8" t="s">
        <v>108</v>
      </c>
      <c r="G5" s="10">
        <f>NETWORKDAYS(Suivi_des_congés[[#This Row],[Date de début]],Suivi_des_congés[[#This Row],[Date de fin]],lstCongés)</f>
        <v>4</v>
      </c>
    </row>
    <row r="6" spans="2:7" ht="30" customHeight="1">
      <c r="B6" s="37" t="s">
        <v>135</v>
      </c>
      <c r="C6" s="38"/>
      <c r="D6" s="11">
        <v>46065</v>
      </c>
      <c r="E6" s="11">
        <v>46068</v>
      </c>
      <c r="F6" s="8" t="s">
        <v>124</v>
      </c>
      <c r="G6" s="10">
        <f>NETWORKDAYS(Suivi_des_congés[[#This Row],[Date de début]],Suivi_des_congés[[#This Row],[Date de fin]],lstCongés)</f>
        <v>2</v>
      </c>
    </row>
    <row r="7" spans="2:7" ht="30" customHeight="1">
      <c r="B7" s="36" t="s">
        <v>138</v>
      </c>
      <c r="C7" s="8"/>
      <c r="D7" s="11"/>
      <c r="E7" s="11"/>
      <c r="F7" s="8"/>
      <c r="G7" s="10">
        <f>NETWORKDAYS(Suivi_des_congés[[#This Row],[Date de début]],Suivi_des_congés[[#This Row],[Date de fin]],lstCongés)</f>
        <v>0</v>
      </c>
    </row>
    <row r="8" spans="2:7" ht="30" customHeight="1">
      <c r="B8" s="36" t="s">
        <v>139</v>
      </c>
      <c r="C8" s="8"/>
      <c r="D8" s="11"/>
      <c r="E8" s="11"/>
      <c r="F8" s="8"/>
      <c r="G8" s="10">
        <f>NETWORKDAYS(Suivi_des_congés[[#This Row],[Date de début]],Suivi_des_congés[[#This Row],[Date de fin]],lstCongés)</f>
        <v>0</v>
      </c>
    </row>
    <row r="9" spans="2:7" ht="30" customHeight="1">
      <c r="B9" s="36" t="s">
        <v>140</v>
      </c>
      <c r="C9" s="8"/>
      <c r="D9" s="11"/>
      <c r="E9" s="11"/>
      <c r="F9" s="8"/>
      <c r="G9" s="10">
        <f>NETWORKDAYS(Suivi_des_congés[[#This Row],[Date de début]],Suivi_des_congés[[#This Row],[Date de fin]],lstCongés)</f>
        <v>0</v>
      </c>
    </row>
    <row r="10" spans="2:7" ht="30" customHeight="1">
      <c r="B10" s="36" t="s">
        <v>141</v>
      </c>
      <c r="C10" s="8"/>
      <c r="D10" s="11"/>
      <c r="E10" s="11"/>
      <c r="F10" s="8"/>
      <c r="G10" s="10">
        <f>NETWORKDAYS(Suivi_des_congés[[#This Row],[Date de début]],Suivi_des_congés[[#This Row],[Date de fin]],lstCongés)</f>
        <v>0</v>
      </c>
    </row>
    <row r="11" spans="2:7" ht="30" customHeight="1">
      <c r="B11" s="36" t="s">
        <v>142</v>
      </c>
      <c r="C11" s="8"/>
      <c r="D11" s="11"/>
      <c r="E11" s="11"/>
      <c r="F11" s="8"/>
      <c r="G11" s="10">
        <f>NETWORKDAYS(Suivi_des_congés[[#This Row],[Date de début]],Suivi_des_congés[[#This Row],[Date de fin]],lstCongés)</f>
        <v>0</v>
      </c>
    </row>
    <row r="12" spans="2:7" ht="30" customHeight="1">
      <c r="B12" s="36" t="s">
        <v>143</v>
      </c>
      <c r="C12" s="8"/>
      <c r="D12" s="11"/>
      <c r="E12" s="11"/>
      <c r="F12" s="8"/>
      <c r="G12" s="10">
        <f>NETWORKDAYS(Suivi_des_congés[[#This Row],[Date de début]],Suivi_des_congés[[#This Row],[Date de fin]],lstCongés)</f>
        <v>0</v>
      </c>
    </row>
    <row r="13" spans="2:7" ht="30" customHeight="1">
      <c r="B13" s="36" t="s">
        <v>144</v>
      </c>
      <c r="C13" s="8"/>
      <c r="D13" s="11"/>
      <c r="E13" s="11"/>
      <c r="F13" s="8"/>
      <c r="G13" s="10">
        <f>NETWORKDAYS(Suivi_des_congés[[#This Row],[Date de début]],Suivi_des_congés[[#This Row],[Date de fin]],lstCongés)</f>
        <v>0</v>
      </c>
    </row>
    <row r="14" spans="2:7" ht="30" customHeight="1">
      <c r="B14" s="36" t="s">
        <v>145</v>
      </c>
      <c r="C14" s="8"/>
      <c r="D14" s="11"/>
      <c r="E14" s="11"/>
      <c r="F14" s="8"/>
      <c r="G14" s="10">
        <f>NETWORKDAYS(Suivi_des_congés[[#This Row],[Date de début]],Suivi_des_congés[[#This Row],[Date de fin]],lstCongés)</f>
        <v>0</v>
      </c>
    </row>
    <row r="15" spans="2:7" ht="30" customHeight="1">
      <c r="B15" s="36" t="s">
        <v>146</v>
      </c>
      <c r="C15" s="8"/>
      <c r="D15" s="11"/>
      <c r="E15" s="11"/>
      <c r="F15" s="8"/>
      <c r="G15" s="10">
        <f>NETWORKDAYS(Suivi_des_congés[[#This Row],[Date de début]],Suivi_des_congés[[#This Row],[Date de fin]],lstCongés)</f>
        <v>0</v>
      </c>
    </row>
    <row r="16" spans="2:7" ht="30" customHeight="1">
      <c r="B16" s="36" t="s">
        <v>147</v>
      </c>
      <c r="C16" s="8"/>
      <c r="D16" s="11"/>
      <c r="E16" s="11"/>
      <c r="F16" s="8"/>
      <c r="G16" s="10">
        <f>NETWORKDAYS(Suivi_des_congés[[#This Row],[Date de début]],Suivi_des_congés[[#This Row],[Date de fin]],lstCongés)</f>
        <v>0</v>
      </c>
    </row>
    <row r="17" spans="2:7" ht="30" customHeight="1">
      <c r="B17" s="36" t="s">
        <v>148</v>
      </c>
      <c r="C17" s="8"/>
      <c r="D17" s="11"/>
      <c r="E17" s="11"/>
      <c r="F17" s="8"/>
      <c r="G17" s="10">
        <f>NETWORKDAYS(Suivi_des_congés[[#This Row],[Date de début]],Suivi_des_congés[[#This Row],[Date de fin]],lstCongés)</f>
        <v>0</v>
      </c>
    </row>
    <row r="18" spans="2:7" ht="30" customHeight="1">
      <c r="B18" s="36" t="s">
        <v>149</v>
      </c>
      <c r="C18" s="8"/>
      <c r="D18" s="11"/>
      <c r="E18" s="11"/>
      <c r="F18" s="8"/>
      <c r="G18" s="10">
        <f>NETWORKDAYS(Suivi_des_congés[[#This Row],[Date de début]],Suivi_des_congés[[#This Row],[Date de fin]],lstCongés)</f>
        <v>0</v>
      </c>
    </row>
    <row r="19" spans="2:7" ht="30" customHeight="1">
      <c r="B19" s="36" t="s">
        <v>150</v>
      </c>
      <c r="C19" s="8"/>
      <c r="D19" s="11"/>
      <c r="E19" s="11"/>
      <c r="F19" s="8"/>
      <c r="G19" s="10">
        <f>NETWORKDAYS(Suivi_des_congés[[#This Row],[Date de début]],Suivi_des_congés[[#This Row],[Date de fin]],lstCongés)</f>
        <v>0</v>
      </c>
    </row>
    <row r="20" spans="2:7" ht="30" customHeight="1">
      <c r="B20" s="36" t="s">
        <v>151</v>
      </c>
      <c r="C20" s="8"/>
      <c r="D20" s="11"/>
      <c r="E20" s="11"/>
      <c r="F20" s="8"/>
      <c r="G20" s="10">
        <f>NETWORKDAYS(Suivi_des_congés[[#This Row],[Date de début]],Suivi_des_congés[[#This Row],[Date de fin]],lstCongés)</f>
        <v>0</v>
      </c>
    </row>
    <row r="21" spans="2:7" ht="30" customHeight="1">
      <c r="B21" s="36" t="s">
        <v>152</v>
      </c>
      <c r="C21" s="8"/>
      <c r="D21" s="11"/>
      <c r="E21" s="11"/>
      <c r="F21" s="8"/>
      <c r="G21" s="10">
        <f>NETWORKDAYS(Suivi_des_congés[[#This Row],[Date de début]],Suivi_des_congés[[#This Row],[Date de fin]],lstCongés)</f>
        <v>0</v>
      </c>
    </row>
    <row r="22" spans="2:7" ht="30" customHeight="1">
      <c r="B22" s="36" t="s">
        <v>153</v>
      </c>
      <c r="C22" s="8"/>
      <c r="D22" s="11"/>
      <c r="E22" s="11"/>
      <c r="F22" s="8"/>
      <c r="G22" s="10">
        <f>NETWORKDAYS(Suivi_des_congés[[#This Row],[Date de début]],Suivi_des_congés[[#This Row],[Date de fin]],lstCongés)</f>
        <v>0</v>
      </c>
    </row>
    <row r="23" spans="2:7" ht="30" customHeight="1">
      <c r="B23" s="36" t="s">
        <v>154</v>
      </c>
      <c r="C23" s="8"/>
      <c r="D23" s="11"/>
      <c r="E23" s="11"/>
      <c r="F23" s="8"/>
      <c r="G23" s="10">
        <f>NETWORKDAYS(Suivi_des_congés[[#This Row],[Date de début]],Suivi_des_congés[[#This Row],[Date de fin]],lstCongés)</f>
        <v>0</v>
      </c>
    </row>
    <row r="24" spans="2:7" ht="30" customHeight="1">
      <c r="B24" s="36" t="s">
        <v>155</v>
      </c>
      <c r="C24" s="8"/>
      <c r="D24" s="11"/>
      <c r="E24" s="11"/>
      <c r="F24" s="8"/>
      <c r="G24" s="10">
        <f>NETWORKDAYS(Suivi_des_congés[[#This Row],[Date de début]],Suivi_des_congés[[#This Row],[Date de fin]],lstCongés)</f>
        <v>0</v>
      </c>
    </row>
    <row r="25" spans="2:7" ht="30" customHeight="1">
      <c r="B25" s="36" t="s">
        <v>156</v>
      </c>
      <c r="C25" s="8"/>
      <c r="D25" s="11"/>
      <c r="E25" s="11"/>
      <c r="F25" s="8"/>
      <c r="G25" s="10">
        <f>NETWORKDAYS(Suivi_des_congés[[#This Row],[Date de début]],Suivi_des_congés[[#This Row],[Date de fin]],lstCongés)</f>
        <v>0</v>
      </c>
    </row>
    <row r="26" spans="2:7" ht="30" customHeight="1">
      <c r="B26" s="36" t="s">
        <v>157</v>
      </c>
      <c r="C26" s="8"/>
      <c r="D26" s="11"/>
      <c r="E26" s="11"/>
      <c r="F26" s="8"/>
      <c r="G26" s="10">
        <f>NETWORKDAYS(Suivi_des_congés[[#This Row],[Date de début]],Suivi_des_congés[[#This Row],[Date de fin]],lstCongés)</f>
        <v>0</v>
      </c>
    </row>
  </sheetData>
  <dataValidations count="11">
    <dataValidation type="list" errorStyle="warning" allowBlank="1" showInputMessage="1" showErrorMessage="1" error="Sélectionnez le type de congé dans la liste. Sélectionnez ANNULER, puis appuyez sur ALT+FLÈCHE BAS pour sélectionner le type de congé dans la liste déroulante" sqref="F4:F26">
      <formula1>lstTypesCongés</formula1>
    </dataValidation>
    <dataValidation type="list" errorStyle="information" allowBlank="1" showInputMessage="1" showErrorMessage="1" errorTitle="Employé inconnu" error="Sélectionnez un employé dans la liste. Pour modifier la liste, sous l’onglet Paramètres, ajoutez ou supprimez des employés de la table Liste des employés." sqref="B27:C741">
      <formula1>lstEmployés</formula1>
    </dataValidation>
    <dataValidation allowBlank="1" showInputMessage="1" showErrorMessage="1" prompt="Consignez les congés des employés dans le tableau de cette feuille de calcul" sqref="A1"/>
    <dataValidation allowBlank="1" showInputMessage="1" showErrorMessage="1" prompt="Le tableau ci-dessous est utilisé dans Calendrier pour mettre à jour automatiquement un registre de présence annuel des employés. Utilisez les filtres de tableau pour obtenir les entrées correspondant à un employé ou un type de congé spécifique" sqref="B2:C2"/>
    <dataValidation allowBlank="1" showInputMessage="1" showErrorMessage="1" prompt="Sélectionnez le nom d’un employé dans cette colonne. Appuyez sur ALT+FLÈCHE BAS pour ouvrir la liste déroulante, puis sur ENTRÉE pour sélectionner le nom de l’employé" sqref="B3:C3"/>
    <dataValidation type="list" errorStyle="warning" allowBlank="1" showInputMessage="1" showErrorMessage="1" error="Sélectionnez le nom de l’employé dans la liste. Sélectionnez ANNULER, puis appuyez sur ALT+FLÈCHE BAS pour sélectionner le nom de l’employé dans la liste déroulante" sqref="B4:C26">
      <formula1>lstEmployés</formula1>
    </dataValidation>
    <dataValidation allowBlank="1" showInputMessage="1" showErrorMessage="1" prompt="Entrez la date de début du congé dans cette colonne_x000a_" sqref="D3"/>
    <dataValidation allowBlank="1" showInputMessage="1" showErrorMessage="1" prompt="Entrez la date de fin du congé dans cette colonne" sqref="E3"/>
    <dataValidation allowBlank="1" showInputMessage="1" showErrorMessage="1" prompt="Sélectionnez un type de congé dans cette colonne. Appuyez sur ALT+FLÈCHE BAS pour ouvrir la liste déroulante, puis sur ENTRÉE pour sélectionner le type de congé" sqref="F3"/>
    <dataValidation allowBlank="1" showInputMessage="1" showErrorMessage="1" prompt="Le nombre total de jours est calculé automatiquement dans cette colonne" sqref="G3"/>
    <dataValidation allowBlank="1" showInputMessage="1" showErrorMessage="1" prompt="Le titre de la feuille de calcul figure dans cette cellule." sqref="B1:C1"/>
  </dataValidations>
  <pageMargins left="0.7" right="0.7" top="0.75" bottom="0.75" header="0.3" footer="0.3"/>
  <pageSetup paperSize="9" scale="88" fitToHeight="0" orientation="portrait" r:id="rId1"/>
  <tableParts count="1">
    <tablePart r:id="rId2"/>
  </tableParts>
</worksheet>
</file>

<file path=xl/worksheets/sheet3.xml><?xml version="1.0" encoding="utf-8"?>
<worksheet xmlns="http://schemas.openxmlformats.org/spreadsheetml/2006/main" xmlns:r="http://schemas.openxmlformats.org/officeDocument/2006/relationships">
  <sheetPr codeName="Sheet2">
    <tabColor theme="2" tint="-0.499984740745262"/>
    <pageSetUpPr fitToPage="1"/>
  </sheetPr>
  <dimension ref="B1:B24"/>
  <sheetViews>
    <sheetView showGridLines="0" topLeftCell="A18" zoomScaleNormal="100" workbookViewId="0">
      <selection activeCell="A25" sqref="A25:XFD81"/>
    </sheetView>
  </sheetViews>
  <sheetFormatPr baseColWidth="10" defaultColWidth="9" defaultRowHeight="30" customHeight="1"/>
  <cols>
    <col min="1" max="1" width="2.44140625" customWidth="1"/>
    <col min="2" max="2" width="30.33203125" customWidth="1"/>
    <col min="3" max="3" width="3.21875" customWidth="1"/>
  </cols>
  <sheetData>
    <row r="1" spans="2:2" ht="40.200000000000003" customHeight="1">
      <c r="B1" s="19" t="s">
        <v>23</v>
      </c>
    </row>
    <row r="2" spans="2:2" ht="15" customHeight="1"/>
    <row r="3" spans="2:2" ht="30" customHeight="1">
      <c r="B3" s="9" t="s">
        <v>24</v>
      </c>
    </row>
    <row r="4" spans="2:2" ht="30" customHeight="1">
      <c r="B4" s="36" t="s">
        <v>135</v>
      </c>
    </row>
    <row r="5" spans="2:2" ht="30" customHeight="1">
      <c r="B5" s="36" t="s">
        <v>136</v>
      </c>
    </row>
    <row r="6" spans="2:2" ht="30" customHeight="1">
      <c r="B6" s="36" t="s">
        <v>137</v>
      </c>
    </row>
    <row r="7" spans="2:2" ht="30" customHeight="1">
      <c r="B7" s="36" t="s">
        <v>138</v>
      </c>
    </row>
    <row r="8" spans="2:2" ht="30" customHeight="1">
      <c r="B8" s="36" t="s">
        <v>139</v>
      </c>
    </row>
    <row r="9" spans="2:2" ht="30" customHeight="1">
      <c r="B9" s="36" t="s">
        <v>140</v>
      </c>
    </row>
    <row r="10" spans="2:2" ht="30" customHeight="1">
      <c r="B10" s="36" t="s">
        <v>141</v>
      </c>
    </row>
    <row r="11" spans="2:2" ht="30" customHeight="1">
      <c r="B11" s="36" t="s">
        <v>142</v>
      </c>
    </row>
    <row r="12" spans="2:2" ht="30" customHeight="1">
      <c r="B12" s="36" t="s">
        <v>143</v>
      </c>
    </row>
    <row r="13" spans="2:2" ht="30" customHeight="1">
      <c r="B13" s="36" t="s">
        <v>144</v>
      </c>
    </row>
    <row r="14" spans="2:2" ht="30" customHeight="1">
      <c r="B14" s="36" t="s">
        <v>145</v>
      </c>
    </row>
    <row r="15" spans="2:2" ht="30" customHeight="1">
      <c r="B15" s="36" t="s">
        <v>146</v>
      </c>
    </row>
    <row r="16" spans="2:2" ht="30" customHeight="1">
      <c r="B16" s="36" t="s">
        <v>147</v>
      </c>
    </row>
    <row r="17" spans="2:2" ht="30" customHeight="1">
      <c r="B17" s="36" t="s">
        <v>148</v>
      </c>
    </row>
    <row r="18" spans="2:2" ht="30" customHeight="1">
      <c r="B18" s="36" t="s">
        <v>149</v>
      </c>
    </row>
    <row r="19" spans="2:2" ht="30" customHeight="1">
      <c r="B19" s="36" t="s">
        <v>150</v>
      </c>
    </row>
    <row r="20" spans="2:2" ht="30" customHeight="1">
      <c r="B20" s="36" t="s">
        <v>151</v>
      </c>
    </row>
    <row r="21" spans="2:2" ht="30" customHeight="1">
      <c r="B21" s="36" t="s">
        <v>152</v>
      </c>
    </row>
    <row r="22" spans="2:2" ht="30" customHeight="1">
      <c r="B22" s="36" t="s">
        <v>153</v>
      </c>
    </row>
    <row r="23" spans="2:2" ht="30" customHeight="1">
      <c r="B23" s="36" t="s">
        <v>154</v>
      </c>
    </row>
    <row r="24" spans="2:2" ht="30" customHeight="1">
      <c r="B24" s="36" t="s">
        <v>155</v>
      </c>
    </row>
  </sheetData>
  <phoneticPr fontId="24" type="noConversion"/>
  <dataValidations count="3">
    <dataValidation allowBlank="1" showInputMessage="1" showErrorMessage="1" prompt="Ajoutez les employés dans cette feuille de calcul. Les entrées de ce tableau sont utilisées pour la sélection dans les feuilles de calcul Calendrier et Suivi des congés des employés" sqref="A1"/>
    <dataValidation allowBlank="1" showInputMessage="1" showErrorMessage="1" prompt="Le titre de la feuille de calcul figure dans cette cellule." sqref="B1"/>
    <dataValidation allowBlank="1" showInputMessage="1" showErrorMessage="1" prompt="Les noms des employés figurent dans cette colonne sous ce titre" sqref="B3"/>
  </dataValidations>
  <pageMargins left="0.7" right="0.7" top="0.75" bottom="0.75" header="0.3" footer="0.3"/>
  <pageSetup paperSize="9" fitToHeight="0" orientation="portrait" r:id="rId1"/>
  <tableParts count="1">
    <tablePart r:id="rId2"/>
  </tableParts>
</worksheet>
</file>

<file path=xl/worksheets/sheet4.xml><?xml version="1.0" encoding="utf-8"?>
<worksheet xmlns="http://schemas.openxmlformats.org/spreadsheetml/2006/main" xmlns:r="http://schemas.openxmlformats.org/officeDocument/2006/relationships">
  <sheetPr>
    <tabColor theme="3" tint="0.39997558519241921"/>
    <pageSetUpPr fitToPage="1"/>
  </sheetPr>
  <dimension ref="B1:C27"/>
  <sheetViews>
    <sheetView showGridLines="0" topLeftCell="A19" zoomScaleNormal="100" workbookViewId="0">
      <selection activeCell="B3" sqref="B3:C3"/>
    </sheetView>
  </sheetViews>
  <sheetFormatPr baseColWidth="10" defaultColWidth="9" defaultRowHeight="30" customHeight="1"/>
  <cols>
    <col min="1" max="1" width="2.44140625" customWidth="1"/>
    <col min="2" max="2" width="11.109375" customWidth="1"/>
    <col min="3" max="3" width="30.33203125" customWidth="1"/>
    <col min="4" max="4" width="3.21875" customWidth="1"/>
  </cols>
  <sheetData>
    <row r="1" spans="2:3" ht="40.200000000000003" customHeight="1">
      <c r="B1" s="35" t="s">
        <v>25</v>
      </c>
      <c r="C1" s="35"/>
    </row>
    <row r="2" spans="2:3" ht="15" customHeight="1"/>
    <row r="3" spans="2:3" ht="30" customHeight="1">
      <c r="B3" s="22" t="s">
        <v>131</v>
      </c>
      <c r="C3" s="22" t="s">
        <v>132</v>
      </c>
    </row>
    <row r="4" spans="2:3" ht="30" customHeight="1">
      <c r="B4" s="21" t="s">
        <v>109</v>
      </c>
      <c r="C4" s="21" t="s">
        <v>86</v>
      </c>
    </row>
    <row r="5" spans="2:3" ht="30" customHeight="1">
      <c r="B5" s="8" t="s">
        <v>110</v>
      </c>
      <c r="C5" s="8" t="s">
        <v>87</v>
      </c>
    </row>
    <row r="6" spans="2:3" ht="30" customHeight="1">
      <c r="B6" s="8" t="s">
        <v>111</v>
      </c>
      <c r="C6" s="8" t="s">
        <v>88</v>
      </c>
    </row>
    <row r="7" spans="2:3" ht="30" customHeight="1">
      <c r="B7" s="8" t="s">
        <v>112</v>
      </c>
      <c r="C7" s="8" t="s">
        <v>89</v>
      </c>
    </row>
    <row r="8" spans="2:3" ht="30" customHeight="1">
      <c r="B8" s="8" t="s">
        <v>113</v>
      </c>
      <c r="C8" s="8" t="s">
        <v>90</v>
      </c>
    </row>
    <row r="9" spans="2:3" ht="30" customHeight="1">
      <c r="B9" s="8" t="s">
        <v>114</v>
      </c>
      <c r="C9" s="8" t="s">
        <v>91</v>
      </c>
    </row>
    <row r="10" spans="2:3" ht="30" customHeight="1">
      <c r="B10" s="8" t="s">
        <v>92</v>
      </c>
      <c r="C10" s="8" t="s">
        <v>92</v>
      </c>
    </row>
    <row r="11" spans="2:3" ht="30" customHeight="1">
      <c r="B11" s="8" t="s">
        <v>115</v>
      </c>
      <c r="C11" s="8" t="s">
        <v>93</v>
      </c>
    </row>
    <row r="12" spans="2:3" ht="30" customHeight="1">
      <c r="B12" s="8" t="s">
        <v>116</v>
      </c>
      <c r="C12" s="8" t="s">
        <v>94</v>
      </c>
    </row>
    <row r="13" spans="2:3" ht="30" customHeight="1">
      <c r="B13" s="8" t="s">
        <v>117</v>
      </c>
      <c r="C13" s="8" t="s">
        <v>95</v>
      </c>
    </row>
    <row r="14" spans="2:3" ht="30" customHeight="1">
      <c r="B14" s="8" t="s">
        <v>118</v>
      </c>
      <c r="C14" s="8" t="s">
        <v>96</v>
      </c>
    </row>
    <row r="15" spans="2:3" ht="30" customHeight="1">
      <c r="B15" s="8" t="s">
        <v>119</v>
      </c>
      <c r="C15" s="8" t="s">
        <v>97</v>
      </c>
    </row>
    <row r="16" spans="2:3" ht="30" customHeight="1">
      <c r="B16" s="8" t="s">
        <v>120</v>
      </c>
      <c r="C16" s="8" t="s">
        <v>98</v>
      </c>
    </row>
    <row r="17" spans="2:3" ht="30" customHeight="1">
      <c r="B17" s="8" t="s">
        <v>121</v>
      </c>
      <c r="C17" s="8" t="s">
        <v>99</v>
      </c>
    </row>
    <row r="18" spans="2:3" ht="30" customHeight="1">
      <c r="B18" s="8" t="s">
        <v>122</v>
      </c>
      <c r="C18" s="8" t="s">
        <v>100</v>
      </c>
    </row>
    <row r="19" spans="2:3" ht="30" customHeight="1">
      <c r="B19" s="8" t="s">
        <v>123</v>
      </c>
      <c r="C19" s="8" t="s">
        <v>101</v>
      </c>
    </row>
    <row r="20" spans="2:3" ht="30" customHeight="1">
      <c r="B20" s="8" t="s">
        <v>124</v>
      </c>
      <c r="C20" s="8" t="s">
        <v>102</v>
      </c>
    </row>
    <row r="21" spans="2:3" ht="30" customHeight="1">
      <c r="B21" s="8" t="s">
        <v>125</v>
      </c>
      <c r="C21" s="8" t="s">
        <v>103</v>
      </c>
    </row>
    <row r="22" spans="2:3" ht="30" customHeight="1">
      <c r="B22" s="8" t="s">
        <v>126</v>
      </c>
      <c r="C22" s="8" t="s">
        <v>104</v>
      </c>
    </row>
    <row r="23" spans="2:3" ht="30" customHeight="1">
      <c r="B23" s="8" t="s">
        <v>127</v>
      </c>
      <c r="C23" s="8" t="s">
        <v>105</v>
      </c>
    </row>
    <row r="24" spans="2:3" ht="30" customHeight="1">
      <c r="B24" s="8" t="s">
        <v>128</v>
      </c>
      <c r="C24" s="8" t="s">
        <v>106</v>
      </c>
    </row>
    <row r="25" spans="2:3" ht="30" customHeight="1">
      <c r="B25" s="8" t="s">
        <v>129</v>
      </c>
      <c r="C25" s="8" t="s">
        <v>107</v>
      </c>
    </row>
    <row r="26" spans="2:3" ht="30" customHeight="1">
      <c r="B26" s="8" t="s">
        <v>108</v>
      </c>
      <c r="C26" s="8" t="s">
        <v>130</v>
      </c>
    </row>
    <row r="27" spans="2:3" ht="30" customHeight="1">
      <c r="B27" s="8"/>
      <c r="C27" s="8"/>
    </row>
  </sheetData>
  <mergeCells count="1">
    <mergeCell ref="B1:C1"/>
  </mergeCells>
  <dataValidations count="3">
    <dataValidation allowBlank="1" showInputMessage="1" showErrorMessage="1" prompt="Entrez les types de congés dans cette colonne sous ce titre" sqref="B3:C4"/>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dataValidation allowBlank="1" showInputMessage="1" showErrorMessage="1" prompt="Le titre de la feuille de calcul figure dans cette cellule." sqref="B1"/>
  </dataValidations>
  <pageMargins left="0.7" right="0.7" top="0.75" bottom="0.75" header="0.3" footer="0.3"/>
  <pageSetup paperSize="9" fitToHeight="0" orientation="portrait" r:id="rId1"/>
  <tableParts count="2">
    <tablePart r:id="rId2"/>
    <tablePart r:id="rId3"/>
  </tableParts>
</worksheet>
</file>

<file path=xl/worksheets/sheet5.xml><?xml version="1.0" encoding="utf-8"?>
<worksheet xmlns="http://schemas.openxmlformats.org/spreadsheetml/2006/main" xmlns:r="http://schemas.openxmlformats.org/officeDocument/2006/relationships">
  <sheetPr>
    <tabColor theme="9"/>
    <pageSetUpPr fitToPage="1"/>
  </sheetPr>
  <dimension ref="B1:C14"/>
  <sheetViews>
    <sheetView showGridLines="0" zoomScaleNormal="100" workbookViewId="0">
      <selection activeCell="F15" sqref="F15"/>
    </sheetView>
  </sheetViews>
  <sheetFormatPr baseColWidth="10" defaultColWidth="9" defaultRowHeight="30" customHeight="1"/>
  <cols>
    <col min="1" max="1" width="2.44140625" customWidth="1"/>
    <col min="2" max="2" width="30.33203125" customWidth="1"/>
    <col min="3" max="3" width="25.44140625" customWidth="1"/>
    <col min="4" max="4" width="2.44140625" customWidth="1"/>
  </cols>
  <sheetData>
    <row r="1" spans="2:3" ht="40.200000000000003" customHeight="1">
      <c r="B1" s="19" t="s">
        <v>26</v>
      </c>
    </row>
    <row r="2" spans="2:3" ht="15" customHeight="1"/>
    <row r="3" spans="2:3" ht="30" customHeight="1">
      <c r="B3" s="9" t="s">
        <v>26</v>
      </c>
      <c r="C3" s="9" t="s">
        <v>27</v>
      </c>
    </row>
    <row r="4" spans="2:3" ht="30" customHeight="1">
      <c r="B4" s="11">
        <v>46023</v>
      </c>
      <c r="C4" s="8" t="s">
        <v>28</v>
      </c>
    </row>
    <row r="5" spans="2:3" ht="30" customHeight="1">
      <c r="B5" s="11">
        <v>46118</v>
      </c>
      <c r="C5" s="8" t="s">
        <v>77</v>
      </c>
    </row>
    <row r="6" spans="2:3" ht="30" customHeight="1">
      <c r="B6" s="11">
        <v>46143</v>
      </c>
      <c r="C6" s="8" t="s">
        <v>78</v>
      </c>
    </row>
    <row r="7" spans="2:3" ht="30" customHeight="1">
      <c r="B7" s="11">
        <v>46150</v>
      </c>
      <c r="C7" s="8" t="s">
        <v>79</v>
      </c>
    </row>
    <row r="8" spans="2:3" ht="30" customHeight="1">
      <c r="B8" s="11">
        <v>46156</v>
      </c>
      <c r="C8" s="8" t="s">
        <v>80</v>
      </c>
    </row>
    <row r="9" spans="2:3" ht="30" customHeight="1">
      <c r="B9" s="11">
        <v>46167</v>
      </c>
      <c r="C9" s="8" t="s">
        <v>81</v>
      </c>
    </row>
    <row r="10" spans="2:3" ht="30" customHeight="1">
      <c r="B10" s="11">
        <v>46217</v>
      </c>
      <c r="C10" s="8" t="s">
        <v>82</v>
      </c>
    </row>
    <row r="11" spans="2:3" ht="30" customHeight="1">
      <c r="B11" s="11">
        <v>46249</v>
      </c>
      <c r="C11" s="8" t="s">
        <v>83</v>
      </c>
    </row>
    <row r="12" spans="2:3" ht="30" customHeight="1">
      <c r="B12" s="11">
        <v>46327</v>
      </c>
      <c r="C12" s="8" t="s">
        <v>84</v>
      </c>
    </row>
    <row r="13" spans="2:3" ht="30" customHeight="1">
      <c r="B13" s="11">
        <v>46337</v>
      </c>
      <c r="C13" s="8" t="s">
        <v>85</v>
      </c>
    </row>
    <row r="14" spans="2:3" ht="30" customHeight="1">
      <c r="B14" s="11">
        <v>46381</v>
      </c>
      <c r="C14" s="8" t="s">
        <v>29</v>
      </c>
    </row>
  </sheetData>
  <dataValidations count="4">
    <dataValidation allowBlank="1" showInputMessage="1" showErrorMessage="1" prompt="Entrez la date du jour férié dans cette colonne sous ce titre" sqref="B3"/>
    <dataValidation allowBlank="1" showInputMessage="1" showErrorMessage="1" prompt="Entrez la description dans cette colonne sous ce titre" sqref="C3"/>
    <dataValidation allowBlank="1" showInputMessage="1" showErrorMessage="1" prompt="Entrez les jours de fermeture de l’entreprise dans le tableau de cette feuille de calcul" sqref="A1"/>
    <dataValidation allowBlank="1" showInputMessage="1" showErrorMessage="1" prompt="Le titre de la feuille de calcul figure dans cette cellule." sqref="B1"/>
  </dataValidations>
  <pageMargins left="0.7" right="0.7" top="0.75" bottom="0.75" header="0.3" footer="0.3"/>
  <pageSetup paperSize="9" fitToHeight="0"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6" ma:contentTypeDescription="Create a new document." ma:contentTypeScope="" ma:versionID="ac37c1753acd5e330d2062ccec26ea66">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3b340c7101c92c5120abd06486f94548"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element ref="ns2:MediaServiceSearchProperties" minOccurs="0"/>
                <xsd:element ref="ns2:MediaServiceDoc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element name="MediaServiceSearchProperties" ma:index="29" nillable="true" ma:displayName="MediaServiceSearchProperties" ma:hidden="true" ma:internalName="MediaServiceSearchProperties" ma:readOnly="true">
      <xsd:simpleType>
        <xsd:restriction base="dms:Note"/>
      </xsd:simpleType>
    </xsd:element>
    <xsd:element name="MediaServiceDocTags" ma:index="30" nillable="true" ma:displayName="MediaServiceDocTags" ma:hidden="true" ma:internalName="MediaServiceDocTag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Props1.xml><?xml version="1.0" encoding="utf-8"?>
<ds:datastoreItem xmlns:ds="http://schemas.openxmlformats.org/officeDocument/2006/customXml" ds:itemID="{B3075A7B-F30D-47F1-AEFA-B156454BD28E}">
  <ds:schemaRefs>
    <ds:schemaRef ds:uri="http://schemas.microsoft.com/sharepoint/v3/contenttype/forms"/>
  </ds:schemaRefs>
</ds:datastoreItem>
</file>

<file path=customXml/itemProps2.xml><?xml version="1.0" encoding="utf-8"?>
<ds:datastoreItem xmlns:ds="http://schemas.openxmlformats.org/officeDocument/2006/customXml" ds:itemID="{C9763B78-D398-4AC1-A558-DD645966DE8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98E32381-11FD-48B6-9732-8BE4AB0B2564}">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Props/app.xml><?xml version="1.0" encoding="utf-8"?>
<Properties xmlns="http://schemas.openxmlformats.org/officeDocument/2006/extended-properties" xmlns:vt="http://schemas.openxmlformats.org/officeDocument/2006/docPropsVTypes">
  <Template>TM02780235</Template>
  <Application>Microsoft Excel</Application>
  <DocSecurity>0</DocSecurity>
  <ScaleCrop>false</ScaleCrop>
  <HeadingPairs>
    <vt:vector size="4" baseType="variant">
      <vt:variant>
        <vt:lpstr>Feuilles de calcul</vt:lpstr>
      </vt:variant>
      <vt:variant>
        <vt:i4>5</vt:i4>
      </vt:variant>
      <vt:variant>
        <vt:lpstr>Plages nommées</vt:lpstr>
      </vt:variant>
      <vt:variant>
        <vt:i4>15</vt:i4>
      </vt:variant>
    </vt:vector>
  </HeadingPairs>
  <TitlesOfParts>
    <vt:vector size="20" baseType="lpstr">
      <vt:lpstr>Affichage du calendrier</vt:lpstr>
      <vt:lpstr>Suivi des congés des employés</vt:lpstr>
      <vt:lpstr>Liste des employés</vt:lpstr>
      <vt:lpstr>Types de congés</vt:lpstr>
      <vt:lpstr>Jours fériés</vt:lpstr>
      <vt:lpstr>Année_civile</vt:lpstr>
      <vt:lpstr>ColumnTitleRegion..AC22.1</vt:lpstr>
      <vt:lpstr>lstCongés</vt:lpstr>
      <vt:lpstr>lstDatesD</vt:lpstr>
      <vt:lpstr>lstDatesF</vt:lpstr>
      <vt:lpstr>lstEmployés</vt:lpstr>
      <vt:lpstr>lstNomsEmpl</vt:lpstr>
      <vt:lpstr>lstTypesC</vt:lpstr>
      <vt:lpstr>lstTypesCongés</vt:lpstr>
      <vt:lpstr>Titre1</vt:lpstr>
      <vt:lpstr>Titre2</vt:lpstr>
      <vt:lpstr>TitreColonne3</vt:lpstr>
      <vt:lpstr>TitreColonne4</vt:lpstr>
      <vt:lpstr>TitreColonne5</vt:lpstr>
      <vt:lpstr>valSelEmployé</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2022-11-06T05:48:25Z</dcterms:created>
  <dcterms:modified xsi:type="dcterms:W3CDTF">2025-12-16T18:45:33Z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