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65" yWindow="885" windowWidth="19320" windowHeight="11295" activeTab="1"/>
  </bookViews>
  <sheets>
    <sheet name="test forum" sheetId="1" r:id="rId1"/>
    <sheet name="Listes" sheetId="2" r:id="rId2"/>
  </sheets>
  <externalReferences>
    <externalReference r:id="rId3"/>
  </externalReferences>
  <definedNames>
    <definedName name="T" comment="facteur d'occupation T">'test forum'!$B$41:$B$43</definedName>
    <definedName name="_xlnm.Print_Area" localSheetId="0">'test forum'!$A$1:$AC$94</definedName>
  </definedNames>
  <calcPr calcId="145621"/>
</workbook>
</file>

<file path=xl/calcChain.xml><?xml version="1.0" encoding="utf-8"?>
<calcChain xmlns="http://schemas.openxmlformats.org/spreadsheetml/2006/main">
  <c r="Q19" i="1" l="1"/>
  <c r="M12" i="1" l="1"/>
  <c r="L12" i="1"/>
  <c r="O19" i="1" l="1"/>
  <c r="G2" i="2" l="1"/>
  <c r="F2" i="2"/>
  <c r="S19" i="1" l="1"/>
  <c r="T19" i="1" l="1"/>
  <c r="M19" i="1"/>
  <c r="N19" i="1" s="1"/>
  <c r="U19" i="1" l="1"/>
</calcChain>
</file>

<file path=xl/comments1.xml><?xml version="1.0" encoding="utf-8"?>
<comments xmlns="http://schemas.openxmlformats.org/spreadsheetml/2006/main">
  <authors>
    <author>PCR Flandres</author>
    <author>Raffoux</author>
    <author>PC bureau</author>
  </authors>
  <commentList>
    <comment ref="Z7" authorId="0">
      <text>
        <r>
          <rPr>
            <b/>
            <i/>
            <sz val="14"/>
            <color indexed="81"/>
            <rFont val="Tahoma"/>
            <family val="2"/>
          </rPr>
          <t>indiquer ici un nombre estimé à la hausse en fonction d'une éventuelle augmentation d'activité personnelle ou par association              de collaborateur et/ou associé(s)</t>
        </r>
      </text>
    </comment>
    <comment ref="Z9" authorId="0">
      <text>
        <r>
          <rPr>
            <b/>
            <i/>
            <sz val="14"/>
            <color indexed="81"/>
            <rFont val="Tahoma"/>
            <family val="2"/>
          </rPr>
          <t>par salle à examiner, 
mais en fonction d'une utilisation plus longue suite à une éventuelle collaboration</t>
        </r>
      </text>
    </comment>
    <comment ref="L10" authorId="0">
      <text>
        <r>
          <rPr>
            <b/>
            <i/>
            <sz val="14"/>
            <color indexed="81"/>
            <rFont val="Tahoma"/>
            <family val="2"/>
          </rPr>
          <t xml:space="preserve">choisir la </t>
        </r>
        <r>
          <rPr>
            <b/>
            <i/>
            <sz val="14"/>
            <color indexed="10"/>
            <rFont val="Tahoma"/>
            <family val="2"/>
          </rPr>
          <t>valeur maxi</t>
        </r>
        <r>
          <rPr>
            <b/>
            <i/>
            <sz val="14"/>
            <color indexed="81"/>
            <rFont val="Tahoma"/>
            <family val="2"/>
          </rPr>
          <t xml:space="preserve">male du 
kilovoltage </t>
        </r>
        <r>
          <rPr>
            <b/>
            <i/>
            <sz val="14"/>
            <color indexed="10"/>
            <rFont val="Tahoma"/>
            <family val="2"/>
          </rPr>
          <t>utilisé</t>
        </r>
        <r>
          <rPr>
            <b/>
            <i/>
            <sz val="14"/>
            <color indexed="81"/>
            <rFont val="Tahoma"/>
            <family val="2"/>
          </rPr>
          <t xml:space="preserve">
de 50 à 130 par incrément de 5
en prenant la valeur supérieure</t>
        </r>
      </text>
    </comment>
    <comment ref="P10" authorId="0">
      <text>
        <r>
          <rPr>
            <b/>
            <i/>
            <sz val="20"/>
            <color indexed="81"/>
            <rFont val="Tahoma"/>
            <family val="2"/>
          </rPr>
          <t>résultat du calcul : 
( temps de pose * nbre de tirs/semaine * intensité ) divisé par 60</t>
        </r>
      </text>
    </comment>
    <comment ref="J13" authorId="0">
      <text>
        <r>
          <rPr>
            <b/>
            <i/>
            <sz val="14"/>
            <color indexed="81"/>
            <rFont val="Tahoma"/>
            <family val="2"/>
          </rPr>
          <t>Aluminium ou Cuivre ou autre</t>
        </r>
      </text>
    </comment>
    <comment ref="L13" authorId="0">
      <text>
        <r>
          <rPr>
            <b/>
            <i/>
            <sz val="14"/>
            <color indexed="81"/>
            <rFont val="Tahoma"/>
            <family val="2"/>
          </rPr>
          <t>= filtration totale de l'appareil 
( si la filtration additionnelle ne peut être enlevée )
ou = filtration inhérente
( permet d'évaluer Gamma R en fonction de cette filtration )</t>
        </r>
      </text>
    </comment>
    <comment ref="J14" authorId="0">
      <text>
        <r>
          <rPr>
            <b/>
            <i/>
            <sz val="14"/>
            <color indexed="81"/>
            <rFont val="Tahoma"/>
            <family val="2"/>
          </rPr>
          <t>Aluminium ou Cuivre ou autre</t>
        </r>
      </text>
    </comment>
    <comment ref="C19" authorId="0">
      <text>
        <r>
          <rPr>
            <b/>
            <i/>
            <sz val="14"/>
            <color indexed="81"/>
            <rFont val="Tahoma"/>
            <family val="2"/>
          </rPr>
          <t>0,02 pour une Z.N.R.
0,115 pour une Z.S.
0,385 pour une Z.C.Verte</t>
        </r>
      </text>
    </comment>
    <comment ref="O19" authorId="0">
      <text>
        <r>
          <rPr>
            <b/>
            <i/>
            <sz val="14"/>
            <color indexed="81"/>
            <rFont val="Tahoma"/>
            <family val="2"/>
          </rPr>
          <t>0,25 radiologie dentaire endobuccale
1 &lt; 150kV
10 &gt; 150kV</t>
        </r>
      </text>
    </comment>
    <comment ref="P19" authorId="0">
      <text>
        <r>
          <rPr>
            <b/>
            <i/>
            <sz val="14"/>
            <color indexed="81"/>
            <rFont val="Tahoma"/>
            <family val="2"/>
          </rPr>
          <t>par défaut f=1 sinon abaques de la norme</t>
        </r>
      </text>
    </comment>
    <comment ref="Q19" authorId="0">
      <text>
        <r>
          <rPr>
            <b/>
            <i/>
            <sz val="14"/>
            <color indexed="81"/>
            <rFont val="Tahoma"/>
            <family val="2"/>
          </rPr>
          <t>distance du secteur à protéger au foyer du tube en mètres</t>
        </r>
      </text>
    </comment>
    <comment ref="R19" authorId="0">
      <text>
        <r>
          <rPr>
            <b/>
            <i/>
            <sz val="14"/>
            <color indexed="81"/>
            <rFont val="Tahoma"/>
            <family val="2"/>
          </rPr>
          <t>10 radio endobuccalle
30 panoramique dentaire
180 si &lt; 200kV
900 scanner
900 &gt; 200kV</t>
        </r>
      </text>
    </comment>
    <comment ref="S19" authorId="0">
      <text>
        <r>
          <rPr>
            <b/>
            <sz val="14"/>
            <color indexed="10"/>
            <rFont val="Tahoma"/>
            <family val="2"/>
          </rPr>
          <t>Calcul de Eg plafonné à l'étude d'un Fg maxi de 10 000</t>
        </r>
      </text>
    </comment>
    <comment ref="U19" authorId="0">
      <text>
        <r>
          <rPr>
            <b/>
            <sz val="14"/>
            <color indexed="81"/>
            <rFont val="Tahoma"/>
            <family val="2"/>
          </rPr>
          <t xml:space="preserve">Calcul de l'épaisseur de protection </t>
        </r>
        <r>
          <rPr>
            <b/>
            <sz val="14"/>
            <color indexed="10"/>
            <rFont val="Tahoma"/>
            <family val="2"/>
          </rPr>
          <t>E</t>
        </r>
        <r>
          <rPr>
            <b/>
            <sz val="14"/>
            <color indexed="81"/>
            <rFont val="Tahoma"/>
            <family val="2"/>
          </rPr>
          <t xml:space="preserve"> nécessaire en fonction de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</t>
        </r>
        <r>
          <rPr>
            <b/>
            <sz val="14"/>
            <color indexed="10"/>
            <rFont val="Tahoma"/>
            <family val="2"/>
          </rPr>
          <t xml:space="preserve"> Eg</t>
        </r>
        <r>
          <rPr>
            <b/>
            <sz val="14"/>
            <color indexed="81"/>
            <rFont val="Tahoma"/>
            <family val="2"/>
          </rPr>
          <t xml:space="preserve"> diffèrent par                                                         </t>
        </r>
        <r>
          <rPr>
            <b/>
            <sz val="14"/>
            <color indexed="10"/>
            <rFont val="Tahoma"/>
            <family val="2"/>
          </rPr>
          <t>moins d’une épaisseur de DECI-TRANSMISSION</t>
        </r>
        <r>
          <rPr>
            <b/>
            <sz val="14"/>
            <color indexed="81"/>
            <rFont val="Tahoma"/>
            <family val="2"/>
          </rPr>
          <t xml:space="preserve">, 
alors une épaisseur de DEMI-TRANSMISSION 
doit être ajoutée à la plus forte des deux valeurs pour obtenir l'épaisseur E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
</t>
        </r>
        <r>
          <rPr>
            <b/>
            <sz val="14"/>
            <color indexed="10"/>
            <rFont val="Tahoma"/>
            <family val="2"/>
          </rPr>
          <t>au moins une épaisseur de DECI-TRANSMISSION</t>
        </r>
        <r>
          <rPr>
            <b/>
            <sz val="14"/>
            <color indexed="81"/>
            <rFont val="Tahoma"/>
            <family val="2"/>
          </rPr>
          <t xml:space="preserve">, 
la plus élevée des deux épaisseurs suffit </t>
        </r>
      </text>
    </comment>
    <comment ref="Y19" authorId="0">
      <text>
        <r>
          <rPr>
            <b/>
            <i/>
            <sz val="14"/>
            <color indexed="81"/>
            <rFont val="Tahoma"/>
            <family val="2"/>
          </rPr>
          <t>Vérifier dans le tableau ci-dessous l'équivalence plomb de la paroi existante selon sa nature et son épaisseur</t>
        </r>
      </text>
    </comment>
    <comment ref="C22" authorId="0">
      <text>
        <r>
          <rPr>
            <b/>
            <i/>
            <sz val="14"/>
            <color indexed="81"/>
            <rFont val="Tahoma"/>
            <family val="2"/>
          </rPr>
          <t>0,02 pour une Z.N.R.
0,115 pour une Z.S.
0,385 pour une Z.C.Verte</t>
        </r>
      </text>
    </comment>
    <comment ref="J22" authorId="0">
      <text>
        <r>
          <rPr>
            <b/>
            <i/>
            <sz val="14"/>
            <color indexed="81"/>
            <rFont val="Tahoma"/>
            <family val="2"/>
          </rPr>
          <t>Contribution rayonnement diffusé par rapport au rayonnement primaire :
dentaire intra-oral =&gt; k = 0,0005
dentaire panoramique =&gt; k = 0,0001
autres :
70 kV =&gt; k = 0,0013
85 kV =&gt; k = 0,0017
100 kv =&gt; k = 0,0022
125 kV =&gt; k = 0,0025
150 kV =&gt; k = 0,0026
200 kV =&gt; k = 0,0028</t>
        </r>
      </text>
    </comment>
    <comment ref="K22" authorId="0">
      <text>
        <r>
          <rPr>
            <b/>
            <i/>
            <sz val="14"/>
            <color indexed="81"/>
            <rFont val="Tahoma"/>
            <family val="2"/>
          </rPr>
          <t>Distance entre le foyer et le centre du diffuseur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2" authorId="0">
      <text>
        <r>
          <rPr>
            <b/>
            <i/>
            <sz val="14"/>
            <color indexed="81"/>
            <rFont val="Tahoma"/>
            <family val="2"/>
          </rPr>
          <t>Distance entre le centre du diffuseur et le point à protéger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2" authorId="0">
      <text>
        <r>
          <rPr>
            <b/>
            <i/>
            <sz val="14"/>
            <color indexed="81"/>
            <rFont val="Tahoma"/>
            <family val="2"/>
          </rPr>
          <t>0,25 radiologie dentaire endobuccale
1 &lt; 150kV
10 &gt; 150kV</t>
        </r>
      </text>
    </comment>
    <comment ref="P22" authorId="0">
      <text>
        <r>
          <rPr>
            <b/>
            <i/>
            <sz val="14"/>
            <color indexed="81"/>
            <rFont val="Tahoma"/>
            <family val="2"/>
          </rPr>
          <t>par défaut f=1 sinon abaques de la norme</t>
        </r>
      </text>
    </comment>
    <comment ref="Q22" authorId="0">
      <text>
        <r>
          <rPr>
            <b/>
            <i/>
            <sz val="14"/>
            <color indexed="81"/>
            <rFont val="Tahoma"/>
            <family val="2"/>
          </rPr>
          <t>distance du secteur à protéger au foyer du tube en mètres</t>
        </r>
      </text>
    </comment>
    <comment ref="R22" authorId="0">
      <text>
        <r>
          <rPr>
            <b/>
            <i/>
            <sz val="14"/>
            <color indexed="81"/>
            <rFont val="Tahoma"/>
            <family val="2"/>
          </rPr>
          <t>10 radio endobuccalle
30 panoramique dentaire
180 si &lt; 200kV
900 scanner
900 &gt; 200kV</t>
        </r>
      </text>
    </comment>
    <comment ref="S22" authorId="0">
      <text>
        <r>
          <rPr>
            <b/>
            <sz val="14"/>
            <color indexed="10"/>
            <rFont val="Tahoma"/>
            <family val="2"/>
          </rPr>
          <t>Calcul de Eg plafonné à l'étude d'un Fg maxi de 10 000</t>
        </r>
      </text>
    </comment>
    <comment ref="U22" authorId="0">
      <text>
        <r>
          <rPr>
            <b/>
            <sz val="14"/>
            <color indexed="81"/>
            <rFont val="Tahoma"/>
            <family val="2"/>
          </rPr>
          <t xml:space="preserve">Calcul de l'épaisseur de protection </t>
        </r>
        <r>
          <rPr>
            <b/>
            <sz val="14"/>
            <color indexed="10"/>
            <rFont val="Tahoma"/>
            <family val="2"/>
          </rPr>
          <t>E</t>
        </r>
        <r>
          <rPr>
            <b/>
            <sz val="14"/>
            <color indexed="81"/>
            <rFont val="Tahoma"/>
            <family val="2"/>
          </rPr>
          <t xml:space="preserve"> nécessaire en fonction de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                                                        </t>
        </r>
        <r>
          <rPr>
            <b/>
            <sz val="14"/>
            <color indexed="10"/>
            <rFont val="Tahoma"/>
            <family val="2"/>
          </rPr>
          <t>moins d’une épaisseur de DECI-TRANSMISSION</t>
        </r>
        <r>
          <rPr>
            <b/>
            <sz val="14"/>
            <color indexed="81"/>
            <rFont val="Tahoma"/>
            <family val="2"/>
          </rPr>
          <t xml:space="preserve">, 
alors une épaisseur de DEMI-TRANSMISSION 
doit être ajoutée à la plus forte des deux valeurs pour obtenir l'épaisseur E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
</t>
        </r>
        <r>
          <rPr>
            <b/>
            <sz val="14"/>
            <color indexed="10"/>
            <rFont val="Tahoma"/>
            <family val="2"/>
          </rPr>
          <t>au moins une épaisseur de DECI-TRANSMISSION</t>
        </r>
        <r>
          <rPr>
            <b/>
            <sz val="14"/>
            <color indexed="81"/>
            <rFont val="Tahoma"/>
            <family val="2"/>
          </rPr>
          <t xml:space="preserve">, 
la plus élevée des deux épaisseurs suffit </t>
        </r>
      </text>
    </comment>
    <comment ref="Y22" authorId="0">
      <text>
        <r>
          <rPr>
            <b/>
            <i/>
            <sz val="14"/>
            <color indexed="81"/>
            <rFont val="Tahoma"/>
            <family val="2"/>
          </rPr>
          <t>Vérifier dans le tableau ci-dessous l'équivalence plomb de la paroi existante selon sa nature et son épaisseur</t>
        </r>
      </text>
    </comment>
    <comment ref="C25" authorId="0">
      <text>
        <r>
          <rPr>
            <b/>
            <i/>
            <sz val="14"/>
            <color indexed="81"/>
            <rFont val="Tahoma"/>
            <family val="2"/>
          </rPr>
          <t>0,02 pour une Z.N.R.
0,115 pour une Z.S.
0,385 pour une Z.C.Verte</t>
        </r>
      </text>
    </comment>
    <comment ref="J25" authorId="0">
      <text>
        <r>
          <rPr>
            <b/>
            <i/>
            <sz val="14"/>
            <color indexed="81"/>
            <rFont val="Tahoma"/>
            <family val="2"/>
          </rPr>
          <t>Contribution rayonnement diffusé par rapport au rayonnement primaire :
dentaire intra-oral =&gt; k = 0,0005
dentaire panoramique =&gt; k = 0,0001
autres :
70 kV =&gt; k = 0,0013
85 kV =&gt; k = 0,0017
100 kv =&gt; k = 0,0022
125 kV =&gt; k = 0,0025
150 kV =&gt; k = 0,0026
200 kV =&gt; k = 0,0028</t>
        </r>
      </text>
    </comment>
    <comment ref="K25" authorId="0">
      <text>
        <r>
          <rPr>
            <b/>
            <i/>
            <sz val="14"/>
            <color indexed="81"/>
            <rFont val="Tahoma"/>
            <family val="2"/>
          </rPr>
          <t>Distance entre le foyer et le centre du diffuseur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>
      <text>
        <r>
          <rPr>
            <b/>
            <i/>
            <sz val="14"/>
            <color indexed="81"/>
            <rFont val="Tahoma"/>
            <family val="2"/>
          </rPr>
          <t>Distance entre le centre du diffuseur et le point à protéger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5" authorId="0">
      <text>
        <r>
          <rPr>
            <b/>
            <i/>
            <sz val="14"/>
            <color indexed="81"/>
            <rFont val="Tahoma"/>
            <family val="2"/>
          </rPr>
          <t>0,25 radiologie dentaire endobuccale
1 &lt; 150kV
10 &gt; 150kV</t>
        </r>
      </text>
    </comment>
    <comment ref="P25" authorId="0">
      <text>
        <r>
          <rPr>
            <b/>
            <i/>
            <sz val="14"/>
            <color indexed="81"/>
            <rFont val="Tahoma"/>
            <family val="2"/>
          </rPr>
          <t>par défaut f=1 sinon abaques de la norme</t>
        </r>
      </text>
    </comment>
    <comment ref="Q25" authorId="0">
      <text>
        <r>
          <rPr>
            <b/>
            <i/>
            <sz val="14"/>
            <color indexed="81"/>
            <rFont val="Tahoma"/>
            <family val="2"/>
          </rPr>
          <t>distance du secteur à protéger au foyer du tube en mètres</t>
        </r>
      </text>
    </comment>
    <comment ref="R25" authorId="0">
      <text>
        <r>
          <rPr>
            <b/>
            <i/>
            <sz val="14"/>
            <color indexed="81"/>
            <rFont val="Tahoma"/>
            <family val="2"/>
          </rPr>
          <t>10 radio endobuccalle
30 panoramique dentaire
180 si &lt; 200kV
900 scanner
900 &gt; 200kV</t>
        </r>
      </text>
    </comment>
    <comment ref="S25" authorId="0">
      <text>
        <r>
          <rPr>
            <b/>
            <sz val="14"/>
            <color indexed="10"/>
            <rFont val="Tahoma"/>
            <family val="2"/>
          </rPr>
          <t>Calcul de Eg plafonné à l'étude d'un Fg maxi de 10 000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5" authorId="0">
      <text>
        <r>
          <rPr>
            <b/>
            <sz val="14"/>
            <color indexed="81"/>
            <rFont val="Tahoma"/>
            <family val="2"/>
          </rPr>
          <t xml:space="preserve">Calcul de l'épaisseur de protection </t>
        </r>
        <r>
          <rPr>
            <b/>
            <sz val="14"/>
            <color indexed="10"/>
            <rFont val="Tahoma"/>
            <family val="2"/>
          </rPr>
          <t>E</t>
        </r>
        <r>
          <rPr>
            <b/>
            <sz val="14"/>
            <color indexed="81"/>
            <rFont val="Tahoma"/>
            <family val="2"/>
          </rPr>
          <t xml:space="preserve"> nécessaire en fonction de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                                                        </t>
        </r>
        <r>
          <rPr>
            <b/>
            <sz val="14"/>
            <color indexed="10"/>
            <rFont val="Tahoma"/>
            <family val="2"/>
          </rPr>
          <t>moins d’une épaisseur de DECI-TRANSMISSION</t>
        </r>
        <r>
          <rPr>
            <b/>
            <sz val="14"/>
            <color indexed="81"/>
            <rFont val="Tahoma"/>
            <family val="2"/>
          </rPr>
          <t xml:space="preserve">, 
alors une épaisseur de DEMI-TRANSMISSION 
doit être ajoutée à la plus forte des deux valeurs pour obtenir l'épaisseur E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</t>
        </r>
        <r>
          <rPr>
            <b/>
            <sz val="14"/>
            <color indexed="10"/>
            <rFont val="Tahoma"/>
            <family val="2"/>
          </rPr>
          <t xml:space="preserve">
au moins une épaisseur de DECI-TRANSMISSION</t>
        </r>
        <r>
          <rPr>
            <b/>
            <sz val="14"/>
            <color indexed="81"/>
            <rFont val="Tahoma"/>
            <family val="2"/>
          </rPr>
          <t xml:space="preserve">, 
la plus élevée des deux épaisseurs suffit </t>
        </r>
      </text>
    </comment>
    <comment ref="Y25" authorId="0">
      <text>
        <r>
          <rPr>
            <b/>
            <i/>
            <sz val="14"/>
            <color indexed="81"/>
            <rFont val="Tahoma"/>
            <family val="2"/>
          </rPr>
          <t>Vérifier dans le tableau ci-dessous l'équivalence plomb de la paroi existante selon sa nature et son épaisseur</t>
        </r>
      </text>
    </comment>
    <comment ref="C28" authorId="0">
      <text>
        <r>
          <rPr>
            <b/>
            <i/>
            <sz val="14"/>
            <color indexed="81"/>
            <rFont val="Tahoma"/>
            <family val="2"/>
          </rPr>
          <t>0,02 pour une Z.N.R.
0,115 pour une Z.S.
0,385 pour une Z.C.Verte</t>
        </r>
      </text>
    </comment>
    <comment ref="J28" authorId="0">
      <text>
        <r>
          <rPr>
            <b/>
            <i/>
            <sz val="14"/>
            <color indexed="81"/>
            <rFont val="Tahoma"/>
            <family val="2"/>
          </rPr>
          <t>Contribution rayonnement diffusé par rapport au rayonnement primaire :
dentaire intra-oral =&gt; k = 0,0005
dentaire panoramique =&gt; k = 0,0001
autres :
70 kV =&gt; k = 0,0013
85 kV =&gt; k = 0,0017
100 kv =&gt; k = 0,0022
125 kV =&gt; k = 0,0025
150 kV =&gt; k = 0,0026
200 kV =&gt; k = 0,0028</t>
        </r>
      </text>
    </comment>
    <comment ref="K28" authorId="0">
      <text>
        <r>
          <rPr>
            <b/>
            <i/>
            <sz val="14"/>
            <color indexed="81"/>
            <rFont val="Tahoma"/>
            <family val="2"/>
          </rPr>
          <t>Distance entre le foyer et le centre du diffuseur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>
      <text>
        <r>
          <rPr>
            <b/>
            <i/>
            <sz val="14"/>
            <color indexed="81"/>
            <rFont val="Tahoma"/>
            <family val="2"/>
          </rPr>
          <t>Distance entre le centre du diffuseur et le point à protéger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8" authorId="0">
      <text>
        <r>
          <rPr>
            <b/>
            <i/>
            <sz val="14"/>
            <color indexed="81"/>
            <rFont val="Tahoma"/>
            <family val="2"/>
          </rPr>
          <t>0,25 radiologie dentaire endobuccale
1 &lt; 150kV
10 &gt; 150kV</t>
        </r>
      </text>
    </comment>
    <comment ref="P28" authorId="0">
      <text>
        <r>
          <rPr>
            <b/>
            <i/>
            <sz val="14"/>
            <color indexed="81"/>
            <rFont val="Tahoma"/>
            <family val="2"/>
          </rPr>
          <t>par défaut f=1 sinon abaques de la norme</t>
        </r>
      </text>
    </comment>
    <comment ref="Q28" authorId="0">
      <text>
        <r>
          <rPr>
            <b/>
            <i/>
            <sz val="14"/>
            <color indexed="81"/>
            <rFont val="Tahoma"/>
            <family val="2"/>
          </rPr>
          <t>distance du secteur à protéger au foyer du tube en mètres</t>
        </r>
      </text>
    </comment>
    <comment ref="R28" authorId="0">
      <text>
        <r>
          <rPr>
            <b/>
            <i/>
            <sz val="14"/>
            <color indexed="81"/>
            <rFont val="Tahoma"/>
            <family val="2"/>
          </rPr>
          <t>10 radio endobuccalle
30 panoramique dentaire
180 si &lt; 200kV
900 scanner
900 &gt; 200kV</t>
        </r>
      </text>
    </comment>
    <comment ref="S28" authorId="0">
      <text>
        <r>
          <rPr>
            <b/>
            <sz val="14"/>
            <color indexed="10"/>
            <rFont val="Tahoma"/>
            <family val="2"/>
          </rPr>
          <t>Calcul de Eg plafonné à l'étude d'un Fg maxi de 10 000</t>
        </r>
      </text>
    </comment>
    <comment ref="U28" authorId="0">
      <text>
        <r>
          <rPr>
            <b/>
            <sz val="14"/>
            <color indexed="81"/>
            <rFont val="Tahoma"/>
            <family val="2"/>
          </rPr>
          <t xml:space="preserve">Calcul de l'épaisseur de protection E nécessaire en fonction de Es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                                                        </t>
        </r>
        <r>
          <rPr>
            <b/>
            <sz val="14"/>
            <color indexed="10"/>
            <rFont val="Tahoma"/>
            <family val="2"/>
          </rPr>
          <t>moins d’une épaisseur de DECI-TRANSMISSION</t>
        </r>
        <r>
          <rPr>
            <b/>
            <sz val="14"/>
            <color indexed="81"/>
            <rFont val="Tahoma"/>
            <family val="2"/>
          </rPr>
          <t xml:space="preserve">, 
alors une épaisseur de DEMI-TRANSMISSION 
doit être ajoutée à la plus forte des deux valeurs pour obtenir l'épaisseur E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
</t>
        </r>
        <r>
          <rPr>
            <b/>
            <sz val="14"/>
            <color indexed="10"/>
            <rFont val="Tahoma"/>
            <family val="2"/>
          </rPr>
          <t>au moins une épaisseur de DECI-TRANSMISSION</t>
        </r>
        <r>
          <rPr>
            <b/>
            <sz val="14"/>
            <color indexed="81"/>
            <rFont val="Tahoma"/>
            <family val="2"/>
          </rPr>
          <t xml:space="preserve">, 
la plus élevée des deux épaisseurs suffit </t>
        </r>
      </text>
    </comment>
    <comment ref="Y28" authorId="0">
      <text>
        <r>
          <rPr>
            <b/>
            <i/>
            <sz val="14"/>
            <color indexed="81"/>
            <rFont val="Tahoma"/>
            <family val="2"/>
          </rPr>
          <t>Vérifier dans le tableau ci-dessous l'équivalence plomb de la paroi existante selon sa nature et son épaisseur</t>
        </r>
      </text>
    </comment>
    <comment ref="C31" authorId="0">
      <text>
        <r>
          <rPr>
            <b/>
            <i/>
            <sz val="14"/>
            <color indexed="81"/>
            <rFont val="Tahoma"/>
            <family val="2"/>
          </rPr>
          <t>0,02 pour une Z.N.R.
0,115 pour une Z.S.
0,385 pour une Z.C.Verte</t>
        </r>
      </text>
    </comment>
    <comment ref="J31" authorId="0">
      <text>
        <r>
          <rPr>
            <b/>
            <i/>
            <sz val="14"/>
            <color indexed="81"/>
            <rFont val="Tahoma"/>
            <family val="2"/>
          </rPr>
          <t>Contribution rayonnement diffusé par rapport au rayonnement primaire :
dentaire intra-oral =&gt; k = 0,0005
dentaire panoramique =&gt; k = 0,0001
autres :
70 kV =&gt; k = 0,0013
85 kV =&gt; k = 0,0017
100 kv =&gt; k = 0,0022
125 kV =&gt; k = 0,0025
150 kV =&gt; k = 0,0026
200 kV =&gt; k = 0,0028</t>
        </r>
      </text>
    </comment>
    <comment ref="K31" authorId="0">
      <text>
        <r>
          <rPr>
            <b/>
            <i/>
            <sz val="14"/>
            <color indexed="81"/>
            <rFont val="Tahoma"/>
            <family val="2"/>
          </rPr>
          <t>Distance entre le foyer et le centre du diffuseur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1" authorId="0">
      <text>
        <r>
          <rPr>
            <b/>
            <i/>
            <sz val="14"/>
            <color indexed="81"/>
            <rFont val="Tahoma"/>
            <family val="2"/>
          </rPr>
          <t>Distance entre le centre du diffuseur et le point à protéger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1" authorId="0">
      <text>
        <r>
          <rPr>
            <b/>
            <i/>
            <sz val="14"/>
            <color indexed="81"/>
            <rFont val="Tahoma"/>
            <family val="2"/>
          </rPr>
          <t>0,25 radiologie dentaire endobuccale
1 &lt; 150kV
10 &gt; 150kV</t>
        </r>
      </text>
    </comment>
    <comment ref="P31" authorId="0">
      <text>
        <r>
          <rPr>
            <b/>
            <i/>
            <sz val="14"/>
            <color indexed="81"/>
            <rFont val="Tahoma"/>
            <family val="2"/>
          </rPr>
          <t>par défaut f=1 sinon abaques de la norme</t>
        </r>
      </text>
    </comment>
    <comment ref="Q31" authorId="0">
      <text>
        <r>
          <rPr>
            <b/>
            <i/>
            <sz val="14"/>
            <color indexed="81"/>
            <rFont val="Tahoma"/>
            <family val="2"/>
          </rPr>
          <t>distance du secteur à protéger au foyer du tube en mètres</t>
        </r>
      </text>
    </comment>
    <comment ref="R31" authorId="0">
      <text>
        <r>
          <rPr>
            <b/>
            <i/>
            <sz val="14"/>
            <color indexed="81"/>
            <rFont val="Tahoma"/>
            <family val="2"/>
          </rPr>
          <t>10 radio endobuccalle
30 panoramique dentaire
180 si &lt; 200kV
900 scanner
900 &gt; 200kV</t>
        </r>
      </text>
    </comment>
    <comment ref="S31" authorId="0">
      <text>
        <r>
          <rPr>
            <b/>
            <sz val="14"/>
            <color indexed="10"/>
            <rFont val="Tahoma"/>
            <family val="2"/>
          </rPr>
          <t>Calcul de Eg plafonné à l'étude d'un Fg maxi de 10 000</t>
        </r>
      </text>
    </comment>
    <comment ref="U31" authorId="0">
      <text>
        <r>
          <rPr>
            <b/>
            <sz val="14"/>
            <color indexed="81"/>
            <rFont val="Tahoma"/>
            <family val="2"/>
          </rPr>
          <t xml:space="preserve">Calcul de l'épaisseur de protection E nécessaire en fonction de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                                                        </t>
        </r>
        <r>
          <rPr>
            <b/>
            <sz val="14"/>
            <color indexed="10"/>
            <rFont val="Tahoma"/>
            <family val="2"/>
          </rPr>
          <t>moins d’une épaisseur de DECI-TRANSMISSION</t>
        </r>
        <r>
          <rPr>
            <b/>
            <sz val="14"/>
            <color indexed="81"/>
            <rFont val="Tahoma"/>
            <family val="2"/>
          </rPr>
          <t xml:space="preserve">, 
alors une épaisseur de DEMI-TRANSMISSION 
doit être ajoutée à la plus forte des deux valeurs pour obtenir l'épaisseur E
- si les épaisseurs </t>
        </r>
        <r>
          <rPr>
            <b/>
            <sz val="14"/>
            <color indexed="10"/>
            <rFont val="Tahoma"/>
            <family val="2"/>
          </rPr>
          <t xml:space="preserve">Es </t>
        </r>
        <r>
          <rPr>
            <b/>
            <sz val="14"/>
            <color indexed="81"/>
            <rFont val="Tahoma"/>
            <family val="2"/>
          </rPr>
          <t xml:space="preserve">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
</t>
        </r>
        <r>
          <rPr>
            <b/>
            <sz val="14"/>
            <color indexed="10"/>
            <rFont val="Tahoma"/>
            <family val="2"/>
          </rPr>
          <t>au moins une épaisseur de DECI-TRANSMISSION</t>
        </r>
        <r>
          <rPr>
            <b/>
            <sz val="14"/>
            <color indexed="81"/>
            <rFont val="Tahoma"/>
            <family val="2"/>
          </rPr>
          <t xml:space="preserve">, 
la plus élevée des deux épaisseurs suffit </t>
        </r>
      </text>
    </comment>
    <comment ref="Y31" authorId="0">
      <text>
        <r>
          <rPr>
            <b/>
            <i/>
            <sz val="14"/>
            <color indexed="81"/>
            <rFont val="Tahoma"/>
            <family val="2"/>
          </rPr>
          <t>Vérifier dans le tableau ci-dessous l'équivalence plomb de la paroi existante selon sa nature et son épaisseur</t>
        </r>
      </text>
    </comment>
    <comment ref="C34" authorId="0">
      <text>
        <r>
          <rPr>
            <b/>
            <i/>
            <sz val="14"/>
            <color indexed="81"/>
            <rFont val="Tahoma"/>
            <family val="2"/>
          </rPr>
          <t>0,02 pour une Z.N.R.
0,115 pour une Z.S.
0,385 pour une Z.C.Verte</t>
        </r>
      </text>
    </comment>
    <comment ref="J34" authorId="0">
      <text>
        <r>
          <rPr>
            <b/>
            <i/>
            <sz val="14"/>
            <color indexed="81"/>
            <rFont val="Tahoma"/>
            <family val="2"/>
          </rPr>
          <t>Contribution rayonnement diffusé par rapport au rayonnement primaire :
dentaire intra-oral =&gt; k = 0,0005
dentaire panoramique =&gt; k = 0,0001
autres :
70 kV =&gt; k = 0,0013
85 kV =&gt; k = 0,0017
100 kv =&gt; k = 0,0022
125 kV =&gt; k = 0,0025
150 kV =&gt; k = 0,0026
200 kV =&gt; k = 0,0028</t>
        </r>
      </text>
    </comment>
    <comment ref="K34" authorId="0">
      <text>
        <r>
          <rPr>
            <b/>
            <i/>
            <sz val="14"/>
            <color indexed="81"/>
            <rFont val="Tahoma"/>
            <family val="2"/>
          </rPr>
          <t>Distance entre le foyer et le centre du diffuseur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4" authorId="0">
      <text>
        <r>
          <rPr>
            <b/>
            <i/>
            <sz val="14"/>
            <color indexed="81"/>
            <rFont val="Tahoma"/>
            <family val="2"/>
          </rPr>
          <t>Distance entre le centre du diffuseur et le point à protéger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4" authorId="0">
      <text>
        <r>
          <rPr>
            <b/>
            <i/>
            <sz val="14"/>
            <color indexed="81"/>
            <rFont val="Tahoma"/>
            <family val="2"/>
          </rPr>
          <t>0,25 radiologie dentaire endobuccale
1 &lt; 150kV
10 &gt; 150kV</t>
        </r>
      </text>
    </comment>
    <comment ref="P34" authorId="0">
      <text>
        <r>
          <rPr>
            <b/>
            <i/>
            <sz val="14"/>
            <color indexed="81"/>
            <rFont val="Tahoma"/>
            <family val="2"/>
          </rPr>
          <t>par défaut f=1 sinon abaques de la norme</t>
        </r>
      </text>
    </comment>
    <comment ref="Q34" authorId="0">
      <text>
        <r>
          <rPr>
            <b/>
            <i/>
            <sz val="14"/>
            <color indexed="81"/>
            <rFont val="Tahoma"/>
            <family val="2"/>
          </rPr>
          <t>distance du secteur à protéger au foyer du tube en mètres</t>
        </r>
      </text>
    </comment>
    <comment ref="R34" authorId="0">
      <text>
        <r>
          <rPr>
            <b/>
            <i/>
            <sz val="14"/>
            <color indexed="81"/>
            <rFont val="Tahoma"/>
            <family val="2"/>
          </rPr>
          <t>10 radio endobuccalle
30 panoramique dentaire
180 si &lt; 200kV
900 scanner
900 &gt; 200kV</t>
        </r>
      </text>
    </comment>
    <comment ref="S34" authorId="0">
      <text>
        <r>
          <rPr>
            <b/>
            <sz val="14"/>
            <color indexed="10"/>
            <rFont val="Tahoma"/>
            <family val="2"/>
          </rPr>
          <t>Calcul de Eg plafonné à l'étude d'un Fg maxi de 10 000</t>
        </r>
      </text>
    </comment>
    <comment ref="U34" authorId="0">
      <text>
        <r>
          <rPr>
            <b/>
            <sz val="14"/>
            <color indexed="81"/>
            <rFont val="Tahoma"/>
            <family val="2"/>
          </rPr>
          <t>Calcul de l'épaisseur de protection</t>
        </r>
        <r>
          <rPr>
            <b/>
            <sz val="14"/>
            <color indexed="10"/>
            <rFont val="Tahoma"/>
            <family val="2"/>
          </rPr>
          <t xml:space="preserve"> E</t>
        </r>
        <r>
          <rPr>
            <b/>
            <sz val="14"/>
            <color indexed="81"/>
            <rFont val="Tahoma"/>
            <family val="2"/>
          </rPr>
          <t xml:space="preserve"> nécessaire en fonction de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
- si les épaisseurs</t>
        </r>
        <r>
          <rPr>
            <b/>
            <sz val="14"/>
            <color indexed="10"/>
            <rFont val="Tahoma"/>
            <family val="2"/>
          </rPr>
          <t xml:space="preserve"> 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                                                        </t>
        </r>
        <r>
          <rPr>
            <b/>
            <sz val="14"/>
            <color indexed="10"/>
            <rFont val="Tahoma"/>
            <family val="2"/>
          </rPr>
          <t>moins d’une épaisseur de DECI-TRANSMISSION</t>
        </r>
        <r>
          <rPr>
            <b/>
            <sz val="14"/>
            <color indexed="81"/>
            <rFont val="Tahoma"/>
            <family val="2"/>
          </rPr>
          <t xml:space="preserve">, 
alors une épaisseur de DEMI-TRANSMISSION 
doit être ajoutée à la plus forte des deux valeurs pour obtenir l'épaisseur E
- si les épaisseurs </t>
        </r>
        <r>
          <rPr>
            <b/>
            <sz val="14"/>
            <color indexed="10"/>
            <rFont val="Tahoma"/>
            <family val="2"/>
          </rPr>
          <t>Es</t>
        </r>
        <r>
          <rPr>
            <b/>
            <sz val="14"/>
            <color indexed="81"/>
            <rFont val="Tahoma"/>
            <family val="2"/>
          </rPr>
          <t xml:space="preserve"> et </t>
        </r>
        <r>
          <rPr>
            <b/>
            <sz val="14"/>
            <color indexed="10"/>
            <rFont val="Tahoma"/>
            <family val="2"/>
          </rPr>
          <t>Eg</t>
        </r>
        <r>
          <rPr>
            <b/>
            <sz val="14"/>
            <color indexed="81"/>
            <rFont val="Tahoma"/>
            <family val="2"/>
          </rPr>
          <t xml:space="preserve"> diffèrent par 
</t>
        </r>
        <r>
          <rPr>
            <b/>
            <sz val="14"/>
            <color indexed="10"/>
            <rFont val="Tahoma"/>
            <family val="2"/>
          </rPr>
          <t>au moins une épaisseur de DECI-TRANSMISSION</t>
        </r>
        <r>
          <rPr>
            <b/>
            <sz val="14"/>
            <color indexed="81"/>
            <rFont val="Tahoma"/>
            <family val="2"/>
          </rPr>
          <t xml:space="preserve">, 
la plus élevée des deux épaisseurs suffit </t>
        </r>
      </text>
    </comment>
    <comment ref="Y34" authorId="0">
      <text>
        <r>
          <rPr>
            <b/>
            <i/>
            <sz val="14"/>
            <color indexed="81"/>
            <rFont val="Tahoma"/>
            <family val="2"/>
          </rPr>
          <t>Vérifier dans le tableau ci-dessous l'équivalence plomb de la paroi existante selon sa nature et son épaisseur</t>
        </r>
      </text>
    </comment>
    <comment ref="F98" authorId="1">
      <text>
        <r>
          <rPr>
            <b/>
            <sz val="18"/>
            <color indexed="81"/>
            <rFont val="Tahoma"/>
            <family val="2"/>
          </rPr>
          <t>ici sont mentionnées des valeurs fixes servant à modifier la valeur finale de E affichée dans la colonne P</t>
        </r>
      </text>
    </comment>
    <comment ref="I98" authorId="1">
      <text>
        <r>
          <rPr>
            <b/>
            <sz val="16"/>
            <color indexed="81"/>
            <rFont val="Tahoma"/>
            <family val="2"/>
          </rPr>
          <t xml:space="preserve">Dans cette case est reprise une valeur "affichée" dans la case L11 
et qui est : 50, 70 , 85 , 100 ou 125
selon que la valeur "entrée" dans la case L10 
est inférieure à 50 ou comprise entre les valeurs suivantes 
( en fait on "prend" la valeur immédiatement supérieure ) 
</t>
        </r>
      </text>
    </comment>
    <comment ref="M99" authorId="1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99" authorId="1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0" authorId="1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0" authorId="1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1" authorId="1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1" authorId="1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2" authorId="1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2" authorId="1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3" authorId="1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3" authorId="1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M104" authorId="1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4" authorId="1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B106" authorId="2">
      <text>
        <r>
          <rPr>
            <b/>
            <sz val="14"/>
            <color indexed="81"/>
            <rFont val="Tahoma"/>
            <family val="2"/>
          </rPr>
          <t>1, 2, 3, 4 ou 7
ou 
0,2 
0,3 
0,5</t>
        </r>
      </text>
    </comment>
    <comment ref="E106" authorId="2">
      <text>
        <r>
          <rPr>
            <b/>
            <sz val="14"/>
            <color indexed="81"/>
            <rFont val="Tahoma"/>
            <family val="2"/>
          </rPr>
          <t>1, 2, 3, 4 ou 7
ou 
0,2 
0,3 
0,5</t>
        </r>
      </text>
    </comment>
    <comment ref="Q127" authorId="2">
      <text>
        <r>
          <rPr>
            <b/>
            <i/>
            <sz val="14"/>
            <color indexed="81"/>
            <rFont val="Tahoma"/>
            <family val="2"/>
          </rPr>
          <t xml:space="preserve">dans cette case Q127 figure la valeur du kilovoltage kV retenu parmi les valeurs 60, 70, 80 ou 90 en fonction de celle figurant dans la case L10
 si L10 = n alors Q127 = N
jusqu'à 60 inclus -&gt; 60
de 61 à 70 -&gt; 70
de 71 à 80 -&gt; 80
de 81 à 90 -&gt; 90
plus de 90 -&gt; on verra plus tard
</t>
        </r>
        <r>
          <rPr>
            <b/>
            <i/>
            <sz val="14"/>
            <color indexed="57"/>
            <rFont val="Tahoma"/>
            <family val="2"/>
          </rPr>
          <t>selon le contenu de Q127 alors
si 60 on prend les chifrres des cases O139 à P199
si 70 du tableau Q139 à R196
si 80 on prend les cases S139 à T197 
si 90 on prend les cases U139 à V198
pour ce qui est de la résultante (case R127) obtenue à partir de la valeur de Fs</t>
        </r>
      </text>
    </comment>
    <comment ref="G128" authorId="2">
      <text>
        <r>
          <rPr>
            <b/>
            <i/>
            <sz val="14"/>
            <color indexed="81"/>
            <rFont val="Tahoma"/>
            <family val="2"/>
          </rPr>
          <t xml:space="preserve">dans cette case G128 figure la valeur du kilovoltage kV retenu parmi les valeurs 50, 75 ou 100 en fonction de celle figurant dans la case L10
 si L10 = n alors G128 = N
jusqu'à 50 inclus -&gt; 50
de 51 à 75 -&gt; 75
de 76 à 100 -&gt; 100
plus de 100 -&gt; on verra plus tard
</t>
        </r>
        <r>
          <rPr>
            <b/>
            <i/>
            <sz val="14"/>
            <color indexed="10"/>
            <rFont val="Tahoma"/>
            <family val="2"/>
          </rPr>
          <t>si 50 on prend les chifrres des cases I128 à J179
si 75 du tableau K128 à L193
si 100 on prend les cases M128 à N202 
pour ce qui est de la résultante (case H128) obtenue à partir de la valeur de Fg (case F128 )</t>
        </r>
        <r>
          <rPr>
            <b/>
            <sz val="9"/>
            <color indexed="10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<sst xmlns="http://schemas.openxmlformats.org/spreadsheetml/2006/main" count="55" uniqueCount="36">
  <si>
    <t>mA</t>
  </si>
  <si>
    <t>Comment et quelles cases                              renseigner dans le tableau?</t>
  </si>
  <si>
    <t>???</t>
  </si>
  <si>
    <t>!!!</t>
  </si>
  <si>
    <t>SIRONA</t>
  </si>
  <si>
    <t>KODAK</t>
  </si>
  <si>
    <t>TROPHY</t>
  </si>
  <si>
    <t>PLANMECA</t>
  </si>
  <si>
    <t>MORITA</t>
  </si>
  <si>
    <t>OWANDY</t>
  </si>
  <si>
    <t>VISIODENT</t>
  </si>
  <si>
    <t>matériels</t>
  </si>
  <si>
    <t>SATELEC</t>
  </si>
  <si>
    <t>708 CCX</t>
  </si>
  <si>
    <t>IRIX 70</t>
  </si>
  <si>
    <t>Altis DC</t>
  </si>
  <si>
    <t>Pro X</t>
  </si>
  <si>
    <t>héliodent DS</t>
  </si>
  <si>
    <t>Héliodent Plus</t>
  </si>
  <si>
    <t>XG3</t>
  </si>
  <si>
    <t>XG5</t>
  </si>
  <si>
    <t>Pro One</t>
  </si>
  <si>
    <t>ProMax 3D</t>
  </si>
  <si>
    <t>CS 2002</t>
  </si>
  <si>
    <t>Carestream</t>
  </si>
  <si>
    <t>renseigner les cases   =&gt;</t>
  </si>
  <si>
    <r>
      <t xml:space="preserve">affichage </t>
    </r>
    <r>
      <rPr>
        <b/>
        <i/>
        <sz val="20"/>
        <color theme="1"/>
        <rFont val="Times New Roman"/>
        <family val="1"/>
      </rPr>
      <t>modifiable</t>
    </r>
    <r>
      <rPr>
        <b/>
        <i/>
        <sz val="16"/>
        <color theme="1"/>
        <rFont val="Times New Roman"/>
        <family val="1"/>
      </rPr>
      <t xml:space="preserve"> des cases  =&gt;</t>
    </r>
  </si>
  <si>
    <r>
      <t xml:space="preserve">affichage </t>
    </r>
    <r>
      <rPr>
        <b/>
        <i/>
        <sz val="20"/>
        <color theme="1"/>
        <rFont val="Times New Roman"/>
        <family val="1"/>
      </rPr>
      <t>verrouillé</t>
    </r>
    <r>
      <rPr>
        <b/>
        <i/>
        <sz val="16"/>
        <color theme="1"/>
        <rFont val="Times New Roman"/>
        <family val="1"/>
      </rPr>
      <t xml:space="preserve"> des cases  =&gt;</t>
    </r>
  </si>
  <si>
    <t>Tps</t>
  </si>
  <si>
    <t>Veraview Ix V080</t>
  </si>
  <si>
    <t>70 - 7</t>
  </si>
  <si>
    <t>Intra</t>
  </si>
  <si>
    <t>X - Mind</t>
  </si>
  <si>
    <t>ProStyle Intra</t>
  </si>
  <si>
    <t>oramatic</t>
  </si>
  <si>
    <t xml:space="preserve">kV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</si>
</sst>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0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rgb="FFC00000"/>
      <name val="Arial Rounded MT Bold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rgb="FFC00000"/>
      <name val="Verdana"/>
      <family val="2"/>
    </font>
    <font>
      <b/>
      <sz val="26"/>
      <color theme="1"/>
      <name val="Verdana"/>
      <family val="2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36"/>
      <color theme="4" tint="-0.249977111117893"/>
      <name val="Calibri"/>
      <family val="2"/>
      <scheme val="minor"/>
    </font>
    <font>
      <sz val="36"/>
      <color theme="4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4"/>
      <color indexed="10"/>
      <name val="Tahoma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6"/>
      <color theme="4" tint="-0.2499465926084170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3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indexed="81"/>
      <name val="Tahoma"/>
      <family val="2"/>
    </font>
    <font>
      <b/>
      <sz val="16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rgb="FF00B050"/>
      <name val="Calibri"/>
      <family val="2"/>
    </font>
    <font>
      <b/>
      <i/>
      <sz val="18"/>
      <color theme="1"/>
      <name val="Calibri"/>
      <family val="2"/>
      <scheme val="minor"/>
    </font>
    <font>
      <b/>
      <i/>
      <sz val="36"/>
      <color theme="1"/>
      <name val="French Script MT"/>
      <family val="4"/>
    </font>
    <font>
      <b/>
      <i/>
      <sz val="18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6"/>
      <color indexed="81"/>
      <name val="Tahoma"/>
      <family val="2"/>
    </font>
    <font>
      <b/>
      <i/>
      <sz val="18"/>
      <color indexed="10"/>
      <name val="Calibri"/>
      <family val="2"/>
      <scheme val="minor"/>
    </font>
    <font>
      <b/>
      <i/>
      <sz val="18"/>
      <color indexed="53"/>
      <name val="Calibri"/>
      <family val="2"/>
      <scheme val="minor"/>
    </font>
    <font>
      <b/>
      <i/>
      <sz val="18"/>
      <color indexed="32"/>
      <name val="Calibri"/>
      <family val="2"/>
      <scheme val="minor"/>
    </font>
    <font>
      <b/>
      <i/>
      <sz val="18"/>
      <color indexed="8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rgb="FF00B050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20"/>
      <color rgb="FF00B050"/>
      <name val="Calibri"/>
      <family val="2"/>
    </font>
    <font>
      <b/>
      <sz val="20"/>
      <color theme="3"/>
      <name val="Calibri"/>
      <family val="2"/>
    </font>
    <font>
      <b/>
      <i/>
      <sz val="16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indexed="81"/>
      <name val="Tahoma"/>
      <family val="2"/>
    </font>
    <font>
      <b/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9"/>
      <color indexed="10"/>
      <name val="Tahoma"/>
      <family val="2"/>
    </font>
    <font>
      <b/>
      <i/>
      <sz val="20"/>
      <color indexed="81"/>
      <name val="Tahoma"/>
      <family val="2"/>
    </font>
    <font>
      <b/>
      <i/>
      <sz val="14"/>
      <color indexed="57"/>
      <name val="Tahoma"/>
      <family val="2"/>
    </font>
    <font>
      <b/>
      <i/>
      <sz val="18"/>
      <color indexed="11"/>
      <name val="Calibri"/>
      <family val="2"/>
      <scheme val="minor"/>
    </font>
    <font>
      <b/>
      <i/>
      <sz val="18"/>
      <color indexed="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b/>
      <sz val="20"/>
      <color theme="6" tint="0.3999755851924192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4"/>
      <color rgb="FFC4D79B"/>
      <name val="Calibri"/>
      <family val="2"/>
      <scheme val="minor"/>
    </font>
    <font>
      <b/>
      <sz val="14"/>
      <color indexed="10"/>
      <name val="Tahoma"/>
      <family val="2"/>
    </font>
    <font>
      <b/>
      <sz val="26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6"/>
      <name val="Times New Roman"/>
      <family val="1"/>
    </font>
    <font>
      <b/>
      <i/>
      <sz val="16"/>
      <color theme="1"/>
      <name val="Times New Roman"/>
      <family val="1"/>
    </font>
    <font>
      <b/>
      <i/>
      <sz val="14"/>
      <color theme="3"/>
      <name val="Times New Roman"/>
      <family val="1"/>
    </font>
    <font>
      <sz val="11"/>
      <color theme="1"/>
      <name val="Times New Roman"/>
      <family val="1"/>
    </font>
    <font>
      <b/>
      <i/>
      <sz val="20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C85A"/>
        <bgColor indexed="64"/>
      </patternFill>
    </fill>
    <fill>
      <patternFill patternType="solid">
        <fgColor theme="3" tint="0.79998168889431442"/>
        <bgColor auto="1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/>
      <top style="thin">
        <color indexed="64"/>
      </top>
      <bottom/>
      <diagonal/>
    </border>
    <border>
      <left style="thin">
        <color theme="3" tint="0.59996337778862885"/>
      </left>
      <right/>
      <top/>
      <bottom style="thin">
        <color indexed="64"/>
      </bottom>
      <diagonal/>
    </border>
    <border>
      <left style="thin">
        <color theme="3" tint="0.59996337778862885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rgb="FFFF0000"/>
      </left>
      <right/>
      <top/>
      <bottom style="thick">
        <color rgb="FFFF0000"/>
      </bottom>
      <diagonal/>
    </border>
    <border>
      <left/>
      <right style="thin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rgb="FFFF0000"/>
      </right>
      <top/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 style="thick">
        <color rgb="FFFF0000"/>
      </top>
      <bottom/>
      <diagonal/>
    </border>
    <border>
      <left/>
      <right style="thin">
        <color rgb="FFFF0000"/>
      </right>
      <top style="thick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ck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575">
    <xf numFmtId="0" fontId="0" fillId="0" borderId="0" xfId="0"/>
    <xf numFmtId="0" fontId="1" fillId="0" borderId="0" xfId="0" applyFont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5" xfId="0" applyFont="1" applyFill="1" applyBorder="1"/>
    <xf numFmtId="0" fontId="1" fillId="3" borderId="0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4" fillId="0" borderId="0" xfId="0" applyFont="1"/>
    <xf numFmtId="0" fontId="2" fillId="5" borderId="0" xfId="0" applyFont="1" applyFill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2" fillId="5" borderId="25" xfId="0" applyFont="1" applyFill="1" applyBorder="1" applyAlignment="1">
      <alignment horizontal="center"/>
    </xf>
    <xf numFmtId="0" fontId="7" fillId="3" borderId="2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7" fillId="3" borderId="5" xfId="0" applyFont="1" applyFill="1" applyBorder="1"/>
    <xf numFmtId="0" fontId="7" fillId="3" borderId="0" xfId="0" applyFont="1" applyFill="1" applyBorder="1"/>
    <xf numFmtId="0" fontId="7" fillId="3" borderId="6" xfId="0" applyFont="1" applyFill="1" applyBorder="1"/>
    <xf numFmtId="0" fontId="1" fillId="3" borderId="11" xfId="0" applyFont="1" applyFill="1" applyBorder="1"/>
    <xf numFmtId="0" fontId="3" fillId="3" borderId="0" xfId="0" applyFont="1" applyFill="1" applyBorder="1"/>
    <xf numFmtId="0" fontId="1" fillId="2" borderId="0" xfId="0" applyFont="1" applyFill="1" applyBorder="1"/>
    <xf numFmtId="0" fontId="1" fillId="2" borderId="23" xfId="0" applyFont="1" applyFill="1" applyBorder="1"/>
    <xf numFmtId="0" fontId="13" fillId="0" borderId="0" xfId="0" applyFont="1"/>
    <xf numFmtId="0" fontId="0" fillId="8" borderId="0" xfId="0" applyFill="1" applyAlignment="1"/>
    <xf numFmtId="0" fontId="1" fillId="8" borderId="0" xfId="0" applyFont="1" applyFill="1" applyBorder="1"/>
    <xf numFmtId="0" fontId="1" fillId="8" borderId="23" xfId="0" applyFont="1" applyFill="1" applyBorder="1"/>
    <xf numFmtId="0" fontId="11" fillId="8" borderId="0" xfId="0" applyFont="1" applyFill="1" applyBorder="1" applyAlignment="1">
      <alignment horizontal="center" vertical="center"/>
    </xf>
    <xf numFmtId="0" fontId="15" fillId="8" borderId="0" xfId="0" applyFont="1" applyFill="1" applyAlignment="1"/>
    <xf numFmtId="0" fontId="0" fillId="8" borderId="0" xfId="0" applyFill="1" applyBorder="1" applyAlignment="1">
      <alignment horizontal="center" vertical="center"/>
    </xf>
    <xf numFmtId="0" fontId="0" fillId="8" borderId="0" xfId="0" applyFill="1" applyBorder="1" applyAlignment="1"/>
    <xf numFmtId="0" fontId="0" fillId="8" borderId="23" xfId="0" applyFill="1" applyBorder="1" applyAlignment="1"/>
    <xf numFmtId="0" fontId="2" fillId="5" borderId="18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4" fillId="5" borderId="32" xfId="0" applyFont="1" applyFill="1" applyBorder="1" applyAlignment="1">
      <alignment horizontal="center"/>
    </xf>
    <xf numFmtId="0" fontId="24" fillId="5" borderId="33" xfId="0" applyFont="1" applyFill="1" applyBorder="1" applyAlignment="1">
      <alignment horizontal="center"/>
    </xf>
    <xf numFmtId="0" fontId="24" fillId="5" borderId="17" xfId="0" applyFont="1" applyFill="1" applyBorder="1" applyAlignment="1">
      <alignment horizontal="center"/>
    </xf>
    <xf numFmtId="0" fontId="24" fillId="5" borderId="18" xfId="0" applyFont="1" applyFill="1" applyBorder="1" applyAlignment="1">
      <alignment horizontal="center"/>
    </xf>
    <xf numFmtId="0" fontId="25" fillId="5" borderId="18" xfId="0" applyFont="1" applyFill="1" applyBorder="1" applyAlignment="1">
      <alignment horizontal="center"/>
    </xf>
    <xf numFmtId="0" fontId="24" fillId="5" borderId="19" xfId="0" applyFont="1" applyFill="1" applyBorder="1" applyAlignment="1">
      <alignment horizontal="center"/>
    </xf>
    <xf numFmtId="0" fontId="24" fillId="5" borderId="13" xfId="0" applyFont="1" applyFill="1" applyBorder="1" applyAlignment="1">
      <alignment horizontal="center"/>
    </xf>
    <xf numFmtId="0" fontId="24" fillId="5" borderId="1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Alignment="1"/>
    <xf numFmtId="0" fontId="0" fillId="0" borderId="41" xfId="0" applyBorder="1" applyAlignment="1"/>
    <xf numFmtId="0" fontId="0" fillId="0" borderId="41" xfId="0" applyBorder="1" applyAlignment="1"/>
    <xf numFmtId="0" fontId="0" fillId="0" borderId="0" xfId="0" applyBorder="1" applyAlignment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Alignment="1"/>
    <xf numFmtId="0" fontId="14" fillId="0" borderId="0" xfId="0" applyFont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16" fillId="6" borderId="0" xfId="0" applyFont="1" applyFill="1" applyBorder="1" applyAlignment="1" applyProtection="1">
      <alignment horizontal="left" vertical="center" wrapText="1"/>
      <protection locked="0"/>
    </xf>
    <xf numFmtId="0" fontId="17" fillId="6" borderId="0" xfId="0" applyFont="1" applyFill="1" applyBorder="1" applyAlignment="1" applyProtection="1">
      <alignment horizontal="left" vertical="center" wrapText="1"/>
      <protection locked="0"/>
    </xf>
    <xf numFmtId="0" fontId="1" fillId="3" borderId="64" xfId="0" applyFont="1" applyFill="1" applyBorder="1"/>
    <xf numFmtId="0" fontId="1" fillId="3" borderId="44" xfId="0" applyFont="1" applyFill="1" applyBorder="1"/>
    <xf numFmtId="0" fontId="1" fillId="3" borderId="45" xfId="0" applyFont="1" applyFill="1" applyBorder="1"/>
    <xf numFmtId="0" fontId="13" fillId="2" borderId="42" xfId="0" applyFont="1" applyFill="1" applyBorder="1"/>
    <xf numFmtId="0" fontId="1" fillId="2" borderId="44" xfId="0" applyFont="1" applyFill="1" applyBorder="1"/>
    <xf numFmtId="0" fontId="1" fillId="2" borderId="62" xfId="0" applyFont="1" applyFill="1" applyBorder="1"/>
    <xf numFmtId="0" fontId="13" fillId="2" borderId="41" xfId="0" applyFont="1" applyFill="1" applyBorder="1"/>
    <xf numFmtId="0" fontId="12" fillId="2" borderId="41" xfId="0" applyFont="1" applyFill="1" applyBorder="1" applyAlignment="1">
      <alignment horizontal="left"/>
    </xf>
    <xf numFmtId="0" fontId="13" fillId="2" borderId="41" xfId="0" applyFont="1" applyFill="1" applyBorder="1" applyAlignment="1">
      <alignment horizontal="left"/>
    </xf>
    <xf numFmtId="0" fontId="13" fillId="8" borderId="41" xfId="0" applyFont="1" applyFill="1" applyBorder="1"/>
    <xf numFmtId="0" fontId="13" fillId="8" borderId="41" xfId="0" applyFont="1" applyFill="1" applyBorder="1" applyAlignment="1"/>
    <xf numFmtId="0" fontId="13" fillId="8" borderId="42" xfId="0" applyFont="1" applyFill="1" applyBorder="1" applyAlignment="1"/>
    <xf numFmtId="0" fontId="1" fillId="2" borderId="40" xfId="0" applyFont="1" applyFill="1" applyBorder="1"/>
    <xf numFmtId="0" fontId="1" fillId="2" borderId="60" xfId="0" applyFont="1" applyFill="1" applyBorder="1"/>
    <xf numFmtId="0" fontId="12" fillId="2" borderId="39" xfId="0" applyFont="1" applyFill="1" applyBorder="1" applyAlignment="1">
      <alignment horizontal="left"/>
    </xf>
    <xf numFmtId="0" fontId="1" fillId="3" borderId="65" xfId="0" applyFont="1" applyFill="1" applyBorder="1"/>
    <xf numFmtId="0" fontId="1" fillId="3" borderId="40" xfId="0" applyFont="1" applyFill="1" applyBorder="1"/>
    <xf numFmtId="0" fontId="0" fillId="0" borderId="38" xfId="0" applyBorder="1" applyAlignment="1"/>
    <xf numFmtId="0" fontId="33" fillId="5" borderId="36" xfId="0" applyFont="1" applyFill="1" applyBorder="1" applyAlignment="1">
      <alignment horizontal="center" vertical="center" wrapText="1"/>
    </xf>
    <xf numFmtId="0" fontId="32" fillId="5" borderId="36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protection hidden="1"/>
    </xf>
    <xf numFmtId="0" fontId="1" fillId="0" borderId="0" xfId="0" applyFont="1" applyFill="1" applyBorder="1" applyAlignment="1" applyProtection="1">
      <protection hidden="1"/>
    </xf>
    <xf numFmtId="0" fontId="1" fillId="0" borderId="41" xfId="0" applyFont="1" applyBorder="1"/>
    <xf numFmtId="0" fontId="41" fillId="0" borderId="38" xfId="0" applyFont="1" applyFill="1" applyBorder="1" applyAlignment="1" applyProtection="1">
      <alignment horizontal="center"/>
      <protection hidden="1"/>
    </xf>
    <xf numFmtId="0" fontId="1" fillId="0" borderId="38" xfId="0" applyFont="1" applyBorder="1" applyAlignment="1" applyProtection="1">
      <protection hidden="1"/>
    </xf>
    <xf numFmtId="0" fontId="35" fillId="0" borderId="0" xfId="0" applyFont="1" applyBorder="1" applyAlignment="1">
      <alignment horizontal="center" vertical="center"/>
    </xf>
    <xf numFmtId="0" fontId="31" fillId="3" borderId="6" xfId="0" applyFont="1" applyFill="1" applyBorder="1" applyAlignment="1" applyProtection="1">
      <alignment horizontal="right" vertical="center"/>
      <protection locked="0"/>
    </xf>
    <xf numFmtId="0" fontId="44" fillId="3" borderId="0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44" xfId="0" applyBorder="1" applyAlignment="1"/>
    <xf numFmtId="0" fontId="0" fillId="0" borderId="40" xfId="0" applyBorder="1" applyAlignment="1"/>
    <xf numFmtId="0" fontId="0" fillId="0" borderId="38" xfId="0" applyBorder="1" applyAlignment="1"/>
    <xf numFmtId="0" fontId="0" fillId="0" borderId="45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1" xfId="0" applyFill="1" applyBorder="1" applyAlignment="1">
      <alignment horizontal="center" wrapText="1"/>
    </xf>
    <xf numFmtId="0" fontId="0" fillId="0" borderId="39" xfId="0" applyBorder="1" applyAlignment="1"/>
    <xf numFmtId="0" fontId="0" fillId="0" borderId="0" xfId="0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38" xfId="0" applyBorder="1" applyAlignment="1"/>
    <xf numFmtId="0" fontId="0" fillId="0" borderId="0" xfId="0" applyBorder="1" applyAlignment="1" applyProtection="1">
      <protection hidden="1"/>
    </xf>
    <xf numFmtId="0" fontId="0" fillId="0" borderId="38" xfId="0" applyBorder="1" applyAlignment="1" applyProtection="1">
      <protection hidden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Border="1" applyAlignment="1"/>
    <xf numFmtId="0" fontId="0" fillId="0" borderId="44" xfId="0" applyBorder="1" applyAlignment="1"/>
    <xf numFmtId="0" fontId="0" fillId="0" borderId="40" xfId="0" applyBorder="1" applyAlignment="1"/>
    <xf numFmtId="0" fontId="0" fillId="0" borderId="43" xfId="0" applyBorder="1" applyAlignment="1"/>
    <xf numFmtId="0" fontId="0" fillId="0" borderId="0" xfId="0" applyAlignment="1"/>
    <xf numFmtId="0" fontId="2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2" fontId="14" fillId="0" borderId="0" xfId="0" applyNumberFormat="1" applyFont="1" applyBorder="1" applyAlignment="1" applyProtection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30" fillId="0" borderId="0" xfId="0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9" fillId="0" borderId="0" xfId="0" applyFont="1" applyFill="1" applyBorder="1" applyAlignment="1" applyProtection="1">
      <alignment horizontal="center"/>
      <protection hidden="1"/>
    </xf>
    <xf numFmtId="0" fontId="37" fillId="0" borderId="0" xfId="0" applyFont="1" applyFill="1" applyBorder="1" applyAlignment="1" applyProtection="1">
      <alignment horizontal="center"/>
      <protection hidden="1"/>
    </xf>
    <xf numFmtId="0" fontId="27" fillId="0" borderId="0" xfId="0" applyFont="1" applyFill="1" applyBorder="1" applyAlignment="1" applyProtection="1">
      <alignment horizontal="center" vertical="center"/>
      <protection hidden="1"/>
    </xf>
    <xf numFmtId="2" fontId="39" fillId="0" borderId="0" xfId="0" applyNumberFormat="1" applyFont="1" applyFill="1" applyBorder="1" applyAlignment="1" applyProtection="1">
      <alignment horizontal="center" vertical="center"/>
      <protection hidden="1"/>
    </xf>
    <xf numFmtId="0" fontId="29" fillId="0" borderId="38" xfId="0" applyFont="1" applyFill="1" applyBorder="1" applyAlignment="1" applyProtection="1">
      <alignment horizontal="center"/>
      <protection hidden="1"/>
    </xf>
    <xf numFmtId="2" fontId="39" fillId="0" borderId="38" xfId="0" applyNumberFormat="1" applyFont="1" applyFill="1" applyBorder="1" applyAlignment="1" applyProtection="1">
      <alignment horizontal="center" vertical="center"/>
      <protection hidden="1"/>
    </xf>
    <xf numFmtId="0" fontId="2" fillId="0" borderId="46" xfId="0" applyFont="1" applyBorder="1" applyAlignment="1">
      <alignment horizontal="center"/>
    </xf>
    <xf numFmtId="0" fontId="1" fillId="0" borderId="39" xfId="0" applyFont="1" applyBorder="1" applyAlignment="1"/>
    <xf numFmtId="0" fontId="0" fillId="0" borderId="41" xfId="0" applyBorder="1" applyAlignment="1"/>
    <xf numFmtId="0" fontId="0" fillId="0" borderId="0" xfId="0" applyAlignment="1"/>
    <xf numFmtId="0" fontId="2" fillId="0" borderId="40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40" xfId="0" applyFont="1" applyBorder="1" applyAlignment="1"/>
    <xf numFmtId="0" fontId="1" fillId="0" borderId="0" xfId="0" applyFont="1" applyAlignment="1"/>
    <xf numFmtId="0" fontId="1" fillId="0" borderId="44" xfId="0" applyFont="1" applyBorder="1" applyAlignment="1"/>
    <xf numFmtId="0" fontId="1" fillId="0" borderId="12" xfId="0" applyFont="1" applyBorder="1" applyAlignment="1"/>
    <xf numFmtId="0" fontId="1" fillId="0" borderId="20" xfId="0" applyFont="1" applyBorder="1" applyAlignment="1"/>
    <xf numFmtId="0" fontId="1" fillId="0" borderId="0" xfId="0" applyFont="1" applyAlignment="1"/>
    <xf numFmtId="0" fontId="19" fillId="0" borderId="41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left"/>
    </xf>
    <xf numFmtId="0" fontId="30" fillId="0" borderId="41" xfId="0" applyFont="1" applyBorder="1" applyAlignment="1">
      <alignment horizontal="center" vertical="center" wrapText="1"/>
    </xf>
    <xf numFmtId="0" fontId="26" fillId="3" borderId="3" xfId="0" applyFont="1" applyFill="1" applyBorder="1" applyAlignment="1" applyProtection="1">
      <alignment horizontal="left"/>
      <protection locked="0"/>
    </xf>
    <xf numFmtId="0" fontId="26" fillId="3" borderId="4" xfId="0" applyFont="1" applyFill="1" applyBorder="1" applyAlignment="1" applyProtection="1">
      <alignment horizontal="left"/>
      <protection locked="0"/>
    </xf>
    <xf numFmtId="0" fontId="40" fillId="0" borderId="69" xfId="0" applyFont="1" applyFill="1" applyBorder="1" applyAlignment="1" applyProtection="1">
      <alignment horizontal="center" vertical="center" wrapText="1"/>
      <protection hidden="1"/>
    </xf>
    <xf numFmtId="0" fontId="0" fillId="0" borderId="70" xfId="0" applyFill="1" applyBorder="1" applyAlignment="1" applyProtection="1">
      <alignment horizontal="center" wrapText="1"/>
      <protection hidden="1"/>
    </xf>
    <xf numFmtId="0" fontId="52" fillId="0" borderId="70" xfId="0" applyFont="1" applyFill="1" applyBorder="1" applyAlignment="1" applyProtection="1">
      <alignment horizontal="center" vertical="center" wrapText="1"/>
      <protection hidden="1"/>
    </xf>
    <xf numFmtId="0" fontId="44" fillId="0" borderId="44" xfId="0" quotePrefix="1" applyFont="1" applyBorder="1" applyAlignment="1">
      <alignment horizontal="center" vertical="center"/>
    </xf>
    <xf numFmtId="0" fontId="59" fillId="0" borderId="72" xfId="0" applyFont="1" applyFill="1" applyBorder="1" applyAlignment="1" applyProtection="1">
      <alignment horizontal="center" vertical="center" wrapText="1"/>
      <protection hidden="1"/>
    </xf>
    <xf numFmtId="0" fontId="20" fillId="0" borderId="73" xfId="0" applyFont="1" applyFill="1" applyBorder="1" applyAlignment="1" applyProtection="1">
      <alignment horizontal="center" vertical="center" wrapText="1"/>
      <protection hidden="1"/>
    </xf>
    <xf numFmtId="0" fontId="61" fillId="0" borderId="73" xfId="0" applyFont="1" applyFill="1" applyBorder="1" applyAlignment="1" applyProtection="1">
      <alignment horizontal="center" vertical="center"/>
      <protection hidden="1"/>
    </xf>
    <xf numFmtId="0" fontId="59" fillId="0" borderId="72" xfId="0" applyFont="1" applyFill="1" applyBorder="1" applyAlignment="1" applyProtection="1">
      <alignment horizontal="center" vertical="center"/>
      <protection hidden="1"/>
    </xf>
    <xf numFmtId="0" fontId="59" fillId="0" borderId="75" xfId="0" applyFont="1" applyFill="1" applyBorder="1" applyAlignment="1" applyProtection="1">
      <alignment horizontal="center" vertical="center" wrapText="1"/>
      <protection hidden="1"/>
    </xf>
    <xf numFmtId="0" fontId="61" fillId="0" borderId="76" xfId="0" applyFont="1" applyFill="1" applyBorder="1" applyAlignment="1" applyProtection="1">
      <alignment horizontal="center" vertical="center"/>
      <protection hidden="1"/>
    </xf>
    <xf numFmtId="0" fontId="62" fillId="0" borderId="46" xfId="0" applyFont="1" applyBorder="1" applyAlignment="1">
      <alignment horizontal="center"/>
    </xf>
    <xf numFmtId="0" fontId="63" fillId="0" borderId="46" xfId="0" applyFont="1" applyBorder="1" applyAlignment="1">
      <alignment horizontal="center" vertical="center"/>
    </xf>
    <xf numFmtId="0" fontId="64" fillId="0" borderId="66" xfId="0" applyFont="1" applyBorder="1" applyAlignment="1">
      <alignment horizontal="center" vertical="center"/>
    </xf>
    <xf numFmtId="0" fontId="62" fillId="0" borderId="47" xfId="0" applyFont="1" applyBorder="1" applyAlignment="1">
      <alignment horizontal="center"/>
    </xf>
    <xf numFmtId="0" fontId="63" fillId="0" borderId="47" xfId="0" applyFont="1" applyBorder="1" applyAlignment="1">
      <alignment horizontal="center" vertical="center"/>
    </xf>
    <xf numFmtId="0" fontId="64" fillId="0" borderId="5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33" fillId="5" borderId="7" xfId="0" applyFont="1" applyFill="1" applyBorder="1" applyAlignment="1">
      <alignment horizontal="center" vertical="center" wrapText="1"/>
    </xf>
    <xf numFmtId="0" fontId="33" fillId="5" borderId="19" xfId="0" applyFont="1" applyFill="1" applyBorder="1" applyAlignment="1">
      <alignment horizontal="center" vertical="center" wrapText="1"/>
    </xf>
    <xf numFmtId="0" fontId="33" fillId="5" borderId="18" xfId="0" applyFont="1" applyFill="1" applyBorder="1" applyAlignment="1">
      <alignment horizontal="center" vertical="center"/>
    </xf>
    <xf numFmtId="0" fontId="33" fillId="5" borderId="3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Alignment="1"/>
    <xf numFmtId="0" fontId="0" fillId="3" borderId="44" xfId="0" applyFill="1" applyBorder="1" applyAlignment="1"/>
    <xf numFmtId="1" fontId="28" fillId="9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41" xfId="0" applyBorder="1" applyAlignment="1"/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/>
    <xf numFmtId="0" fontId="0" fillId="0" borderId="44" xfId="0" applyBorder="1" applyAlignment="1"/>
    <xf numFmtId="0" fontId="0" fillId="0" borderId="43" xfId="0" applyBorder="1" applyAlignment="1"/>
    <xf numFmtId="0" fontId="0" fillId="0" borderId="38" xfId="0" applyBorder="1" applyAlignment="1"/>
    <xf numFmtId="0" fontId="0" fillId="0" borderId="45" xfId="0" applyBorder="1" applyAlignme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0" xfId="0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" fontId="0" fillId="0" borderId="43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0" fontId="35" fillId="0" borderId="38" xfId="0" applyFont="1" applyFill="1" applyBorder="1" applyAlignment="1">
      <alignment horizontal="center" vertical="center"/>
    </xf>
    <xf numFmtId="2" fontId="14" fillId="0" borderId="38" xfId="0" applyNumberFormat="1" applyFont="1" applyBorder="1" applyAlignment="1" applyProtection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 vertical="center"/>
    </xf>
    <xf numFmtId="0" fontId="70" fillId="0" borderId="9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9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3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69" fillId="0" borderId="4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2" fontId="72" fillId="0" borderId="39" xfId="0" applyNumberFormat="1" applyFont="1" applyBorder="1" applyAlignment="1">
      <alignment horizontal="center"/>
    </xf>
    <xf numFmtId="2" fontId="72" fillId="0" borderId="41" xfId="0" applyNumberFormat="1" applyFont="1" applyBorder="1" applyAlignment="1">
      <alignment horizontal="center"/>
    </xf>
    <xf numFmtId="2" fontId="72" fillId="0" borderId="42" xfId="0" applyNumberFormat="1" applyFont="1" applyBorder="1" applyAlignment="1">
      <alignment horizontal="center"/>
    </xf>
    <xf numFmtId="2" fontId="72" fillId="0" borderId="40" xfId="0" applyNumberFormat="1" applyFont="1" applyBorder="1" applyAlignment="1">
      <alignment horizontal="center"/>
    </xf>
    <xf numFmtId="2" fontId="72" fillId="0" borderId="0" xfId="0" applyNumberFormat="1" applyFont="1" applyBorder="1" applyAlignment="1">
      <alignment horizontal="center"/>
    </xf>
    <xf numFmtId="2" fontId="72" fillId="0" borderId="44" xfId="0" applyNumberFormat="1" applyFont="1" applyBorder="1" applyAlignment="1">
      <alignment horizontal="center"/>
    </xf>
    <xf numFmtId="0" fontId="72" fillId="0" borderId="40" xfId="0" applyFont="1" applyBorder="1" applyAlignment="1">
      <alignment horizontal="center"/>
    </xf>
    <xf numFmtId="0" fontId="72" fillId="0" borderId="43" xfId="0" applyFont="1" applyBorder="1" applyAlignment="1">
      <alignment horizontal="center"/>
    </xf>
    <xf numFmtId="2" fontId="72" fillId="0" borderId="38" xfId="0" applyNumberFormat="1" applyFont="1" applyBorder="1" applyAlignment="1">
      <alignment horizontal="center"/>
    </xf>
    <xf numFmtId="2" fontId="72" fillId="0" borderId="45" xfId="0" applyNumberFormat="1" applyFont="1" applyBorder="1" applyAlignment="1">
      <alignment horizontal="center"/>
    </xf>
    <xf numFmtId="0" fontId="73" fillId="0" borderId="0" xfId="0" applyFont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Alignment="1"/>
    <xf numFmtId="0" fontId="69" fillId="0" borderId="39" xfId="0" applyFont="1" applyBorder="1" applyAlignment="1">
      <alignment horizontal="center" vertical="center"/>
    </xf>
    <xf numFmtId="0" fontId="2" fillId="0" borderId="94" xfId="0" applyNumberFormat="1" applyFont="1" applyBorder="1" applyAlignment="1">
      <alignment horizontal="center" vertical="center"/>
    </xf>
    <xf numFmtId="0" fontId="14" fillId="0" borderId="99" xfId="0" applyFont="1" applyBorder="1" applyAlignment="1">
      <alignment horizontal="center"/>
    </xf>
    <xf numFmtId="0" fontId="2" fillId="0" borderId="100" xfId="0" applyNumberFormat="1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95" xfId="0" applyFont="1" applyBorder="1" applyAlignment="1">
      <alignment horizontal="center"/>
    </xf>
    <xf numFmtId="2" fontId="74" fillId="0" borderId="93" xfId="0" applyNumberFormat="1" applyFont="1" applyBorder="1" applyAlignment="1">
      <alignment horizontal="center" vertical="center"/>
    </xf>
    <xf numFmtId="0" fontId="74" fillId="0" borderId="97" xfId="0" applyFont="1" applyBorder="1" applyAlignment="1">
      <alignment horizontal="center" vertical="center"/>
    </xf>
    <xf numFmtId="2" fontId="4" fillId="0" borderId="98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4" fillId="0" borderId="93" xfId="0" applyNumberFormat="1" applyFont="1" applyBorder="1" applyAlignment="1">
      <alignment horizontal="center" vertical="center"/>
    </xf>
    <xf numFmtId="0" fontId="2" fillId="0" borderId="4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2" fillId="0" borderId="101" xfId="0" applyNumberFormat="1" applyFont="1" applyBorder="1" applyAlignment="1">
      <alignment horizontal="center"/>
    </xf>
    <xf numFmtId="0" fontId="0" fillId="0" borderId="0" xfId="0" applyBorder="1"/>
    <xf numFmtId="2" fontId="1" fillId="0" borderId="65" xfId="0" applyNumberFormat="1" applyFont="1" applyBorder="1" applyAlignment="1">
      <alignment horizontal="center" vertical="center"/>
    </xf>
    <xf numFmtId="2" fontId="1" fillId="0" borderId="101" xfId="0" applyNumberFormat="1" applyFont="1" applyBorder="1" applyAlignment="1">
      <alignment horizontal="center"/>
    </xf>
    <xf numFmtId="2" fontId="1" fillId="0" borderId="40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2" fontId="1" fillId="0" borderId="40" xfId="0" applyNumberFormat="1" applyFont="1" applyBorder="1" applyAlignment="1">
      <alignment horizontal="center"/>
    </xf>
    <xf numFmtId="0" fontId="2" fillId="0" borderId="9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1" fillId="0" borderId="57" xfId="0" applyNumberFormat="1" applyFont="1" applyBorder="1" applyAlignment="1">
      <alignment horizontal="center"/>
    </xf>
    <xf numFmtId="164" fontId="1" fillId="0" borderId="57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164" fontId="1" fillId="0" borderId="40" xfId="0" applyNumberFormat="1" applyFont="1" applyBorder="1" applyAlignment="1">
      <alignment horizontal="center"/>
    </xf>
    <xf numFmtId="1" fontId="1" fillId="0" borderId="4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101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101" xfId="0" applyNumberFormat="1" applyFont="1" applyBorder="1" applyAlignment="1">
      <alignment horizontal="center"/>
    </xf>
    <xf numFmtId="1" fontId="1" fillId="0" borderId="57" xfId="0" applyNumberFormat="1" applyFont="1" applyBorder="1" applyAlignment="1">
      <alignment horizontal="center" vertical="center"/>
    </xf>
    <xf numFmtId="1" fontId="1" fillId="0" borderId="20" xfId="0" applyNumberFormat="1" applyFont="1" applyBorder="1" applyAlignment="1">
      <alignment horizontal="center" vertical="center"/>
    </xf>
    <xf numFmtId="1" fontId="1" fillId="0" borderId="43" xfId="0" applyNumberFormat="1" applyFont="1" applyBorder="1" applyAlignment="1">
      <alignment horizontal="center"/>
    </xf>
    <xf numFmtId="1" fontId="1" fillId="0" borderId="58" xfId="0" applyNumberFormat="1" applyFont="1" applyBorder="1" applyAlignment="1">
      <alignment horizontal="center" vertical="center"/>
    </xf>
    <xf numFmtId="2" fontId="1" fillId="0" borderId="105" xfId="0" applyNumberFormat="1" applyFont="1" applyBorder="1" applyAlignment="1">
      <alignment horizontal="center" vertical="center"/>
    </xf>
    <xf numFmtId="0" fontId="1" fillId="0" borderId="40" xfId="0" applyFont="1" applyBorder="1"/>
    <xf numFmtId="0" fontId="1" fillId="0" borderId="44" xfId="0" applyFont="1" applyBorder="1" applyAlignment="1">
      <alignment horizontal="center"/>
    </xf>
    <xf numFmtId="0" fontId="62" fillId="0" borderId="48" xfId="0" applyFont="1" applyBorder="1" applyAlignment="1">
      <alignment horizontal="center"/>
    </xf>
    <xf numFmtId="0" fontId="63" fillId="0" borderId="48" xfId="0" applyFont="1" applyBorder="1" applyAlignment="1">
      <alignment horizontal="center" vertical="center"/>
    </xf>
    <xf numFmtId="0" fontId="64" fillId="0" borderId="49" xfId="0" applyFont="1" applyBorder="1" applyAlignment="1">
      <alignment horizontal="center" vertical="center"/>
    </xf>
    <xf numFmtId="0" fontId="44" fillId="0" borderId="49" xfId="0" quotePrefix="1" applyFont="1" applyBorder="1" applyAlignment="1">
      <alignment horizontal="center" vertical="center"/>
    </xf>
    <xf numFmtId="164" fontId="70" fillId="0" borderId="102" xfId="0" applyNumberFormat="1" applyFont="1" applyBorder="1" applyAlignment="1">
      <alignment horizontal="center"/>
    </xf>
    <xf numFmtId="164" fontId="70" fillId="0" borderId="103" xfId="0" applyNumberFormat="1" applyFont="1" applyBorder="1" applyAlignment="1">
      <alignment horizontal="center"/>
    </xf>
    <xf numFmtId="164" fontId="70" fillId="0" borderId="106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4" fillId="0" borderId="43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28" fillId="9" borderId="15" xfId="0" applyNumberFormat="1" applyFont="1" applyFill="1" applyBorder="1" applyAlignment="1" applyProtection="1">
      <alignment horizontal="center" vertical="center"/>
      <protection hidden="1"/>
    </xf>
    <xf numFmtId="2" fontId="28" fillId="9" borderId="16" xfId="0" applyNumberFormat="1" applyFont="1" applyFill="1" applyBorder="1" applyAlignment="1" applyProtection="1">
      <alignment horizontal="center" vertical="center"/>
      <protection hidden="1"/>
    </xf>
    <xf numFmtId="2" fontId="28" fillId="9" borderId="24" xfId="0" applyNumberFormat="1" applyFont="1" applyFill="1" applyBorder="1" applyAlignment="1" applyProtection="1">
      <alignment horizontal="center" vertical="center"/>
      <protection hidden="1"/>
    </xf>
    <xf numFmtId="0" fontId="80" fillId="0" borderId="95" xfId="0" applyFont="1" applyBorder="1" applyAlignment="1">
      <alignment horizontal="center" vertical="center"/>
    </xf>
    <xf numFmtId="0" fontId="81" fillId="0" borderId="95" xfId="0" applyFont="1" applyBorder="1" applyAlignment="1">
      <alignment horizontal="center" vertical="center"/>
    </xf>
    <xf numFmtId="0" fontId="81" fillId="0" borderId="94" xfId="0" applyFont="1" applyBorder="1" applyAlignment="1">
      <alignment horizontal="center" vertical="center"/>
    </xf>
    <xf numFmtId="0" fontId="81" fillId="0" borderId="96" xfId="0" applyFont="1" applyBorder="1" applyAlignment="1">
      <alignment horizontal="center" vertical="center"/>
    </xf>
    <xf numFmtId="0" fontId="70" fillId="0" borderId="95" xfId="0" applyFont="1" applyBorder="1" applyAlignment="1">
      <alignment horizontal="center" vertical="center"/>
    </xf>
    <xf numFmtId="2" fontId="82" fillId="0" borderId="102" xfId="0" applyNumberFormat="1" applyFont="1" applyBorder="1" applyAlignment="1">
      <alignment horizontal="center"/>
    </xf>
    <xf numFmtId="0" fontId="82" fillId="0" borderId="102" xfId="0" applyFont="1" applyBorder="1" applyAlignment="1">
      <alignment horizontal="center"/>
    </xf>
    <xf numFmtId="2" fontId="82" fillId="0" borderId="102" xfId="0" applyNumberFormat="1" applyFont="1" applyBorder="1" applyAlignment="1">
      <alignment horizontal="center" vertical="center"/>
    </xf>
    <xf numFmtId="2" fontId="82" fillId="0" borderId="105" xfId="0" applyNumberFormat="1" applyFont="1" applyBorder="1" applyAlignment="1">
      <alignment horizontal="center" vertical="center"/>
    </xf>
    <xf numFmtId="164" fontId="83" fillId="0" borderId="0" xfId="0" applyNumberFormat="1" applyFont="1" applyAlignment="1">
      <alignment horizontal="left" vertical="center"/>
    </xf>
    <xf numFmtId="164" fontId="83" fillId="0" borderId="45" xfId="0" applyNumberFormat="1" applyFont="1" applyBorder="1" applyAlignment="1">
      <alignment horizontal="left" vertical="center"/>
    </xf>
    <xf numFmtId="2" fontId="83" fillId="0" borderId="0" xfId="0" applyNumberFormat="1" applyFont="1" applyAlignment="1">
      <alignment horizontal="left" vertical="center"/>
    </xf>
    <xf numFmtId="2" fontId="83" fillId="0" borderId="64" xfId="0" applyNumberFormat="1" applyFont="1" applyBorder="1" applyAlignment="1">
      <alignment horizontal="left" vertical="center"/>
    </xf>
    <xf numFmtId="2" fontId="83" fillId="0" borderId="44" xfId="0" applyNumberFormat="1" applyFont="1" applyBorder="1" applyAlignment="1">
      <alignment horizontal="left" vertical="center"/>
    </xf>
    <xf numFmtId="2" fontId="83" fillId="0" borderId="45" xfId="0" applyNumberFormat="1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 wrapText="1"/>
    </xf>
    <xf numFmtId="2" fontId="60" fillId="0" borderId="73" xfId="0" applyNumberFormat="1" applyFont="1" applyFill="1" applyBorder="1" applyAlignment="1" applyProtection="1">
      <alignment horizontal="center" vertical="center" wrapText="1"/>
      <protection hidden="1"/>
    </xf>
    <xf numFmtId="0" fontId="28" fillId="9" borderId="14" xfId="0" applyFont="1" applyFill="1" applyBorder="1" applyAlignment="1" applyProtection="1">
      <alignment horizontal="center" vertical="center"/>
      <protection locked="0"/>
    </xf>
    <xf numFmtId="0" fontId="28" fillId="9" borderId="15" xfId="0" applyFont="1" applyFill="1" applyBorder="1" applyAlignment="1" applyProtection="1">
      <alignment horizontal="center" vertical="center"/>
      <protection locked="0"/>
    </xf>
    <xf numFmtId="2" fontId="28" fillId="9" borderId="15" xfId="0" applyNumberFormat="1" applyFont="1" applyFill="1" applyBorder="1" applyAlignment="1" applyProtection="1">
      <alignment horizontal="center" vertical="center"/>
    </xf>
    <xf numFmtId="1" fontId="28" fillId="9" borderId="14" xfId="0" applyNumberFormat="1" applyFont="1" applyFill="1" applyBorder="1" applyAlignment="1" applyProtection="1">
      <alignment horizontal="center" vertical="center"/>
    </xf>
    <xf numFmtId="0" fontId="85" fillId="5" borderId="15" xfId="0" applyFont="1" applyFill="1" applyBorder="1" applyAlignment="1" applyProtection="1">
      <alignment horizontal="center" vertical="center"/>
      <protection locked="0"/>
    </xf>
    <xf numFmtId="2" fontId="67" fillId="9" borderId="35" xfId="0" applyNumberFormat="1" applyFont="1" applyFill="1" applyBorder="1" applyProtection="1">
      <protection hidden="1"/>
    </xf>
    <xf numFmtId="2" fontId="28" fillId="9" borderId="35" xfId="0" applyNumberFormat="1" applyFont="1" applyFill="1" applyBorder="1" applyProtection="1">
      <protection hidden="1"/>
    </xf>
    <xf numFmtId="2" fontId="20" fillId="0" borderId="73" xfId="0" applyNumberFormat="1" applyFont="1" applyFill="1" applyBorder="1" applyAlignment="1" applyProtection="1">
      <alignment horizontal="center" vertical="center" wrapText="1"/>
      <protection hidden="1"/>
    </xf>
    <xf numFmtId="2" fontId="61" fillId="0" borderId="73" xfId="0" applyNumberFormat="1" applyFont="1" applyFill="1" applyBorder="1" applyAlignment="1" applyProtection="1">
      <alignment horizontal="center" vertical="center"/>
      <protection hidden="1"/>
    </xf>
    <xf numFmtId="2" fontId="61" fillId="0" borderId="76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/>
    <xf numFmtId="165" fontId="0" fillId="0" borderId="0" xfId="0" applyNumberFormat="1" applyBorder="1" applyAlignment="1"/>
    <xf numFmtId="165" fontId="0" fillId="0" borderId="8" xfId="0" applyNumberFormat="1" applyBorder="1" applyAlignment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3" xfId="0" applyFont="1" applyBorder="1" applyAlignment="1"/>
    <xf numFmtId="0" fontId="88" fillId="0" borderId="2" xfId="0" applyFont="1" applyBorder="1" applyAlignment="1"/>
    <xf numFmtId="0" fontId="89" fillId="0" borderId="5" xfId="0" applyFont="1" applyBorder="1" applyAlignment="1"/>
    <xf numFmtId="0" fontId="89" fillId="0" borderId="7" xfId="0" applyFont="1" applyBorder="1" applyAlignment="1"/>
    <xf numFmtId="165" fontId="28" fillId="9" borderId="14" xfId="0" applyNumberFormat="1" applyFont="1" applyFill="1" applyBorder="1" applyAlignment="1" applyProtection="1">
      <alignment horizontal="center" vertical="center"/>
      <protection locked="0"/>
    </xf>
    <xf numFmtId="2" fontId="28" fillId="9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2" fontId="4" fillId="0" borderId="12" xfId="0" applyNumberFormat="1" applyFont="1" applyBorder="1" applyAlignment="1">
      <alignment horizontal="center"/>
    </xf>
    <xf numFmtId="2" fontId="4" fillId="0" borderId="20" xfId="0" applyNumberFormat="1" applyFont="1" applyBorder="1" applyAlignment="1">
      <alignment horizontal="center"/>
    </xf>
    <xf numFmtId="2" fontId="4" fillId="0" borderId="104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38" xfId="0" applyNumberFormat="1" applyFont="1" applyBorder="1" applyAlignment="1">
      <alignment horizontal="center"/>
    </xf>
    <xf numFmtId="2" fontId="4" fillId="0" borderId="44" xfId="0" applyNumberFormat="1" applyFont="1" applyBorder="1" applyAlignment="1">
      <alignment horizontal="center"/>
    </xf>
    <xf numFmtId="2" fontId="4" fillId="0" borderId="45" xfId="0" applyNumberFormat="1" applyFont="1" applyBorder="1" applyAlignment="1">
      <alignment horizontal="center"/>
    </xf>
    <xf numFmtId="0" fontId="0" fillId="0" borderId="38" xfId="0" applyBorder="1" applyAlignment="1"/>
    <xf numFmtId="0" fontId="0" fillId="0" borderId="41" xfId="0" applyBorder="1" applyAlignment="1"/>
    <xf numFmtId="0" fontId="0" fillId="0" borderId="0" xfId="0" applyBorder="1" applyAlignment="1"/>
    <xf numFmtId="2" fontId="90" fillId="0" borderId="102" xfId="0" applyNumberFormat="1" applyFont="1" applyBorder="1" applyAlignment="1">
      <alignment horizontal="center" vertical="center"/>
    </xf>
    <xf numFmtId="2" fontId="90" fillId="0" borderId="103" xfId="0" applyNumberFormat="1" applyFont="1" applyBorder="1" applyAlignment="1">
      <alignment horizontal="center" vertical="center"/>
    </xf>
    <xf numFmtId="2" fontId="90" fillId="0" borderId="101" xfId="0" applyNumberFormat="1" applyFont="1" applyBorder="1" applyAlignment="1">
      <alignment horizontal="center" vertical="center"/>
    </xf>
    <xf numFmtId="0" fontId="90" fillId="0" borderId="0" xfId="0" applyFont="1" applyBorder="1" applyAlignment="1">
      <alignment horizontal="center"/>
    </xf>
    <xf numFmtId="2" fontId="90" fillId="0" borderId="0" xfId="0" applyNumberFormat="1" applyFont="1" applyBorder="1" applyAlignment="1">
      <alignment horizontal="center" vertical="center"/>
    </xf>
    <xf numFmtId="2" fontId="90" fillId="0" borderId="44" xfId="0" applyNumberFormat="1" applyFont="1" applyBorder="1" applyAlignment="1">
      <alignment horizontal="center" vertical="center"/>
    </xf>
    <xf numFmtId="2" fontId="90" fillId="0" borderId="105" xfId="0" applyNumberFormat="1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2" fontId="60" fillId="0" borderId="76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/>
    <xf numFmtId="0" fontId="86" fillId="9" borderId="33" xfId="0" applyFont="1" applyFill="1" applyBorder="1"/>
    <xf numFmtId="0" fontId="86" fillId="9" borderId="0" xfId="0" applyFont="1" applyFill="1" applyAlignment="1">
      <alignment horizontal="center"/>
    </xf>
    <xf numFmtId="0" fontId="1" fillId="3" borderId="0" xfId="0" applyFont="1" applyFill="1"/>
    <xf numFmtId="0" fontId="44" fillId="3" borderId="6" xfId="0" applyFont="1" applyFill="1" applyBorder="1" applyAlignment="1">
      <alignment horizontal="center" vertical="center"/>
    </xf>
    <xf numFmtId="0" fontId="27" fillId="3" borderId="0" xfId="0" applyFont="1" applyFill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14" fillId="0" borderId="0" xfId="0" applyFont="1" applyFill="1" applyBorder="1" applyAlignment="1"/>
    <xf numFmtId="0" fontId="92" fillId="7" borderId="1" xfId="0" applyFont="1" applyFill="1" applyBorder="1" applyAlignment="1" applyProtection="1">
      <alignment horizontal="right" vertical="center"/>
      <protection locked="0"/>
    </xf>
    <xf numFmtId="0" fontId="28" fillId="9" borderId="15" xfId="0" applyFont="1" applyFill="1" applyBorder="1" applyAlignment="1" applyProtection="1">
      <alignment horizontal="center" vertical="center"/>
      <protection hidden="1"/>
    </xf>
    <xf numFmtId="0" fontId="24" fillId="5" borderId="111" xfId="0" applyFont="1" applyFill="1" applyBorder="1" applyAlignment="1">
      <alignment horizontal="center"/>
    </xf>
    <xf numFmtId="0" fontId="25" fillId="5" borderId="1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36" fillId="3" borderId="90" xfId="0" applyFont="1" applyFill="1" applyBorder="1" applyAlignment="1">
      <alignment horizontal="center" vertical="center"/>
    </xf>
    <xf numFmtId="0" fontId="1" fillId="3" borderId="5" xfId="0" applyFont="1" applyFill="1" applyBorder="1" applyAlignment="1"/>
    <xf numFmtId="0" fontId="1" fillId="3" borderId="6" xfId="0" applyFont="1" applyFill="1" applyBorder="1" applyAlignment="1"/>
    <xf numFmtId="0" fontId="2" fillId="5" borderId="33" xfId="0" applyFont="1" applyFill="1" applyBorder="1" applyAlignment="1">
      <alignment horizontal="center"/>
    </xf>
    <xf numFmtId="0" fontId="2" fillId="5" borderId="53" xfId="0" applyFont="1" applyFill="1" applyBorder="1" applyAlignment="1">
      <alignment horizontal="center"/>
    </xf>
    <xf numFmtId="0" fontId="18" fillId="5" borderId="50" xfId="0" applyFont="1" applyFill="1" applyBorder="1" applyAlignment="1">
      <alignment horizontal="center" vertical="center"/>
    </xf>
    <xf numFmtId="0" fontId="18" fillId="5" borderId="57" xfId="0" applyFont="1" applyFill="1" applyBorder="1" applyAlignment="1">
      <alignment horizontal="center" vertical="center"/>
    </xf>
    <xf numFmtId="0" fontId="18" fillId="5" borderId="52" xfId="0" applyFont="1" applyFill="1" applyBorder="1" applyAlignment="1">
      <alignment horizontal="center" vertical="center"/>
    </xf>
    <xf numFmtId="0" fontId="47" fillId="6" borderId="54" xfId="0" applyFont="1" applyFill="1" applyBorder="1" applyAlignment="1">
      <alignment horizontal="center" vertical="center"/>
    </xf>
    <xf numFmtId="0" fontId="47" fillId="6" borderId="55" xfId="0" applyFont="1" applyFill="1" applyBorder="1" applyAlignment="1">
      <alignment horizontal="center" vertical="center"/>
    </xf>
    <xf numFmtId="0" fontId="47" fillId="6" borderId="56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24" fillId="3" borderId="0" xfId="0" applyFont="1" applyFill="1" applyBorder="1" applyAlignment="1"/>
    <xf numFmtId="0" fontId="24" fillId="0" borderId="6" xfId="0" applyFont="1" applyBorder="1" applyAlignment="1"/>
    <xf numFmtId="0" fontId="0" fillId="3" borderId="0" xfId="0" applyFill="1" applyAlignment="1">
      <alignment horizontal="right"/>
    </xf>
    <xf numFmtId="0" fontId="1" fillId="3" borderId="5" xfId="0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1" fillId="3" borderId="0" xfId="0" applyFont="1" applyFill="1" applyBorder="1" applyAlignment="1"/>
    <xf numFmtId="2" fontId="87" fillId="9" borderId="35" xfId="0" applyNumberFormat="1" applyFont="1" applyFill="1" applyBorder="1" applyAlignment="1" applyProtection="1">
      <alignment horizontal="center" vertical="center"/>
      <protection hidden="1"/>
    </xf>
    <xf numFmtId="2" fontId="87" fillId="9" borderId="7" xfId="0" applyNumberFormat="1" applyFont="1" applyFill="1" applyBorder="1" applyAlignment="1" applyProtection="1">
      <alignment horizontal="center" vertical="center"/>
      <protection hidden="1"/>
    </xf>
    <xf numFmtId="0" fontId="24" fillId="3" borderId="7" xfId="0" applyFont="1" applyFill="1" applyBorder="1" applyAlignment="1"/>
    <xf numFmtId="0" fontId="0" fillId="0" borderId="9" xfId="0" applyBorder="1" applyAlignment="1"/>
    <xf numFmtId="0" fontId="15" fillId="10" borderId="26" xfId="0" applyFont="1" applyFill="1" applyBorder="1" applyAlignment="1">
      <alignment horizontal="center" vertical="center"/>
    </xf>
    <xf numFmtId="0" fontId="15" fillId="10" borderId="27" xfId="0" applyFont="1" applyFill="1" applyBorder="1" applyAlignment="1">
      <alignment horizontal="center" vertical="center"/>
    </xf>
    <xf numFmtId="0" fontId="15" fillId="10" borderId="28" xfId="0" applyFont="1" applyFill="1" applyBorder="1" applyAlignment="1">
      <alignment horizontal="center" vertical="center"/>
    </xf>
    <xf numFmtId="0" fontId="0" fillId="0" borderId="40" xfId="0" applyFill="1" applyBorder="1" applyAlignment="1"/>
    <xf numFmtId="0" fontId="0" fillId="0" borderId="0" xfId="0" applyBorder="1" applyAlignment="1"/>
    <xf numFmtId="0" fontId="0" fillId="0" borderId="44" xfId="0" applyBorder="1" applyAlignment="1"/>
    <xf numFmtId="0" fontId="0" fillId="0" borderId="40" xfId="0" applyBorder="1" applyAlignment="1"/>
    <xf numFmtId="0" fontId="0" fillId="0" borderId="43" xfId="0" applyBorder="1" applyAlignment="1"/>
    <xf numFmtId="0" fontId="0" fillId="0" borderId="38" xfId="0" applyBorder="1" applyAlignment="1"/>
    <xf numFmtId="0" fontId="0" fillId="0" borderId="45" xfId="0" applyBorder="1" applyAlignment="1"/>
    <xf numFmtId="14" fontId="20" fillId="10" borderId="10" xfId="0" applyNumberFormat="1" applyFont="1" applyFill="1" applyBorder="1" applyAlignment="1" applyProtection="1">
      <alignment horizontal="center" vertical="center"/>
      <protection locked="0"/>
    </xf>
    <xf numFmtId="0" fontId="0" fillId="10" borderId="11" xfId="0" applyFill="1" applyBorder="1" applyAlignment="1">
      <alignment horizontal="center"/>
    </xf>
    <xf numFmtId="0" fontId="20" fillId="10" borderId="10" xfId="0" applyFont="1" applyFill="1" applyBorder="1" applyAlignment="1">
      <alignment horizontal="left" vertical="center"/>
    </xf>
    <xf numFmtId="0" fontId="0" fillId="10" borderId="11" xfId="0" applyFill="1" applyBorder="1" applyAlignment="1">
      <alignment horizontal="left" vertical="center"/>
    </xf>
    <xf numFmtId="0" fontId="0" fillId="10" borderId="11" xfId="0" applyFill="1" applyBorder="1" applyAlignment="1"/>
    <xf numFmtId="0" fontId="0" fillId="10" borderId="12" xfId="0" applyFill="1" applyBorder="1" applyAlignment="1"/>
    <xf numFmtId="0" fontId="0" fillId="10" borderId="101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0" borderId="0" xfId="0" applyFill="1" applyBorder="1" applyAlignment="1"/>
    <xf numFmtId="0" fontId="0" fillId="10" borderId="20" xfId="0" applyFill="1" applyBorder="1" applyAlignment="1"/>
    <xf numFmtId="14" fontId="21" fillId="10" borderId="11" xfId="0" applyNumberFormat="1" applyFont="1" applyFill="1" applyBorder="1" applyAlignment="1" applyProtection="1">
      <alignment horizontal="left" vertical="center"/>
      <protection locked="0"/>
    </xf>
    <xf numFmtId="14" fontId="21" fillId="10" borderId="12" xfId="0" applyNumberFormat="1" applyFont="1" applyFill="1" applyBorder="1" applyAlignment="1" applyProtection="1">
      <alignment horizontal="left" vertical="center"/>
      <protection locked="0"/>
    </xf>
    <xf numFmtId="0" fontId="42" fillId="3" borderId="5" xfId="0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/>
    <xf numFmtId="0" fontId="21" fillId="3" borderId="5" xfId="0" applyFont="1" applyFill="1" applyBorder="1" applyAlignment="1">
      <alignment horizontal="right"/>
    </xf>
    <xf numFmtId="0" fontId="20" fillId="3" borderId="0" xfId="0" applyFont="1" applyFill="1" applyAlignment="1">
      <alignment horizontal="right"/>
    </xf>
    <xf numFmtId="0" fontId="4" fillId="4" borderId="61" xfId="0" applyFont="1" applyFill="1" applyBorder="1" applyAlignment="1">
      <alignment horizontal="center"/>
    </xf>
    <xf numFmtId="0" fontId="4" fillId="4" borderId="41" xfId="0" applyFont="1" applyFill="1" applyBorder="1" applyAlignment="1">
      <alignment horizontal="center"/>
    </xf>
    <xf numFmtId="0" fontId="68" fillId="11" borderId="61" xfId="0" applyFont="1" applyFill="1" applyBorder="1" applyAlignment="1">
      <alignment horizontal="center" vertical="center"/>
    </xf>
    <xf numFmtId="0" fontId="68" fillId="11" borderId="41" xfId="0" applyFont="1" applyFill="1" applyBorder="1" applyAlignment="1">
      <alignment horizontal="center" vertical="center"/>
    </xf>
    <xf numFmtId="0" fontId="68" fillId="11" borderId="59" xfId="0" applyFont="1" applyFill="1" applyBorder="1" applyAlignment="1">
      <alignment horizontal="center" vertical="center"/>
    </xf>
    <xf numFmtId="0" fontId="68" fillId="11" borderId="21" xfId="0" applyFont="1" applyFill="1" applyBorder="1" applyAlignment="1">
      <alignment horizontal="center" vertical="center"/>
    </xf>
    <xf numFmtId="0" fontId="68" fillId="11" borderId="23" xfId="0" applyFont="1" applyFill="1" applyBorder="1" applyAlignment="1">
      <alignment horizontal="center" vertical="center"/>
    </xf>
    <xf numFmtId="0" fontId="68" fillId="11" borderId="22" xfId="0" applyFont="1" applyFill="1" applyBorder="1" applyAlignment="1">
      <alignment horizontal="center" vertical="center"/>
    </xf>
    <xf numFmtId="0" fontId="68" fillId="11" borderId="42" xfId="0" applyFont="1" applyFill="1" applyBorder="1" applyAlignment="1">
      <alignment horizontal="center" vertical="center"/>
    </xf>
    <xf numFmtId="0" fontId="68" fillId="11" borderId="62" xfId="0" applyFont="1" applyFill="1" applyBorder="1" applyAlignment="1">
      <alignment horizontal="center" vertical="center"/>
    </xf>
    <xf numFmtId="0" fontId="1" fillId="3" borderId="7" xfId="0" applyFont="1" applyFill="1" applyBorder="1" applyAlignment="1"/>
    <xf numFmtId="0" fontId="0" fillId="0" borderId="9" xfId="0" applyFont="1" applyBorder="1" applyAlignment="1"/>
    <xf numFmtId="0" fontId="2" fillId="5" borderId="18" xfId="0" applyFont="1" applyFill="1" applyBorder="1" applyAlignment="1">
      <alignment horizontal="center"/>
    </xf>
    <xf numFmtId="0" fontId="2" fillId="5" borderId="63" xfId="0" applyFont="1" applyFill="1" applyBorder="1" applyAlignment="1">
      <alignment horizontal="center"/>
    </xf>
    <xf numFmtId="0" fontId="7" fillId="3" borderId="36" xfId="0" applyFont="1" applyFill="1" applyBorder="1" applyAlignment="1"/>
    <xf numFmtId="0" fontId="0" fillId="0" borderId="25" xfId="0" applyBorder="1" applyAlignment="1"/>
    <xf numFmtId="0" fontId="0" fillId="0" borderId="37" xfId="0" applyBorder="1" applyAlignment="1"/>
    <xf numFmtId="0" fontId="36" fillId="3" borderId="91" xfId="0" applyFont="1" applyFill="1" applyBorder="1" applyAlignment="1">
      <alignment horizontal="center" vertical="center"/>
    </xf>
    <xf numFmtId="0" fontId="1" fillId="0" borderId="39" xfId="0" applyFont="1" applyBorder="1" applyAlignment="1"/>
    <xf numFmtId="0" fontId="0" fillId="0" borderId="41" xfId="0" applyBorder="1" applyAlignment="1"/>
    <xf numFmtId="0" fontId="0" fillId="0" borderId="42" xfId="0" applyBorder="1" applyAlignment="1"/>
    <xf numFmtId="0" fontId="4" fillId="4" borderId="59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5" fillId="0" borderId="39" xfId="0" applyFont="1" applyBorder="1" applyAlignment="1">
      <alignment horizontal="center" vertical="center" wrapText="1"/>
    </xf>
    <xf numFmtId="0" fontId="45" fillId="0" borderId="40" xfId="0" applyFont="1" applyBorder="1" applyAlignment="1">
      <alignment horizontal="center" vertical="center" wrapText="1"/>
    </xf>
    <xf numFmtId="0" fontId="45" fillId="0" borderId="43" xfId="0" applyFont="1" applyBorder="1" applyAlignment="1">
      <alignment horizontal="center" vertical="center" wrapText="1"/>
    </xf>
    <xf numFmtId="0" fontId="35" fillId="0" borderId="68" xfId="0" applyFont="1" applyBorder="1" applyAlignment="1">
      <alignment horizontal="center" vertical="center" wrapText="1"/>
    </xf>
    <xf numFmtId="0" fontId="35" fillId="0" borderId="57" xfId="0" applyFont="1" applyBorder="1" applyAlignment="1">
      <alignment horizontal="center" vertical="center" wrapText="1"/>
    </xf>
    <xf numFmtId="0" fontId="35" fillId="0" borderId="58" xfId="0" applyFont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24" fillId="3" borderId="101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01" xfId="0" applyFill="1" applyBorder="1" applyAlignment="1">
      <alignment horizontal="center"/>
    </xf>
    <xf numFmtId="0" fontId="48" fillId="3" borderId="101" xfId="0" applyFont="1" applyFill="1" applyBorder="1" applyAlignment="1" applyProtection="1">
      <alignment horizontal="left" vertical="center"/>
      <protection locked="0"/>
    </xf>
    <xf numFmtId="0" fontId="0" fillId="3" borderId="0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48" fillId="3" borderId="0" xfId="0" applyFont="1" applyFill="1" applyBorder="1" applyAlignment="1" applyProtection="1">
      <alignment horizontal="left" vertical="center" wrapText="1"/>
      <protection locked="0"/>
    </xf>
    <xf numFmtId="0" fontId="0" fillId="3" borderId="0" xfId="0" applyFill="1" applyBorder="1" applyAlignment="1">
      <alignment horizontal="left" vertical="center" wrapText="1"/>
    </xf>
    <xf numFmtId="2" fontId="15" fillId="0" borderId="73" xfId="0" applyNumberFormat="1" applyFont="1" applyFill="1" applyBorder="1" applyAlignment="1" applyProtection="1">
      <alignment horizontal="center" vertical="center" wrapText="1"/>
      <protection hidden="1"/>
    </xf>
    <xf numFmtId="0" fontId="44" fillId="0" borderId="74" xfId="0" applyFont="1" applyBorder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42" fillId="0" borderId="0" xfId="0" applyFont="1" applyAlignment="1">
      <alignment wrapText="1"/>
    </xf>
    <xf numFmtId="0" fontId="72" fillId="0" borderId="0" xfId="0" applyFont="1" applyAlignment="1">
      <alignment horizontal="center"/>
    </xf>
    <xf numFmtId="0" fontId="1" fillId="0" borderId="41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8" fillId="3" borderId="101" xfId="0" applyFont="1" applyFill="1" applyBorder="1" applyAlignment="1" applyProtection="1">
      <alignment horizontal="left" vertical="center" wrapText="1"/>
      <protection locked="0"/>
    </xf>
    <xf numFmtId="0" fontId="48" fillId="3" borderId="38" xfId="0" applyFont="1" applyFill="1" applyBorder="1" applyAlignment="1" applyProtection="1">
      <alignment horizontal="left" vertical="center" wrapText="1"/>
      <protection locked="0"/>
    </xf>
    <xf numFmtId="0" fontId="0" fillId="3" borderId="38" xfId="0" applyFill="1" applyBorder="1" applyAlignment="1">
      <alignment horizontal="left" vertical="center" wrapText="1"/>
    </xf>
    <xf numFmtId="0" fontId="0" fillId="3" borderId="104" xfId="0" applyFill="1" applyBorder="1" applyAlignment="1">
      <alignment horizontal="left" vertical="center" wrapText="1"/>
    </xf>
    <xf numFmtId="2" fontId="15" fillId="0" borderId="76" xfId="0" applyNumberFormat="1" applyFont="1" applyFill="1" applyBorder="1" applyAlignment="1" applyProtection="1">
      <alignment horizontal="center" vertical="center" wrapText="1"/>
      <protection hidden="1"/>
    </xf>
    <xf numFmtId="0" fontId="44" fillId="0" borderId="107" xfId="0" applyFont="1" applyBorder="1" applyAlignment="1">
      <alignment horizontal="center" vertical="center" wrapText="1"/>
    </xf>
    <xf numFmtId="0" fontId="43" fillId="0" borderId="39" xfId="0" applyFont="1" applyBorder="1" applyAlignment="1">
      <alignment horizontal="left" vertical="center" wrapText="1"/>
    </xf>
    <xf numFmtId="0" fontId="49" fillId="0" borderId="41" xfId="0" applyFont="1" applyBorder="1" applyAlignment="1">
      <alignment horizontal="left" vertical="center"/>
    </xf>
    <xf numFmtId="0" fontId="0" fillId="0" borderId="42" xfId="0" applyBorder="1" applyAlignment="1">
      <alignment horizontal="left"/>
    </xf>
    <xf numFmtId="0" fontId="51" fillId="0" borderId="70" xfId="0" applyFont="1" applyBorder="1" applyAlignment="1">
      <alignment horizontal="center" vertical="center" wrapText="1"/>
    </xf>
    <xf numFmtId="0" fontId="50" fillId="0" borderId="71" xfId="0" applyFont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1" fillId="0" borderId="41" xfId="0" applyFont="1" applyBorder="1" applyAlignment="1"/>
    <xf numFmtId="0" fontId="20" fillId="10" borderId="26" xfId="0" applyFont="1" applyFill="1" applyBorder="1" applyAlignment="1">
      <alignment horizontal="left" vertical="center"/>
    </xf>
    <xf numFmtId="0" fontId="20" fillId="10" borderId="27" xfId="0" applyFont="1" applyFill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4" fillId="3" borderId="0" xfId="0" applyFont="1" applyFill="1" applyBorder="1" applyAlignment="1"/>
    <xf numFmtId="0" fontId="0" fillId="3" borderId="0" xfId="0" applyFill="1" applyBorder="1" applyAlignment="1"/>
    <xf numFmtId="0" fontId="0" fillId="0" borderId="20" xfId="0" applyBorder="1" applyAlignment="1"/>
    <xf numFmtId="0" fontId="2" fillId="3" borderId="101" xfId="0" applyFont="1" applyFill="1" applyBorder="1" applyAlignment="1" applyProtection="1">
      <alignment horizontal="center" vertical="center"/>
      <protection locked="0"/>
    </xf>
    <xf numFmtId="0" fontId="5" fillId="4" borderId="101" xfId="0" applyFont="1" applyFill="1" applyBorder="1" applyAlignment="1">
      <alignment horizontal="center" vertical="top" wrapText="1"/>
    </xf>
    <xf numFmtId="0" fontId="0" fillId="0" borderId="20" xfId="0" applyBorder="1" applyAlignment="1">
      <alignment horizontal="center" wrapText="1"/>
    </xf>
    <xf numFmtId="0" fontId="0" fillId="0" borderId="101" xfId="0" applyBorder="1" applyAlignment="1">
      <alignment horizontal="center" wrapText="1"/>
    </xf>
    <xf numFmtId="0" fontId="2" fillId="5" borderId="101" xfId="0" applyFont="1" applyFill="1" applyBorder="1" applyAlignment="1">
      <alignment horizontal="center" wrapText="1"/>
    </xf>
    <xf numFmtId="0" fontId="0" fillId="0" borderId="20" xfId="0" applyBorder="1" applyAlignment="1">
      <alignment horizontal="center"/>
    </xf>
    <xf numFmtId="2" fontId="67" fillId="13" borderId="21" xfId="0" applyNumberFormat="1" applyFont="1" applyFill="1" applyBorder="1" applyAlignment="1" applyProtection="1">
      <alignment horizontal="center" vertical="center"/>
      <protection hidden="1"/>
    </xf>
    <xf numFmtId="0" fontId="0" fillId="0" borderId="22" xfId="0" applyBorder="1" applyAlignment="1">
      <alignment horizontal="center"/>
    </xf>
    <xf numFmtId="0" fontId="32" fillId="5" borderId="108" xfId="0" applyFont="1" applyFill="1" applyBorder="1" applyAlignment="1">
      <alignment horizontal="center" vertical="top" wrapText="1"/>
    </xf>
    <xf numFmtId="0" fontId="0" fillId="0" borderId="109" xfId="0" applyBorder="1" applyAlignment="1">
      <alignment horizontal="center" vertical="top" wrapText="1"/>
    </xf>
    <xf numFmtId="2" fontId="67" fillId="13" borderId="78" xfId="0" applyNumberFormat="1" applyFont="1" applyFill="1" applyBorder="1" applyAlignment="1" applyProtection="1">
      <alignment horizontal="center" vertical="center"/>
      <protection hidden="1"/>
    </xf>
    <xf numFmtId="0" fontId="0" fillId="0" borderId="110" xfId="0" applyBorder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/>
    </xf>
    <xf numFmtId="0" fontId="93" fillId="0" borderId="0" xfId="0" applyFont="1" applyAlignment="1">
      <alignment horizontal="center" vertical="center"/>
    </xf>
    <xf numFmtId="0" fontId="36" fillId="0" borderId="114" xfId="0" applyFont="1" applyBorder="1" applyAlignment="1">
      <alignment horizontal="center" vertical="center"/>
    </xf>
    <xf numFmtId="0" fontId="0" fillId="0" borderId="92" xfId="0" applyBorder="1" applyAlignment="1"/>
    <xf numFmtId="0" fontId="36" fillId="0" borderId="119" xfId="0" applyFont="1" applyBorder="1" applyAlignment="1">
      <alignment horizontal="center" vertical="center"/>
    </xf>
    <xf numFmtId="0" fontId="0" fillId="0" borderId="87" xfId="0" applyBorder="1" applyAlignment="1"/>
    <xf numFmtId="0" fontId="14" fillId="9" borderId="121" xfId="0" applyFont="1" applyFill="1" applyBorder="1" applyAlignment="1">
      <alignment horizontal="left" vertical="center"/>
    </xf>
    <xf numFmtId="0" fontId="26" fillId="12" borderId="29" xfId="0" applyFont="1" applyFill="1" applyBorder="1" applyAlignment="1" applyProtection="1">
      <alignment horizontal="left"/>
      <protection locked="0"/>
    </xf>
    <xf numFmtId="0" fontId="26" fillId="12" borderId="3" xfId="0" applyFont="1" applyFill="1" applyBorder="1" applyAlignment="1" applyProtection="1">
      <alignment horizontal="left"/>
      <protection locked="0"/>
    </xf>
    <xf numFmtId="0" fontId="26" fillId="12" borderId="4" xfId="0" applyFont="1" applyFill="1" applyBorder="1" applyAlignment="1" applyProtection="1">
      <alignment horizontal="left"/>
      <protection locked="0"/>
    </xf>
    <xf numFmtId="0" fontId="26" fillId="12" borderId="30" xfId="0" applyFont="1" applyFill="1" applyBorder="1" applyAlignment="1" applyProtection="1">
      <alignment horizontal="left"/>
      <protection locked="0"/>
    </xf>
    <xf numFmtId="0" fontId="26" fillId="12" borderId="8" xfId="0" applyFont="1" applyFill="1" applyBorder="1" applyAlignment="1" applyProtection="1">
      <alignment horizontal="left"/>
      <protection locked="0"/>
    </xf>
    <xf numFmtId="0" fontId="26" fillId="12" borderId="9" xfId="0" applyFont="1" applyFill="1" applyBorder="1" applyAlignment="1" applyProtection="1">
      <alignment horizontal="left"/>
      <protection locked="0"/>
    </xf>
    <xf numFmtId="0" fontId="26" fillId="12" borderId="31" xfId="0" applyFont="1" applyFill="1" applyBorder="1" applyAlignment="1" applyProtection="1">
      <alignment horizontal="left"/>
      <protection locked="0"/>
    </xf>
    <xf numFmtId="0" fontId="26" fillId="12" borderId="0" xfId="0" applyFont="1" applyFill="1" applyBorder="1" applyAlignment="1" applyProtection="1">
      <alignment horizontal="left"/>
      <protection locked="0"/>
    </xf>
    <xf numFmtId="0" fontId="26" fillId="12" borderId="6" xfId="0" applyFont="1" applyFill="1" applyBorder="1" applyAlignment="1" applyProtection="1">
      <alignment horizontal="left"/>
      <protection locked="0"/>
    </xf>
    <xf numFmtId="0" fontId="26" fillId="12" borderId="31" xfId="0" applyFont="1" applyFill="1" applyBorder="1" applyAlignment="1" applyProtection="1">
      <alignment horizontal="left"/>
      <protection locked="0"/>
    </xf>
    <xf numFmtId="0" fontId="26" fillId="12" borderId="0" xfId="0" applyFont="1" applyFill="1" applyBorder="1" applyAlignment="1" applyProtection="1">
      <alignment horizontal="left"/>
      <protection locked="0"/>
    </xf>
    <xf numFmtId="0" fontId="26" fillId="12" borderId="6" xfId="0" applyFont="1" applyFill="1" applyBorder="1" applyAlignment="1" applyProtection="1">
      <alignment horizontal="left"/>
      <protection locked="0"/>
    </xf>
    <xf numFmtId="0" fontId="2" fillId="12" borderId="2" xfId="0" applyFont="1" applyFill="1" applyBorder="1" applyAlignment="1" applyProtection="1">
      <alignment vertical="center"/>
      <protection locked="0"/>
    </xf>
    <xf numFmtId="0" fontId="14" fillId="12" borderId="3" xfId="0" applyFont="1" applyFill="1" applyBorder="1" applyAlignment="1" applyProtection="1">
      <alignment vertical="center"/>
      <protection locked="0"/>
    </xf>
    <xf numFmtId="0" fontId="14" fillId="12" borderId="4" xfId="0" applyFont="1" applyFill="1" applyBorder="1" applyAlignment="1" applyProtection="1">
      <alignment vertical="center"/>
      <protection locked="0"/>
    </xf>
    <xf numFmtId="0" fontId="21" fillId="12" borderId="77" xfId="0" applyFont="1" applyFill="1" applyBorder="1" applyAlignment="1" applyProtection="1">
      <protection locked="0"/>
    </xf>
    <xf numFmtId="0" fontId="42" fillId="12" borderId="74" xfId="0" applyFont="1" applyFill="1" applyBorder="1" applyAlignment="1"/>
    <xf numFmtId="0" fontId="65" fillId="12" borderId="34" xfId="0" applyFont="1" applyFill="1" applyBorder="1" applyAlignment="1" applyProtection="1">
      <alignment horizontal="right"/>
      <protection locked="0"/>
    </xf>
    <xf numFmtId="0" fontId="65" fillId="12" borderId="1" xfId="0" applyFont="1" applyFill="1" applyBorder="1" applyAlignment="1" applyProtection="1">
      <alignment horizontal="right"/>
      <protection locked="0"/>
    </xf>
    <xf numFmtId="0" fontId="65" fillId="12" borderId="35" xfId="0" applyFont="1" applyFill="1" applyBorder="1" applyAlignment="1" applyProtection="1">
      <alignment horizontal="right"/>
      <protection locked="0"/>
    </xf>
    <xf numFmtId="0" fontId="65" fillId="12" borderId="18" xfId="0" applyFont="1" applyFill="1" applyBorder="1" applyProtection="1">
      <protection locked="0"/>
    </xf>
    <xf numFmtId="0" fontId="0" fillId="12" borderId="120" xfId="0" applyFill="1" applyBorder="1" applyAlignment="1"/>
    <xf numFmtId="0" fontId="28" fillId="9" borderId="2" xfId="0" applyFont="1" applyFill="1" applyBorder="1" applyAlignment="1" applyProtection="1">
      <alignment horizontal="left" vertical="center"/>
      <protection locked="0"/>
    </xf>
    <xf numFmtId="0" fontId="94" fillId="9" borderId="3" xfId="0" applyFont="1" applyFill="1" applyBorder="1" applyAlignment="1">
      <alignment vertical="center"/>
    </xf>
    <xf numFmtId="0" fontId="94" fillId="9" borderId="4" xfId="0" applyFont="1" applyFill="1" applyBorder="1" applyAlignment="1">
      <alignment vertical="center"/>
    </xf>
    <xf numFmtId="0" fontId="95" fillId="9" borderId="35" xfId="0" applyFont="1" applyFill="1" applyBorder="1" applyAlignment="1" applyProtection="1">
      <alignment horizontal="right"/>
      <protection locked="0"/>
    </xf>
    <xf numFmtId="0" fontId="96" fillId="9" borderId="4" xfId="0" applyFont="1" applyFill="1" applyBorder="1"/>
    <xf numFmtId="0" fontId="28" fillId="9" borderId="2" xfId="0" applyFont="1" applyFill="1" applyBorder="1"/>
    <xf numFmtId="0" fontId="97" fillId="9" borderId="7" xfId="0" applyFont="1" applyFill="1" applyBorder="1" applyAlignment="1" applyProtection="1">
      <protection locked="0"/>
    </xf>
    <xf numFmtId="0" fontId="97" fillId="9" borderId="8" xfId="0" applyFont="1" applyFill="1" applyBorder="1" applyAlignment="1" applyProtection="1">
      <protection locked="0"/>
    </xf>
    <xf numFmtId="0" fontId="97" fillId="9" borderId="9" xfId="0" applyFont="1" applyFill="1" applyBorder="1" applyAlignment="1" applyProtection="1">
      <protection locked="0"/>
    </xf>
    <xf numFmtId="0" fontId="86" fillId="9" borderId="35" xfId="0" applyFont="1" applyFill="1" applyBorder="1" applyAlignment="1" applyProtection="1">
      <alignment horizontal="right"/>
      <protection locked="0"/>
    </xf>
    <xf numFmtId="0" fontId="1" fillId="7" borderId="113" xfId="0" applyFont="1" applyFill="1" applyBorder="1"/>
    <xf numFmtId="0" fontId="24" fillId="12" borderId="15" xfId="0" applyFont="1" applyFill="1" applyBorder="1" applyAlignment="1" applyProtection="1">
      <alignment horizontal="center" vertical="center"/>
      <protection locked="0"/>
    </xf>
    <xf numFmtId="0" fontId="66" fillId="12" borderId="79" xfId="0" applyFont="1" applyFill="1" applyBorder="1" applyAlignment="1" applyProtection="1">
      <alignment horizontal="center" vertical="center" wrapText="1"/>
      <protection locked="0"/>
    </xf>
    <xf numFmtId="0" fontId="66" fillId="12" borderId="34" xfId="0" applyFont="1" applyFill="1" applyBorder="1" applyAlignment="1" applyProtection="1">
      <alignment horizontal="center" vertical="center" wrapText="1"/>
      <protection locked="0"/>
    </xf>
    <xf numFmtId="2" fontId="66" fillId="12" borderId="34" xfId="0" applyNumberFormat="1" applyFont="1" applyFill="1" applyBorder="1" applyAlignment="1" applyProtection="1">
      <alignment horizontal="center" vertical="center" wrapText="1"/>
      <protection locked="0"/>
    </xf>
    <xf numFmtId="0" fontId="66" fillId="12" borderId="80" xfId="0" applyFont="1" applyFill="1" applyBorder="1" applyAlignment="1" applyProtection="1">
      <alignment horizontal="center" vertical="center" wrapText="1"/>
      <protection locked="0"/>
    </xf>
    <xf numFmtId="0" fontId="0" fillId="12" borderId="81" xfId="0" applyFill="1" applyBorder="1" applyAlignment="1" applyProtection="1">
      <alignment vertical="center" wrapText="1"/>
      <protection locked="0"/>
    </xf>
    <xf numFmtId="0" fontId="0" fillId="12" borderId="82" xfId="0" applyFill="1" applyBorder="1" applyAlignment="1" applyProtection="1">
      <alignment vertical="center" wrapText="1"/>
      <protection locked="0"/>
    </xf>
    <xf numFmtId="0" fontId="0" fillId="12" borderId="83" xfId="0" applyFill="1" applyBorder="1" applyAlignment="1" applyProtection="1">
      <alignment vertical="center" wrapText="1"/>
      <protection locked="0"/>
    </xf>
    <xf numFmtId="0" fontId="0" fillId="12" borderId="84" xfId="0" applyFill="1" applyBorder="1" applyAlignment="1" applyProtection="1">
      <alignment vertical="center" wrapText="1"/>
      <protection locked="0"/>
    </xf>
    <xf numFmtId="0" fontId="0" fillId="12" borderId="85" xfId="0" applyFill="1" applyBorder="1" applyAlignment="1" applyProtection="1">
      <alignment vertical="center" wrapText="1"/>
      <protection locked="0"/>
    </xf>
    <xf numFmtId="0" fontId="0" fillId="12" borderId="49" xfId="0" applyFill="1" applyBorder="1" applyAlignment="1" applyProtection="1">
      <alignment vertical="center" wrapText="1"/>
      <protection locked="0"/>
    </xf>
    <xf numFmtId="0" fontId="48" fillId="12" borderId="26" xfId="0" applyFont="1" applyFill="1" applyBorder="1" applyAlignment="1" applyProtection="1">
      <alignment horizontal="left" vertical="center" wrapText="1"/>
      <protection locked="0"/>
    </xf>
    <xf numFmtId="0" fontId="48" fillId="12" borderId="27" xfId="0" applyFont="1" applyFill="1" applyBorder="1" applyAlignment="1">
      <alignment horizontal="left" vertical="center" wrapText="1"/>
    </xf>
    <xf numFmtId="0" fontId="48" fillId="12" borderId="28" xfId="0" applyFont="1" applyFill="1" applyBorder="1" applyAlignment="1">
      <alignment horizontal="left" vertical="center" wrapText="1"/>
    </xf>
    <xf numFmtId="0" fontId="48" fillId="12" borderId="54" xfId="0" applyFont="1" applyFill="1" applyBorder="1" applyAlignment="1" applyProtection="1">
      <alignment horizontal="left" vertical="center" wrapText="1"/>
      <protection locked="0"/>
    </xf>
    <xf numFmtId="0" fontId="48" fillId="12" borderId="55" xfId="0" applyFont="1" applyFill="1" applyBorder="1" applyAlignment="1">
      <alignment horizontal="left" vertical="center" wrapText="1"/>
    </xf>
    <xf numFmtId="0" fontId="48" fillId="12" borderId="56" xfId="0" applyFont="1" applyFill="1" applyBorder="1" applyAlignment="1">
      <alignment horizontal="left" vertical="center" wrapText="1"/>
    </xf>
    <xf numFmtId="0" fontId="98" fillId="14" borderId="112" xfId="0" applyFont="1" applyFill="1" applyBorder="1" applyAlignment="1">
      <alignment horizontal="right" vertical="center"/>
    </xf>
    <xf numFmtId="0" fontId="99" fillId="14" borderId="112" xfId="0" applyFont="1" applyFill="1" applyBorder="1" applyAlignment="1"/>
    <xf numFmtId="0" fontId="99" fillId="14" borderId="116" xfId="0" applyFont="1" applyFill="1" applyBorder="1" applyAlignment="1"/>
    <xf numFmtId="0" fontId="99" fillId="14" borderId="0" xfId="0" applyFont="1" applyFill="1" applyBorder="1" applyAlignment="1">
      <alignment horizontal="right" vertical="center"/>
    </xf>
    <xf numFmtId="0" fontId="99" fillId="14" borderId="0" xfId="0" applyFont="1" applyFill="1" applyAlignment="1"/>
    <xf numFmtId="0" fontId="99" fillId="14" borderId="118" xfId="0" applyFont="1" applyFill="1" applyBorder="1" applyAlignment="1"/>
    <xf numFmtId="0" fontId="99" fillId="14" borderId="86" xfId="0" applyFont="1" applyFill="1" applyBorder="1" applyAlignment="1">
      <alignment horizontal="right" vertical="center"/>
    </xf>
    <xf numFmtId="0" fontId="99" fillId="14" borderId="86" xfId="0" applyFont="1" applyFill="1" applyBorder="1" applyAlignment="1"/>
    <xf numFmtId="0" fontId="99" fillId="14" borderId="89" xfId="0" applyFont="1" applyFill="1" applyBorder="1" applyAlignment="1"/>
    <xf numFmtId="0" fontId="100" fillId="14" borderId="115" xfId="0" applyFont="1" applyFill="1" applyBorder="1" applyAlignment="1">
      <alignment horizontal="center" vertical="center" wrapText="1"/>
    </xf>
    <xf numFmtId="0" fontId="101" fillId="14" borderId="116" xfId="0" applyFont="1" applyFill="1" applyBorder="1" applyAlignment="1"/>
    <xf numFmtId="0" fontId="101" fillId="14" borderId="117" xfId="0" applyFont="1" applyFill="1" applyBorder="1" applyAlignment="1"/>
    <xf numFmtId="0" fontId="101" fillId="14" borderId="118" xfId="0" applyFont="1" applyFill="1" applyBorder="1" applyAlignment="1"/>
    <xf numFmtId="0" fontId="101" fillId="14" borderId="88" xfId="0" applyFont="1" applyFill="1" applyBorder="1" applyAlignment="1"/>
    <xf numFmtId="0" fontId="101" fillId="14" borderId="89" xfId="0" applyFont="1" applyFill="1" applyBorder="1" applyAlignment="1"/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4" fillId="0" borderId="0" xfId="0" applyFont="1"/>
    <xf numFmtId="0" fontId="70" fillId="0" borderId="0" xfId="0" applyFont="1"/>
    <xf numFmtId="0" fontId="7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C4D79B"/>
      <color rgb="FF00C85A"/>
      <color rgb="FF009242"/>
      <color rgb="FF00B050"/>
      <color rgb="FF376091"/>
      <color rgb="FFD4FBC1"/>
      <color rgb="FFDBE5F1"/>
      <color rgb="FFDDD9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%20norme/norme%20Calculs%20CHARLET/Copie%20de%20NFC15-160%20fig%202a-4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fig8"/>
      <sheetName val="Data fig7"/>
      <sheetName val="Figure 2a"/>
      <sheetName val="Data fig2a"/>
      <sheetName val="Data fig4"/>
      <sheetName val="Data fig5"/>
      <sheetName val="model par polynom"/>
    </sheetNames>
    <sheetDataSet>
      <sheetData sheetId="0"/>
      <sheetData sheetId="1"/>
      <sheetData sheetId="2" refreshError="1"/>
      <sheetData sheetId="3">
        <row r="1">
          <cell r="A1" t="str">
            <v>3.4 Cu</v>
          </cell>
          <cell r="C1" t="str">
            <v>2 Cu</v>
          </cell>
          <cell r="E1" t="str">
            <v>0.5 Cu</v>
          </cell>
          <cell r="G1" t="str">
            <v>3 Al</v>
          </cell>
          <cell r="I1" t="str">
            <v>2 Al</v>
          </cell>
          <cell r="K1" t="str">
            <v>1 Al</v>
          </cell>
          <cell r="M1" t="str">
            <v>0.5 Al</v>
          </cell>
          <cell r="O1" t="str">
            <v>0.2 Al</v>
          </cell>
          <cell r="Q1" t="str">
            <v>1 Be</v>
          </cell>
        </row>
        <row r="3">
          <cell r="A3">
            <v>97.672872343196602</v>
          </cell>
          <cell r="B3">
            <v>0.10063796951210199</v>
          </cell>
          <cell r="C3">
            <v>80.319148937932596</v>
          </cell>
          <cell r="D3">
            <v>0.10074656611193</v>
          </cell>
          <cell r="E3">
            <v>50</v>
          </cell>
          <cell r="F3">
            <v>0.101881930602262</v>
          </cell>
          <cell r="G3">
            <v>49.800531914882001</v>
          </cell>
          <cell r="H3">
            <v>1.76591154824034</v>
          </cell>
          <cell r="I3">
            <v>50.199468085117999</v>
          </cell>
          <cell r="J3">
            <v>3.0323267208105902</v>
          </cell>
          <cell r="K3">
            <v>50.398936170235999</v>
          </cell>
          <cell r="L3">
            <v>5.7157635284831496</v>
          </cell>
          <cell r="M3">
            <v>50.398936170235999</v>
          </cell>
          <cell r="N3">
            <v>10.283358623255801</v>
          </cell>
          <cell r="O3">
            <v>50.398936170235999</v>
          </cell>
          <cell r="P3">
            <v>26.121209439239198</v>
          </cell>
          <cell r="Q3">
            <v>50.199468085117999</v>
          </cell>
          <cell r="R3">
            <v>79.210005178791107</v>
          </cell>
        </row>
        <row r="4">
          <cell r="A4">
            <v>101.46276596043801</v>
          </cell>
          <cell r="B4">
            <v>0.13062307352305</v>
          </cell>
          <cell r="C4">
            <v>85.505319150999995</v>
          </cell>
          <cell r="D4">
            <v>0.154641157808006</v>
          </cell>
          <cell r="E4">
            <v>53.989361702359503</v>
          </cell>
          <cell r="F4">
            <v>0.20304141559823899</v>
          </cell>
          <cell r="G4">
            <v>57.779255319601099</v>
          </cell>
          <cell r="H4">
            <v>2.6109231101393502</v>
          </cell>
          <cell r="I4">
            <v>59.175531915427001</v>
          </cell>
          <cell r="J4">
            <v>4.1608834010623497</v>
          </cell>
          <cell r="K4">
            <v>62.367021277314599</v>
          </cell>
          <cell r="L4">
            <v>7.8415704679210796</v>
          </cell>
          <cell r="M4">
            <v>61.369680851724702</v>
          </cell>
          <cell r="N4">
            <v>12.9733892924129</v>
          </cell>
          <cell r="O4">
            <v>69.3484042564438</v>
          </cell>
          <cell r="P4">
            <v>32.632309895393497</v>
          </cell>
          <cell r="Q4">
            <v>65.757978724320196</v>
          </cell>
          <cell r="R4">
            <v>90.165474146668004</v>
          </cell>
        </row>
        <row r="5">
          <cell r="A5">
            <v>107.047872343742</v>
          </cell>
          <cell r="B5">
            <v>0.191364359483081</v>
          </cell>
          <cell r="C5">
            <v>95.079787236662895</v>
          </cell>
          <cell r="D5">
            <v>0.28593883947480903</v>
          </cell>
          <cell r="E5">
            <v>63.563829788022502</v>
          </cell>
          <cell r="F5">
            <v>0.45238099362438799</v>
          </cell>
          <cell r="G5">
            <v>69.946808511797698</v>
          </cell>
          <cell r="H5">
            <v>3.8954240586974902</v>
          </cell>
          <cell r="I5">
            <v>72.140957448095506</v>
          </cell>
          <cell r="J5">
            <v>5.9249099725339898</v>
          </cell>
          <cell r="K5">
            <v>73.936170214157301</v>
          </cell>
          <cell r="L5">
            <v>9.9851352024216293</v>
          </cell>
          <cell r="M5">
            <v>77.925531916516803</v>
          </cell>
          <cell r="N5">
            <v>17.302651934354898</v>
          </cell>
          <cell r="O5">
            <v>85.305851065881996</v>
          </cell>
          <cell r="P5">
            <v>37.8437743501905</v>
          </cell>
          <cell r="Q5">
            <v>89.494680853359498</v>
          </cell>
          <cell r="R5">
            <v>107.478768356744</v>
          </cell>
        </row>
        <row r="6">
          <cell r="A6">
            <v>115.625000003815</v>
          </cell>
          <cell r="B6">
            <v>0.302002210314678</v>
          </cell>
          <cell r="C6">
            <v>106.848404258624</v>
          </cell>
          <cell r="D6">
            <v>0.50929293837585499</v>
          </cell>
          <cell r="E6">
            <v>70.744680852269695</v>
          </cell>
          <cell r="F6">
            <v>0.68147226737967703</v>
          </cell>
          <cell r="G6">
            <v>82.114361703994405</v>
          </cell>
          <cell r="H6">
            <v>5.3441440396843003</v>
          </cell>
          <cell r="I6">
            <v>89.494680853359498</v>
          </cell>
          <cell r="J6">
            <v>8.8369508190857697</v>
          </cell>
          <cell r="K6">
            <v>85.904255321235894</v>
          </cell>
          <cell r="L6">
            <v>12.2489750615541</v>
          </cell>
          <cell r="M6">
            <v>92.087765959893204</v>
          </cell>
          <cell r="N6">
            <v>21.824535028732399</v>
          </cell>
          <cell r="O6">
            <v>107.646276599095</v>
          </cell>
          <cell r="P6">
            <v>45.963353427697797</v>
          </cell>
          <cell r="Q6">
            <v>115.226063833579</v>
          </cell>
          <cell r="R6">
            <v>121.132242055662</v>
          </cell>
        </row>
        <row r="7">
          <cell r="A7">
            <v>126.795212770421</v>
          </cell>
          <cell r="B7">
            <v>0.49463350416234098</v>
          </cell>
          <cell r="C7">
            <v>117.619680854994</v>
          </cell>
          <cell r="D7">
            <v>0.81115916893507201</v>
          </cell>
          <cell r="E7">
            <v>81.715425533758406</v>
          </cell>
          <cell r="F7">
            <v>1.0653297722532999</v>
          </cell>
          <cell r="G7">
            <v>92.686170215247202</v>
          </cell>
          <cell r="H7">
            <v>6.61774799360232</v>
          </cell>
          <cell r="I7">
            <v>105.851063833034</v>
          </cell>
          <cell r="J7">
            <v>11.3546227872478</v>
          </cell>
          <cell r="K7">
            <v>97.672872343196602</v>
          </cell>
          <cell r="L7">
            <v>14.476267608580001</v>
          </cell>
          <cell r="M7">
            <v>109.242021280039</v>
          </cell>
          <cell r="N7">
            <v>26.025859080680299</v>
          </cell>
          <cell r="O7">
            <v>129.18882979183701</v>
          </cell>
          <cell r="P7">
            <v>53.285321352131</v>
          </cell>
          <cell r="Q7">
            <v>138.36436170726401</v>
          </cell>
          <cell r="R7">
            <v>129.114590221453</v>
          </cell>
        </row>
        <row r="8">
          <cell r="A8">
            <v>139.56117021797201</v>
          </cell>
          <cell r="B8">
            <v>0.78771319365876602</v>
          </cell>
          <cell r="C8">
            <v>129.58776596207301</v>
          </cell>
          <cell r="D8">
            <v>1.1551256036806501</v>
          </cell>
          <cell r="E8">
            <v>94.880319151544896</v>
          </cell>
          <cell r="F8">
            <v>1.71240492908449</v>
          </cell>
          <cell r="G8">
            <v>105.45212766279801</v>
          </cell>
          <cell r="H8">
            <v>8.3479576982825403</v>
          </cell>
          <cell r="I8">
            <v>124.40159574900601</v>
          </cell>
          <cell r="J8">
            <v>14.724221629716601</v>
          </cell>
          <cell r="K8">
            <v>111.236702131219</v>
          </cell>
          <cell r="L8">
            <v>17.106651248360201</v>
          </cell>
          <cell r="M8">
            <v>127.393617025775</v>
          </cell>
          <cell r="N8">
            <v>30.460783034684098</v>
          </cell>
          <cell r="O8">
            <v>152.92553192087601</v>
          </cell>
          <cell r="P8">
            <v>59.504514825181403</v>
          </cell>
          <cell r="Q8">
            <v>159.50797872977</v>
          </cell>
          <cell r="R8">
            <v>131.37169679935701</v>
          </cell>
        </row>
        <row r="9">
          <cell r="A9">
            <v>150.332446814343</v>
          </cell>
          <cell r="B9">
            <v>1.11141170885859</v>
          </cell>
          <cell r="C9">
            <v>141.75531915427001</v>
          </cell>
          <cell r="D9">
            <v>1.66033429320362</v>
          </cell>
          <cell r="E9">
            <v>109.242021280039</v>
          </cell>
          <cell r="F9">
            <v>2.6763987773091702</v>
          </cell>
          <cell r="G9">
            <v>119.61436170617399</v>
          </cell>
          <cell r="H9">
            <v>10.2392186968302</v>
          </cell>
          <cell r="I9">
            <v>146.941489367337</v>
          </cell>
          <cell r="J9">
            <v>19.089049562192599</v>
          </cell>
          <cell r="K9">
            <v>128.39095745136501</v>
          </cell>
          <cell r="L9">
            <v>20.2104736938259</v>
          </cell>
          <cell r="M9">
            <v>149.534574473871</v>
          </cell>
          <cell r="N9">
            <v>35.642600062111299</v>
          </cell>
          <cell r="O9">
            <v>174.66755319873599</v>
          </cell>
          <cell r="P9">
            <v>62.842664013746997</v>
          </cell>
          <cell r="Q9">
            <v>188.43085107187599</v>
          </cell>
          <cell r="R9">
            <v>136.11798045433699</v>
          </cell>
        </row>
        <row r="10">
          <cell r="A10">
            <v>163.89627660236499</v>
          </cell>
          <cell r="B10">
            <v>1.58254120407919</v>
          </cell>
          <cell r="C10">
            <v>155.91755319764599</v>
          </cell>
          <cell r="D10">
            <v>2.36406517479766</v>
          </cell>
          <cell r="E10">
            <v>128.78989362160101</v>
          </cell>
          <cell r="F10">
            <v>4.42228468325255</v>
          </cell>
          <cell r="G10">
            <v>134.97340426025801</v>
          </cell>
          <cell r="H10">
            <v>12.5580178475571</v>
          </cell>
          <cell r="I10">
            <v>168.08510638984299</v>
          </cell>
          <cell r="J10">
            <v>23.186429189033898</v>
          </cell>
          <cell r="K10">
            <v>145.94414894174699</v>
          </cell>
          <cell r="L10">
            <v>24.100485931617499</v>
          </cell>
          <cell r="M10">
            <v>170.07978724102199</v>
          </cell>
          <cell r="N10">
            <v>40.1833768021609</v>
          </cell>
          <cell r="O10">
            <v>193.01861702958999</v>
          </cell>
          <cell r="P10">
            <v>65.766116415718699</v>
          </cell>
          <cell r="Q10">
            <v>200.00000000871901</v>
          </cell>
          <cell r="R10">
            <v>137.29408347200601</v>
          </cell>
        </row>
        <row r="11">
          <cell r="A11">
            <v>177.65957447550599</v>
          </cell>
          <cell r="B11">
            <v>2.2324467998080402</v>
          </cell>
          <cell r="C11">
            <v>169.28191490055099</v>
          </cell>
          <cell r="D11">
            <v>3.2734004574889801</v>
          </cell>
          <cell r="E11">
            <v>147.739361707809</v>
          </cell>
          <cell r="F11">
            <v>6.41325576095978</v>
          </cell>
          <cell r="G11">
            <v>162.10106383630301</v>
          </cell>
          <cell r="H11">
            <v>17.700538388039199</v>
          </cell>
          <cell r="I11">
            <v>187.03457447605001</v>
          </cell>
          <cell r="J11">
            <v>26.8843624510023</v>
          </cell>
          <cell r="K11">
            <v>166.28989362378101</v>
          </cell>
          <cell r="L11">
            <v>28.734241217859498</v>
          </cell>
          <cell r="M11">
            <v>191.422872348646</v>
          </cell>
          <cell r="N11">
            <v>43.642298466971297</v>
          </cell>
          <cell r="O11">
            <v>200.00000000871901</v>
          </cell>
          <cell r="P11">
            <v>65.127616213235697</v>
          </cell>
        </row>
        <row r="12">
          <cell r="A12">
            <v>189.827127667702</v>
          </cell>
          <cell r="B12">
            <v>2.8692239687736598</v>
          </cell>
          <cell r="C12">
            <v>182.84574468857301</v>
          </cell>
          <cell r="D12">
            <v>4.2858991777004096</v>
          </cell>
          <cell r="E12">
            <v>165.89095745354501</v>
          </cell>
          <cell r="F12">
            <v>8.5525320672736598</v>
          </cell>
          <cell r="G12">
            <v>182.44680851833701</v>
          </cell>
          <cell r="H12">
            <v>21.702319821889301</v>
          </cell>
          <cell r="I12">
            <v>200.199468093837</v>
          </cell>
          <cell r="J12">
            <v>29.763145473363899</v>
          </cell>
          <cell r="K12">
            <v>200.00000000871901</v>
          </cell>
          <cell r="L12">
            <v>37.226328269699103</v>
          </cell>
          <cell r="M12">
            <v>200.199468093837</v>
          </cell>
          <cell r="N12">
            <v>44.855580233298497</v>
          </cell>
        </row>
        <row r="13">
          <cell r="A13">
            <v>200.39893617895501</v>
          </cell>
          <cell r="B13">
            <v>3.5200427436944102</v>
          </cell>
          <cell r="C13">
            <v>200.199468093837</v>
          </cell>
          <cell r="D13">
            <v>5.7693677118539703</v>
          </cell>
          <cell r="E13">
            <v>179.25531915644899</v>
          </cell>
          <cell r="F13">
            <v>10.490660332414301</v>
          </cell>
          <cell r="G13">
            <v>200.39893617895501</v>
          </cell>
          <cell r="H13">
            <v>24.9316123926865</v>
          </cell>
        </row>
        <row r="14">
          <cell r="E14">
            <v>192.61968085935399</v>
          </cell>
          <cell r="F14">
            <v>12.3970001953434</v>
          </cell>
        </row>
        <row r="15">
          <cell r="E15">
            <v>200.199468093837</v>
          </cell>
          <cell r="F15">
            <v>13.475636028981601</v>
          </cell>
        </row>
        <row r="38">
          <cell r="B38">
            <v>100</v>
          </cell>
          <cell r="C38">
            <v>10.45399216404326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C236"/>
  <sheetViews>
    <sheetView topLeftCell="A67" zoomScale="80" zoomScaleNormal="80" workbookViewId="0">
      <selection activeCell="K9" sqref="K9:L9"/>
    </sheetView>
  </sheetViews>
  <sheetFormatPr baseColWidth="10" defaultRowHeight="18.75"/>
  <cols>
    <col min="1" max="4" width="11.42578125" style="1"/>
    <col min="5" max="5" width="14.85546875" style="1" customWidth="1"/>
    <col min="6" max="6" width="8.140625" style="1" customWidth="1"/>
    <col min="7" max="9" width="6.7109375" style="1" customWidth="1"/>
    <col min="10" max="10" width="12.7109375" style="1" bestFit="1" customWidth="1"/>
    <col min="11" max="13" width="15.5703125" style="1" customWidth="1"/>
    <col min="14" max="14" width="13.28515625" style="1" customWidth="1"/>
    <col min="15" max="15" width="12.7109375" style="1" customWidth="1"/>
    <col min="16" max="16" width="12.42578125" style="1" customWidth="1"/>
    <col min="17" max="17" width="12.85546875" style="1" bestFit="1" customWidth="1"/>
    <col min="18" max="18" width="13.5703125" style="1" bestFit="1" customWidth="1"/>
    <col min="19" max="19" width="13.140625" style="1" customWidth="1"/>
    <col min="20" max="20" width="11.42578125" style="1"/>
    <col min="21" max="21" width="10.85546875" style="1" customWidth="1"/>
    <col min="22" max="22" width="9.5703125" style="1" customWidth="1"/>
    <col min="23" max="16384" width="11.42578125" style="1"/>
  </cols>
  <sheetData>
    <row r="1" spans="1:29" s="24" customFormat="1" ht="35.25" thickTop="1" thickBot="1">
      <c r="A1" s="70"/>
      <c r="B1" s="63"/>
      <c r="C1" s="63"/>
      <c r="D1" s="63"/>
      <c r="E1" s="63"/>
      <c r="F1" s="64"/>
      <c r="G1" s="64"/>
      <c r="H1" s="62"/>
      <c r="I1" s="62"/>
      <c r="J1" s="62"/>
      <c r="K1" s="62"/>
      <c r="L1" s="65"/>
      <c r="M1" s="65"/>
      <c r="N1" s="65"/>
      <c r="O1" s="66"/>
      <c r="P1" s="67"/>
      <c r="Q1" s="388"/>
      <c r="R1" s="389"/>
      <c r="S1" s="390"/>
      <c r="T1" s="62"/>
      <c r="U1" s="62"/>
      <c r="V1" s="62"/>
      <c r="W1" s="62"/>
      <c r="X1" s="62"/>
      <c r="Y1" s="62"/>
      <c r="Z1" s="62"/>
      <c r="AA1" s="62"/>
      <c r="AB1" s="62"/>
      <c r="AC1" s="59"/>
    </row>
    <row r="2" spans="1:29" ht="25.5" thickBot="1">
      <c r="A2" s="68"/>
      <c r="B2" s="397"/>
      <c r="C2" s="398"/>
      <c r="D2" s="398"/>
      <c r="E2" s="398"/>
      <c r="F2" s="398"/>
      <c r="G2" s="398"/>
      <c r="H2" s="398"/>
      <c r="I2" s="399"/>
      <c r="J2" s="400"/>
      <c r="K2" s="22"/>
      <c r="L2" s="26"/>
      <c r="M2" s="28"/>
      <c r="N2" s="30"/>
      <c r="O2" s="30"/>
      <c r="P2" s="31"/>
      <c r="Q2" s="391"/>
      <c r="R2" s="389"/>
      <c r="S2" s="390"/>
      <c r="T2" s="25"/>
      <c r="U2" s="25"/>
      <c r="V2" s="25"/>
      <c r="W2" s="25"/>
      <c r="X2" s="25"/>
      <c r="Y2" s="25"/>
      <c r="Z2" s="25"/>
      <c r="AA2" s="25"/>
      <c r="AB2" s="25"/>
      <c r="AC2" s="60"/>
    </row>
    <row r="3" spans="1:29" ht="29.25" thickBot="1">
      <c r="A3" s="68"/>
      <c r="B3" s="401"/>
      <c r="C3" s="402"/>
      <c r="D3" s="402"/>
      <c r="E3" s="402"/>
      <c r="F3" s="402"/>
      <c r="G3" s="402"/>
      <c r="H3" s="402"/>
      <c r="I3" s="403"/>
      <c r="J3" s="404"/>
      <c r="K3" s="26"/>
      <c r="L3" s="395"/>
      <c r="M3" s="396"/>
      <c r="N3" s="405"/>
      <c r="O3" s="406"/>
      <c r="P3" s="31"/>
      <c r="Q3" s="391"/>
      <c r="R3" s="389"/>
      <c r="S3" s="390"/>
      <c r="T3" s="29"/>
      <c r="U3" s="385"/>
      <c r="V3" s="386"/>
      <c r="W3" s="386"/>
      <c r="X3" s="386"/>
      <c r="Y3" s="386"/>
      <c r="Z3" s="386"/>
      <c r="AA3" s="386"/>
      <c r="AB3" s="387"/>
      <c r="AC3" s="60"/>
    </row>
    <row r="4" spans="1:29" ht="44.25" customHeight="1" thickBot="1">
      <c r="A4" s="68"/>
      <c r="B4" s="478"/>
      <c r="C4" s="479"/>
      <c r="D4" s="479"/>
      <c r="E4" s="479"/>
      <c r="F4" s="479"/>
      <c r="G4" s="479"/>
      <c r="H4" s="479"/>
      <c r="I4" s="479"/>
      <c r="J4" s="479"/>
      <c r="K4" s="480"/>
      <c r="L4" s="480"/>
      <c r="M4" s="480"/>
      <c r="N4" s="480"/>
      <c r="O4" s="481"/>
      <c r="P4" s="31"/>
      <c r="Q4" s="391"/>
      <c r="R4" s="389"/>
      <c r="S4" s="390"/>
      <c r="T4" s="29"/>
      <c r="U4" s="29"/>
      <c r="V4" s="29"/>
      <c r="W4" s="29"/>
      <c r="X4" s="29"/>
      <c r="Y4" s="29"/>
      <c r="Z4" s="29"/>
      <c r="AA4" s="29"/>
      <c r="AB4" s="29"/>
      <c r="AC4" s="60"/>
    </row>
    <row r="5" spans="1:29" ht="37.5" customHeight="1" thickBot="1">
      <c r="A5" s="69"/>
      <c r="B5" s="23"/>
      <c r="C5" s="23"/>
      <c r="D5" s="23"/>
      <c r="E5" s="23"/>
      <c r="F5" s="23"/>
      <c r="G5" s="23"/>
      <c r="H5" s="23"/>
      <c r="I5" s="23"/>
      <c r="J5" s="23"/>
      <c r="K5" s="23"/>
      <c r="L5" s="27"/>
      <c r="M5" s="27"/>
      <c r="N5" s="27"/>
      <c r="O5" s="27"/>
      <c r="P5" s="32"/>
      <c r="Q5" s="392"/>
      <c r="R5" s="393"/>
      <c r="S5" s="394"/>
      <c r="T5" s="23"/>
      <c r="U5" s="23"/>
      <c r="V5" s="23"/>
      <c r="W5" s="23"/>
      <c r="X5" s="23"/>
      <c r="Y5" s="23"/>
      <c r="Z5" s="23"/>
      <c r="AA5" s="23"/>
      <c r="AB5" s="23"/>
      <c r="AC5" s="61"/>
    </row>
    <row r="6" spans="1:29" ht="6.75" customHeight="1">
      <c r="A6" s="7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5"/>
      <c r="R6" s="5"/>
      <c r="S6" s="5"/>
      <c r="T6" s="20"/>
      <c r="U6" s="20"/>
      <c r="V6" s="20"/>
      <c r="W6" s="20"/>
      <c r="X6" s="20"/>
      <c r="Y6" s="20"/>
      <c r="Z6" s="20"/>
      <c r="AA6" s="20"/>
      <c r="AB6" s="20"/>
      <c r="AC6" s="56"/>
    </row>
    <row r="7" spans="1:29" ht="26.25" customHeight="1">
      <c r="A7" s="72"/>
      <c r="B7" s="2"/>
      <c r="C7" s="3"/>
      <c r="D7" s="505"/>
      <c r="E7" s="506"/>
      <c r="F7" s="506"/>
      <c r="G7" s="506"/>
      <c r="H7" s="507"/>
      <c r="I7" s="5"/>
      <c r="J7" s="140"/>
      <c r="K7" s="162"/>
      <c r="L7" s="517"/>
      <c r="M7" s="518"/>
      <c r="N7" s="519"/>
      <c r="O7" s="5"/>
      <c r="P7" s="48"/>
      <c r="Q7" s="49"/>
      <c r="R7" s="527"/>
      <c r="S7" s="528"/>
      <c r="T7" s="529"/>
      <c r="U7" s="5"/>
      <c r="V7" s="5"/>
      <c r="W7" s="14"/>
      <c r="X7" s="15"/>
      <c r="Y7" s="15"/>
      <c r="Z7" s="522">
        <v>20</v>
      </c>
      <c r="AA7" s="15"/>
      <c r="AB7" s="16"/>
      <c r="AC7" s="57"/>
    </row>
    <row r="8" spans="1:29" ht="25.5" customHeight="1">
      <c r="A8" s="72"/>
      <c r="B8" s="4"/>
      <c r="C8" s="5"/>
      <c r="D8" s="511"/>
      <c r="E8" s="512"/>
      <c r="F8" s="512"/>
      <c r="G8" s="512"/>
      <c r="H8" s="513"/>
      <c r="I8" s="5"/>
      <c r="J8" s="2"/>
      <c r="K8" s="533"/>
      <c r="L8" s="534"/>
      <c r="M8" s="534"/>
      <c r="N8" s="535"/>
      <c r="O8" s="5"/>
      <c r="P8" s="4"/>
      <c r="Q8" s="141"/>
      <c r="R8" s="530"/>
      <c r="S8" s="532"/>
      <c r="T8" s="531"/>
      <c r="U8" s="5"/>
      <c r="V8" s="5"/>
      <c r="W8" s="17"/>
      <c r="X8" s="18"/>
      <c r="Y8" s="18"/>
      <c r="Z8" s="523">
        <v>1</v>
      </c>
      <c r="AA8" s="18"/>
      <c r="AB8" s="19"/>
      <c r="AC8" s="57"/>
    </row>
    <row r="9" spans="1:29" ht="24.75" customHeight="1" thickBot="1">
      <c r="A9" s="72"/>
      <c r="B9" s="4"/>
      <c r="C9" s="5"/>
      <c r="D9" s="511"/>
      <c r="E9" s="512"/>
      <c r="F9" s="512"/>
      <c r="G9" s="512"/>
      <c r="H9" s="513"/>
      <c r="I9" s="5"/>
      <c r="J9" s="163"/>
      <c r="K9" s="520"/>
      <c r="L9" s="521"/>
      <c r="M9" s="143"/>
      <c r="N9" s="144"/>
      <c r="O9" s="5"/>
      <c r="P9" s="355"/>
      <c r="Q9" s="356"/>
      <c r="R9" s="303"/>
      <c r="S9" s="5"/>
      <c r="T9" s="6"/>
      <c r="U9" s="5"/>
      <c r="V9" s="5"/>
      <c r="W9" s="17"/>
      <c r="X9" s="18"/>
      <c r="Y9" s="18"/>
      <c r="Z9" s="524">
        <v>5</v>
      </c>
      <c r="AA9" s="18"/>
      <c r="AB9" s="19"/>
      <c r="AC9" s="57"/>
    </row>
    <row r="10" spans="1:29" ht="25.5" customHeight="1">
      <c r="A10" s="72"/>
      <c r="B10" s="4"/>
      <c r="C10" s="5"/>
      <c r="D10" s="514"/>
      <c r="E10" s="515"/>
      <c r="F10" s="515"/>
      <c r="G10" s="515"/>
      <c r="H10" s="516"/>
      <c r="I10" s="5"/>
      <c r="J10" s="407"/>
      <c r="K10" s="408"/>
      <c r="L10" s="351"/>
      <c r="M10" s="84"/>
      <c r="N10" s="83"/>
      <c r="O10" s="5"/>
      <c r="P10" s="360"/>
      <c r="Q10" s="409"/>
      <c r="R10" s="302"/>
      <c r="S10" s="422"/>
      <c r="T10" s="423"/>
      <c r="U10" s="5"/>
      <c r="V10" s="5"/>
      <c r="W10" s="426"/>
      <c r="X10" s="428"/>
      <c r="Y10" s="427"/>
      <c r="Z10" s="525">
        <v>5</v>
      </c>
      <c r="AA10" s="426"/>
      <c r="AB10" s="427"/>
      <c r="AC10" s="57"/>
    </row>
    <row r="11" spans="1:29" ht="28.5" customHeight="1" thickBot="1">
      <c r="A11" s="72"/>
      <c r="B11" s="7"/>
      <c r="C11" s="8"/>
      <c r="D11" s="508"/>
      <c r="E11" s="509"/>
      <c r="F11" s="509"/>
      <c r="G11" s="509"/>
      <c r="H11" s="510"/>
      <c r="I11" s="5"/>
      <c r="J11" s="360"/>
      <c r="K11" s="361"/>
      <c r="L11" s="345"/>
      <c r="M11" s="346"/>
      <c r="N11" s="6"/>
      <c r="O11" s="343"/>
      <c r="P11" s="376"/>
      <c r="Q11" s="377"/>
      <c r="R11" s="381"/>
      <c r="S11" s="360"/>
      <c r="T11" s="380"/>
      <c r="U11" s="5"/>
      <c r="V11" s="5"/>
      <c r="W11" s="168"/>
      <c r="X11" s="168"/>
      <c r="Y11" s="168"/>
      <c r="Z11" s="168"/>
      <c r="AA11" s="169"/>
      <c r="AB11" s="170"/>
      <c r="AC11" s="171"/>
    </row>
    <row r="12" spans="1:29" ht="26.25" customHeight="1" thickTop="1">
      <c r="A12" s="72"/>
      <c r="B12" s="5"/>
      <c r="C12" s="5"/>
      <c r="D12" s="5"/>
      <c r="E12" s="5"/>
      <c r="F12" s="5"/>
      <c r="G12" s="5"/>
      <c r="H12" s="5"/>
      <c r="I12" s="5"/>
      <c r="J12" s="410"/>
      <c r="K12" s="411"/>
      <c r="L12" s="342">
        <f>VLOOKUP(L10,Listes!$A$1:$C$10,3)</f>
        <v>60</v>
      </c>
      <c r="M12" s="342">
        <f>VLOOKUP(L10,Listes!$A$1:$C$10,2)</f>
        <v>50</v>
      </c>
      <c r="N12" s="344"/>
      <c r="O12" s="21"/>
      <c r="P12" s="378"/>
      <c r="Q12" s="379"/>
      <c r="R12" s="382"/>
      <c r="S12" s="429" t="s">
        <v>2</v>
      </c>
      <c r="T12" s="564" t="s">
        <v>1</v>
      </c>
      <c r="U12" s="565"/>
      <c r="V12" s="555" t="s">
        <v>25</v>
      </c>
      <c r="W12" s="556"/>
      <c r="X12" s="556"/>
      <c r="Y12" s="556"/>
      <c r="Z12" s="557"/>
      <c r="AA12" s="526"/>
      <c r="AB12" s="359" t="s">
        <v>3</v>
      </c>
      <c r="AC12" s="171"/>
    </row>
    <row r="13" spans="1:29" ht="28.5" customHeight="1">
      <c r="A13" s="72"/>
      <c r="B13" s="2"/>
      <c r="C13" s="505"/>
      <c r="D13" s="506"/>
      <c r="E13" s="506"/>
      <c r="F13" s="506"/>
      <c r="G13" s="506"/>
      <c r="H13" s="507"/>
      <c r="I13" s="5"/>
      <c r="J13" s="355"/>
      <c r="K13" s="375"/>
      <c r="L13" s="536"/>
      <c r="M13" s="373"/>
      <c r="N13" s="374"/>
      <c r="O13" s="5"/>
      <c r="P13" s="5"/>
      <c r="Q13" s="5"/>
      <c r="R13" s="5"/>
      <c r="S13" s="500"/>
      <c r="T13" s="566"/>
      <c r="U13" s="567"/>
      <c r="V13" s="558" t="s">
        <v>26</v>
      </c>
      <c r="W13" s="559"/>
      <c r="X13" s="559"/>
      <c r="Y13" s="559"/>
      <c r="Z13" s="560"/>
      <c r="AA13" s="537"/>
      <c r="AB13" s="502"/>
      <c r="AC13" s="57"/>
    </row>
    <row r="14" spans="1:29" ht="29.25" thickBot="1">
      <c r="A14" s="72"/>
      <c r="B14" s="7"/>
      <c r="C14" s="508"/>
      <c r="D14" s="509"/>
      <c r="E14" s="509"/>
      <c r="F14" s="509"/>
      <c r="G14" s="509"/>
      <c r="H14" s="510"/>
      <c r="I14" s="5"/>
      <c r="J14" s="357"/>
      <c r="K14" s="358"/>
      <c r="L14" s="341"/>
      <c r="M14" s="383"/>
      <c r="N14" s="384"/>
      <c r="O14" s="5"/>
      <c r="P14" s="5"/>
      <c r="Q14" s="5"/>
      <c r="R14" s="5"/>
      <c r="S14" s="501"/>
      <c r="T14" s="568"/>
      <c r="U14" s="569"/>
      <c r="V14" s="561" t="s">
        <v>27</v>
      </c>
      <c r="W14" s="562"/>
      <c r="X14" s="562"/>
      <c r="Y14" s="562"/>
      <c r="Z14" s="563"/>
      <c r="AA14" s="504"/>
      <c r="AB14" s="503"/>
      <c r="AC14" s="57"/>
    </row>
    <row r="15" spans="1:29" ht="7.5" customHeight="1" thickTop="1" thickBot="1">
      <c r="A15" s="7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8"/>
    </row>
    <row r="16" spans="1:29" s="9" customFormat="1" ht="19.5" customHeight="1" thickTop="1">
      <c r="A16" s="482"/>
      <c r="B16" s="483"/>
      <c r="C16" s="483"/>
      <c r="D16" s="483"/>
      <c r="E16" s="483"/>
      <c r="F16" s="409"/>
      <c r="G16" s="409"/>
      <c r="H16" s="409"/>
      <c r="I16" s="484"/>
      <c r="J16" s="412"/>
      <c r="K16" s="413"/>
      <c r="L16" s="413"/>
      <c r="M16" s="413"/>
      <c r="N16" s="433"/>
      <c r="O16" s="412"/>
      <c r="P16" s="413"/>
      <c r="Q16" s="413"/>
      <c r="R16" s="413"/>
      <c r="S16" s="413"/>
      <c r="T16" s="413"/>
      <c r="U16" s="486"/>
      <c r="V16" s="487"/>
      <c r="W16" s="414"/>
      <c r="X16" s="415"/>
      <c r="Y16" s="416"/>
      <c r="Z16" s="414"/>
      <c r="AA16" s="415"/>
      <c r="AB16" s="415"/>
      <c r="AC16" s="420"/>
    </row>
    <row r="17" spans="1:29" ht="78" customHeight="1" thickBot="1">
      <c r="A17" s="483"/>
      <c r="B17" s="483"/>
      <c r="C17" s="483"/>
      <c r="D17" s="483"/>
      <c r="E17" s="483"/>
      <c r="F17" s="389"/>
      <c r="G17" s="389"/>
      <c r="H17" s="389"/>
      <c r="I17" s="484"/>
      <c r="J17" s="370"/>
      <c r="K17" s="371"/>
      <c r="L17" s="371"/>
      <c r="M17" s="371"/>
      <c r="N17" s="372"/>
      <c r="O17" s="370"/>
      <c r="P17" s="371"/>
      <c r="Q17" s="371"/>
      <c r="R17" s="371"/>
      <c r="S17" s="371"/>
      <c r="T17" s="371"/>
      <c r="U17" s="488"/>
      <c r="V17" s="487"/>
      <c r="W17" s="417"/>
      <c r="X17" s="418"/>
      <c r="Y17" s="419"/>
      <c r="Z17" s="417"/>
      <c r="AA17" s="418"/>
      <c r="AB17" s="418"/>
      <c r="AC17" s="421"/>
    </row>
    <row r="18" spans="1:29" s="10" customFormat="1" ht="33.75">
      <c r="A18" s="364">
        <v>1</v>
      </c>
      <c r="B18" s="41"/>
      <c r="C18" s="42"/>
      <c r="D18" s="354"/>
      <c r="E18" s="353"/>
      <c r="F18" s="485"/>
      <c r="G18" s="450"/>
      <c r="H18" s="450"/>
      <c r="I18" s="451"/>
      <c r="J18" s="37"/>
      <c r="K18" s="38"/>
      <c r="L18" s="38"/>
      <c r="M18" s="166"/>
      <c r="N18" s="74"/>
      <c r="O18" s="37"/>
      <c r="P18" s="38"/>
      <c r="Q18" s="38"/>
      <c r="R18" s="38"/>
      <c r="S18" s="166"/>
      <c r="T18" s="75"/>
      <c r="U18" s="489"/>
      <c r="V18" s="490"/>
      <c r="W18" s="13"/>
      <c r="X18" s="33"/>
      <c r="Y18" s="34"/>
      <c r="Z18" s="11"/>
      <c r="AA18" s="33"/>
      <c r="AB18" s="424"/>
      <c r="AC18" s="425"/>
    </row>
    <row r="19" spans="1:29" s="12" customFormat="1" ht="28.5" customHeight="1" thickBot="1">
      <c r="A19" s="365"/>
      <c r="B19" s="300"/>
      <c r="C19" s="299"/>
      <c r="D19" s="277"/>
      <c r="E19" s="278"/>
      <c r="F19" s="452"/>
      <c r="G19" s="450"/>
      <c r="H19" s="450"/>
      <c r="I19" s="451"/>
      <c r="J19" s="316">
        <v>5.0000000000000001E-4</v>
      </c>
      <c r="K19" s="538"/>
      <c r="L19" s="538"/>
      <c r="M19" s="277" t="str">
        <f>IFERROR((D19*E19*J19*B19)/(C19*K19*K19*L19*L19),"")</f>
        <v/>
      </c>
      <c r="N19" s="278">
        <f>R127</f>
        <v>0</v>
      </c>
      <c r="O19" s="317" t="str">
        <f>IFERROR(VLOOKUP(R7,A165:C168,3,FALSE),"")</f>
        <v/>
      </c>
      <c r="P19" s="301">
        <v>1</v>
      </c>
      <c r="Q19" s="352">
        <f>L19-K19</f>
        <v>0</v>
      </c>
      <c r="R19" s="298">
        <v>10</v>
      </c>
      <c r="S19" s="172" t="str">
        <f>IFERROR((O19*E19*P19*B19)/(C19*Q19*Q19*R19),"")</f>
        <v/>
      </c>
      <c r="T19" s="279">
        <f>H128</f>
        <v>0</v>
      </c>
      <c r="U19" s="491">
        <f>IFERROR(P99,"")</f>
        <v>0</v>
      </c>
      <c r="V19" s="492"/>
      <c r="W19" s="539"/>
      <c r="X19" s="540"/>
      <c r="Y19" s="540"/>
      <c r="Z19" s="540"/>
      <c r="AA19" s="541"/>
      <c r="AB19" s="540"/>
      <c r="AC19" s="542"/>
    </row>
    <row r="20" spans="1:29" ht="70.5" customHeight="1" thickBot="1">
      <c r="A20" s="366"/>
      <c r="B20" s="367"/>
      <c r="C20" s="368"/>
      <c r="D20" s="368"/>
      <c r="E20" s="369"/>
      <c r="F20" s="453"/>
      <c r="G20" s="454"/>
      <c r="H20" s="454"/>
      <c r="I20" s="454"/>
      <c r="J20" s="549"/>
      <c r="K20" s="550"/>
      <c r="L20" s="550"/>
      <c r="M20" s="550"/>
      <c r="N20" s="550"/>
      <c r="O20" s="550"/>
      <c r="P20" s="550"/>
      <c r="Q20" s="550"/>
      <c r="R20" s="550"/>
      <c r="S20" s="550"/>
      <c r="T20" s="550"/>
      <c r="U20" s="550"/>
      <c r="V20" s="551"/>
      <c r="W20" s="543"/>
      <c r="X20" s="544"/>
      <c r="Y20" s="544"/>
      <c r="Z20" s="544"/>
      <c r="AA20" s="544"/>
      <c r="AB20" s="544"/>
      <c r="AC20" s="545"/>
    </row>
    <row r="21" spans="1:29" s="10" customFormat="1" ht="37.5" customHeight="1">
      <c r="A21" s="364"/>
      <c r="B21" s="37"/>
      <c r="C21" s="38"/>
      <c r="D21" s="39"/>
      <c r="E21" s="40"/>
      <c r="F21" s="449"/>
      <c r="G21" s="450"/>
      <c r="H21" s="450"/>
      <c r="I21" s="451"/>
      <c r="J21" s="35"/>
      <c r="K21" s="36"/>
      <c r="L21" s="36"/>
      <c r="M21" s="167"/>
      <c r="N21" s="164"/>
      <c r="O21" s="35"/>
      <c r="P21" s="36"/>
      <c r="Q21" s="36"/>
      <c r="R21" s="36"/>
      <c r="S21" s="167"/>
      <c r="T21" s="164"/>
      <c r="U21" s="493"/>
      <c r="V21" s="494"/>
      <c r="W21" s="13"/>
      <c r="X21" s="33"/>
      <c r="Y21" s="34"/>
      <c r="Z21" s="11"/>
      <c r="AA21" s="33"/>
      <c r="AB21" s="362"/>
      <c r="AC21" s="363"/>
    </row>
    <row r="22" spans="1:29" s="12" customFormat="1" ht="28.5" customHeight="1" thickBot="1">
      <c r="A22" s="365"/>
      <c r="B22" s="300"/>
      <c r="C22" s="299"/>
      <c r="D22" s="277"/>
      <c r="E22" s="278"/>
      <c r="F22" s="452"/>
      <c r="G22" s="450"/>
      <c r="H22" s="450"/>
      <c r="I22" s="451"/>
      <c r="J22" s="297"/>
      <c r="K22" s="298"/>
      <c r="L22" s="538"/>
      <c r="M22" s="277"/>
      <c r="N22" s="278"/>
      <c r="O22" s="297"/>
      <c r="P22" s="301"/>
      <c r="Q22" s="352"/>
      <c r="R22" s="298"/>
      <c r="S22" s="172"/>
      <c r="T22" s="279"/>
      <c r="U22" s="495"/>
      <c r="V22" s="496"/>
      <c r="W22" s="539"/>
      <c r="X22" s="540"/>
      <c r="Y22" s="540"/>
      <c r="Z22" s="540"/>
      <c r="AA22" s="541"/>
      <c r="AB22" s="540"/>
      <c r="AC22" s="542"/>
    </row>
    <row r="23" spans="1:29" ht="70.5" customHeight="1" thickBot="1">
      <c r="A23" s="366"/>
      <c r="B23" s="367"/>
      <c r="C23" s="368"/>
      <c r="D23" s="368"/>
      <c r="E23" s="369"/>
      <c r="F23" s="453"/>
      <c r="G23" s="454"/>
      <c r="H23" s="454"/>
      <c r="I23" s="455"/>
      <c r="J23" s="549"/>
      <c r="K23" s="550"/>
      <c r="L23" s="550"/>
      <c r="M23" s="550"/>
      <c r="N23" s="550"/>
      <c r="O23" s="550"/>
      <c r="P23" s="550"/>
      <c r="Q23" s="550"/>
      <c r="R23" s="550"/>
      <c r="S23" s="550"/>
      <c r="T23" s="550"/>
      <c r="U23" s="550"/>
      <c r="V23" s="551"/>
      <c r="W23" s="543"/>
      <c r="X23" s="544"/>
      <c r="Y23" s="544"/>
      <c r="Z23" s="544"/>
      <c r="AA23" s="544"/>
      <c r="AB23" s="544"/>
      <c r="AC23" s="545"/>
    </row>
    <row r="24" spans="1:29" s="10" customFormat="1" ht="37.5" customHeight="1">
      <c r="A24" s="364"/>
      <c r="B24" s="37"/>
      <c r="C24" s="38"/>
      <c r="D24" s="39"/>
      <c r="E24" s="40"/>
      <c r="F24" s="449"/>
      <c r="G24" s="450"/>
      <c r="H24" s="450"/>
      <c r="I24" s="451"/>
      <c r="J24" s="37"/>
      <c r="K24" s="38"/>
      <c r="L24" s="38"/>
      <c r="M24" s="167"/>
      <c r="N24" s="164"/>
      <c r="O24" s="37"/>
      <c r="P24" s="38"/>
      <c r="Q24" s="38"/>
      <c r="R24" s="38"/>
      <c r="S24" s="167"/>
      <c r="T24" s="164"/>
      <c r="U24" s="493"/>
      <c r="V24" s="494"/>
      <c r="W24" s="13"/>
      <c r="X24" s="33"/>
      <c r="Y24" s="34"/>
      <c r="Z24" s="11"/>
      <c r="AA24" s="33"/>
      <c r="AB24" s="362"/>
      <c r="AC24" s="363"/>
    </row>
    <row r="25" spans="1:29" s="12" customFormat="1" ht="28.5" customHeight="1" thickBot="1">
      <c r="A25" s="365"/>
      <c r="B25" s="300"/>
      <c r="C25" s="299"/>
      <c r="D25" s="277"/>
      <c r="E25" s="278"/>
      <c r="F25" s="452"/>
      <c r="G25" s="450"/>
      <c r="H25" s="450"/>
      <c r="I25" s="451"/>
      <c r="J25" s="297"/>
      <c r="K25" s="298"/>
      <c r="L25" s="538"/>
      <c r="M25" s="277"/>
      <c r="N25" s="278"/>
      <c r="O25" s="297"/>
      <c r="P25" s="301"/>
      <c r="Q25" s="352"/>
      <c r="R25" s="298"/>
      <c r="S25" s="172"/>
      <c r="T25" s="279"/>
      <c r="U25" s="495"/>
      <c r="V25" s="496"/>
      <c r="W25" s="539"/>
      <c r="X25" s="540"/>
      <c r="Y25" s="540"/>
      <c r="Z25" s="540"/>
      <c r="AA25" s="541"/>
      <c r="AB25" s="540"/>
      <c r="AC25" s="542"/>
    </row>
    <row r="26" spans="1:29" ht="70.5" customHeight="1" thickBot="1">
      <c r="A26" s="366"/>
      <c r="B26" s="367"/>
      <c r="C26" s="368"/>
      <c r="D26" s="368"/>
      <c r="E26" s="369"/>
      <c r="F26" s="456"/>
      <c r="G26" s="457"/>
      <c r="H26" s="457"/>
      <c r="I26" s="457"/>
      <c r="J26" s="549"/>
      <c r="K26" s="550"/>
      <c r="L26" s="550"/>
      <c r="M26" s="550"/>
      <c r="N26" s="550"/>
      <c r="O26" s="550"/>
      <c r="P26" s="550"/>
      <c r="Q26" s="550"/>
      <c r="R26" s="550"/>
      <c r="S26" s="550"/>
      <c r="T26" s="550"/>
      <c r="U26" s="550"/>
      <c r="V26" s="551"/>
      <c r="W26" s="543"/>
      <c r="X26" s="544"/>
      <c r="Y26" s="544"/>
      <c r="Z26" s="544"/>
      <c r="AA26" s="544"/>
      <c r="AB26" s="544"/>
      <c r="AC26" s="545"/>
    </row>
    <row r="27" spans="1:29" s="10" customFormat="1" ht="37.5" customHeight="1">
      <c r="A27" s="364"/>
      <c r="B27" s="37"/>
      <c r="C27" s="38"/>
      <c r="D27" s="39"/>
      <c r="E27" s="40"/>
      <c r="F27" s="449"/>
      <c r="G27" s="450"/>
      <c r="H27" s="450"/>
      <c r="I27" s="451"/>
      <c r="J27" s="41"/>
      <c r="K27" s="42"/>
      <c r="L27" s="42"/>
      <c r="M27" s="167"/>
      <c r="N27" s="164"/>
      <c r="O27" s="41"/>
      <c r="P27" s="42"/>
      <c r="Q27" s="42"/>
      <c r="R27" s="42"/>
      <c r="S27" s="167"/>
      <c r="T27" s="164"/>
      <c r="U27" s="493"/>
      <c r="V27" s="494"/>
      <c r="W27" s="13"/>
      <c r="X27" s="33"/>
      <c r="Y27" s="34"/>
      <c r="Z27" s="11"/>
      <c r="AA27" s="33"/>
      <c r="AB27" s="362"/>
      <c r="AC27" s="363"/>
    </row>
    <row r="28" spans="1:29" s="12" customFormat="1" ht="28.5" customHeight="1" thickBot="1">
      <c r="A28" s="365"/>
      <c r="B28" s="300"/>
      <c r="C28" s="299"/>
      <c r="D28" s="277"/>
      <c r="E28" s="278"/>
      <c r="F28" s="452"/>
      <c r="G28" s="450"/>
      <c r="H28" s="450"/>
      <c r="I28" s="451"/>
      <c r="J28" s="297"/>
      <c r="K28" s="298"/>
      <c r="L28" s="538"/>
      <c r="M28" s="277"/>
      <c r="N28" s="278"/>
      <c r="O28" s="297"/>
      <c r="P28" s="301"/>
      <c r="Q28" s="352"/>
      <c r="R28" s="298"/>
      <c r="S28" s="172"/>
      <c r="T28" s="279"/>
      <c r="U28" s="495"/>
      <c r="V28" s="496"/>
      <c r="W28" s="539"/>
      <c r="X28" s="540"/>
      <c r="Y28" s="540"/>
      <c r="Z28" s="540"/>
      <c r="AA28" s="541"/>
      <c r="AB28" s="540"/>
      <c r="AC28" s="542"/>
    </row>
    <row r="29" spans="1:29" ht="70.5" customHeight="1" thickBot="1">
      <c r="A29" s="366"/>
      <c r="B29" s="367"/>
      <c r="C29" s="368"/>
      <c r="D29" s="368"/>
      <c r="E29" s="369"/>
      <c r="F29" s="453"/>
      <c r="G29" s="454"/>
      <c r="H29" s="454"/>
      <c r="I29" s="455"/>
      <c r="J29" s="549"/>
      <c r="K29" s="550"/>
      <c r="L29" s="550"/>
      <c r="M29" s="550"/>
      <c r="N29" s="550"/>
      <c r="O29" s="550"/>
      <c r="P29" s="550"/>
      <c r="Q29" s="550"/>
      <c r="R29" s="550"/>
      <c r="S29" s="550"/>
      <c r="T29" s="550"/>
      <c r="U29" s="550"/>
      <c r="V29" s="551"/>
      <c r="W29" s="543"/>
      <c r="X29" s="544"/>
      <c r="Y29" s="544"/>
      <c r="Z29" s="544"/>
      <c r="AA29" s="544"/>
      <c r="AB29" s="544"/>
      <c r="AC29" s="545"/>
    </row>
    <row r="30" spans="1:29" s="10" customFormat="1" ht="37.5" customHeight="1">
      <c r="A30" s="364"/>
      <c r="B30" s="37"/>
      <c r="C30" s="38"/>
      <c r="D30" s="39"/>
      <c r="E30" s="40"/>
      <c r="F30" s="449"/>
      <c r="G30" s="450"/>
      <c r="H30" s="450"/>
      <c r="I30" s="451"/>
      <c r="J30" s="37"/>
      <c r="K30" s="38"/>
      <c r="L30" s="38"/>
      <c r="M30" s="167"/>
      <c r="N30" s="164"/>
      <c r="O30" s="37"/>
      <c r="P30" s="38"/>
      <c r="Q30" s="38"/>
      <c r="R30" s="38"/>
      <c r="S30" s="167"/>
      <c r="T30" s="164"/>
      <c r="U30" s="493"/>
      <c r="V30" s="494"/>
      <c r="W30" s="13"/>
      <c r="X30" s="33"/>
      <c r="Y30" s="34"/>
      <c r="Z30" s="11"/>
      <c r="AA30" s="33"/>
      <c r="AB30" s="362"/>
      <c r="AC30" s="363"/>
    </row>
    <row r="31" spans="1:29" s="12" customFormat="1" ht="28.5" customHeight="1" thickBot="1">
      <c r="A31" s="365"/>
      <c r="B31" s="300"/>
      <c r="C31" s="299"/>
      <c r="D31" s="277"/>
      <c r="E31" s="278"/>
      <c r="F31" s="452"/>
      <c r="G31" s="450"/>
      <c r="H31" s="450"/>
      <c r="I31" s="451"/>
      <c r="J31" s="297"/>
      <c r="K31" s="298"/>
      <c r="L31" s="538"/>
      <c r="M31" s="277"/>
      <c r="N31" s="278"/>
      <c r="O31" s="297"/>
      <c r="P31" s="301"/>
      <c r="Q31" s="352"/>
      <c r="R31" s="298"/>
      <c r="S31" s="172"/>
      <c r="T31" s="279"/>
      <c r="U31" s="495"/>
      <c r="V31" s="496"/>
      <c r="W31" s="539"/>
      <c r="X31" s="540"/>
      <c r="Y31" s="540"/>
      <c r="Z31" s="540"/>
      <c r="AA31" s="541"/>
      <c r="AB31" s="540"/>
      <c r="AC31" s="542"/>
    </row>
    <row r="32" spans="1:29" ht="70.5" customHeight="1" thickBot="1">
      <c r="A32" s="366"/>
      <c r="B32" s="367"/>
      <c r="C32" s="368"/>
      <c r="D32" s="368"/>
      <c r="E32" s="369"/>
      <c r="F32" s="465"/>
      <c r="G32" s="457"/>
      <c r="H32" s="457"/>
      <c r="I32" s="457"/>
      <c r="J32" s="549"/>
      <c r="K32" s="550"/>
      <c r="L32" s="550"/>
      <c r="M32" s="550"/>
      <c r="N32" s="550"/>
      <c r="O32" s="550"/>
      <c r="P32" s="550"/>
      <c r="Q32" s="550"/>
      <c r="R32" s="550"/>
      <c r="S32" s="550"/>
      <c r="T32" s="550"/>
      <c r="U32" s="550"/>
      <c r="V32" s="551"/>
      <c r="W32" s="543"/>
      <c r="X32" s="544"/>
      <c r="Y32" s="544"/>
      <c r="Z32" s="544"/>
      <c r="AA32" s="544"/>
      <c r="AB32" s="544"/>
      <c r="AC32" s="545"/>
    </row>
    <row r="33" spans="1:29" ht="37.5" customHeight="1">
      <c r="A33" s="364"/>
      <c r="B33" s="37"/>
      <c r="C33" s="38"/>
      <c r="D33" s="39"/>
      <c r="E33" s="40"/>
      <c r="F33" s="449"/>
      <c r="G33" s="450"/>
      <c r="H33" s="450"/>
      <c r="I33" s="451"/>
      <c r="J33" s="37"/>
      <c r="K33" s="38"/>
      <c r="L33" s="38"/>
      <c r="M33" s="166"/>
      <c r="N33" s="165"/>
      <c r="O33" s="37"/>
      <c r="P33" s="38"/>
      <c r="Q33" s="38"/>
      <c r="R33" s="38"/>
      <c r="S33" s="167"/>
      <c r="T33" s="164"/>
      <c r="U33" s="493"/>
      <c r="V33" s="494"/>
      <c r="W33" s="13"/>
      <c r="X33" s="33"/>
      <c r="Y33" s="34"/>
      <c r="Z33" s="11"/>
      <c r="AA33" s="33"/>
      <c r="AB33" s="362"/>
      <c r="AC33" s="363"/>
    </row>
    <row r="34" spans="1:29" ht="29.25" customHeight="1" thickBot="1">
      <c r="A34" s="497"/>
      <c r="B34" s="300"/>
      <c r="C34" s="299"/>
      <c r="D34" s="277"/>
      <c r="E34" s="278"/>
      <c r="F34" s="452"/>
      <c r="G34" s="450"/>
      <c r="H34" s="450"/>
      <c r="I34" s="451"/>
      <c r="J34" s="297"/>
      <c r="K34" s="298"/>
      <c r="L34" s="538"/>
      <c r="M34" s="277"/>
      <c r="N34" s="278"/>
      <c r="O34" s="297"/>
      <c r="P34" s="301"/>
      <c r="Q34" s="352"/>
      <c r="R34" s="298"/>
      <c r="S34" s="172"/>
      <c r="T34" s="279"/>
      <c r="U34" s="495"/>
      <c r="V34" s="496"/>
      <c r="W34" s="539"/>
      <c r="X34" s="540"/>
      <c r="Y34" s="540"/>
      <c r="Z34" s="540"/>
      <c r="AA34" s="541"/>
      <c r="AB34" s="540"/>
      <c r="AC34" s="542"/>
    </row>
    <row r="35" spans="1:29" ht="70.5" customHeight="1" thickBot="1">
      <c r="A35" s="498"/>
      <c r="B35" s="367"/>
      <c r="C35" s="368"/>
      <c r="D35" s="368"/>
      <c r="E35" s="369"/>
      <c r="F35" s="466"/>
      <c r="G35" s="467"/>
      <c r="H35" s="467"/>
      <c r="I35" s="468"/>
      <c r="J35" s="552"/>
      <c r="K35" s="553"/>
      <c r="L35" s="553"/>
      <c r="M35" s="553"/>
      <c r="N35" s="553"/>
      <c r="O35" s="553"/>
      <c r="P35" s="553"/>
      <c r="Q35" s="553"/>
      <c r="R35" s="553"/>
      <c r="S35" s="553"/>
      <c r="T35" s="553"/>
      <c r="U35" s="553"/>
      <c r="V35" s="554"/>
      <c r="W35" s="546"/>
      <c r="X35" s="547"/>
      <c r="Y35" s="544"/>
      <c r="Z35" s="547"/>
      <c r="AA35" s="544"/>
      <c r="AB35" s="547"/>
      <c r="AC35" s="548"/>
    </row>
    <row r="36" spans="1:29" ht="6" customHeight="1" thickTop="1" thickBot="1">
      <c r="A36" s="139"/>
      <c r="B36" s="53"/>
      <c r="C36" s="53"/>
      <c r="D36" s="53"/>
      <c r="E36" s="53"/>
      <c r="F36" s="54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</row>
    <row r="37" spans="1:29" ht="18.75" customHeight="1" thickTop="1">
      <c r="A37" s="161"/>
      <c r="B37" s="46"/>
      <c r="C37" s="46"/>
      <c r="D37" s="46"/>
      <c r="E37" s="93"/>
      <c r="F37" s="79"/>
      <c r="G37" s="45"/>
      <c r="H37" s="96"/>
      <c r="I37" s="45"/>
      <c r="J37" s="45"/>
      <c r="K37" s="45"/>
      <c r="L37" s="45"/>
      <c r="M37" s="93"/>
      <c r="N37" s="95"/>
      <c r="O37" s="45"/>
      <c r="P37" s="327"/>
      <c r="Q37" s="45"/>
      <c r="R37" s="45"/>
      <c r="S37" s="45"/>
      <c r="T37" s="45"/>
      <c r="U37" s="93"/>
      <c r="V37" s="94"/>
      <c r="W37" s="430"/>
      <c r="X37" s="431"/>
      <c r="Y37" s="431"/>
      <c r="Z37" s="431"/>
      <c r="AA37" s="431"/>
      <c r="AB37" s="431"/>
      <c r="AC37" s="432"/>
    </row>
    <row r="38" spans="1:29" ht="18.75" customHeight="1">
      <c r="A38" s="106"/>
      <c r="B38" s="47"/>
      <c r="C38" s="47"/>
      <c r="D38" s="47"/>
      <c r="E38" s="88"/>
      <c r="F38" s="88"/>
      <c r="G38" s="44"/>
      <c r="H38" s="90"/>
      <c r="I38" s="44"/>
      <c r="J38" s="44"/>
      <c r="K38" s="44"/>
      <c r="L38" s="44"/>
      <c r="M38" s="88"/>
      <c r="N38" s="88"/>
      <c r="O38" s="44"/>
      <c r="P38" s="328"/>
      <c r="Q38" s="44"/>
      <c r="R38" s="44"/>
      <c r="S38" s="44"/>
      <c r="T38" s="44"/>
      <c r="U38" s="88"/>
      <c r="V38" s="89"/>
      <c r="W38" s="391"/>
      <c r="X38" s="389"/>
      <c r="Y38" s="389"/>
      <c r="Z38" s="389"/>
      <c r="AA38" s="389"/>
      <c r="AB38" s="389"/>
      <c r="AC38" s="390"/>
    </row>
    <row r="39" spans="1:29" ht="18.75" customHeight="1">
      <c r="A39" s="106"/>
      <c r="B39" s="47"/>
      <c r="C39" s="47"/>
      <c r="D39" s="47"/>
      <c r="E39" s="88"/>
      <c r="F39" s="88"/>
      <c r="G39" s="44"/>
      <c r="H39" s="90"/>
      <c r="I39" s="44"/>
      <c r="J39" s="44"/>
      <c r="K39" s="44"/>
      <c r="L39" s="44"/>
      <c r="M39" s="88"/>
      <c r="N39" s="88"/>
      <c r="O39" s="44"/>
      <c r="P39" s="328"/>
      <c r="Q39" s="44"/>
      <c r="R39" s="44"/>
      <c r="S39" s="44"/>
      <c r="T39" s="44"/>
      <c r="U39" s="88"/>
      <c r="V39" s="89"/>
      <c r="W39" s="391"/>
      <c r="X39" s="389"/>
      <c r="Y39" s="389"/>
      <c r="Z39" s="389"/>
      <c r="AA39" s="389"/>
      <c r="AB39" s="389"/>
      <c r="AC39" s="390"/>
    </row>
    <row r="40" spans="1:29" ht="18.75" customHeight="1">
      <c r="A40" s="106"/>
      <c r="B40" s="47"/>
      <c r="C40" s="47"/>
      <c r="D40" s="47"/>
      <c r="E40" s="88"/>
      <c r="F40" s="88"/>
      <c r="G40" s="44"/>
      <c r="H40" s="90"/>
      <c r="I40" s="44"/>
      <c r="J40" s="44"/>
      <c r="K40" s="44"/>
      <c r="L40" s="44"/>
      <c r="M40" s="88"/>
      <c r="N40" s="88"/>
      <c r="O40" s="44"/>
      <c r="P40" s="328"/>
      <c r="Q40" s="44"/>
      <c r="R40" s="44"/>
      <c r="S40" s="44"/>
      <c r="T40" s="44"/>
      <c r="U40" s="88"/>
      <c r="V40" s="89"/>
      <c r="W40" s="391"/>
      <c r="X40" s="389"/>
      <c r="Y40" s="389"/>
      <c r="Z40" s="389"/>
      <c r="AA40" s="389"/>
      <c r="AB40" s="389"/>
      <c r="AC40" s="390"/>
    </row>
    <row r="41" spans="1:29" ht="18.75" customHeight="1">
      <c r="A41" s="106"/>
      <c r="B41" s="47"/>
      <c r="C41" s="47"/>
      <c r="D41" s="47"/>
      <c r="E41" s="88"/>
      <c r="F41" s="88"/>
      <c r="G41" s="44"/>
      <c r="H41" s="90"/>
      <c r="I41" s="44"/>
      <c r="J41" s="44"/>
      <c r="K41" s="44"/>
      <c r="L41" s="44"/>
      <c r="M41" s="88"/>
      <c r="N41" s="88"/>
      <c r="O41" s="44"/>
      <c r="P41" s="328"/>
      <c r="Q41" s="44"/>
      <c r="R41" s="44"/>
      <c r="S41" s="44"/>
      <c r="T41" s="44"/>
      <c r="U41" s="88"/>
      <c r="V41" s="89"/>
      <c r="W41" s="391"/>
      <c r="X41" s="389"/>
      <c r="Y41" s="389"/>
      <c r="Z41" s="389"/>
      <c r="AA41" s="389"/>
      <c r="AB41" s="389"/>
      <c r="AC41" s="390"/>
    </row>
    <row r="42" spans="1:29" ht="18.75" customHeight="1">
      <c r="A42" s="106"/>
      <c r="B42" s="47"/>
      <c r="C42" s="47"/>
      <c r="D42" s="47"/>
      <c r="E42" s="88"/>
      <c r="F42" s="88"/>
      <c r="G42" s="44"/>
      <c r="H42" s="90"/>
      <c r="I42" s="44"/>
      <c r="J42" s="44"/>
      <c r="K42" s="44"/>
      <c r="L42" s="44"/>
      <c r="M42" s="88"/>
      <c r="N42" s="88"/>
      <c r="O42" s="44"/>
      <c r="P42" s="328"/>
      <c r="Q42" s="44"/>
      <c r="R42" s="44"/>
      <c r="S42" s="44"/>
      <c r="T42" s="44"/>
      <c r="U42" s="88"/>
      <c r="V42" s="89"/>
      <c r="W42" s="391"/>
      <c r="X42" s="389"/>
      <c r="Y42" s="389"/>
      <c r="Z42" s="389"/>
      <c r="AA42" s="389"/>
      <c r="AB42" s="389"/>
      <c r="AC42" s="390"/>
    </row>
    <row r="43" spans="1:29" ht="18.75" customHeight="1">
      <c r="A43" s="106"/>
      <c r="B43" s="47"/>
      <c r="C43" s="47"/>
      <c r="D43" s="47"/>
      <c r="E43" s="88"/>
      <c r="F43" s="88"/>
      <c r="G43" s="44"/>
      <c r="H43" s="90"/>
      <c r="I43" s="44"/>
      <c r="J43" s="44"/>
      <c r="K43" s="44"/>
      <c r="L43" s="44"/>
      <c r="M43" s="88"/>
      <c r="N43" s="88"/>
      <c r="O43" s="44"/>
      <c r="P43" s="328"/>
      <c r="Q43" s="44"/>
      <c r="R43" s="44"/>
      <c r="S43" s="44"/>
      <c r="T43" s="44"/>
      <c r="U43" s="88"/>
      <c r="V43" s="89"/>
      <c r="W43" s="391"/>
      <c r="X43" s="389"/>
      <c r="Y43" s="389"/>
      <c r="Z43" s="389"/>
      <c r="AA43" s="389"/>
      <c r="AB43" s="389"/>
      <c r="AC43" s="390"/>
    </row>
    <row r="44" spans="1:29" ht="18.75" customHeight="1">
      <c r="A44" s="106"/>
      <c r="B44" s="47"/>
      <c r="C44" s="47"/>
      <c r="D44" s="47"/>
      <c r="E44" s="88"/>
      <c r="F44" s="88"/>
      <c r="G44" s="44"/>
      <c r="H44" s="90"/>
      <c r="I44" s="44"/>
      <c r="J44" s="44"/>
      <c r="K44" s="44"/>
      <c r="L44" s="44"/>
      <c r="M44" s="88"/>
      <c r="N44" s="88"/>
      <c r="O44" s="44"/>
      <c r="P44" s="328"/>
      <c r="Q44" s="44"/>
      <c r="R44" s="44"/>
      <c r="S44" s="44"/>
      <c r="T44" s="44"/>
      <c r="U44" s="88"/>
      <c r="V44" s="89"/>
      <c r="W44" s="391"/>
      <c r="X44" s="389"/>
      <c r="Y44" s="389"/>
      <c r="Z44" s="389"/>
      <c r="AA44" s="389"/>
      <c r="AB44" s="389"/>
      <c r="AC44" s="390"/>
    </row>
    <row r="45" spans="1:29" ht="18.75" customHeight="1">
      <c r="A45" s="106"/>
      <c r="B45" s="47"/>
      <c r="C45" s="47"/>
      <c r="D45" s="47"/>
      <c r="E45" s="88"/>
      <c r="F45" s="88"/>
      <c r="G45" s="44"/>
      <c r="H45" s="90"/>
      <c r="I45" s="44"/>
      <c r="J45" s="44"/>
      <c r="K45" s="44"/>
      <c r="L45" s="44"/>
      <c r="M45" s="88"/>
      <c r="N45" s="88"/>
      <c r="O45" s="44"/>
      <c r="P45" s="328"/>
      <c r="Q45" s="44"/>
      <c r="R45" s="44"/>
      <c r="S45" s="44"/>
      <c r="T45" s="44"/>
      <c r="U45" s="88"/>
      <c r="V45" s="89"/>
      <c r="W45" s="391"/>
      <c r="X45" s="389"/>
      <c r="Y45" s="389"/>
      <c r="Z45" s="389"/>
      <c r="AA45" s="389"/>
      <c r="AB45" s="389"/>
      <c r="AC45" s="390"/>
    </row>
    <row r="46" spans="1:29" ht="18.75" customHeight="1">
      <c r="A46" s="106"/>
      <c r="B46" s="47"/>
      <c r="C46" s="47"/>
      <c r="D46" s="47"/>
      <c r="E46" s="88"/>
      <c r="F46" s="88"/>
      <c r="G46" s="44"/>
      <c r="H46" s="90"/>
      <c r="I46" s="44"/>
      <c r="J46" s="44"/>
      <c r="K46" s="44"/>
      <c r="L46" s="44"/>
      <c r="M46" s="88"/>
      <c r="N46" s="88"/>
      <c r="O46" s="44"/>
      <c r="P46" s="328"/>
      <c r="Q46" s="44"/>
      <c r="R46" s="44"/>
      <c r="S46" s="44"/>
      <c r="T46" s="44"/>
      <c r="U46" s="88"/>
      <c r="V46" s="89"/>
      <c r="W46" s="391"/>
      <c r="X46" s="389"/>
      <c r="Y46" s="389"/>
      <c r="Z46" s="389"/>
      <c r="AA46" s="389"/>
      <c r="AB46" s="389"/>
      <c r="AC46" s="390"/>
    </row>
    <row r="47" spans="1:29" ht="18.75" customHeight="1">
      <c r="A47" s="106"/>
      <c r="B47" s="47"/>
      <c r="C47" s="47"/>
      <c r="D47" s="47"/>
      <c r="E47" s="88"/>
      <c r="F47" s="88"/>
      <c r="G47" s="44"/>
      <c r="H47" s="90"/>
      <c r="I47" s="44"/>
      <c r="J47" s="44"/>
      <c r="K47" s="44"/>
      <c r="L47" s="44"/>
      <c r="M47" s="88"/>
      <c r="N47" s="88"/>
      <c r="O47" s="44"/>
      <c r="P47" s="328"/>
      <c r="Q47" s="44"/>
      <c r="R47" s="44"/>
      <c r="S47" s="44"/>
      <c r="T47" s="44"/>
      <c r="U47" s="88"/>
      <c r="V47" s="89"/>
      <c r="W47" s="391"/>
      <c r="X47" s="389"/>
      <c r="Y47" s="389"/>
      <c r="Z47" s="389"/>
      <c r="AA47" s="389"/>
      <c r="AB47" s="389"/>
      <c r="AC47" s="390"/>
    </row>
    <row r="48" spans="1:29" ht="18.75" customHeight="1">
      <c r="A48" s="106"/>
      <c r="B48" s="47"/>
      <c r="C48" s="47"/>
      <c r="D48" s="47"/>
      <c r="E48" s="88"/>
      <c r="F48" s="88"/>
      <c r="G48" s="44"/>
      <c r="H48" s="90"/>
      <c r="I48" s="44"/>
      <c r="J48" s="44"/>
      <c r="K48" s="44"/>
      <c r="L48" s="44"/>
      <c r="M48" s="88"/>
      <c r="N48" s="88"/>
      <c r="O48" s="44"/>
      <c r="P48" s="328"/>
      <c r="Q48" s="44"/>
      <c r="R48" s="44"/>
      <c r="S48" s="44"/>
      <c r="T48" s="44"/>
      <c r="U48" s="88"/>
      <c r="V48" s="89"/>
      <c r="W48" s="391"/>
      <c r="X48" s="389"/>
      <c r="Y48" s="389"/>
      <c r="Z48" s="389"/>
      <c r="AA48" s="389"/>
      <c r="AB48" s="389"/>
      <c r="AC48" s="390"/>
    </row>
    <row r="49" spans="1:29" ht="18.75" customHeight="1">
      <c r="A49" s="106"/>
      <c r="B49" s="47"/>
      <c r="C49" s="47"/>
      <c r="D49" s="47"/>
      <c r="E49" s="88"/>
      <c r="F49" s="88"/>
      <c r="G49" s="44"/>
      <c r="H49" s="90"/>
      <c r="I49" s="44"/>
      <c r="J49" s="44"/>
      <c r="K49" s="44"/>
      <c r="L49" s="44"/>
      <c r="M49" s="88"/>
      <c r="N49" s="88"/>
      <c r="O49" s="44"/>
      <c r="P49" s="328"/>
      <c r="Q49" s="44"/>
      <c r="R49" s="44"/>
      <c r="S49" s="44"/>
      <c r="T49" s="44"/>
      <c r="U49" s="88"/>
      <c r="V49" s="89"/>
      <c r="W49" s="391"/>
      <c r="X49" s="389"/>
      <c r="Y49" s="389"/>
      <c r="Z49" s="389"/>
      <c r="AA49" s="389"/>
      <c r="AB49" s="389"/>
      <c r="AC49" s="390"/>
    </row>
    <row r="50" spans="1:29" ht="18.75" customHeight="1">
      <c r="A50" s="106"/>
      <c r="B50" s="47"/>
      <c r="C50" s="47"/>
      <c r="D50" s="47"/>
      <c r="E50" s="88"/>
      <c r="F50" s="88"/>
      <c r="G50" s="44"/>
      <c r="H50" s="90"/>
      <c r="I50" s="44"/>
      <c r="J50" s="44"/>
      <c r="K50" s="44"/>
      <c r="L50" s="44"/>
      <c r="M50" s="88"/>
      <c r="N50" s="88"/>
      <c r="O50" s="44"/>
      <c r="P50" s="328"/>
      <c r="Q50" s="44"/>
      <c r="R50" s="44"/>
      <c r="S50" s="44"/>
      <c r="T50" s="44"/>
      <c r="U50" s="88"/>
      <c r="V50" s="89"/>
      <c r="W50" s="391"/>
      <c r="X50" s="389"/>
      <c r="Y50" s="389"/>
      <c r="Z50" s="389"/>
      <c r="AA50" s="389"/>
      <c r="AB50" s="389"/>
      <c r="AC50" s="390"/>
    </row>
    <row r="51" spans="1:29" ht="18.75" customHeight="1">
      <c r="A51" s="106"/>
      <c r="B51" s="47"/>
      <c r="C51" s="47"/>
      <c r="D51" s="47"/>
      <c r="E51" s="88"/>
      <c r="F51" s="88"/>
      <c r="G51" s="44"/>
      <c r="H51" s="90"/>
      <c r="I51" s="44"/>
      <c r="J51" s="44"/>
      <c r="K51" s="44"/>
      <c r="L51" s="44"/>
      <c r="M51" s="88"/>
      <c r="N51" s="88"/>
      <c r="O51" s="44"/>
      <c r="P51" s="328"/>
      <c r="Q51" s="44"/>
      <c r="R51" s="44"/>
      <c r="S51" s="44"/>
      <c r="T51" s="44"/>
      <c r="U51" s="88"/>
      <c r="V51" s="89"/>
      <c r="W51" s="391"/>
      <c r="X51" s="389"/>
      <c r="Y51" s="389"/>
      <c r="Z51" s="389"/>
      <c r="AA51" s="389"/>
      <c r="AB51" s="389"/>
      <c r="AC51" s="390"/>
    </row>
    <row r="52" spans="1:29" ht="18.75" customHeight="1">
      <c r="A52" s="106"/>
      <c r="B52" s="47"/>
      <c r="C52" s="47"/>
      <c r="D52" s="47"/>
      <c r="E52" s="88"/>
      <c r="F52" s="88"/>
      <c r="G52" s="44"/>
      <c r="H52" s="90"/>
      <c r="I52" s="44"/>
      <c r="J52" s="44"/>
      <c r="K52" s="44"/>
      <c r="L52" s="44"/>
      <c r="M52" s="88"/>
      <c r="N52" s="88"/>
      <c r="O52" s="44"/>
      <c r="P52" s="328"/>
      <c r="Q52" s="44"/>
      <c r="R52" s="44"/>
      <c r="S52" s="44"/>
      <c r="T52" s="44"/>
      <c r="U52" s="88"/>
      <c r="V52" s="89"/>
      <c r="W52" s="391"/>
      <c r="X52" s="389"/>
      <c r="Y52" s="389"/>
      <c r="Z52" s="389"/>
      <c r="AA52" s="389"/>
      <c r="AB52" s="389"/>
      <c r="AC52" s="390"/>
    </row>
    <row r="53" spans="1:29" ht="18.75" customHeight="1">
      <c r="A53" s="106"/>
      <c r="B53" s="47"/>
      <c r="C53" s="47"/>
      <c r="D53" s="47"/>
      <c r="E53" s="88"/>
      <c r="F53" s="88"/>
      <c r="G53" s="44"/>
      <c r="H53" s="90"/>
      <c r="I53" s="44"/>
      <c r="J53" s="44"/>
      <c r="K53" s="44"/>
      <c r="L53" s="44"/>
      <c r="M53" s="88"/>
      <c r="N53" s="88"/>
      <c r="O53" s="44"/>
      <c r="P53" s="328"/>
      <c r="Q53" s="44"/>
      <c r="R53" s="44"/>
      <c r="S53" s="44"/>
      <c r="T53" s="44"/>
      <c r="U53" s="88"/>
      <c r="V53" s="89"/>
      <c r="W53" s="391"/>
      <c r="X53" s="389"/>
      <c r="Y53" s="389"/>
      <c r="Z53" s="389"/>
      <c r="AA53" s="389"/>
      <c r="AB53" s="389"/>
      <c r="AC53" s="390"/>
    </row>
    <row r="54" spans="1:29" ht="18.75" customHeight="1">
      <c r="A54" s="106"/>
      <c r="B54" s="47"/>
      <c r="C54" s="47"/>
      <c r="D54" s="47"/>
      <c r="E54" s="88"/>
      <c r="F54" s="88"/>
      <c r="G54" s="44"/>
      <c r="H54" s="90"/>
      <c r="I54" s="44"/>
      <c r="J54" s="44"/>
      <c r="K54" s="44"/>
      <c r="L54" s="44"/>
      <c r="M54" s="88"/>
      <c r="N54" s="88"/>
      <c r="O54" s="44"/>
      <c r="P54" s="328"/>
      <c r="Q54" s="44"/>
      <c r="R54" s="44"/>
      <c r="S54" s="44"/>
      <c r="T54" s="44"/>
      <c r="U54" s="88"/>
      <c r="V54" s="89"/>
      <c r="W54" s="391"/>
      <c r="X54" s="389"/>
      <c r="Y54" s="389"/>
      <c r="Z54" s="389"/>
      <c r="AA54" s="389"/>
      <c r="AB54" s="389"/>
      <c r="AC54" s="390"/>
    </row>
    <row r="55" spans="1:29" ht="18.75" customHeight="1">
      <c r="A55" s="106"/>
      <c r="B55" s="47"/>
      <c r="C55" s="47"/>
      <c r="D55" s="47"/>
      <c r="E55" s="88"/>
      <c r="F55" s="88"/>
      <c r="G55" s="44"/>
      <c r="H55" s="90"/>
      <c r="I55" s="44"/>
      <c r="J55" s="44"/>
      <c r="K55" s="44"/>
      <c r="L55" s="44"/>
      <c r="M55" s="88"/>
      <c r="N55" s="88"/>
      <c r="O55" s="44"/>
      <c r="P55" s="328"/>
      <c r="Q55" s="44"/>
      <c r="R55" s="44"/>
      <c r="S55" s="44"/>
      <c r="T55" s="44"/>
      <c r="U55" s="88"/>
      <c r="V55" s="89"/>
      <c r="W55" s="391"/>
      <c r="X55" s="389"/>
      <c r="Y55" s="389"/>
      <c r="Z55" s="389"/>
      <c r="AA55" s="389"/>
      <c r="AB55" s="389"/>
      <c r="AC55" s="390"/>
    </row>
    <row r="56" spans="1:29" ht="18.75" customHeight="1">
      <c r="A56" s="106"/>
      <c r="B56" s="47"/>
      <c r="C56" s="47"/>
      <c r="D56" s="47"/>
      <c r="E56" s="88"/>
      <c r="F56" s="88"/>
      <c r="G56" s="44"/>
      <c r="H56" s="90"/>
      <c r="I56" s="44"/>
      <c r="J56" s="44"/>
      <c r="K56" s="44"/>
      <c r="L56" s="44"/>
      <c r="M56" s="88"/>
      <c r="N56" s="88"/>
      <c r="O56" s="44"/>
      <c r="P56" s="328"/>
      <c r="Q56" s="44"/>
      <c r="R56" s="44"/>
      <c r="S56" s="44"/>
      <c r="T56" s="44"/>
      <c r="U56" s="88"/>
      <c r="V56" s="89"/>
      <c r="W56" s="391"/>
      <c r="X56" s="389"/>
      <c r="Y56" s="389"/>
      <c r="Z56" s="389"/>
      <c r="AA56" s="389"/>
      <c r="AB56" s="389"/>
      <c r="AC56" s="390"/>
    </row>
    <row r="57" spans="1:29" ht="18.75" customHeight="1">
      <c r="A57" s="106"/>
      <c r="B57" s="47"/>
      <c r="C57" s="47"/>
      <c r="D57" s="47"/>
      <c r="E57" s="88"/>
      <c r="F57" s="88"/>
      <c r="G57" s="44"/>
      <c r="H57" s="90"/>
      <c r="I57" s="44"/>
      <c r="J57" s="44"/>
      <c r="K57" s="44"/>
      <c r="L57" s="44"/>
      <c r="M57" s="88"/>
      <c r="N57" s="88"/>
      <c r="O57" s="44"/>
      <c r="P57" s="328"/>
      <c r="Q57" s="44"/>
      <c r="R57" s="44"/>
      <c r="S57" s="44"/>
      <c r="T57" s="44"/>
      <c r="U57" s="88"/>
      <c r="V57" s="89"/>
      <c r="W57" s="391"/>
      <c r="X57" s="389"/>
      <c r="Y57" s="389"/>
      <c r="Z57" s="389"/>
      <c r="AA57" s="389"/>
      <c r="AB57" s="389"/>
      <c r="AC57" s="390"/>
    </row>
    <row r="58" spans="1:29" ht="18.75" customHeight="1">
      <c r="A58" s="106"/>
      <c r="B58" s="47"/>
      <c r="C58" s="47"/>
      <c r="D58" s="47"/>
      <c r="E58" s="88"/>
      <c r="F58" s="88"/>
      <c r="G58" s="44"/>
      <c r="H58" s="90"/>
      <c r="I58" s="44"/>
      <c r="J58" s="44"/>
      <c r="K58" s="44"/>
      <c r="L58" s="44"/>
      <c r="M58" s="88"/>
      <c r="N58" s="88"/>
      <c r="O58" s="44"/>
      <c r="P58" s="328"/>
      <c r="Q58" s="44"/>
      <c r="R58" s="44"/>
      <c r="S58" s="44"/>
      <c r="T58" s="44"/>
      <c r="U58" s="88"/>
      <c r="V58" s="89"/>
      <c r="W58" s="391"/>
      <c r="X58" s="389"/>
      <c r="Y58" s="389"/>
      <c r="Z58" s="389"/>
      <c r="AA58" s="389"/>
      <c r="AB58" s="389"/>
      <c r="AC58" s="390"/>
    </row>
    <row r="59" spans="1:29" ht="18.75" customHeight="1">
      <c r="A59" s="106"/>
      <c r="C59" s="47"/>
      <c r="D59" s="47"/>
      <c r="E59" s="88"/>
      <c r="F59" s="88"/>
      <c r="G59" s="44"/>
      <c r="H59" s="90"/>
      <c r="I59" s="44"/>
      <c r="J59" s="44"/>
      <c r="K59" s="44"/>
      <c r="L59" s="44"/>
      <c r="M59" s="88"/>
      <c r="N59" s="88"/>
      <c r="O59" s="44"/>
      <c r="P59" s="328"/>
      <c r="Q59" s="44"/>
      <c r="R59" s="44"/>
      <c r="S59" s="44"/>
      <c r="T59" s="44"/>
      <c r="U59" s="88"/>
      <c r="V59" s="89"/>
      <c r="W59" s="391"/>
      <c r="X59" s="389"/>
      <c r="Y59" s="389"/>
      <c r="Z59" s="389"/>
      <c r="AA59" s="389"/>
      <c r="AB59" s="389"/>
      <c r="AC59" s="390"/>
    </row>
    <row r="60" spans="1:29" ht="18.75" customHeight="1">
      <c r="A60" s="106"/>
      <c r="C60" s="47"/>
      <c r="D60" s="47"/>
      <c r="E60" s="88"/>
      <c r="F60" s="88"/>
      <c r="G60" s="44"/>
      <c r="H60" s="90"/>
      <c r="I60" s="44"/>
      <c r="J60" s="44"/>
      <c r="K60" s="44"/>
      <c r="L60" s="44"/>
      <c r="M60" s="88"/>
      <c r="N60" s="88"/>
      <c r="O60" s="44"/>
      <c r="P60" s="328"/>
      <c r="Q60" s="44"/>
      <c r="R60" s="44"/>
      <c r="S60" s="44"/>
      <c r="T60" s="44"/>
      <c r="U60" s="88"/>
      <c r="V60" s="89"/>
      <c r="W60" s="391"/>
      <c r="X60" s="389"/>
      <c r="Y60" s="389"/>
      <c r="Z60" s="389"/>
      <c r="AA60" s="389"/>
      <c r="AB60" s="389"/>
      <c r="AC60" s="390"/>
    </row>
    <row r="61" spans="1:29" ht="18.75" customHeight="1">
      <c r="A61" s="106"/>
      <c r="B61" s="109"/>
      <c r="C61" s="52"/>
      <c r="D61" s="103"/>
      <c r="E61" s="103"/>
      <c r="F61" s="88"/>
      <c r="G61" s="44"/>
      <c r="H61" s="90"/>
      <c r="I61" s="44"/>
      <c r="J61" s="44"/>
      <c r="K61" s="44"/>
      <c r="L61" s="44"/>
      <c r="M61" s="88"/>
      <c r="N61" s="88"/>
      <c r="O61" s="44"/>
      <c r="P61" s="328"/>
      <c r="Q61" s="44"/>
      <c r="R61" s="44"/>
      <c r="S61" s="44"/>
      <c r="T61" s="44"/>
      <c r="U61" s="88"/>
      <c r="V61" s="89"/>
      <c r="W61" s="391"/>
      <c r="X61" s="389"/>
      <c r="Y61" s="389"/>
      <c r="Z61" s="389"/>
      <c r="AA61" s="389"/>
      <c r="AB61" s="389"/>
      <c r="AC61" s="390"/>
    </row>
    <row r="62" spans="1:29" ht="18.75" customHeight="1">
      <c r="A62" s="106"/>
      <c r="B62" s="52"/>
      <c r="C62" s="52"/>
      <c r="D62" s="103"/>
      <c r="E62" s="103"/>
      <c r="F62" s="88"/>
      <c r="G62" s="44"/>
      <c r="H62" s="90"/>
      <c r="I62" s="44"/>
      <c r="J62" s="44"/>
      <c r="K62" s="44"/>
      <c r="L62" s="44"/>
      <c r="M62" s="88"/>
      <c r="N62" s="88"/>
      <c r="O62" s="44"/>
      <c r="P62" s="328"/>
      <c r="Q62" s="44"/>
      <c r="R62" s="44"/>
      <c r="S62" s="44"/>
      <c r="T62" s="44"/>
      <c r="U62" s="88"/>
      <c r="V62" s="89"/>
      <c r="W62" s="391"/>
      <c r="X62" s="389"/>
      <c r="Y62" s="389"/>
      <c r="Z62" s="389"/>
      <c r="AA62" s="389"/>
      <c r="AB62" s="389"/>
      <c r="AC62" s="390"/>
    </row>
    <row r="63" spans="1:29" ht="18.75" customHeight="1">
      <c r="A63" s="106"/>
      <c r="B63" s="109"/>
      <c r="C63" s="52"/>
      <c r="D63" s="103"/>
      <c r="E63" s="103"/>
      <c r="F63" s="88"/>
      <c r="G63" s="44"/>
      <c r="H63" s="90"/>
      <c r="I63" s="44"/>
      <c r="J63" s="44"/>
      <c r="K63" s="44"/>
      <c r="L63" s="44"/>
      <c r="M63" s="88"/>
      <c r="N63" s="88"/>
      <c r="O63" s="44"/>
      <c r="P63" s="328"/>
      <c r="Q63" s="44"/>
      <c r="R63" s="44"/>
      <c r="S63" s="44"/>
      <c r="T63" s="44"/>
      <c r="U63" s="88"/>
      <c r="V63" s="89"/>
      <c r="W63" s="391"/>
      <c r="X63" s="389"/>
      <c r="Y63" s="389"/>
      <c r="Z63" s="389"/>
      <c r="AA63" s="389"/>
      <c r="AB63" s="389"/>
      <c r="AC63" s="390"/>
    </row>
    <row r="64" spans="1:29" ht="18.75" customHeight="1">
      <c r="A64" s="106"/>
      <c r="B64" s="102"/>
      <c r="C64" s="109"/>
      <c r="D64" s="103"/>
      <c r="E64" s="103"/>
      <c r="F64" s="88"/>
      <c r="G64" s="44"/>
      <c r="H64" s="90"/>
      <c r="I64" s="44"/>
      <c r="J64" s="44"/>
      <c r="K64" s="44"/>
      <c r="L64" s="44"/>
      <c r="M64" s="88"/>
      <c r="N64" s="88"/>
      <c r="O64" s="44"/>
      <c r="P64" s="328"/>
      <c r="Q64" s="44"/>
      <c r="R64" s="44"/>
      <c r="S64" s="44"/>
      <c r="T64" s="44"/>
      <c r="U64" s="88"/>
      <c r="V64" s="89"/>
      <c r="W64" s="391"/>
      <c r="X64" s="389"/>
      <c r="Y64" s="389"/>
      <c r="Z64" s="389"/>
      <c r="AA64" s="389"/>
      <c r="AB64" s="389"/>
      <c r="AC64" s="390"/>
    </row>
    <row r="65" spans="1:29" ht="18.75" customHeight="1">
      <c r="A65" s="106"/>
      <c r="B65" s="102"/>
      <c r="C65" s="109"/>
      <c r="D65" s="103"/>
      <c r="E65" s="103"/>
      <c r="F65" s="88"/>
      <c r="G65" s="44"/>
      <c r="H65" s="90"/>
      <c r="I65" s="44"/>
      <c r="J65" s="44"/>
      <c r="K65" s="44"/>
      <c r="L65" s="44"/>
      <c r="M65" s="88"/>
      <c r="N65" s="88"/>
      <c r="O65" s="44"/>
      <c r="P65" s="328"/>
      <c r="Q65" s="44"/>
      <c r="R65" s="44"/>
      <c r="S65" s="44"/>
      <c r="T65" s="44"/>
      <c r="U65" s="88"/>
      <c r="V65" s="89"/>
      <c r="W65" s="391"/>
      <c r="X65" s="389"/>
      <c r="Y65" s="389"/>
      <c r="Z65" s="389"/>
      <c r="AA65" s="389"/>
      <c r="AB65" s="389"/>
      <c r="AC65" s="390"/>
    </row>
    <row r="66" spans="1:29" ht="18.75" customHeight="1">
      <c r="A66" s="106"/>
      <c r="B66" s="102"/>
      <c r="C66" s="109"/>
      <c r="D66" s="103"/>
      <c r="E66" s="103"/>
      <c r="F66" s="88"/>
      <c r="G66" s="44"/>
      <c r="H66" s="90"/>
      <c r="I66" s="44"/>
      <c r="J66" s="44"/>
      <c r="K66" s="44"/>
      <c r="L66" s="44"/>
      <c r="M66" s="88"/>
      <c r="N66" s="88"/>
      <c r="O66" s="44"/>
      <c r="P66" s="328"/>
      <c r="Q66" s="44"/>
      <c r="R66" s="44"/>
      <c r="S66" s="44"/>
      <c r="T66" s="44"/>
      <c r="U66" s="88"/>
      <c r="V66" s="89"/>
      <c r="W66" s="391"/>
      <c r="X66" s="389"/>
      <c r="Y66" s="389"/>
      <c r="Z66" s="389"/>
      <c r="AA66" s="389"/>
      <c r="AB66" s="389"/>
      <c r="AC66" s="390"/>
    </row>
    <row r="67" spans="1:29" ht="18.75" customHeight="1">
      <c r="A67" s="106"/>
      <c r="B67" s="102"/>
      <c r="C67" s="109"/>
      <c r="D67" s="103"/>
      <c r="E67" s="103"/>
      <c r="F67" s="88"/>
      <c r="G67" s="44"/>
      <c r="H67" s="90"/>
      <c r="I67" s="44"/>
      <c r="J67" s="44"/>
      <c r="K67" s="44"/>
      <c r="L67" s="44"/>
      <c r="M67" s="88"/>
      <c r="N67" s="88"/>
      <c r="O67" s="44"/>
      <c r="P67" s="328"/>
      <c r="Q67" s="44"/>
      <c r="R67" s="44"/>
      <c r="S67" s="44"/>
      <c r="T67" s="44"/>
      <c r="U67" s="88"/>
      <c r="V67" s="89"/>
      <c r="W67" s="391"/>
      <c r="X67" s="389"/>
      <c r="Y67" s="389"/>
      <c r="Z67" s="389"/>
      <c r="AA67" s="389"/>
      <c r="AB67" s="389"/>
      <c r="AC67" s="390"/>
    </row>
    <row r="68" spans="1:29" ht="18.75" customHeight="1">
      <c r="A68" s="106"/>
      <c r="B68" s="102"/>
      <c r="C68" s="52"/>
      <c r="D68" s="103"/>
      <c r="E68" s="103"/>
      <c r="F68" s="88"/>
      <c r="G68" s="44"/>
      <c r="H68" s="90"/>
      <c r="I68" s="44"/>
      <c r="J68" s="44"/>
      <c r="K68" s="44"/>
      <c r="L68" s="44"/>
      <c r="M68" s="88"/>
      <c r="N68" s="88"/>
      <c r="O68" s="44"/>
      <c r="P68" s="328"/>
      <c r="Q68" s="44"/>
      <c r="R68" s="44"/>
      <c r="S68" s="44"/>
      <c r="T68" s="44"/>
      <c r="U68" s="88"/>
      <c r="V68" s="89"/>
      <c r="W68" s="391"/>
      <c r="X68" s="389"/>
      <c r="Y68" s="389"/>
      <c r="Z68" s="389"/>
      <c r="AA68" s="389"/>
      <c r="AB68" s="389"/>
      <c r="AC68" s="390"/>
    </row>
    <row r="69" spans="1:29" ht="18.75" customHeight="1">
      <c r="A69" s="106"/>
      <c r="B69" s="102"/>
      <c r="C69" s="52"/>
      <c r="D69" s="103"/>
      <c r="E69" s="103"/>
      <c r="F69" s="88"/>
      <c r="G69" s="44"/>
      <c r="H69" s="90"/>
      <c r="I69" s="44"/>
      <c r="J69" s="44"/>
      <c r="K69" s="44"/>
      <c r="L69" s="44"/>
      <c r="M69" s="88"/>
      <c r="N69" s="88"/>
      <c r="O69" s="44"/>
      <c r="P69" s="328"/>
      <c r="Q69" s="44"/>
      <c r="R69" s="44"/>
      <c r="S69" s="44"/>
      <c r="T69" s="44"/>
      <c r="U69" s="88"/>
      <c r="V69" s="89"/>
      <c r="W69" s="391"/>
      <c r="X69" s="389"/>
      <c r="Y69" s="389"/>
      <c r="Z69" s="389"/>
      <c r="AA69" s="389"/>
      <c r="AB69" s="389"/>
      <c r="AC69" s="390"/>
    </row>
    <row r="70" spans="1:29" ht="18.75" customHeight="1">
      <c r="A70" s="106"/>
      <c r="B70" s="103"/>
      <c r="C70" s="103"/>
      <c r="D70" s="103"/>
      <c r="E70" s="103"/>
      <c r="F70" s="88"/>
      <c r="G70" s="44"/>
      <c r="H70" s="90"/>
      <c r="I70" s="44"/>
      <c r="J70" s="44"/>
      <c r="K70" s="44"/>
      <c r="L70" s="44"/>
      <c r="M70" s="88"/>
      <c r="N70" s="88"/>
      <c r="O70" s="44"/>
      <c r="P70" s="328"/>
      <c r="Q70" s="44"/>
      <c r="R70" s="44"/>
      <c r="S70" s="44"/>
      <c r="T70" s="44"/>
      <c r="U70" s="88"/>
      <c r="V70" s="89"/>
      <c r="W70" s="391"/>
      <c r="X70" s="389"/>
      <c r="Y70" s="389"/>
      <c r="Z70" s="389"/>
      <c r="AA70" s="389"/>
      <c r="AB70" s="389"/>
      <c r="AC70" s="390"/>
    </row>
    <row r="71" spans="1:29" ht="18.75" customHeight="1">
      <c r="A71" s="106"/>
      <c r="B71" s="103"/>
      <c r="C71" s="103"/>
      <c r="D71" s="103"/>
      <c r="E71" s="103"/>
      <c r="F71" s="88"/>
      <c r="G71" s="51"/>
      <c r="H71" s="90"/>
      <c r="I71" s="51"/>
      <c r="J71" s="51"/>
      <c r="K71" s="51"/>
      <c r="L71" s="51"/>
      <c r="M71" s="88"/>
      <c r="N71" s="88"/>
      <c r="O71" s="51"/>
      <c r="P71" s="328"/>
      <c r="Q71" s="51"/>
      <c r="R71" s="51"/>
      <c r="S71" s="51"/>
      <c r="T71" s="51"/>
      <c r="U71" s="88"/>
      <c r="V71" s="89"/>
      <c r="W71" s="391"/>
      <c r="X71" s="389"/>
      <c r="Y71" s="389"/>
      <c r="Z71" s="389"/>
      <c r="AA71" s="389"/>
      <c r="AB71" s="389"/>
      <c r="AC71" s="390"/>
    </row>
    <row r="72" spans="1:29" ht="18.75" customHeight="1">
      <c r="A72" s="106"/>
      <c r="B72" s="103"/>
      <c r="C72" s="103"/>
      <c r="D72" s="103"/>
      <c r="E72" s="103"/>
      <c r="F72" s="88"/>
      <c r="G72" s="44"/>
      <c r="H72" s="90"/>
      <c r="I72" s="44"/>
      <c r="J72" s="44"/>
      <c r="K72" s="44"/>
      <c r="L72" s="44"/>
      <c r="M72" s="88"/>
      <c r="N72" s="88"/>
      <c r="O72" s="44"/>
      <c r="P72" s="328"/>
      <c r="Q72" s="44"/>
      <c r="R72" s="44"/>
      <c r="S72" s="44"/>
      <c r="T72" s="44"/>
      <c r="U72" s="88"/>
      <c r="V72" s="89"/>
      <c r="W72" s="391"/>
      <c r="X72" s="389"/>
      <c r="Y72" s="389"/>
      <c r="Z72" s="389"/>
      <c r="AA72" s="389"/>
      <c r="AB72" s="389"/>
      <c r="AC72" s="390"/>
    </row>
    <row r="73" spans="1:29" ht="18.75" customHeight="1">
      <c r="A73" s="106"/>
      <c r="B73" s="110"/>
      <c r="C73" s="110"/>
      <c r="D73" s="52"/>
      <c r="E73" s="97"/>
      <c r="F73" s="88"/>
      <c r="G73" s="44"/>
      <c r="H73" s="90"/>
      <c r="I73" s="44"/>
      <c r="J73" s="44"/>
      <c r="K73" s="44"/>
      <c r="L73" s="44"/>
      <c r="M73" s="88"/>
      <c r="N73" s="88"/>
      <c r="O73" s="44"/>
      <c r="P73" s="328"/>
      <c r="Q73" s="44"/>
      <c r="R73" s="44"/>
      <c r="S73" s="44"/>
      <c r="T73" s="44"/>
      <c r="U73" s="88"/>
      <c r="V73" s="89"/>
      <c r="W73" s="391"/>
      <c r="X73" s="389"/>
      <c r="Y73" s="389"/>
      <c r="Z73" s="389"/>
      <c r="AA73" s="389"/>
      <c r="AB73" s="389"/>
      <c r="AC73" s="390"/>
    </row>
    <row r="74" spans="1:29" ht="18.75" customHeight="1">
      <c r="A74" s="106"/>
      <c r="B74" s="110"/>
      <c r="C74" s="110"/>
      <c r="D74" s="52"/>
      <c r="E74" s="52"/>
      <c r="F74" s="88"/>
      <c r="G74" s="44"/>
      <c r="H74" s="90"/>
      <c r="I74" s="44"/>
      <c r="J74" s="44"/>
      <c r="K74" s="44"/>
      <c r="L74" s="44"/>
      <c r="M74" s="88"/>
      <c r="N74" s="88"/>
      <c r="O74" s="44"/>
      <c r="P74" s="328"/>
      <c r="Q74" s="44"/>
      <c r="R74" s="44"/>
      <c r="S74" s="44"/>
      <c r="T74" s="44"/>
      <c r="U74" s="88"/>
      <c r="V74" s="89"/>
      <c r="W74" s="391"/>
      <c r="X74" s="389"/>
      <c r="Y74" s="389"/>
      <c r="Z74" s="389"/>
      <c r="AA74" s="389"/>
      <c r="AB74" s="389"/>
      <c r="AC74" s="390"/>
    </row>
    <row r="75" spans="1:29" ht="18.75" customHeight="1">
      <c r="A75" s="106"/>
      <c r="B75" s="110"/>
      <c r="C75" s="110"/>
      <c r="D75" s="52"/>
      <c r="E75" s="52"/>
      <c r="F75" s="88"/>
      <c r="G75" s="44"/>
      <c r="H75" s="90"/>
      <c r="I75" s="44"/>
      <c r="J75" s="44"/>
      <c r="K75" s="44"/>
      <c r="L75" s="44"/>
      <c r="M75" s="88"/>
      <c r="N75" s="88"/>
      <c r="O75" s="44"/>
      <c r="P75" s="328"/>
      <c r="Q75" s="44"/>
      <c r="R75" s="44"/>
      <c r="S75" s="44"/>
      <c r="T75" s="44"/>
      <c r="U75" s="88"/>
      <c r="V75" s="89"/>
      <c r="W75" s="391"/>
      <c r="X75" s="389"/>
      <c r="Y75" s="389"/>
      <c r="Z75" s="389"/>
      <c r="AA75" s="389"/>
      <c r="AB75" s="389"/>
      <c r="AC75" s="390"/>
    </row>
    <row r="76" spans="1:29" ht="39" customHeight="1">
      <c r="A76" s="130"/>
      <c r="B76" s="110"/>
      <c r="C76" s="110"/>
      <c r="D76" s="52"/>
      <c r="E76" s="52"/>
      <c r="F76" s="88"/>
      <c r="G76" s="44"/>
      <c r="H76" s="90"/>
      <c r="I76" s="44"/>
      <c r="J76" s="44"/>
      <c r="K76" s="44"/>
      <c r="L76" s="44"/>
      <c r="M76" s="88"/>
      <c r="N76" s="88"/>
      <c r="O76" s="44"/>
      <c r="P76" s="328"/>
      <c r="Q76" s="44"/>
      <c r="R76" s="44"/>
      <c r="S76" s="44"/>
      <c r="T76" s="44"/>
      <c r="U76" s="88"/>
      <c r="V76" s="89"/>
      <c r="W76" s="391"/>
      <c r="X76" s="389"/>
      <c r="Y76" s="389"/>
      <c r="Z76" s="389"/>
      <c r="AA76" s="389"/>
      <c r="AB76" s="389"/>
      <c r="AC76" s="390"/>
    </row>
    <row r="77" spans="1:29" ht="18.75" customHeight="1">
      <c r="A77" s="131"/>
      <c r="B77" s="82"/>
      <c r="C77" s="82"/>
      <c r="D77" s="52"/>
      <c r="E77" s="52"/>
      <c r="F77" s="88"/>
      <c r="G77" s="44"/>
      <c r="H77" s="90"/>
      <c r="I77" s="44"/>
      <c r="J77" s="44"/>
      <c r="K77" s="44"/>
      <c r="L77" s="44"/>
      <c r="M77" s="88"/>
      <c r="N77" s="88"/>
      <c r="O77" s="44"/>
      <c r="P77" s="328"/>
      <c r="Q77" s="44"/>
      <c r="R77" s="44"/>
      <c r="S77" s="44"/>
      <c r="T77" s="44"/>
      <c r="U77" s="88"/>
      <c r="V77" s="89"/>
      <c r="W77" s="391"/>
      <c r="X77" s="389"/>
      <c r="Y77" s="389"/>
      <c r="Z77" s="389"/>
      <c r="AA77" s="389"/>
      <c r="AB77" s="389"/>
      <c r="AC77" s="390"/>
    </row>
    <row r="78" spans="1:29" ht="18.75" customHeight="1">
      <c r="A78" s="131"/>
      <c r="B78" s="82"/>
      <c r="C78" s="82"/>
      <c r="D78" s="52"/>
      <c r="E78" s="52"/>
      <c r="F78" s="88"/>
      <c r="G78" s="44"/>
      <c r="H78" s="90"/>
      <c r="I78" s="44"/>
      <c r="J78" s="44"/>
      <c r="K78" s="44"/>
      <c r="L78" s="44"/>
      <c r="M78" s="88"/>
      <c r="N78" s="88"/>
      <c r="O78" s="44"/>
      <c r="P78" s="328"/>
      <c r="Q78" s="44"/>
      <c r="R78" s="44"/>
      <c r="S78" s="44"/>
      <c r="T78" s="44"/>
      <c r="U78" s="88"/>
      <c r="V78" s="89"/>
      <c r="W78" s="391"/>
      <c r="X78" s="389"/>
      <c r="Y78" s="389"/>
      <c r="Z78" s="389"/>
      <c r="AA78" s="389"/>
      <c r="AB78" s="389"/>
      <c r="AC78" s="390"/>
    </row>
    <row r="79" spans="1:29" ht="18.75" customHeight="1">
      <c r="A79" s="131"/>
      <c r="B79" s="82"/>
      <c r="C79" s="82"/>
      <c r="D79" s="52"/>
      <c r="E79" s="52"/>
      <c r="F79" s="88"/>
      <c r="G79" s="44"/>
      <c r="H79" s="90"/>
      <c r="I79" s="44"/>
      <c r="J79" s="44"/>
      <c r="K79" s="44"/>
      <c r="L79" s="44"/>
      <c r="M79" s="88"/>
      <c r="N79" s="88"/>
      <c r="O79" s="44"/>
      <c r="P79" s="328"/>
      <c r="Q79" s="44"/>
      <c r="R79" s="44"/>
      <c r="S79" s="44"/>
      <c r="T79" s="44"/>
      <c r="U79" s="88"/>
      <c r="V79" s="89"/>
      <c r="W79" s="391"/>
      <c r="X79" s="389"/>
      <c r="Y79" s="389"/>
      <c r="Z79" s="389"/>
      <c r="AA79" s="389"/>
      <c r="AB79" s="389"/>
      <c r="AC79" s="390"/>
    </row>
    <row r="80" spans="1:29" ht="18.75" customHeight="1">
      <c r="A80" s="131"/>
      <c r="B80" s="82"/>
      <c r="C80" s="82"/>
      <c r="D80" s="52"/>
      <c r="E80" s="52"/>
      <c r="F80" s="88"/>
      <c r="G80" s="44"/>
      <c r="H80" s="90"/>
      <c r="I80" s="44"/>
      <c r="J80" s="44"/>
      <c r="K80" s="44"/>
      <c r="L80" s="44"/>
      <c r="M80" s="88"/>
      <c r="N80" s="88"/>
      <c r="O80" s="44"/>
      <c r="P80" s="328"/>
      <c r="Q80" s="44"/>
      <c r="R80" s="44"/>
      <c r="S80" s="44"/>
      <c r="T80" s="44"/>
      <c r="U80" s="88"/>
      <c r="V80" s="89"/>
      <c r="W80" s="391"/>
      <c r="X80" s="389"/>
      <c r="Y80" s="389"/>
      <c r="Z80" s="389"/>
      <c r="AA80" s="389"/>
      <c r="AB80" s="389"/>
      <c r="AC80" s="390"/>
    </row>
    <row r="81" spans="1:29" ht="18.75" customHeight="1">
      <c r="A81" s="131"/>
      <c r="B81" s="82"/>
      <c r="C81" s="82"/>
      <c r="D81" s="52"/>
      <c r="E81" s="52"/>
      <c r="F81" s="88"/>
      <c r="G81" s="44"/>
      <c r="H81" s="90"/>
      <c r="I81" s="44"/>
      <c r="J81" s="44"/>
      <c r="K81" s="44"/>
      <c r="L81" s="44"/>
      <c r="M81" s="88"/>
      <c r="N81" s="88"/>
      <c r="O81" s="44"/>
      <c r="P81" s="328"/>
      <c r="Q81" s="44"/>
      <c r="R81" s="44"/>
      <c r="S81" s="44"/>
      <c r="T81" s="44"/>
      <c r="U81" s="88"/>
      <c r="V81" s="89"/>
      <c r="W81" s="391"/>
      <c r="X81" s="389"/>
      <c r="Y81" s="389"/>
      <c r="Z81" s="389"/>
      <c r="AA81" s="389"/>
      <c r="AB81" s="389"/>
      <c r="AC81" s="390"/>
    </row>
    <row r="82" spans="1:29" ht="18.75" customHeight="1" thickBot="1">
      <c r="A82" s="132"/>
      <c r="B82" s="190"/>
      <c r="C82" s="190"/>
      <c r="D82" s="191"/>
      <c r="E82" s="192"/>
      <c r="F82" s="179"/>
      <c r="G82" s="180"/>
      <c r="H82" s="178"/>
      <c r="I82" s="179"/>
      <c r="J82" s="179"/>
      <c r="K82" s="179"/>
      <c r="L82" s="179"/>
      <c r="M82" s="179"/>
      <c r="N82" s="179"/>
      <c r="O82" s="326"/>
      <c r="P82" s="326"/>
      <c r="Q82" s="179"/>
      <c r="R82" s="179"/>
      <c r="S82" s="179"/>
      <c r="T82" s="179"/>
      <c r="U82" s="179"/>
      <c r="V82" s="180"/>
      <c r="W82" s="391"/>
      <c r="X82" s="389"/>
      <c r="Y82" s="389"/>
      <c r="Z82" s="389"/>
      <c r="AA82" s="389"/>
      <c r="AB82" s="389"/>
      <c r="AC82" s="390"/>
    </row>
    <row r="83" spans="1:29" ht="18.75" customHeight="1" thickTop="1">
      <c r="A83" s="98"/>
      <c r="B83" s="82"/>
      <c r="C83" s="82"/>
      <c r="D83" s="52"/>
      <c r="E83" s="52"/>
      <c r="F83" s="88"/>
      <c r="G83" s="44"/>
      <c r="H83" s="173"/>
      <c r="I83" s="44"/>
      <c r="J83" s="44"/>
      <c r="K83" s="44"/>
      <c r="L83" s="44"/>
      <c r="M83" s="88"/>
      <c r="N83" s="88"/>
      <c r="O83" s="44"/>
      <c r="P83" s="173"/>
      <c r="Q83" s="44"/>
      <c r="R83" s="44"/>
      <c r="S83" s="44"/>
      <c r="T83" s="44"/>
      <c r="U83" s="88"/>
      <c r="V83" s="89"/>
      <c r="W83" s="391"/>
      <c r="X83" s="389"/>
      <c r="Y83" s="389"/>
      <c r="Z83" s="389"/>
      <c r="AA83" s="389"/>
      <c r="AB83" s="389"/>
      <c r="AC83" s="390"/>
    </row>
    <row r="84" spans="1:29" ht="18.75" customHeight="1">
      <c r="A84" s="98"/>
      <c r="B84" s="111"/>
      <c r="C84" s="111"/>
      <c r="D84" s="112"/>
      <c r="E84" s="52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7"/>
      <c r="W84" s="391"/>
      <c r="X84" s="389"/>
      <c r="Y84" s="389"/>
      <c r="Z84" s="389"/>
      <c r="AA84" s="389"/>
      <c r="AB84" s="389"/>
      <c r="AC84" s="390"/>
    </row>
    <row r="85" spans="1:29" ht="18.75" customHeight="1">
      <c r="A85" s="98"/>
      <c r="B85" s="82"/>
      <c r="C85" s="82"/>
      <c r="D85" s="52"/>
      <c r="E85" s="52"/>
      <c r="F85" s="176"/>
      <c r="G85" s="176"/>
      <c r="H85" s="176"/>
      <c r="I85" s="176"/>
      <c r="J85" s="176"/>
      <c r="K85" s="176"/>
      <c r="L85" s="176"/>
      <c r="M85" s="176"/>
      <c r="N85" s="50"/>
      <c r="O85" s="44"/>
      <c r="P85" s="44"/>
      <c r="Q85" s="44"/>
      <c r="R85" s="44"/>
      <c r="S85" s="44"/>
      <c r="T85" s="44"/>
      <c r="U85" s="88"/>
      <c r="V85" s="177"/>
      <c r="W85" s="391"/>
      <c r="X85" s="389"/>
      <c r="Y85" s="389"/>
      <c r="Z85" s="389"/>
      <c r="AA85" s="389"/>
      <c r="AB85" s="389"/>
      <c r="AC85" s="390"/>
    </row>
    <row r="86" spans="1:29" ht="18.75" customHeight="1">
      <c r="A86" s="106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50"/>
      <c r="O86" s="43"/>
      <c r="P86" s="43"/>
      <c r="Q86" s="43"/>
      <c r="R86" s="43"/>
      <c r="S86" s="43"/>
      <c r="T86" s="43"/>
      <c r="U86" s="88"/>
      <c r="V86" s="89"/>
      <c r="W86" s="391"/>
      <c r="X86" s="389"/>
      <c r="Y86" s="389"/>
      <c r="Z86" s="389"/>
      <c r="AA86" s="389"/>
      <c r="AB86" s="389"/>
      <c r="AC86" s="390"/>
    </row>
    <row r="87" spans="1:29" ht="77.25" customHeight="1">
      <c r="A87" s="133"/>
      <c r="B87" s="103"/>
      <c r="C87" s="103"/>
      <c r="D87" s="103"/>
      <c r="E87" s="103"/>
      <c r="F87" s="113"/>
      <c r="G87" s="113"/>
      <c r="H87" s="113"/>
      <c r="I87" s="113"/>
      <c r="J87" s="113"/>
      <c r="K87" s="113"/>
      <c r="L87" s="113"/>
      <c r="M87" s="113"/>
      <c r="N87" s="102"/>
      <c r="O87" s="103"/>
      <c r="P87" s="103"/>
      <c r="Q87" s="103"/>
      <c r="R87" s="103"/>
      <c r="S87" s="103"/>
      <c r="T87" s="103"/>
      <c r="U87" s="103"/>
      <c r="V87" s="89"/>
      <c r="W87" s="391"/>
      <c r="X87" s="389"/>
      <c r="Y87" s="389"/>
      <c r="Z87" s="389"/>
      <c r="AA87" s="389"/>
      <c r="AB87" s="389"/>
      <c r="AC87" s="390"/>
    </row>
    <row r="88" spans="1:29" ht="40.5" customHeight="1">
      <c r="A88" s="106"/>
      <c r="B88" s="103"/>
      <c r="C88" s="103"/>
      <c r="D88" s="103"/>
      <c r="E88" s="103"/>
      <c r="F88" s="114"/>
      <c r="G88" s="115"/>
      <c r="H88" s="115"/>
      <c r="I88" s="116"/>
      <c r="J88" s="117"/>
      <c r="K88" s="117"/>
      <c r="L88" s="118"/>
      <c r="M88" s="119"/>
      <c r="N88" s="103"/>
      <c r="O88" s="103"/>
      <c r="P88" s="103"/>
      <c r="Q88" s="103"/>
      <c r="R88" s="103"/>
      <c r="S88" s="103"/>
      <c r="T88" s="103"/>
      <c r="U88" s="103"/>
      <c r="V88" s="89"/>
      <c r="W88" s="391"/>
      <c r="X88" s="389"/>
      <c r="Y88" s="389"/>
      <c r="Z88" s="389"/>
      <c r="AA88" s="389"/>
      <c r="AB88" s="389"/>
      <c r="AC88" s="390"/>
    </row>
    <row r="89" spans="1:29" ht="21" customHeight="1">
      <c r="A89" s="106"/>
      <c r="B89" s="103"/>
      <c r="C89" s="103"/>
      <c r="D89" s="103"/>
      <c r="E89" s="103"/>
      <c r="F89" s="120"/>
      <c r="G89" s="121"/>
      <c r="H89" s="121"/>
      <c r="I89" s="122"/>
      <c r="J89" s="123"/>
      <c r="K89" s="122"/>
      <c r="L89" s="119"/>
      <c r="M89" s="119"/>
      <c r="N89" s="103"/>
      <c r="O89" s="103"/>
      <c r="P89" s="103"/>
      <c r="Q89" s="103"/>
      <c r="R89" s="103"/>
      <c r="S89" s="103"/>
      <c r="T89" s="103"/>
      <c r="U89" s="103"/>
      <c r="V89" s="89"/>
      <c r="W89" s="391"/>
      <c r="X89" s="389"/>
      <c r="Y89" s="389"/>
      <c r="Z89" s="389"/>
      <c r="AA89" s="389"/>
      <c r="AB89" s="389"/>
      <c r="AC89" s="390"/>
    </row>
    <row r="90" spans="1:29" ht="18.75" customHeight="1">
      <c r="A90" s="106"/>
      <c r="B90" s="103"/>
      <c r="C90" s="103"/>
      <c r="D90" s="103"/>
      <c r="E90" s="103"/>
      <c r="F90" s="120"/>
      <c r="G90" s="76"/>
      <c r="H90" s="76"/>
      <c r="I90" s="77"/>
      <c r="J90" s="123"/>
      <c r="K90" s="100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89"/>
      <c r="W90" s="391"/>
      <c r="X90" s="389"/>
      <c r="Y90" s="389"/>
      <c r="Z90" s="389"/>
      <c r="AA90" s="389"/>
      <c r="AB90" s="389"/>
      <c r="AC90" s="390"/>
    </row>
    <row r="91" spans="1:29" ht="18.75" customHeight="1">
      <c r="A91" s="106"/>
      <c r="B91" s="103"/>
      <c r="C91" s="103"/>
      <c r="D91" s="103"/>
      <c r="E91" s="103"/>
      <c r="F91" s="120"/>
      <c r="G91" s="76"/>
      <c r="H91" s="76"/>
      <c r="I91" s="78"/>
      <c r="J91" s="123"/>
      <c r="K91" s="100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89"/>
      <c r="W91" s="391"/>
      <c r="X91" s="389"/>
      <c r="Y91" s="389"/>
      <c r="Z91" s="389"/>
      <c r="AA91" s="389"/>
      <c r="AB91" s="389"/>
      <c r="AC91" s="390"/>
    </row>
    <row r="92" spans="1:29" ht="22.5" customHeight="1">
      <c r="A92" s="106"/>
      <c r="B92" s="103"/>
      <c r="C92" s="103"/>
      <c r="D92" s="103"/>
      <c r="E92" s="103"/>
      <c r="F92" s="120"/>
      <c r="G92" s="76"/>
      <c r="H92" s="76"/>
      <c r="I92" s="78"/>
      <c r="J92" s="123"/>
      <c r="K92" s="100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89"/>
      <c r="W92" s="391"/>
      <c r="X92" s="389"/>
      <c r="Y92" s="389"/>
      <c r="Z92" s="389"/>
      <c r="AA92" s="389"/>
      <c r="AB92" s="389"/>
      <c r="AC92" s="390"/>
    </row>
    <row r="93" spans="1:29" ht="22.5" customHeight="1">
      <c r="A93" s="106"/>
      <c r="B93" s="103"/>
      <c r="C93" s="103"/>
      <c r="D93" s="103"/>
      <c r="E93" s="103"/>
      <c r="F93" s="120"/>
      <c r="G93" s="76"/>
      <c r="H93" s="76"/>
      <c r="I93" s="77"/>
      <c r="J93" s="123"/>
      <c r="K93" s="100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89"/>
      <c r="W93" s="391"/>
      <c r="X93" s="389"/>
      <c r="Y93" s="389"/>
      <c r="Z93" s="389"/>
      <c r="AA93" s="389"/>
      <c r="AB93" s="389"/>
      <c r="AC93" s="390"/>
    </row>
    <row r="94" spans="1:29" ht="22.5" customHeight="1" thickBot="1">
      <c r="A94" s="107"/>
      <c r="B94" s="99"/>
      <c r="C94" s="99"/>
      <c r="D94" s="99"/>
      <c r="E94" s="99"/>
      <c r="F94" s="124"/>
      <c r="G94" s="80"/>
      <c r="H94" s="80"/>
      <c r="I94" s="81"/>
      <c r="J94" s="125"/>
      <c r="K94" s="101"/>
      <c r="L94" s="99"/>
      <c r="M94" s="99"/>
      <c r="N94" s="73"/>
      <c r="O94" s="73"/>
      <c r="P94" s="73"/>
      <c r="Q94" s="73"/>
      <c r="R94" s="73"/>
      <c r="S94" s="73"/>
      <c r="T94" s="73"/>
      <c r="U94" s="91"/>
      <c r="V94" s="92"/>
      <c r="W94" s="392"/>
      <c r="X94" s="393"/>
      <c r="Y94" s="393"/>
      <c r="Z94" s="393"/>
      <c r="AA94" s="393"/>
      <c r="AB94" s="393"/>
      <c r="AC94" s="394"/>
    </row>
    <row r="95" spans="1:29" ht="19.5" thickTop="1">
      <c r="A95" s="477"/>
      <c r="B95" s="431"/>
      <c r="C95" s="431"/>
      <c r="D95" s="431"/>
      <c r="E95" s="431"/>
      <c r="F95" s="431"/>
      <c r="G95" s="431"/>
      <c r="H95" s="431"/>
      <c r="I95" s="431"/>
      <c r="J95" s="431"/>
      <c r="K95" s="431"/>
      <c r="L95" s="431"/>
      <c r="M95" s="431"/>
      <c r="N95" s="431"/>
      <c r="O95" s="431"/>
      <c r="P95" s="431"/>
      <c r="Q95" s="431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</row>
    <row r="96" spans="1:29" ht="19.5" thickBot="1">
      <c r="A96" s="108"/>
      <c r="B96" s="108"/>
      <c r="C96" s="108"/>
      <c r="D96" s="409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</row>
    <row r="97" spans="1:29" ht="60" customHeight="1" thickTop="1" thickBot="1">
      <c r="A97" s="434"/>
      <c r="B97" s="435"/>
      <c r="C97" s="106"/>
      <c r="D97" s="409"/>
      <c r="E97" s="105"/>
      <c r="F97" s="438"/>
      <c r="G97" s="439"/>
      <c r="H97" s="135"/>
      <c r="I97" s="446"/>
      <c r="J97" s="447"/>
      <c r="K97" s="447"/>
      <c r="L97" s="447"/>
      <c r="M97" s="447"/>
      <c r="N97" s="447"/>
      <c r="O97" s="447"/>
      <c r="P97" s="448"/>
      <c r="Q97" s="134"/>
      <c r="R97" s="129"/>
      <c r="S97" s="129"/>
      <c r="T97" s="129"/>
      <c r="U97" s="129"/>
      <c r="V97" s="129"/>
      <c r="W97" s="129"/>
      <c r="X97" s="129"/>
      <c r="Y97" s="129"/>
      <c r="Z97" s="129"/>
      <c r="AA97" s="129"/>
      <c r="AB97" s="129"/>
      <c r="AC97" s="129"/>
    </row>
    <row r="98" spans="1:29" ht="39.75" customHeight="1" thickTop="1" thickBot="1">
      <c r="A98" s="436"/>
      <c r="B98" s="437"/>
      <c r="C98" s="106"/>
      <c r="D98" s="409"/>
      <c r="E98" s="105"/>
      <c r="F98" s="440"/>
      <c r="G98" s="443"/>
      <c r="H98" s="135"/>
      <c r="I98" s="145"/>
      <c r="J98" s="146"/>
      <c r="K98" s="146"/>
      <c r="L98" s="147"/>
      <c r="M98" s="474"/>
      <c r="N98" s="475"/>
      <c r="O98" s="142"/>
      <c r="P98" s="471"/>
      <c r="Q98" s="472"/>
      <c r="R98" s="472"/>
      <c r="S98" s="472"/>
      <c r="T98" s="473"/>
      <c r="U98" s="129"/>
      <c r="V98" s="476"/>
      <c r="W98" s="462"/>
      <c r="X98" s="462"/>
      <c r="Y98" s="462"/>
      <c r="Z98" s="462"/>
      <c r="AA98" s="129"/>
      <c r="AB98" s="129"/>
      <c r="AC98" s="129"/>
    </row>
    <row r="99" spans="1:29" ht="30" thickTop="1" thickBot="1">
      <c r="A99" s="85"/>
      <c r="B99" s="86"/>
      <c r="C99" s="104"/>
      <c r="D99" s="108"/>
      <c r="E99" s="105"/>
      <c r="F99" s="441"/>
      <c r="G99" s="444"/>
      <c r="H99" s="135"/>
      <c r="I99" s="149"/>
      <c r="J99" s="150"/>
      <c r="K99" s="304"/>
      <c r="L99" s="296"/>
      <c r="M99" s="458"/>
      <c r="N99" s="459"/>
      <c r="O99" s="148"/>
      <c r="P99" s="295"/>
      <c r="Q99" s="127"/>
      <c r="R99" s="128"/>
      <c r="S99" s="128"/>
      <c r="T99" s="128"/>
      <c r="U99" s="129"/>
      <c r="V99" s="476"/>
      <c r="W99" s="214"/>
      <c r="X99" s="214"/>
      <c r="Y99" s="214"/>
      <c r="Z99" s="214"/>
      <c r="AA99" s="129"/>
      <c r="AB99" s="129"/>
      <c r="AC99" s="129"/>
    </row>
    <row r="100" spans="1:29" ht="30" customHeight="1" thickTop="1" thickBot="1">
      <c r="A100" s="136"/>
      <c r="B100" s="87"/>
      <c r="C100" s="108"/>
      <c r="D100" s="135"/>
      <c r="E100" s="126"/>
      <c r="F100" s="442"/>
      <c r="G100" s="445"/>
      <c r="H100" s="135"/>
      <c r="I100" s="149"/>
      <c r="J100" s="151"/>
      <c r="K100" s="305"/>
      <c r="L100" s="296"/>
      <c r="M100" s="458"/>
      <c r="N100" s="459"/>
      <c r="O100" s="148"/>
      <c r="P100" s="336"/>
      <c r="Q100" s="129"/>
      <c r="R100" s="129"/>
      <c r="S100" s="129"/>
      <c r="T100" s="129"/>
      <c r="U100" s="129"/>
      <c r="V100" s="265"/>
      <c r="W100" s="204"/>
      <c r="X100" s="205"/>
      <c r="Y100" s="205"/>
      <c r="Z100" s="206"/>
      <c r="AA100" s="129"/>
      <c r="AB100" s="129"/>
      <c r="AC100" s="129"/>
    </row>
    <row r="101" spans="1:29" ht="30" customHeight="1" thickTop="1" thickBot="1">
      <c r="A101" s="137"/>
      <c r="B101" s="87"/>
      <c r="C101" s="108"/>
      <c r="D101" s="135"/>
      <c r="E101" s="155"/>
      <c r="F101" s="156"/>
      <c r="G101" s="157"/>
      <c r="H101" s="135"/>
      <c r="I101" s="152"/>
      <c r="J101" s="151"/>
      <c r="K101" s="305"/>
      <c r="L101" s="296"/>
      <c r="M101" s="458"/>
      <c r="N101" s="459"/>
      <c r="O101" s="148"/>
      <c r="P101" s="336"/>
      <c r="Q101" s="129"/>
      <c r="R101" s="129"/>
      <c r="S101" s="129"/>
      <c r="T101" s="129"/>
      <c r="U101" s="129"/>
      <c r="V101" s="264"/>
      <c r="W101" s="207"/>
      <c r="X101" s="208"/>
      <c r="Y101" s="208"/>
      <c r="Z101" s="209"/>
      <c r="AA101" s="129"/>
      <c r="AB101" s="129"/>
      <c r="AC101" s="129"/>
    </row>
    <row r="102" spans="1:29" ht="29.25" customHeight="1" thickBot="1">
      <c r="A102" s="137"/>
      <c r="B102" s="87"/>
      <c r="C102" s="108"/>
      <c r="D102" s="135"/>
      <c r="E102" s="158"/>
      <c r="F102" s="159"/>
      <c r="G102" s="160"/>
      <c r="H102" s="135"/>
      <c r="I102" s="152"/>
      <c r="J102" s="151"/>
      <c r="K102" s="305"/>
      <c r="L102" s="296"/>
      <c r="M102" s="458"/>
      <c r="N102" s="459"/>
      <c r="O102" s="148"/>
      <c r="P102" s="336"/>
      <c r="Q102" s="129"/>
      <c r="R102" s="129"/>
      <c r="S102" s="129"/>
      <c r="T102" s="129"/>
      <c r="U102" s="129"/>
      <c r="V102" s="264"/>
      <c r="W102" s="207"/>
      <c r="X102" s="208"/>
      <c r="Y102" s="208"/>
      <c r="Z102" s="209"/>
      <c r="AA102" s="129"/>
      <c r="AB102" s="129"/>
      <c r="AC102" s="129"/>
    </row>
    <row r="103" spans="1:29" ht="29.25" customHeight="1" thickBot="1">
      <c r="A103" s="137"/>
      <c r="B103" s="87"/>
      <c r="C103" s="108"/>
      <c r="D103" s="135"/>
      <c r="E103" s="158"/>
      <c r="F103" s="159"/>
      <c r="G103" s="160"/>
      <c r="H103" s="135"/>
      <c r="I103" s="149"/>
      <c r="J103" s="151"/>
      <c r="K103" s="305"/>
      <c r="L103" s="296"/>
      <c r="M103" s="458"/>
      <c r="N103" s="459"/>
      <c r="O103" s="148"/>
      <c r="P103" s="337"/>
      <c r="Q103" s="129"/>
      <c r="R103" s="129"/>
      <c r="S103" s="129"/>
      <c r="T103" s="129"/>
      <c r="U103" s="129"/>
      <c r="V103" s="264"/>
      <c r="W103" s="207"/>
      <c r="X103" s="208"/>
      <c r="Y103" s="208"/>
      <c r="Z103" s="209"/>
      <c r="AA103" s="129"/>
      <c r="AB103" s="129"/>
      <c r="AC103" s="129"/>
    </row>
    <row r="104" spans="1:29" ht="29.25" customHeight="1" thickBot="1">
      <c r="A104" s="137"/>
      <c r="B104" s="86"/>
      <c r="C104" s="108"/>
      <c r="D104" s="135"/>
      <c r="E104" s="158"/>
      <c r="F104" s="159"/>
      <c r="G104" s="160"/>
      <c r="H104" s="135"/>
      <c r="I104" s="153"/>
      <c r="J104" s="154"/>
      <c r="K104" s="306"/>
      <c r="L104" s="339"/>
      <c r="M104" s="469"/>
      <c r="N104" s="470"/>
      <c r="O104" s="263"/>
      <c r="P104" s="338"/>
      <c r="Q104" s="129"/>
      <c r="R104" s="129"/>
      <c r="S104" s="129"/>
      <c r="T104" s="129"/>
      <c r="U104" s="129"/>
      <c r="V104" s="264"/>
      <c r="W104" s="207"/>
      <c r="X104" s="208"/>
      <c r="Y104" s="208"/>
      <c r="Z104" s="209"/>
      <c r="AA104" s="129"/>
      <c r="AB104" s="129"/>
      <c r="AC104" s="129"/>
    </row>
    <row r="105" spans="1:29" ht="27" thickBot="1">
      <c r="A105" s="137"/>
      <c r="B105" s="86"/>
      <c r="C105" s="108"/>
      <c r="D105" s="135"/>
      <c r="E105" s="260"/>
      <c r="F105" s="261"/>
      <c r="G105" s="262"/>
      <c r="H105" s="133"/>
      <c r="I105" s="134"/>
      <c r="J105" s="134"/>
      <c r="K105" s="134"/>
      <c r="L105" s="134"/>
      <c r="M105" s="134"/>
      <c r="N105" s="134"/>
      <c r="O105" s="138"/>
      <c r="P105" s="138"/>
      <c r="Q105" s="138"/>
      <c r="R105" s="138"/>
      <c r="S105" s="138"/>
      <c r="T105" s="138"/>
      <c r="U105" s="138"/>
      <c r="V105" s="264"/>
      <c r="W105" s="207"/>
      <c r="X105" s="208"/>
      <c r="Y105" s="208"/>
      <c r="Z105" s="209"/>
      <c r="AA105" s="138"/>
      <c r="AB105" s="138"/>
      <c r="AC105" s="138"/>
    </row>
    <row r="106" spans="1:29" ht="21.75" thickBot="1">
      <c r="A106" s="183"/>
      <c r="B106" s="197"/>
      <c r="C106" s="197"/>
      <c r="D106" s="272"/>
      <c r="E106" s="197"/>
      <c r="F106" s="197"/>
      <c r="G106" s="271"/>
      <c r="H106" s="197"/>
      <c r="I106" s="197"/>
      <c r="J106" s="271"/>
      <c r="K106" s="197"/>
      <c r="L106" s="197"/>
      <c r="M106" s="271"/>
      <c r="N106" s="197"/>
      <c r="O106" s="197"/>
      <c r="P106" s="271"/>
      <c r="Q106" s="197"/>
      <c r="R106" s="197"/>
      <c r="S106" s="271"/>
      <c r="T106" s="174"/>
      <c r="U106" s="174"/>
      <c r="V106" s="264"/>
      <c r="W106" s="207"/>
      <c r="X106" s="208"/>
      <c r="Y106" s="208"/>
      <c r="Z106" s="209"/>
      <c r="AA106" s="174"/>
      <c r="AB106" s="174"/>
      <c r="AC106" s="174"/>
    </row>
    <row r="107" spans="1:29" ht="20.25" thickTop="1" thickBot="1">
      <c r="A107" s="197"/>
      <c r="B107" s="198"/>
      <c r="C107" s="199"/>
      <c r="D107" s="200"/>
      <c r="E107" s="273"/>
      <c r="F107" s="274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5"/>
      <c r="T107" s="174"/>
      <c r="U107" s="174"/>
      <c r="V107" s="264"/>
      <c r="W107" s="207"/>
      <c r="X107" s="208"/>
      <c r="Y107" s="208"/>
      <c r="Z107" s="209"/>
      <c r="AA107" s="174"/>
      <c r="AB107" s="174"/>
      <c r="AC107" s="174"/>
    </row>
    <row r="108" spans="1:29" ht="20.25" thickTop="1" thickBot="1">
      <c r="A108" s="182"/>
      <c r="B108" s="182"/>
      <c r="C108" s="282"/>
      <c r="D108" s="280"/>
      <c r="E108" s="283"/>
      <c r="F108" s="281"/>
      <c r="G108" s="283"/>
      <c r="H108" s="281"/>
      <c r="I108" s="283"/>
      <c r="J108" s="281"/>
      <c r="K108" s="283"/>
      <c r="L108" s="281"/>
      <c r="M108" s="194"/>
      <c r="N108" s="284"/>
      <c r="O108" s="194"/>
      <c r="P108" s="284"/>
      <c r="Q108" s="194"/>
      <c r="R108" s="284"/>
      <c r="S108" s="217"/>
      <c r="T108" s="217"/>
      <c r="U108" s="217"/>
      <c r="V108" s="264"/>
      <c r="W108" s="207"/>
      <c r="X108" s="208"/>
      <c r="Y108" s="208"/>
      <c r="Z108" s="209"/>
      <c r="AA108" s="175"/>
      <c r="AB108" s="175"/>
      <c r="AC108" s="108"/>
    </row>
    <row r="109" spans="1:29">
      <c r="A109" s="182"/>
      <c r="B109" s="182"/>
      <c r="C109" s="184"/>
      <c r="D109" s="289"/>
      <c r="E109" s="185"/>
      <c r="F109" s="291"/>
      <c r="G109" s="186"/>
      <c r="H109" s="291"/>
      <c r="I109" s="186"/>
      <c r="J109" s="291"/>
      <c r="K109" s="186"/>
      <c r="L109" s="291"/>
      <c r="M109" s="185"/>
      <c r="N109" s="291"/>
      <c r="O109" s="184"/>
      <c r="P109" s="291"/>
      <c r="Q109" s="184"/>
      <c r="R109" s="292"/>
      <c r="V109" s="264"/>
      <c r="W109" s="207"/>
      <c r="X109" s="208"/>
      <c r="Y109" s="208"/>
      <c r="Z109" s="209"/>
    </row>
    <row r="110" spans="1:29">
      <c r="A110" s="182"/>
      <c r="B110" s="182"/>
      <c r="C110" s="184"/>
      <c r="D110" s="289"/>
      <c r="E110" s="185"/>
      <c r="F110" s="291"/>
      <c r="G110" s="186"/>
      <c r="H110" s="291"/>
      <c r="I110" s="186"/>
      <c r="J110" s="291"/>
      <c r="K110" s="186"/>
      <c r="L110" s="291"/>
      <c r="M110" s="185"/>
      <c r="N110" s="291"/>
      <c r="O110" s="184"/>
      <c r="P110" s="291"/>
      <c r="Q110" s="184"/>
      <c r="R110" s="293"/>
      <c r="V110" s="264"/>
      <c r="W110" s="207"/>
      <c r="X110" s="208"/>
      <c r="Y110" s="208"/>
      <c r="Z110" s="209"/>
    </row>
    <row r="111" spans="1:29">
      <c r="A111" s="182"/>
      <c r="B111" s="182"/>
      <c r="C111" s="184"/>
      <c r="D111" s="289"/>
      <c r="E111" s="185"/>
      <c r="F111" s="291"/>
      <c r="G111" s="186"/>
      <c r="H111" s="291"/>
      <c r="I111" s="186"/>
      <c r="J111" s="291"/>
      <c r="K111" s="186"/>
      <c r="L111" s="291"/>
      <c r="M111" s="185"/>
      <c r="N111" s="291"/>
      <c r="O111" s="184"/>
      <c r="P111" s="291"/>
      <c r="Q111" s="184"/>
      <c r="R111" s="293"/>
      <c r="V111" s="264"/>
      <c r="W111" s="207"/>
      <c r="X111" s="208"/>
      <c r="Y111" s="208"/>
      <c r="Z111" s="209"/>
    </row>
    <row r="112" spans="1:29">
      <c r="A112" s="182"/>
      <c r="B112" s="182"/>
      <c r="C112" s="184"/>
      <c r="D112" s="289"/>
      <c r="E112" s="185"/>
      <c r="F112" s="291"/>
      <c r="G112" s="186"/>
      <c r="H112" s="291"/>
      <c r="I112" s="186"/>
      <c r="J112" s="291"/>
      <c r="K112" s="186"/>
      <c r="L112" s="291"/>
      <c r="M112" s="185"/>
      <c r="N112" s="291"/>
      <c r="O112" s="184"/>
      <c r="P112" s="291"/>
      <c r="Q112" s="184"/>
      <c r="R112" s="293"/>
      <c r="V112" s="264"/>
      <c r="W112" s="207"/>
      <c r="X112" s="208"/>
      <c r="Y112" s="208"/>
      <c r="Z112" s="209"/>
    </row>
    <row r="113" spans="1:28">
      <c r="A113" s="182"/>
      <c r="B113" s="182"/>
      <c r="C113" s="184"/>
      <c r="D113" s="289"/>
      <c r="E113" s="185"/>
      <c r="F113" s="291"/>
      <c r="G113" s="186"/>
      <c r="H113" s="291"/>
      <c r="I113" s="186"/>
      <c r="J113" s="291"/>
      <c r="K113" s="186"/>
      <c r="L113" s="291"/>
      <c r="M113" s="185"/>
      <c r="N113" s="291"/>
      <c r="O113" s="184"/>
      <c r="P113" s="291"/>
      <c r="Q113" s="184"/>
      <c r="R113" s="293"/>
      <c r="V113" s="264"/>
      <c r="W113" s="207"/>
      <c r="X113" s="208"/>
      <c r="Y113" s="208"/>
      <c r="Z113" s="209"/>
    </row>
    <row r="114" spans="1:28">
      <c r="A114" s="182"/>
      <c r="B114" s="182"/>
      <c r="C114" s="184"/>
      <c r="D114" s="289"/>
      <c r="E114" s="185"/>
      <c r="F114" s="291"/>
      <c r="G114" s="186"/>
      <c r="H114" s="291"/>
      <c r="I114" s="186"/>
      <c r="J114" s="291"/>
      <c r="K114" s="186"/>
      <c r="L114" s="291"/>
      <c r="M114" s="185"/>
      <c r="N114" s="291"/>
      <c r="O114" s="184"/>
      <c r="P114" s="291"/>
      <c r="Q114" s="184"/>
      <c r="R114" s="293"/>
      <c r="V114" s="264"/>
      <c r="W114" s="207"/>
      <c r="X114" s="208"/>
      <c r="Y114" s="208"/>
      <c r="Z114" s="209"/>
    </row>
    <row r="115" spans="1:28">
      <c r="A115" s="182"/>
      <c r="B115" s="182"/>
      <c r="C115" s="184"/>
      <c r="D115" s="289"/>
      <c r="E115" s="185"/>
      <c r="F115" s="291"/>
      <c r="G115" s="186"/>
      <c r="H115" s="291"/>
      <c r="I115" s="186"/>
      <c r="J115" s="291"/>
      <c r="K115" s="186"/>
      <c r="L115" s="291"/>
      <c r="M115" s="185"/>
      <c r="N115" s="291"/>
      <c r="O115" s="184"/>
      <c r="P115" s="291"/>
      <c r="Q115" s="184"/>
      <c r="R115" s="293"/>
      <c r="V115" s="264"/>
      <c r="W115" s="207"/>
      <c r="X115" s="208"/>
      <c r="Y115" s="208"/>
      <c r="Z115" s="209"/>
    </row>
    <row r="116" spans="1:28">
      <c r="A116" s="182"/>
      <c r="B116" s="182"/>
      <c r="C116" s="184"/>
      <c r="D116" s="289"/>
      <c r="E116" s="185"/>
      <c r="F116" s="291"/>
      <c r="G116" s="186"/>
      <c r="H116" s="291"/>
      <c r="I116" s="186"/>
      <c r="J116" s="291"/>
      <c r="K116" s="186"/>
      <c r="L116" s="291"/>
      <c r="M116" s="185"/>
      <c r="N116" s="291"/>
      <c r="O116" s="184"/>
      <c r="P116" s="291"/>
      <c r="Q116" s="184"/>
      <c r="R116" s="293"/>
      <c r="V116" s="264"/>
      <c r="W116" s="207"/>
      <c r="X116" s="208"/>
      <c r="Y116" s="208"/>
      <c r="Z116" s="209"/>
    </row>
    <row r="117" spans="1:28">
      <c r="A117" s="182"/>
      <c r="B117" s="182"/>
      <c r="C117" s="184"/>
      <c r="D117" s="289"/>
      <c r="E117" s="185"/>
      <c r="F117" s="291"/>
      <c r="G117" s="186"/>
      <c r="H117" s="291"/>
      <c r="I117" s="186"/>
      <c r="J117" s="291"/>
      <c r="K117" s="186"/>
      <c r="L117" s="291"/>
      <c r="M117" s="185"/>
      <c r="N117" s="291"/>
      <c r="O117" s="184"/>
      <c r="P117" s="291"/>
      <c r="Q117" s="184"/>
      <c r="R117" s="293"/>
      <c r="V117" s="264"/>
      <c r="W117" s="207"/>
      <c r="X117" s="208"/>
      <c r="Y117" s="208"/>
      <c r="Z117" s="209"/>
    </row>
    <row r="118" spans="1:28">
      <c r="A118" s="182"/>
      <c r="B118" s="182"/>
      <c r="C118" s="184"/>
      <c r="D118" s="289"/>
      <c r="E118" s="185"/>
      <c r="F118" s="291"/>
      <c r="G118" s="186"/>
      <c r="H118" s="291"/>
      <c r="I118" s="186"/>
      <c r="J118" s="291"/>
      <c r="K118" s="186"/>
      <c r="L118" s="291"/>
      <c r="M118" s="185"/>
      <c r="N118" s="291"/>
      <c r="O118" s="184"/>
      <c r="P118" s="291"/>
      <c r="Q118" s="184"/>
      <c r="R118" s="293"/>
      <c r="V118" s="264"/>
      <c r="W118" s="207"/>
      <c r="X118" s="208"/>
      <c r="Y118" s="208"/>
      <c r="Z118" s="209"/>
    </row>
    <row r="119" spans="1:28">
      <c r="A119" s="182"/>
      <c r="B119" s="182"/>
      <c r="C119" s="184"/>
      <c r="D119" s="289"/>
      <c r="E119" s="185"/>
      <c r="F119" s="291"/>
      <c r="G119" s="186"/>
      <c r="H119" s="291"/>
      <c r="I119" s="186"/>
      <c r="J119" s="291"/>
      <c r="K119" s="186"/>
      <c r="L119" s="291"/>
      <c r="M119" s="185"/>
      <c r="N119" s="291"/>
      <c r="O119" s="184"/>
      <c r="P119" s="291"/>
      <c r="Q119" s="184"/>
      <c r="R119" s="293"/>
      <c r="V119" s="264"/>
      <c r="W119" s="207"/>
      <c r="X119" s="208"/>
      <c r="Y119" s="208"/>
      <c r="Z119" s="209"/>
    </row>
    <row r="120" spans="1:28">
      <c r="A120" s="182"/>
      <c r="B120" s="182"/>
      <c r="C120" s="184"/>
      <c r="D120" s="289"/>
      <c r="E120" s="185"/>
      <c r="F120" s="291"/>
      <c r="G120" s="186"/>
      <c r="H120" s="291"/>
      <c r="I120" s="186"/>
      <c r="J120" s="291"/>
      <c r="K120" s="186"/>
      <c r="L120" s="291"/>
      <c r="M120" s="185"/>
      <c r="N120" s="291"/>
      <c r="O120" s="184"/>
      <c r="P120" s="291"/>
      <c r="Q120" s="184"/>
      <c r="R120" s="293"/>
      <c r="V120" s="264"/>
      <c r="W120" s="207"/>
      <c r="X120" s="208"/>
      <c r="Y120" s="208"/>
      <c r="Z120" s="209"/>
    </row>
    <row r="121" spans="1:28">
      <c r="A121" s="182"/>
      <c r="B121" s="182"/>
      <c r="C121" s="184"/>
      <c r="D121" s="289"/>
      <c r="E121" s="185"/>
      <c r="F121" s="291"/>
      <c r="G121" s="186"/>
      <c r="H121" s="291"/>
      <c r="I121" s="186"/>
      <c r="J121" s="291"/>
      <c r="K121" s="186"/>
      <c r="L121" s="291"/>
      <c r="M121" s="185"/>
      <c r="N121" s="291"/>
      <c r="O121" s="184"/>
      <c r="P121" s="291"/>
      <c r="Q121" s="184"/>
      <c r="R121" s="293"/>
      <c r="V121" s="264"/>
      <c r="W121" s="207"/>
      <c r="X121" s="208"/>
      <c r="Y121" s="208"/>
      <c r="Z121" s="209"/>
    </row>
    <row r="122" spans="1:28">
      <c r="A122" s="182"/>
      <c r="B122" s="182"/>
      <c r="C122" s="184"/>
      <c r="D122" s="289"/>
      <c r="E122" s="185"/>
      <c r="F122" s="291"/>
      <c r="G122" s="186"/>
      <c r="H122" s="291"/>
      <c r="I122" s="186"/>
      <c r="J122" s="291"/>
      <c r="K122" s="186"/>
      <c r="L122" s="291"/>
      <c r="M122" s="185"/>
      <c r="N122" s="291"/>
      <c r="O122" s="184"/>
      <c r="P122" s="291"/>
      <c r="Q122" s="184"/>
      <c r="R122" s="293"/>
      <c r="V122" s="264"/>
      <c r="W122" s="207"/>
      <c r="X122" s="208"/>
      <c r="Y122" s="208"/>
      <c r="Z122" s="209"/>
    </row>
    <row r="123" spans="1:28">
      <c r="A123" s="182"/>
      <c r="B123" s="182"/>
      <c r="C123" s="184"/>
      <c r="D123" s="289"/>
      <c r="E123" s="185"/>
      <c r="F123" s="291"/>
      <c r="G123" s="186"/>
      <c r="H123" s="291"/>
      <c r="I123" s="186"/>
      <c r="J123" s="291"/>
      <c r="K123" s="186"/>
      <c r="L123" s="291"/>
      <c r="M123" s="185"/>
      <c r="N123" s="291"/>
      <c r="O123" s="184"/>
      <c r="P123" s="291"/>
      <c r="Q123" s="184"/>
      <c r="R123" s="293"/>
      <c r="V123" s="264"/>
      <c r="W123" s="207"/>
      <c r="X123" s="208"/>
      <c r="Y123" s="208"/>
      <c r="Z123" s="209"/>
    </row>
    <row r="124" spans="1:28">
      <c r="A124" s="182"/>
      <c r="B124" s="182"/>
      <c r="C124" s="184"/>
      <c r="D124" s="289"/>
      <c r="E124" s="185"/>
      <c r="F124" s="291"/>
      <c r="G124" s="186"/>
      <c r="H124" s="291"/>
      <c r="I124" s="186"/>
      <c r="J124" s="291"/>
      <c r="K124" s="186"/>
      <c r="L124" s="291"/>
      <c r="M124" s="185"/>
      <c r="N124" s="291"/>
      <c r="O124" s="184"/>
      <c r="P124" s="291"/>
      <c r="Q124" s="184"/>
      <c r="R124" s="293"/>
      <c r="V124" s="264"/>
      <c r="W124" s="207"/>
      <c r="X124" s="208"/>
      <c r="Y124" s="208"/>
      <c r="Z124" s="209"/>
    </row>
    <row r="125" spans="1:28" ht="19.5" thickBot="1">
      <c r="A125" s="182"/>
      <c r="B125" s="203"/>
      <c r="C125" s="187"/>
      <c r="D125" s="290"/>
      <c r="E125" s="188"/>
      <c r="F125" s="291"/>
      <c r="G125" s="189"/>
      <c r="H125" s="291"/>
      <c r="I125" s="189"/>
      <c r="J125" s="291"/>
      <c r="K125" s="189"/>
      <c r="L125" s="291"/>
      <c r="M125" s="188"/>
      <c r="N125" s="291"/>
      <c r="O125" s="187"/>
      <c r="P125" s="291"/>
      <c r="Q125" s="187"/>
      <c r="R125" s="294"/>
      <c r="V125" s="264"/>
      <c r="W125" s="207"/>
      <c r="X125" s="208"/>
      <c r="Y125" s="208"/>
      <c r="Z125" s="209"/>
    </row>
    <row r="126" spans="1:28" ht="20.25" thickTop="1" thickBot="1">
      <c r="A126" s="182"/>
      <c r="B126"/>
      <c r="C126"/>
      <c r="D126"/>
      <c r="E126" s="218"/>
      <c r="F126" s="202"/>
      <c r="G126" s="201"/>
      <c r="H126" s="463"/>
      <c r="I126" s="464"/>
      <c r="J126" s="215"/>
      <c r="K126" s="215"/>
      <c r="L126" s="215"/>
      <c r="M126" s="215"/>
      <c r="N126" s="215"/>
      <c r="O126" s="216"/>
      <c r="P126" s="202"/>
      <c r="Q126" s="202"/>
      <c r="R126" s="276"/>
      <c r="V126" s="264"/>
      <c r="W126" s="207"/>
      <c r="X126" s="208"/>
      <c r="Y126" s="208"/>
      <c r="Z126" s="209"/>
    </row>
    <row r="127" spans="1:28" ht="20.25" thickTop="1" thickBot="1">
      <c r="A127" s="182"/>
      <c r="B127"/>
      <c r="C127"/>
      <c r="D127"/>
      <c r="E127" s="184"/>
      <c r="F127" s="109"/>
      <c r="G127" s="202"/>
      <c r="H127" s="276"/>
      <c r="I127" s="219"/>
      <c r="J127" s="220"/>
      <c r="K127" s="221"/>
      <c r="L127" s="222"/>
      <c r="M127" s="221"/>
      <c r="N127" s="223"/>
      <c r="O127" s="109"/>
      <c r="P127" s="224"/>
      <c r="Q127" s="225"/>
      <c r="R127" s="226"/>
      <c r="V127" s="264"/>
      <c r="W127" s="207"/>
      <c r="X127" s="208"/>
      <c r="Y127" s="208"/>
      <c r="Z127" s="209"/>
    </row>
    <row r="128" spans="1:28" ht="20.25" thickTop="1" thickBot="1">
      <c r="A128" s="182"/>
      <c r="B128"/>
      <c r="C128"/>
      <c r="D128"/>
      <c r="E128" s="227"/>
      <c r="F128" s="228"/>
      <c r="G128" s="199"/>
      <c r="H128" s="226"/>
      <c r="I128" s="229"/>
      <c r="J128" s="319"/>
      <c r="K128" s="230"/>
      <c r="L128" s="322"/>
      <c r="M128" s="232"/>
      <c r="N128" s="324"/>
      <c r="O128" s="97"/>
      <c r="P128" s="109"/>
      <c r="Q128" s="109"/>
      <c r="R128" s="276"/>
      <c r="S128" s="181"/>
      <c r="T128" s="181"/>
      <c r="U128" s="181"/>
      <c r="V128" s="264"/>
      <c r="W128" s="207"/>
      <c r="X128" s="208"/>
      <c r="Y128" s="208"/>
      <c r="Z128" s="209"/>
      <c r="AA128" s="181"/>
      <c r="AB128" s="181"/>
    </row>
    <row r="129" spans="1:28" ht="20.25" thickTop="1" thickBot="1">
      <c r="A129" s="182"/>
      <c r="B129"/>
      <c r="C129"/>
      <c r="D129"/>
      <c r="E129" s="184"/>
      <c r="F129" s="109"/>
      <c r="G129" s="109"/>
      <c r="H129" s="276"/>
      <c r="I129" s="234"/>
      <c r="J129" s="320"/>
      <c r="K129" s="231"/>
      <c r="L129" s="322"/>
      <c r="M129" s="235"/>
      <c r="N129" s="324"/>
      <c r="O129" s="109"/>
      <c r="P129" s="224"/>
      <c r="Q129" s="225"/>
      <c r="R129" s="226"/>
      <c r="S129" s="181"/>
      <c r="T129" s="181"/>
      <c r="U129" s="181"/>
      <c r="V129" s="264"/>
      <c r="W129" s="207"/>
      <c r="X129" s="208"/>
      <c r="Y129" s="208"/>
      <c r="Z129" s="209"/>
      <c r="AA129" s="181"/>
      <c r="AB129" s="181"/>
    </row>
    <row r="130" spans="1:28" ht="20.25" thickTop="1" thickBot="1">
      <c r="A130"/>
      <c r="B130"/>
      <c r="C130"/>
      <c r="D130"/>
      <c r="E130" s="227"/>
      <c r="F130" s="228"/>
      <c r="G130" s="199"/>
      <c r="H130" s="226"/>
      <c r="I130" s="236"/>
      <c r="J130" s="320"/>
      <c r="K130" s="231"/>
      <c r="L130" s="322"/>
      <c r="M130" s="235"/>
      <c r="N130" s="324"/>
      <c r="O130" s="97"/>
      <c r="P130" s="109"/>
      <c r="Q130" s="109"/>
      <c r="R130" s="276"/>
      <c r="S130" s="196"/>
      <c r="T130" s="181"/>
      <c r="U130" s="196"/>
      <c r="V130" s="264"/>
      <c r="W130" s="210"/>
      <c r="X130" s="208"/>
      <c r="Y130" s="208"/>
      <c r="Z130" s="209"/>
      <c r="AA130" s="196"/>
      <c r="AB130" s="181"/>
    </row>
    <row r="131" spans="1:28" ht="20.25" thickTop="1" thickBot="1">
      <c r="A131"/>
      <c r="B131"/>
      <c r="C131"/>
      <c r="D131"/>
      <c r="E131" s="184"/>
      <c r="F131" s="109"/>
      <c r="G131" s="109"/>
      <c r="H131" s="276"/>
      <c r="I131" s="236"/>
      <c r="J131" s="320"/>
      <c r="K131" s="231"/>
      <c r="L131" s="322"/>
      <c r="M131" s="235"/>
      <c r="N131" s="324"/>
      <c r="O131" s="109"/>
      <c r="P131" s="224"/>
      <c r="Q131" s="225"/>
      <c r="R131" s="226"/>
      <c r="S131" s="181"/>
      <c r="T131" s="181"/>
      <c r="U131" s="181"/>
      <c r="V131" s="264"/>
      <c r="W131" s="210"/>
      <c r="X131" s="208"/>
      <c r="Y131" s="208"/>
      <c r="Z131" s="209"/>
      <c r="AA131" s="181"/>
      <c r="AB131" s="181"/>
    </row>
    <row r="132" spans="1:28" ht="20.25" thickTop="1" thickBot="1">
      <c r="A132"/>
      <c r="B132"/>
      <c r="C132"/>
      <c r="D132"/>
      <c r="E132" s="227"/>
      <c r="F132" s="228"/>
      <c r="G132" s="199"/>
      <c r="H132" s="226"/>
      <c r="I132" s="236"/>
      <c r="J132" s="320"/>
      <c r="K132" s="231"/>
      <c r="L132" s="322"/>
      <c r="M132" s="235"/>
      <c r="N132" s="324"/>
      <c r="O132" s="97"/>
      <c r="P132" s="109"/>
      <c r="Q132" s="109"/>
      <c r="R132" s="276"/>
      <c r="V132" s="264"/>
      <c r="W132" s="210"/>
      <c r="X132" s="208"/>
      <c r="Y132" s="208"/>
      <c r="Z132" s="209"/>
    </row>
    <row r="133" spans="1:28" ht="20.25" thickTop="1" thickBot="1">
      <c r="A133"/>
      <c r="B133"/>
      <c r="C133"/>
      <c r="D133"/>
      <c r="E133" s="184"/>
      <c r="F133" s="109"/>
      <c r="G133" s="109"/>
      <c r="H133" s="276"/>
      <c r="I133" s="236"/>
      <c r="J133" s="320"/>
      <c r="K133" s="231"/>
      <c r="L133" s="322"/>
      <c r="M133" s="235"/>
      <c r="N133" s="324"/>
      <c r="O133" s="109"/>
      <c r="P133" s="224"/>
      <c r="Q133" s="225"/>
      <c r="R133" s="226"/>
      <c r="V133" s="264"/>
      <c r="W133" s="210"/>
      <c r="X133" s="208"/>
      <c r="Y133" s="208"/>
      <c r="Z133" s="209"/>
    </row>
    <row r="134" spans="1:28" ht="20.25" thickTop="1" thickBot="1">
      <c r="A134"/>
      <c r="B134"/>
      <c r="C134"/>
      <c r="D134"/>
      <c r="E134" s="237"/>
      <c r="F134" s="228"/>
      <c r="G134" s="199"/>
      <c r="H134" s="226"/>
      <c r="I134" s="236"/>
      <c r="J134" s="320"/>
      <c r="K134" s="231"/>
      <c r="L134" s="322"/>
      <c r="M134" s="235"/>
      <c r="N134" s="324"/>
      <c r="O134" s="97"/>
      <c r="P134" s="109"/>
      <c r="Q134" s="109"/>
      <c r="R134" s="276"/>
      <c r="V134" s="264"/>
      <c r="W134" s="210"/>
      <c r="X134" s="208"/>
      <c r="Y134" s="208"/>
      <c r="Z134" s="209"/>
    </row>
    <row r="135" spans="1:28" ht="20.25" thickTop="1" thickBot="1">
      <c r="A135"/>
      <c r="B135"/>
      <c r="C135"/>
      <c r="D135"/>
      <c r="E135" s="184"/>
      <c r="F135" s="109"/>
      <c r="G135" s="109"/>
      <c r="H135" s="276"/>
      <c r="I135" s="236"/>
      <c r="J135" s="320"/>
      <c r="K135" s="231"/>
      <c r="L135" s="322"/>
      <c r="M135" s="235"/>
      <c r="N135" s="324"/>
      <c r="O135" s="109"/>
      <c r="P135" s="224"/>
      <c r="Q135" s="225"/>
      <c r="R135" s="226"/>
      <c r="V135" s="264"/>
      <c r="W135" s="210"/>
      <c r="X135" s="208"/>
      <c r="Y135" s="208"/>
      <c r="Z135" s="209"/>
    </row>
    <row r="136" spans="1:28" ht="20.25" thickTop="1" thickBot="1">
      <c r="A136" s="318"/>
      <c r="B136"/>
      <c r="C136"/>
      <c r="D136"/>
      <c r="E136" s="237"/>
      <c r="F136" s="228"/>
      <c r="G136" s="199"/>
      <c r="H136" s="226"/>
      <c r="I136" s="236"/>
      <c r="J136" s="320"/>
      <c r="K136" s="231"/>
      <c r="L136" s="322"/>
      <c r="M136" s="235"/>
      <c r="N136" s="324"/>
      <c r="O136" s="97"/>
      <c r="P136" s="109"/>
      <c r="Q136" s="109"/>
      <c r="R136" s="276"/>
      <c r="V136" s="266"/>
      <c r="W136" s="211"/>
      <c r="X136" s="212"/>
      <c r="Y136" s="212"/>
      <c r="Z136" s="213"/>
    </row>
    <row r="137" spans="1:28" ht="20.25" thickTop="1" thickBot="1">
      <c r="A137"/>
      <c r="B137"/>
      <c r="C137"/>
      <c r="D137"/>
      <c r="E137" s="184"/>
      <c r="F137" s="109"/>
      <c r="G137" s="109"/>
      <c r="H137" s="276"/>
      <c r="I137" s="238"/>
      <c r="J137" s="320"/>
      <c r="K137" s="231"/>
      <c r="L137" s="322"/>
      <c r="M137" s="235"/>
      <c r="N137" s="324"/>
      <c r="O137" s="109"/>
      <c r="P137" s="224"/>
      <c r="Q137" s="225"/>
      <c r="R137" s="226"/>
    </row>
    <row r="138" spans="1:28" ht="20.25" thickTop="1" thickBot="1">
      <c r="A138"/>
      <c r="B138"/>
      <c r="C138"/>
      <c r="D138"/>
      <c r="E138" s="237"/>
      <c r="F138" s="228"/>
      <c r="G138" s="199"/>
      <c r="H138" s="226"/>
      <c r="I138" s="238"/>
      <c r="J138" s="320"/>
      <c r="K138" s="231"/>
      <c r="L138" s="322"/>
      <c r="M138" s="235"/>
      <c r="N138" s="324"/>
      <c r="O138" s="239"/>
      <c r="P138" s="193"/>
      <c r="Q138" s="239"/>
      <c r="R138" s="193"/>
      <c r="S138" s="239"/>
      <c r="T138" s="193"/>
      <c r="U138" s="239"/>
      <c r="V138" s="193"/>
    </row>
    <row r="139" spans="1:28" ht="20.25" thickTop="1" thickBot="1">
      <c r="A139"/>
      <c r="B139"/>
      <c r="C139"/>
      <c r="D139"/>
      <c r="E139" s="216"/>
      <c r="F139" s="97"/>
      <c r="G139" s="97"/>
      <c r="H139" s="195"/>
      <c r="I139" s="238"/>
      <c r="J139" s="320"/>
      <c r="K139" s="231"/>
      <c r="L139" s="322"/>
      <c r="M139" s="235"/>
      <c r="N139" s="324"/>
      <c r="O139" s="240"/>
      <c r="P139" s="285"/>
      <c r="Q139" s="240"/>
      <c r="R139" s="287"/>
      <c r="S139" s="240"/>
      <c r="T139" s="330"/>
      <c r="U139" s="241"/>
      <c r="V139" s="330"/>
    </row>
    <row r="140" spans="1:28">
      <c r="A140"/>
      <c r="B140"/>
      <c r="C140"/>
      <c r="D140"/>
      <c r="E140" s="97"/>
      <c r="F140" s="97"/>
      <c r="G140" s="97"/>
      <c r="H140" s="195"/>
      <c r="I140" s="238"/>
      <c r="J140" s="320"/>
      <c r="K140" s="231"/>
      <c r="L140" s="322"/>
      <c r="M140" s="235"/>
      <c r="N140" s="324"/>
      <c r="O140" s="242"/>
      <c r="P140" s="285"/>
      <c r="Q140" s="243"/>
      <c r="R140" s="287"/>
      <c r="S140" s="243"/>
      <c r="T140" s="331"/>
      <c r="U140" s="244"/>
      <c r="V140" s="330"/>
    </row>
    <row r="141" spans="1:28">
      <c r="A141"/>
      <c r="B141"/>
      <c r="C141"/>
      <c r="D141"/>
      <c r="E141" s="97"/>
      <c r="F141" s="97"/>
      <c r="G141" s="97"/>
      <c r="H141" s="195"/>
      <c r="I141" s="238"/>
      <c r="J141" s="320"/>
      <c r="K141" s="231"/>
      <c r="L141" s="322"/>
      <c r="M141" s="235"/>
      <c r="N141" s="324"/>
      <c r="O141" s="242"/>
      <c r="P141" s="285"/>
      <c r="Q141" s="243"/>
      <c r="R141" s="287"/>
      <c r="S141" s="243"/>
      <c r="T141" s="332"/>
      <c r="U141" s="244"/>
      <c r="V141" s="329"/>
    </row>
    <row r="142" spans="1:28">
      <c r="A142"/>
      <c r="B142"/>
      <c r="C142"/>
      <c r="D142"/>
      <c r="E142" s="97"/>
      <c r="F142" s="97"/>
      <c r="G142" s="97"/>
      <c r="H142" s="195"/>
      <c r="I142" s="238"/>
      <c r="J142" s="320"/>
      <c r="K142" s="231"/>
      <c r="L142" s="322"/>
      <c r="M142" s="235"/>
      <c r="N142" s="324"/>
      <c r="O142" s="242"/>
      <c r="P142" s="285"/>
      <c r="Q142" s="244"/>
      <c r="R142" s="287"/>
      <c r="S142" s="243"/>
      <c r="T142" s="333"/>
      <c r="U142" s="243"/>
      <c r="V142" s="329"/>
    </row>
    <row r="143" spans="1:28">
      <c r="A143"/>
      <c r="B143"/>
      <c r="C143"/>
      <c r="D143"/>
      <c r="E143" s="97"/>
      <c r="F143" s="97"/>
      <c r="G143" s="97"/>
      <c r="H143" s="195"/>
      <c r="I143" s="238"/>
      <c r="J143" s="320"/>
      <c r="K143" s="231"/>
      <c r="L143" s="322"/>
      <c r="M143" s="235"/>
      <c r="N143" s="324"/>
      <c r="O143" s="245"/>
      <c r="P143" s="285"/>
      <c r="Q143" s="244"/>
      <c r="R143" s="287"/>
      <c r="S143" s="246"/>
      <c r="T143" s="333"/>
      <c r="U143" s="243"/>
      <c r="V143" s="329"/>
    </row>
    <row r="144" spans="1:28">
      <c r="A144"/>
      <c r="B144"/>
      <c r="C144"/>
      <c r="D144"/>
      <c r="E144" s="195"/>
      <c r="F144" s="195"/>
      <c r="G144" s="195"/>
      <c r="H144" s="195"/>
      <c r="I144" s="238"/>
      <c r="J144" s="320"/>
      <c r="K144" s="231"/>
      <c r="L144" s="322"/>
      <c r="M144" s="235"/>
      <c r="N144" s="324"/>
      <c r="O144" s="242"/>
      <c r="P144" s="285"/>
      <c r="Q144" s="244"/>
      <c r="R144" s="329"/>
      <c r="S144" s="243"/>
      <c r="T144" s="333"/>
      <c r="U144" s="243"/>
      <c r="V144" s="329"/>
    </row>
    <row r="145" spans="1:22">
      <c r="A145"/>
      <c r="B145"/>
      <c r="C145"/>
      <c r="D145"/>
      <c r="E145" s="181"/>
      <c r="F145" s="181"/>
      <c r="G145" s="181"/>
      <c r="H145" s="181"/>
      <c r="I145" s="247"/>
      <c r="J145" s="320"/>
      <c r="K145" s="231"/>
      <c r="L145" s="322"/>
      <c r="M145" s="235"/>
      <c r="N145" s="324"/>
      <c r="O145" s="242"/>
      <c r="P145" s="285"/>
      <c r="Q145" s="244"/>
      <c r="R145" s="287"/>
      <c r="S145" s="243"/>
      <c r="T145" s="332"/>
      <c r="U145" s="243"/>
      <c r="V145" s="329"/>
    </row>
    <row r="146" spans="1:22">
      <c r="A146"/>
      <c r="B146"/>
      <c r="C146"/>
      <c r="D146"/>
      <c r="E146" s="181"/>
      <c r="F146" s="181"/>
      <c r="G146" s="181"/>
      <c r="H146" s="181"/>
      <c r="I146" s="247"/>
      <c r="J146" s="320"/>
      <c r="K146" s="231"/>
      <c r="L146" s="322"/>
      <c r="M146" s="235"/>
      <c r="N146" s="324"/>
      <c r="O146" s="245"/>
      <c r="P146" s="286"/>
      <c r="Q146" s="243"/>
      <c r="R146" s="287"/>
      <c r="S146" s="246"/>
      <c r="T146" s="333"/>
      <c r="U146" s="243"/>
      <c r="V146" s="329"/>
    </row>
    <row r="147" spans="1:22">
      <c r="A147"/>
      <c r="B147"/>
      <c r="C147"/>
      <c r="D147"/>
      <c r="E147" s="181"/>
      <c r="F147" s="181"/>
      <c r="G147" s="181"/>
      <c r="H147" s="181"/>
      <c r="I147" s="247"/>
      <c r="J147" s="320"/>
      <c r="K147" s="231"/>
      <c r="L147" s="322"/>
      <c r="M147" s="235"/>
      <c r="N147" s="324"/>
      <c r="O147" s="247"/>
      <c r="P147" s="285"/>
      <c r="Q147" s="243"/>
      <c r="R147" s="287"/>
      <c r="S147" s="243"/>
      <c r="T147" s="333"/>
      <c r="U147" s="243"/>
      <c r="V147" s="329"/>
    </row>
    <row r="148" spans="1:22">
      <c r="A148"/>
      <c r="B148"/>
      <c r="C148"/>
      <c r="D148"/>
      <c r="E148" s="181"/>
      <c r="F148" s="181"/>
      <c r="G148" s="181"/>
      <c r="H148" s="181"/>
      <c r="I148" s="247"/>
      <c r="J148" s="320"/>
      <c r="K148" s="231"/>
      <c r="L148" s="322"/>
      <c r="M148" s="235"/>
      <c r="N148" s="324"/>
      <c r="O148" s="245"/>
      <c r="P148" s="285"/>
      <c r="Q148" s="243"/>
      <c r="R148" s="287"/>
      <c r="S148" s="243"/>
      <c r="T148" s="334"/>
      <c r="U148" s="243"/>
      <c r="V148" s="329"/>
    </row>
    <row r="149" spans="1:22">
      <c r="A149"/>
      <c r="B149"/>
      <c r="C149"/>
      <c r="D149"/>
      <c r="E149" s="181"/>
      <c r="F149" s="181"/>
      <c r="G149" s="181"/>
      <c r="H149" s="181"/>
      <c r="I149" s="247"/>
      <c r="J149" s="320"/>
      <c r="K149" s="231"/>
      <c r="L149" s="322"/>
      <c r="M149" s="235"/>
      <c r="N149" s="324"/>
      <c r="O149" s="247"/>
      <c r="P149" s="285"/>
      <c r="Q149" s="243"/>
      <c r="R149" s="287"/>
      <c r="S149" s="243"/>
      <c r="T149" s="334"/>
      <c r="U149" s="244"/>
      <c r="V149" s="329"/>
    </row>
    <row r="150" spans="1:22">
      <c r="A150"/>
      <c r="B150"/>
      <c r="C150"/>
      <c r="D150"/>
      <c r="E150" s="181"/>
      <c r="F150" s="181"/>
      <c r="G150" s="181"/>
      <c r="H150" s="181"/>
      <c r="I150" s="247"/>
      <c r="J150" s="320"/>
      <c r="K150" s="231"/>
      <c r="L150" s="322"/>
      <c r="M150" s="235"/>
      <c r="N150" s="324"/>
      <c r="O150" s="242"/>
      <c r="P150" s="285"/>
      <c r="Q150" s="244"/>
      <c r="R150" s="287"/>
      <c r="S150" s="243"/>
      <c r="T150" s="334"/>
      <c r="U150" s="244"/>
      <c r="V150" s="329"/>
    </row>
    <row r="151" spans="1:22">
      <c r="A151"/>
      <c r="B151"/>
      <c r="C151"/>
      <c r="D151"/>
      <c r="E151" s="181"/>
      <c r="F151" s="181"/>
      <c r="G151" s="181"/>
      <c r="H151" s="181"/>
      <c r="I151" s="248"/>
      <c r="J151" s="320"/>
      <c r="K151" s="231"/>
      <c r="L151" s="322"/>
      <c r="M151" s="235"/>
      <c r="N151" s="324"/>
      <c r="O151" s="242"/>
      <c r="P151" s="285"/>
      <c r="Q151" s="244"/>
      <c r="R151" s="287"/>
      <c r="S151" s="243"/>
      <c r="T151" s="329"/>
      <c r="U151" s="244"/>
      <c r="V151" s="329"/>
    </row>
    <row r="152" spans="1:22">
      <c r="A152"/>
      <c r="B152"/>
      <c r="C152"/>
      <c r="D152"/>
      <c r="E152" s="181"/>
      <c r="F152" s="181"/>
      <c r="G152" s="181"/>
      <c r="H152" s="181"/>
      <c r="I152" s="248"/>
      <c r="J152" s="320"/>
      <c r="K152" s="231"/>
      <c r="L152" s="322"/>
      <c r="M152" s="235"/>
      <c r="N152" s="324"/>
      <c r="O152" s="242"/>
      <c r="P152" s="285"/>
      <c r="Q152" s="244"/>
      <c r="R152" s="287"/>
      <c r="S152" s="243"/>
      <c r="T152" s="329"/>
      <c r="U152" s="244"/>
      <c r="V152" s="329"/>
    </row>
    <row r="153" spans="1:22">
      <c r="A153"/>
      <c r="B153"/>
      <c r="C153"/>
      <c r="D153"/>
      <c r="E153" s="181"/>
      <c r="F153" s="181"/>
      <c r="G153" s="181"/>
      <c r="H153" s="181"/>
      <c r="I153" s="248"/>
      <c r="J153" s="320"/>
      <c r="K153" s="249"/>
      <c r="L153" s="322"/>
      <c r="M153" s="235"/>
      <c r="N153" s="324"/>
      <c r="O153" s="242"/>
      <c r="P153" s="285"/>
      <c r="Q153" s="244"/>
      <c r="R153" s="287"/>
      <c r="S153" s="243"/>
      <c r="T153" s="329"/>
      <c r="U153" s="244"/>
      <c r="V153" s="329"/>
    </row>
    <row r="154" spans="1:22">
      <c r="A154"/>
      <c r="B154"/>
      <c r="C154"/>
      <c r="D154"/>
      <c r="E154" s="181"/>
      <c r="F154" s="181"/>
      <c r="G154" s="181"/>
      <c r="H154" s="181"/>
      <c r="I154" s="248"/>
      <c r="J154" s="320"/>
      <c r="K154" s="249"/>
      <c r="L154" s="322"/>
      <c r="M154" s="235"/>
      <c r="N154" s="324"/>
      <c r="O154" s="242"/>
      <c r="P154" s="285"/>
      <c r="Q154" s="244"/>
      <c r="R154" s="287"/>
      <c r="S154" s="243"/>
      <c r="T154" s="329"/>
      <c r="U154" s="244"/>
      <c r="V154" s="329"/>
    </row>
    <row r="155" spans="1:22">
      <c r="A155"/>
      <c r="B155"/>
      <c r="C155"/>
      <c r="D155"/>
      <c r="E155" s="181"/>
      <c r="F155" s="181"/>
      <c r="G155" s="181"/>
      <c r="H155" s="181"/>
      <c r="I155" s="248"/>
      <c r="J155" s="320"/>
      <c r="K155" s="249"/>
      <c r="L155" s="322"/>
      <c r="M155" s="235"/>
      <c r="N155" s="324"/>
      <c r="O155" s="242"/>
      <c r="P155" s="285"/>
      <c r="Q155" s="244"/>
      <c r="R155" s="287"/>
      <c r="S155" s="243"/>
      <c r="T155" s="329"/>
      <c r="U155" s="244"/>
      <c r="V155" s="329"/>
    </row>
    <row r="156" spans="1:22">
      <c r="A156"/>
      <c r="B156"/>
      <c r="C156"/>
      <c r="D156"/>
      <c r="E156" s="181"/>
      <c r="F156" s="181"/>
      <c r="G156" s="181"/>
      <c r="H156" s="181"/>
      <c r="I156" s="248"/>
      <c r="J156" s="320"/>
      <c r="K156" s="249"/>
      <c r="L156" s="322"/>
      <c r="M156" s="235"/>
      <c r="N156" s="324"/>
      <c r="O156" s="242"/>
      <c r="P156" s="285"/>
      <c r="Q156" s="244"/>
      <c r="R156" s="287"/>
      <c r="S156" s="243"/>
      <c r="T156" s="329"/>
      <c r="U156" s="244"/>
      <c r="V156" s="329"/>
    </row>
    <row r="157" spans="1:22">
      <c r="A157"/>
      <c r="B157"/>
      <c r="C157"/>
      <c r="D157"/>
      <c r="E157" s="181"/>
      <c r="F157" s="181"/>
      <c r="G157" s="181"/>
      <c r="H157" s="181"/>
      <c r="I157" s="248"/>
      <c r="J157" s="320"/>
      <c r="K157" s="249"/>
      <c r="L157" s="322"/>
      <c r="M157" s="235"/>
      <c r="N157" s="324"/>
      <c r="O157" s="242"/>
      <c r="P157" s="285"/>
      <c r="Q157" s="244"/>
      <c r="R157" s="287"/>
      <c r="S157" s="243"/>
      <c r="T157" s="329"/>
      <c r="U157" s="244"/>
      <c r="V157" s="329"/>
    </row>
    <row r="158" spans="1:22">
      <c r="A158"/>
      <c r="B158"/>
      <c r="C158"/>
      <c r="D158"/>
      <c r="E158" s="181"/>
      <c r="F158" s="181"/>
      <c r="G158" s="181"/>
      <c r="H158" s="181"/>
      <c r="I158" s="248"/>
      <c r="J158" s="320"/>
      <c r="K158" s="249"/>
      <c r="L158" s="322"/>
      <c r="M158" s="235"/>
      <c r="N158" s="324"/>
      <c r="O158" s="242"/>
      <c r="P158" s="285"/>
      <c r="Q158" s="244"/>
      <c r="R158" s="287"/>
      <c r="S158" s="243"/>
      <c r="T158" s="329"/>
      <c r="U158" s="244"/>
      <c r="V158" s="329"/>
    </row>
    <row r="159" spans="1:22">
      <c r="A159"/>
      <c r="B159"/>
      <c r="C159"/>
      <c r="D159"/>
      <c r="E159" s="181"/>
      <c r="F159" s="181"/>
      <c r="G159" s="181"/>
      <c r="H159" s="181"/>
      <c r="I159" s="248"/>
      <c r="J159" s="320"/>
      <c r="K159" s="249"/>
      <c r="L159" s="322"/>
      <c r="M159" s="235"/>
      <c r="N159" s="324"/>
      <c r="O159" s="242"/>
      <c r="P159" s="285"/>
      <c r="Q159" s="244"/>
      <c r="R159" s="287"/>
      <c r="S159" s="243"/>
      <c r="T159" s="329"/>
      <c r="U159" s="244"/>
      <c r="V159" s="329"/>
    </row>
    <row r="160" spans="1:22">
      <c r="A160"/>
      <c r="B160"/>
      <c r="C160"/>
      <c r="D160"/>
      <c r="E160" s="181"/>
      <c r="F160" s="181"/>
      <c r="G160" s="181"/>
      <c r="H160" s="181"/>
      <c r="I160" s="248"/>
      <c r="J160" s="320"/>
      <c r="K160" s="249"/>
      <c r="L160" s="322"/>
      <c r="M160" s="250"/>
      <c r="N160" s="324"/>
      <c r="O160" s="242"/>
      <c r="P160" s="285"/>
      <c r="Q160" s="244"/>
      <c r="R160" s="287"/>
      <c r="S160" s="243"/>
      <c r="T160" s="329"/>
      <c r="U160" s="244"/>
      <c r="V160" s="329"/>
    </row>
    <row r="161" spans="1:22">
      <c r="A161"/>
      <c r="B161"/>
      <c r="C161"/>
      <c r="D161"/>
      <c r="E161" s="181"/>
      <c r="F161" s="181"/>
      <c r="G161" s="181"/>
      <c r="H161" s="181"/>
      <c r="I161" s="248"/>
      <c r="J161" s="320"/>
      <c r="K161" s="249"/>
      <c r="L161" s="322"/>
      <c r="M161" s="250"/>
      <c r="N161" s="324"/>
      <c r="O161" s="242"/>
      <c r="P161" s="285"/>
      <c r="Q161" s="244"/>
      <c r="R161" s="287"/>
      <c r="S161" s="243"/>
      <c r="T161" s="329"/>
      <c r="U161" s="244"/>
      <c r="V161" s="329"/>
    </row>
    <row r="162" spans="1:22">
      <c r="A162"/>
      <c r="B162"/>
      <c r="C162"/>
      <c r="D162"/>
      <c r="E162" s="181"/>
      <c r="F162" s="181"/>
      <c r="G162" s="181"/>
      <c r="H162" s="181"/>
      <c r="I162" s="248"/>
      <c r="J162" s="320"/>
      <c r="K162" s="251"/>
      <c r="L162" s="322"/>
      <c r="M162" s="250"/>
      <c r="N162" s="324"/>
      <c r="O162" s="242"/>
      <c r="P162" s="285"/>
      <c r="Q162" s="243"/>
      <c r="R162" s="287"/>
      <c r="S162" s="243"/>
      <c r="T162" s="329"/>
      <c r="U162" s="243"/>
      <c r="V162" s="329"/>
    </row>
    <row r="163" spans="1:22">
      <c r="A163"/>
      <c r="B163"/>
      <c r="C163"/>
      <c r="D163"/>
      <c r="E163" s="181"/>
      <c r="F163" s="181"/>
      <c r="G163" s="181"/>
      <c r="H163" s="181"/>
      <c r="I163" s="248"/>
      <c r="J163" s="320"/>
      <c r="K163" s="251"/>
      <c r="L163" s="322"/>
      <c r="M163" s="250"/>
      <c r="N163" s="324"/>
      <c r="O163" s="242"/>
      <c r="P163" s="287"/>
      <c r="Q163" s="243"/>
      <c r="R163" s="287"/>
      <c r="S163" s="243"/>
      <c r="T163" s="329"/>
      <c r="U163" s="244"/>
      <c r="V163" s="329"/>
    </row>
    <row r="164" spans="1:22">
      <c r="A164"/>
      <c r="B164"/>
      <c r="C164"/>
      <c r="D164"/>
      <c r="E164" s="181"/>
      <c r="F164" s="181"/>
      <c r="G164" s="181"/>
      <c r="H164" s="181"/>
      <c r="I164" s="248"/>
      <c r="J164" s="320"/>
      <c r="K164" s="251"/>
      <c r="L164" s="322"/>
      <c r="M164" s="250"/>
      <c r="N164" s="324"/>
      <c r="O164" s="242"/>
      <c r="P164" s="287"/>
      <c r="Q164" s="243"/>
      <c r="R164" s="287"/>
      <c r="S164" s="243"/>
      <c r="T164" s="329"/>
      <c r="U164" s="244"/>
      <c r="V164" s="329"/>
    </row>
    <row r="165" spans="1:22">
      <c r="A165" s="313"/>
      <c r="B165" s="307"/>
      <c r="C165" s="310"/>
      <c r="E165" s="340"/>
      <c r="G165" s="181"/>
      <c r="H165" s="181"/>
      <c r="I165" s="248"/>
      <c r="J165" s="320"/>
      <c r="K165" s="251"/>
      <c r="L165" s="322"/>
      <c r="M165" s="252"/>
      <c r="N165" s="324"/>
      <c r="O165" s="253"/>
      <c r="P165" s="287"/>
      <c r="Q165" s="243"/>
      <c r="R165" s="287"/>
      <c r="S165" s="243"/>
      <c r="T165" s="329"/>
      <c r="U165" s="244"/>
      <c r="V165" s="329"/>
    </row>
    <row r="166" spans="1:22">
      <c r="A166" s="314"/>
      <c r="B166" s="308"/>
      <c r="C166" s="311"/>
      <c r="E166" s="308"/>
      <c r="G166" s="181"/>
      <c r="H166" s="181"/>
      <c r="I166" s="248"/>
      <c r="J166" s="320"/>
      <c r="K166" s="251"/>
      <c r="L166" s="322"/>
      <c r="M166" s="252"/>
      <c r="N166" s="324"/>
      <c r="O166" s="253"/>
      <c r="P166" s="287"/>
      <c r="Q166" s="253"/>
      <c r="R166" s="287"/>
      <c r="S166" s="253"/>
      <c r="T166" s="329"/>
      <c r="U166" s="244"/>
      <c r="V166" s="329"/>
    </row>
    <row r="167" spans="1:22">
      <c r="A167" s="314"/>
      <c r="B167" s="308"/>
      <c r="C167" s="311"/>
      <c r="E167" s="308"/>
      <c r="G167" s="181"/>
      <c r="H167" s="181"/>
      <c r="I167" s="248"/>
      <c r="J167" s="320"/>
      <c r="K167" s="251"/>
      <c r="L167" s="322"/>
      <c r="M167" s="252"/>
      <c r="N167" s="324"/>
      <c r="O167" s="253"/>
      <c r="P167" s="287"/>
      <c r="Q167" s="253"/>
      <c r="R167" s="287"/>
      <c r="S167" s="253"/>
      <c r="T167" s="329"/>
      <c r="U167" s="244"/>
      <c r="V167" s="329"/>
    </row>
    <row r="168" spans="1:22">
      <c r="A168" s="315"/>
      <c r="B168" s="309"/>
      <c r="C168" s="312"/>
      <c r="E168" s="308"/>
      <c r="G168" s="181"/>
      <c r="H168" s="181"/>
      <c r="I168" s="248"/>
      <c r="J168" s="320"/>
      <c r="K168" s="251"/>
      <c r="L168" s="322"/>
      <c r="M168" s="252"/>
      <c r="N168" s="324"/>
      <c r="O168" s="253"/>
      <c r="P168" s="287"/>
      <c r="Q168" s="253"/>
      <c r="R168" s="287"/>
      <c r="S168" s="253"/>
      <c r="T168" s="329"/>
      <c r="U168" s="244"/>
      <c r="V168" s="329"/>
    </row>
    <row r="169" spans="1:22">
      <c r="A169"/>
      <c r="B169"/>
      <c r="C169"/>
      <c r="D169"/>
      <c r="E169" s="181"/>
      <c r="F169" s="181"/>
      <c r="G169" s="181"/>
      <c r="H169" s="181"/>
      <c r="I169" s="248"/>
      <c r="J169" s="320"/>
      <c r="K169" s="251"/>
      <c r="L169" s="322"/>
      <c r="M169" s="252"/>
      <c r="N169" s="324"/>
      <c r="O169" s="253"/>
      <c r="P169" s="287"/>
      <c r="Q169" s="253"/>
      <c r="R169" s="287"/>
      <c r="S169" s="253"/>
      <c r="T169" s="329"/>
      <c r="U169" s="254"/>
      <c r="V169" s="329"/>
    </row>
    <row r="170" spans="1:22">
      <c r="A170"/>
      <c r="B170"/>
      <c r="C170" s="460"/>
      <c r="D170" s="461"/>
      <c r="E170" s="461"/>
      <c r="F170" s="461"/>
      <c r="G170" s="461"/>
      <c r="H170" s="181"/>
      <c r="I170" s="248"/>
      <c r="J170" s="320"/>
      <c r="K170" s="251"/>
      <c r="L170" s="322"/>
      <c r="M170" s="252"/>
      <c r="N170" s="324"/>
      <c r="O170" s="253"/>
      <c r="P170" s="287"/>
      <c r="Q170" s="253"/>
      <c r="R170" s="287"/>
      <c r="S170" s="253"/>
      <c r="T170" s="329"/>
      <c r="U170" s="254"/>
      <c r="V170" s="329"/>
    </row>
    <row r="171" spans="1:22" ht="18.75" customHeight="1">
      <c r="A171"/>
      <c r="B171"/>
      <c r="C171" s="461"/>
      <c r="D171" s="461"/>
      <c r="E171" s="461"/>
      <c r="F171" s="461"/>
      <c r="G171" s="461"/>
      <c r="H171" s="181"/>
      <c r="I171" s="248"/>
      <c r="J171" s="320"/>
      <c r="K171" s="251"/>
      <c r="L171" s="322"/>
      <c r="M171" s="252"/>
      <c r="N171" s="324"/>
      <c r="O171" s="253"/>
      <c r="P171" s="287"/>
      <c r="Q171" s="253"/>
      <c r="R171" s="287"/>
      <c r="S171" s="253"/>
      <c r="T171" s="329"/>
      <c r="U171" s="254"/>
      <c r="V171" s="329"/>
    </row>
    <row r="172" spans="1:22">
      <c r="A172"/>
      <c r="B172"/>
      <c r="C172" s="461"/>
      <c r="D172" s="461"/>
      <c r="E172" s="461"/>
      <c r="F172" s="461"/>
      <c r="G172" s="461"/>
      <c r="H172" s="181"/>
      <c r="I172" s="248"/>
      <c r="J172" s="320"/>
      <c r="K172" s="251"/>
      <c r="L172" s="322"/>
      <c r="M172" s="252"/>
      <c r="N172" s="324"/>
      <c r="O172" s="253"/>
      <c r="P172" s="287"/>
      <c r="Q172" s="253"/>
      <c r="R172" s="287"/>
      <c r="S172" s="253"/>
      <c r="T172" s="329"/>
      <c r="U172" s="254"/>
      <c r="V172" s="329"/>
    </row>
    <row r="173" spans="1:22">
      <c r="A173"/>
      <c r="B173"/>
      <c r="C173" s="461"/>
      <c r="D173" s="461"/>
      <c r="E173" s="461"/>
      <c r="F173" s="461"/>
      <c r="G173" s="461"/>
      <c r="H173" s="181"/>
      <c r="I173" s="248"/>
      <c r="J173" s="320"/>
      <c r="K173" s="251"/>
      <c r="L173" s="322"/>
      <c r="M173" s="252"/>
      <c r="N173" s="324"/>
      <c r="O173" s="253"/>
      <c r="P173" s="287"/>
      <c r="Q173" s="253"/>
      <c r="R173" s="287"/>
      <c r="S173" s="253"/>
      <c r="T173" s="329"/>
      <c r="U173" s="254"/>
      <c r="V173" s="329"/>
    </row>
    <row r="174" spans="1:22">
      <c r="A174"/>
      <c r="B174"/>
      <c r="C174" s="461"/>
      <c r="D174" s="461"/>
      <c r="E174" s="461"/>
      <c r="F174" s="461"/>
      <c r="G174" s="461"/>
      <c r="H174" s="181"/>
      <c r="I174" s="248"/>
      <c r="J174" s="320"/>
      <c r="K174" s="251"/>
      <c r="L174" s="322"/>
      <c r="M174" s="252"/>
      <c r="N174" s="324"/>
      <c r="O174" s="253"/>
      <c r="P174" s="287"/>
      <c r="Q174" s="253"/>
      <c r="R174" s="287"/>
      <c r="S174" s="253"/>
      <c r="T174" s="329"/>
      <c r="U174" s="254"/>
      <c r="V174" s="329"/>
    </row>
    <row r="175" spans="1:22">
      <c r="A175"/>
      <c r="B175"/>
      <c r="C175" s="461"/>
      <c r="D175" s="461"/>
      <c r="E175" s="461"/>
      <c r="F175" s="461"/>
      <c r="G175" s="461"/>
      <c r="H175" s="181"/>
      <c r="I175" s="248"/>
      <c r="J175" s="320"/>
      <c r="K175" s="251"/>
      <c r="L175" s="322"/>
      <c r="M175" s="252"/>
      <c r="N175" s="324"/>
      <c r="O175" s="253"/>
      <c r="P175" s="287"/>
      <c r="Q175" s="253"/>
      <c r="R175" s="287"/>
      <c r="S175" s="253"/>
      <c r="T175" s="329"/>
      <c r="U175" s="254"/>
      <c r="V175" s="329"/>
    </row>
    <row r="176" spans="1:22">
      <c r="A176"/>
      <c r="B176"/>
      <c r="C176" s="461"/>
      <c r="D176" s="461"/>
      <c r="E176" s="461"/>
      <c r="F176" s="461"/>
      <c r="G176" s="461"/>
      <c r="H176" s="181"/>
      <c r="I176" s="248"/>
      <c r="J176" s="320"/>
      <c r="K176" s="251"/>
      <c r="L176" s="322"/>
      <c r="M176" s="252"/>
      <c r="N176" s="324"/>
      <c r="O176" s="253"/>
      <c r="P176" s="287"/>
      <c r="Q176" s="253"/>
      <c r="R176" s="287"/>
      <c r="S176" s="253"/>
      <c r="T176" s="329"/>
      <c r="U176" s="254"/>
      <c r="V176" s="329"/>
    </row>
    <row r="177" spans="1:22">
      <c r="A177"/>
      <c r="B177"/>
      <c r="C177" s="461"/>
      <c r="D177" s="461"/>
      <c r="E177" s="461"/>
      <c r="F177" s="461"/>
      <c r="G177" s="461"/>
      <c r="H177" s="181"/>
      <c r="I177" s="248"/>
      <c r="J177" s="320"/>
      <c r="K177" s="251"/>
      <c r="L177" s="322"/>
      <c r="M177" s="252"/>
      <c r="N177" s="324"/>
      <c r="O177" s="253"/>
      <c r="P177" s="287"/>
      <c r="Q177" s="253"/>
      <c r="R177" s="287"/>
      <c r="S177" s="253"/>
      <c r="T177" s="329"/>
      <c r="U177" s="254"/>
      <c r="V177" s="329"/>
    </row>
    <row r="178" spans="1:22">
      <c r="A178"/>
      <c r="B178"/>
      <c r="C178"/>
      <c r="D178"/>
      <c r="E178" s="181"/>
      <c r="F178" s="181"/>
      <c r="G178" s="181"/>
      <c r="H178" s="181"/>
      <c r="I178" s="248"/>
      <c r="J178" s="320"/>
      <c r="K178" s="251"/>
      <c r="L178" s="322"/>
      <c r="M178" s="252"/>
      <c r="N178" s="324"/>
      <c r="O178" s="253"/>
      <c r="P178" s="287"/>
      <c r="Q178" s="253"/>
      <c r="R178" s="287"/>
      <c r="S178" s="253"/>
      <c r="T178" s="329"/>
      <c r="U178" s="254"/>
      <c r="V178" s="329"/>
    </row>
    <row r="179" spans="1:22" ht="19.5" thickBot="1">
      <c r="A179"/>
      <c r="B179"/>
      <c r="C179"/>
      <c r="D179"/>
      <c r="E179" s="181"/>
      <c r="F179" s="181"/>
      <c r="G179" s="181"/>
      <c r="H179" s="181"/>
      <c r="I179" s="255"/>
      <c r="J179" s="321"/>
      <c r="K179" s="251"/>
      <c r="L179" s="322"/>
      <c r="M179" s="252"/>
      <c r="N179" s="324"/>
      <c r="O179" s="253"/>
      <c r="P179" s="287"/>
      <c r="Q179" s="253"/>
      <c r="R179" s="287"/>
      <c r="S179" s="253"/>
      <c r="T179" s="329"/>
      <c r="U179" s="254"/>
      <c r="V179" s="329"/>
    </row>
    <row r="180" spans="1:22" ht="19.5" thickTop="1">
      <c r="A180"/>
      <c r="B180"/>
      <c r="C180"/>
      <c r="D180"/>
      <c r="E180" s="181"/>
      <c r="F180" s="181"/>
      <c r="G180" s="181"/>
      <c r="H180" s="181"/>
      <c r="I180" s="245"/>
      <c r="J180" s="245"/>
      <c r="K180" s="248"/>
      <c r="L180" s="322"/>
      <c r="M180" s="252"/>
      <c r="N180" s="324"/>
      <c r="O180" s="253"/>
      <c r="P180" s="287"/>
      <c r="Q180" s="253"/>
      <c r="R180" s="287"/>
      <c r="S180" s="253"/>
      <c r="T180" s="329"/>
      <c r="U180" s="254"/>
      <c r="V180" s="329"/>
    </row>
    <row r="181" spans="1:22">
      <c r="A181"/>
      <c r="B181"/>
      <c r="C181"/>
      <c r="D181"/>
      <c r="E181" s="181"/>
      <c r="F181" s="181"/>
      <c r="G181" s="181"/>
      <c r="H181" s="181"/>
      <c r="I181" s="245"/>
      <c r="J181" s="245"/>
      <c r="K181" s="248"/>
      <c r="L181" s="322"/>
      <c r="M181" s="252"/>
      <c r="N181" s="324"/>
      <c r="O181" s="253"/>
      <c r="P181" s="287"/>
      <c r="Q181" s="253"/>
      <c r="R181" s="287"/>
      <c r="S181" s="253"/>
      <c r="T181" s="329"/>
      <c r="U181" s="254"/>
      <c r="V181" s="329"/>
    </row>
    <row r="182" spans="1:22">
      <c r="A182" s="119"/>
      <c r="B182" s="119"/>
      <c r="C182" s="119"/>
      <c r="D182" s="119"/>
      <c r="E182" s="347"/>
      <c r="F182" s="347"/>
      <c r="G182" s="347"/>
      <c r="H182" s="181"/>
      <c r="I182" s="245"/>
      <c r="J182" s="245"/>
      <c r="K182" s="248"/>
      <c r="L182" s="322"/>
      <c r="M182" s="252"/>
      <c r="N182" s="324"/>
      <c r="O182" s="253"/>
      <c r="P182" s="287"/>
      <c r="Q182" s="253"/>
      <c r="R182" s="287"/>
      <c r="S182" s="253"/>
      <c r="T182" s="329"/>
      <c r="U182" s="254"/>
      <c r="V182" s="329"/>
    </row>
    <row r="183" spans="1:22">
      <c r="A183" s="119"/>
      <c r="B183" s="119"/>
      <c r="C183" s="119"/>
      <c r="D183" s="119"/>
      <c r="E183" s="348"/>
      <c r="F183" s="347"/>
      <c r="G183" s="119"/>
      <c r="H183" s="181"/>
      <c r="I183" s="245"/>
      <c r="J183" s="245"/>
      <c r="K183" s="248"/>
      <c r="L183" s="322"/>
      <c r="M183" s="252"/>
      <c r="N183" s="324"/>
      <c r="O183" s="253"/>
      <c r="P183" s="287"/>
      <c r="Q183" s="253"/>
      <c r="R183" s="287"/>
      <c r="S183" s="253"/>
      <c r="T183" s="329"/>
      <c r="U183" s="254"/>
      <c r="V183" s="329"/>
    </row>
    <row r="184" spans="1:22">
      <c r="A184" s="119"/>
      <c r="B184" s="119"/>
      <c r="C184" s="119"/>
      <c r="D184" s="119"/>
      <c r="E184" s="348"/>
      <c r="F184" s="349"/>
      <c r="G184" s="350"/>
      <c r="H184" s="181"/>
      <c r="I184" s="245"/>
      <c r="J184" s="245"/>
      <c r="K184" s="248"/>
      <c r="L184" s="322"/>
      <c r="M184" s="252"/>
      <c r="N184" s="324"/>
      <c r="O184" s="253"/>
      <c r="P184" s="287"/>
      <c r="Q184" s="253"/>
      <c r="R184" s="287"/>
      <c r="S184" s="253"/>
      <c r="T184" s="329"/>
      <c r="U184" s="254"/>
      <c r="V184" s="329"/>
    </row>
    <row r="185" spans="1:22">
      <c r="A185" s="119"/>
      <c r="B185" s="119"/>
      <c r="C185" s="119"/>
      <c r="D185" s="119"/>
      <c r="E185" s="348"/>
      <c r="F185" s="349"/>
      <c r="G185" s="350"/>
      <c r="H185" s="181"/>
      <c r="I185" s="245"/>
      <c r="J185" s="245"/>
      <c r="K185" s="248"/>
      <c r="L185" s="322"/>
      <c r="M185" s="252"/>
      <c r="N185" s="324"/>
      <c r="O185" s="253"/>
      <c r="P185" s="287"/>
      <c r="Q185" s="253"/>
      <c r="R185" s="287"/>
      <c r="S185" s="253"/>
      <c r="T185" s="329"/>
      <c r="U185" s="254"/>
      <c r="V185" s="329"/>
    </row>
    <row r="186" spans="1:22">
      <c r="A186" s="119"/>
      <c r="B186" s="119"/>
      <c r="C186" s="119"/>
      <c r="D186" s="119"/>
      <c r="E186" s="348"/>
      <c r="F186" s="349"/>
      <c r="G186" s="350"/>
      <c r="H186" s="181"/>
      <c r="I186" s="245"/>
      <c r="J186" s="245"/>
      <c r="K186" s="248"/>
      <c r="L186" s="322"/>
      <c r="M186" s="252"/>
      <c r="N186" s="324"/>
      <c r="O186" s="253"/>
      <c r="P186" s="287"/>
      <c r="Q186" s="253"/>
      <c r="R186" s="287"/>
      <c r="S186" s="253"/>
      <c r="T186" s="329"/>
      <c r="U186" s="254"/>
      <c r="V186" s="329"/>
    </row>
    <row r="187" spans="1:22">
      <c r="A187"/>
      <c r="B187"/>
      <c r="C187"/>
      <c r="D187"/>
      <c r="E187" s="181"/>
      <c r="F187" s="181"/>
      <c r="G187" s="181"/>
      <c r="H187" s="181"/>
      <c r="I187" s="245"/>
      <c r="J187" s="245"/>
      <c r="K187" s="248"/>
      <c r="L187" s="322"/>
      <c r="M187" s="252"/>
      <c r="N187" s="324"/>
      <c r="O187" s="253"/>
      <c r="P187" s="287"/>
      <c r="Q187" s="253"/>
      <c r="R187" s="287"/>
      <c r="S187" s="253"/>
      <c r="T187" s="329"/>
      <c r="U187" s="254"/>
      <c r="V187" s="329"/>
    </row>
    <row r="188" spans="1:22">
      <c r="A188"/>
      <c r="B188"/>
      <c r="C188"/>
      <c r="D188"/>
      <c r="E188" s="181"/>
      <c r="F188" s="181"/>
      <c r="G188" s="181"/>
      <c r="H188" s="181"/>
      <c r="I188" s="245"/>
      <c r="J188" s="245"/>
      <c r="K188" s="248"/>
      <c r="L188" s="322"/>
      <c r="M188" s="252"/>
      <c r="N188" s="324"/>
      <c r="O188" s="253"/>
      <c r="P188" s="287"/>
      <c r="Q188" s="253"/>
      <c r="R188" s="287"/>
      <c r="S188" s="253"/>
      <c r="T188" s="329"/>
      <c r="U188" s="254"/>
      <c r="V188" s="329"/>
    </row>
    <row r="189" spans="1:22">
      <c r="A189"/>
      <c r="B189"/>
      <c r="C189"/>
      <c r="D189"/>
      <c r="E189" s="181"/>
      <c r="F189" s="181"/>
      <c r="G189" s="181"/>
      <c r="H189" s="181"/>
      <c r="I189" s="245"/>
      <c r="J189" s="245"/>
      <c r="K189" s="248"/>
      <c r="L189" s="322"/>
      <c r="M189" s="252"/>
      <c r="N189" s="324"/>
      <c r="O189" s="253"/>
      <c r="P189" s="287"/>
      <c r="Q189" s="253"/>
      <c r="R189" s="287"/>
      <c r="S189" s="253"/>
      <c r="T189" s="329"/>
      <c r="U189" s="254"/>
      <c r="V189" s="329"/>
    </row>
    <row r="190" spans="1:22">
      <c r="A190"/>
      <c r="B190"/>
      <c r="C190"/>
      <c r="D190"/>
      <c r="E190" s="181"/>
      <c r="F190" s="181"/>
      <c r="G190" s="181"/>
      <c r="H190" s="181"/>
      <c r="I190" s="245"/>
      <c r="J190" s="245"/>
      <c r="K190" s="248"/>
      <c r="L190" s="322"/>
      <c r="M190" s="252"/>
      <c r="N190" s="324"/>
      <c r="O190" s="253"/>
      <c r="P190" s="287"/>
      <c r="Q190" s="253"/>
      <c r="R190" s="287"/>
      <c r="S190" s="253"/>
      <c r="T190" s="329"/>
      <c r="U190" s="254"/>
      <c r="V190" s="329"/>
    </row>
    <row r="191" spans="1:22">
      <c r="A191"/>
      <c r="B191"/>
      <c r="C191"/>
      <c r="D191"/>
      <c r="E191" s="181"/>
      <c r="F191" s="181"/>
      <c r="G191" s="181"/>
      <c r="H191" s="181"/>
      <c r="I191" s="245"/>
      <c r="J191" s="245"/>
      <c r="K191" s="248"/>
      <c r="L191" s="322"/>
      <c r="M191" s="252"/>
      <c r="N191" s="324"/>
      <c r="O191" s="253"/>
      <c r="P191" s="287"/>
      <c r="Q191" s="253"/>
      <c r="R191" s="287"/>
      <c r="S191" s="253"/>
      <c r="T191" s="329"/>
      <c r="U191" s="254"/>
      <c r="V191" s="329"/>
    </row>
    <row r="192" spans="1:22">
      <c r="A192"/>
      <c r="B192"/>
      <c r="C192"/>
      <c r="D192"/>
      <c r="E192" s="181"/>
      <c r="F192" s="181"/>
      <c r="G192" s="181"/>
      <c r="H192" s="181"/>
      <c r="I192" s="245"/>
      <c r="J192" s="245"/>
      <c r="K192" s="248"/>
      <c r="L192" s="322"/>
      <c r="M192" s="252"/>
      <c r="N192" s="324"/>
      <c r="O192" s="253"/>
      <c r="P192" s="287"/>
      <c r="Q192" s="253"/>
      <c r="R192" s="287"/>
      <c r="S192" s="253"/>
      <c r="T192" s="329"/>
      <c r="U192" s="254"/>
      <c r="V192" s="329"/>
    </row>
    <row r="193" spans="1:28" ht="19.5" thickBot="1">
      <c r="A193"/>
      <c r="B193"/>
      <c r="C193"/>
      <c r="D193"/>
      <c r="E193" s="181"/>
      <c r="F193" s="181"/>
      <c r="G193" s="181"/>
      <c r="H193" s="181"/>
      <c r="I193" s="245"/>
      <c r="J193" s="245"/>
      <c r="K193" s="255"/>
      <c r="L193" s="323"/>
      <c r="M193" s="252"/>
      <c r="N193" s="324"/>
      <c r="O193" s="253"/>
      <c r="P193" s="287"/>
      <c r="Q193" s="253"/>
      <c r="R193" s="287"/>
      <c r="S193" s="253"/>
      <c r="T193" s="329"/>
      <c r="U193" s="254"/>
      <c r="V193" s="329"/>
    </row>
    <row r="194" spans="1:28" ht="19.5" thickTop="1">
      <c r="A194"/>
      <c r="B194"/>
      <c r="C194"/>
      <c r="D194"/>
      <c r="E194" s="181"/>
      <c r="F194" s="181"/>
      <c r="G194" s="181"/>
      <c r="H194" s="181"/>
      <c r="I194" s="245"/>
      <c r="J194" s="245"/>
      <c r="K194" s="245"/>
      <c r="L194" s="245"/>
      <c r="M194" s="248"/>
      <c r="N194" s="324"/>
      <c r="O194" s="253"/>
      <c r="P194" s="287"/>
      <c r="Q194" s="253"/>
      <c r="R194" s="287"/>
      <c r="S194" s="253"/>
      <c r="T194" s="329"/>
      <c r="U194" s="254"/>
      <c r="V194" s="329"/>
    </row>
    <row r="195" spans="1:28">
      <c r="A195"/>
      <c r="B195"/>
      <c r="C195"/>
      <c r="D195"/>
      <c r="E195" s="181"/>
      <c r="F195" s="181"/>
      <c r="G195" s="181"/>
      <c r="H195" s="181"/>
      <c r="I195" s="245"/>
      <c r="J195" s="245"/>
      <c r="K195" s="245"/>
      <c r="L195" s="245"/>
      <c r="M195" s="248"/>
      <c r="N195" s="324"/>
      <c r="O195" s="253"/>
      <c r="P195" s="287"/>
      <c r="Q195" s="253"/>
      <c r="R195" s="287"/>
      <c r="S195" s="253"/>
      <c r="T195" s="329"/>
      <c r="U195" s="254"/>
      <c r="V195" s="329"/>
    </row>
    <row r="196" spans="1:28" ht="19.5" thickBot="1">
      <c r="A196"/>
      <c r="B196"/>
      <c r="C196"/>
      <c r="D196"/>
      <c r="E196" s="181"/>
      <c r="F196" s="181"/>
      <c r="G196" s="181"/>
      <c r="H196" s="181"/>
      <c r="I196" s="245"/>
      <c r="J196" s="245"/>
      <c r="K196" s="245"/>
      <c r="L196" s="245"/>
      <c r="M196" s="248"/>
      <c r="N196" s="324"/>
      <c r="O196" s="253"/>
      <c r="P196" s="287"/>
      <c r="Q196" s="256"/>
      <c r="R196" s="288"/>
      <c r="S196" s="256"/>
      <c r="T196" s="335"/>
      <c r="U196" s="254"/>
      <c r="V196" s="329"/>
    </row>
    <row r="197" spans="1:28" ht="19.5" thickTop="1">
      <c r="A197"/>
      <c r="B197"/>
      <c r="C197"/>
      <c r="D197"/>
      <c r="E197" s="181"/>
      <c r="F197" s="181"/>
      <c r="G197" s="181"/>
      <c r="H197" s="181"/>
      <c r="I197" s="245"/>
      <c r="J197" s="245"/>
      <c r="K197" s="245"/>
      <c r="L197" s="245"/>
      <c r="M197" s="248"/>
      <c r="N197" s="324"/>
      <c r="O197" s="253"/>
      <c r="P197" s="287"/>
      <c r="Q197" s="181"/>
      <c r="R197" s="181"/>
      <c r="S197" s="181"/>
      <c r="T197" s="181"/>
      <c r="U197" s="253"/>
      <c r="V197" s="329"/>
    </row>
    <row r="198" spans="1:28" ht="19.5" thickBot="1">
      <c r="A198"/>
      <c r="B198"/>
      <c r="C198"/>
      <c r="D198"/>
      <c r="E198" s="181"/>
      <c r="F198" s="181"/>
      <c r="G198" s="181"/>
      <c r="H198" s="181"/>
      <c r="I198" s="245"/>
      <c r="J198" s="245"/>
      <c r="K198" s="245"/>
      <c r="L198" s="245"/>
      <c r="M198" s="248"/>
      <c r="N198" s="324"/>
      <c r="O198" s="253"/>
      <c r="P198" s="287"/>
      <c r="Q198" s="181"/>
      <c r="R198" s="181"/>
      <c r="S198" s="181"/>
      <c r="T198" s="181"/>
      <c r="U198" s="256"/>
      <c r="V198" s="329"/>
    </row>
    <row r="199" spans="1:28" ht="20.25" thickTop="1" thickBot="1">
      <c r="A199"/>
      <c r="B199"/>
      <c r="C199"/>
      <c r="D199"/>
      <c r="E199" s="181"/>
      <c r="F199" s="181"/>
      <c r="G199" s="181"/>
      <c r="H199" s="181"/>
      <c r="I199" s="245"/>
      <c r="J199" s="245"/>
      <c r="K199" s="245"/>
      <c r="L199" s="245"/>
      <c r="M199" s="248"/>
      <c r="N199" s="324"/>
      <c r="O199" s="256"/>
      <c r="P199" s="288"/>
      <c r="Q199" s="181"/>
      <c r="R199" s="181"/>
      <c r="S199" s="181"/>
      <c r="T199" s="181"/>
      <c r="U199" s="181"/>
      <c r="V199" s="257"/>
    </row>
    <row r="200" spans="1:28" ht="19.5" thickTop="1">
      <c r="A200"/>
      <c r="B200"/>
      <c r="C200"/>
      <c r="D200"/>
      <c r="E200" s="181"/>
      <c r="F200" s="181"/>
      <c r="G200" s="181"/>
      <c r="H200" s="181"/>
      <c r="I200" s="245"/>
      <c r="J200" s="245"/>
      <c r="K200" s="245"/>
      <c r="L200" s="245"/>
      <c r="M200" s="248"/>
      <c r="N200" s="324"/>
      <c r="O200" s="258"/>
      <c r="P200" s="181"/>
      <c r="Q200" s="181"/>
      <c r="R200" s="181"/>
      <c r="S200" s="181"/>
      <c r="T200" s="181"/>
      <c r="U200" s="181"/>
      <c r="V200" s="181"/>
    </row>
    <row r="201" spans="1:28">
      <c r="A201"/>
      <c r="B201"/>
      <c r="C201"/>
      <c r="D201"/>
      <c r="E201" s="181"/>
      <c r="F201" s="181"/>
      <c r="G201" s="181"/>
      <c r="H201" s="181"/>
      <c r="I201" s="245"/>
      <c r="J201" s="245"/>
      <c r="K201" s="245"/>
      <c r="L201" s="259"/>
      <c r="M201" s="248"/>
      <c r="N201" s="324"/>
      <c r="O201" s="258"/>
      <c r="P201" s="181"/>
      <c r="Q201" s="181"/>
      <c r="R201" s="181"/>
      <c r="S201" s="181"/>
      <c r="T201" s="181"/>
      <c r="U201" s="181"/>
      <c r="V201" s="181"/>
    </row>
    <row r="202" spans="1:28" ht="19.5" thickBot="1">
      <c r="A202"/>
      <c r="B202"/>
      <c r="C202"/>
      <c r="D202"/>
      <c r="E202" s="233"/>
      <c r="F202" s="233"/>
      <c r="G202" s="233"/>
      <c r="H202" s="233"/>
      <c r="I202" s="245"/>
      <c r="J202" s="245"/>
      <c r="K202" s="245"/>
      <c r="L202" s="259"/>
      <c r="M202" s="255"/>
      <c r="N202" s="325"/>
      <c r="O202" s="258"/>
      <c r="P202" s="181"/>
      <c r="Q202" s="181"/>
      <c r="R202" s="181"/>
      <c r="S202" s="181"/>
      <c r="T202" s="181"/>
      <c r="U202" s="181"/>
      <c r="V202" s="181"/>
    </row>
    <row r="203" spans="1:28" ht="19.5" thickTop="1"/>
    <row r="204" spans="1:28">
      <c r="A204" s="268"/>
      <c r="B204" s="570"/>
      <c r="C204" s="570"/>
      <c r="D204" s="268"/>
      <c r="E204" s="570"/>
      <c r="F204" s="570"/>
      <c r="G204" s="268"/>
      <c r="H204" s="570"/>
      <c r="I204" s="570"/>
      <c r="J204" s="268"/>
      <c r="K204" s="570"/>
      <c r="L204" s="570"/>
      <c r="M204" s="268"/>
      <c r="N204" s="570"/>
      <c r="O204" s="570"/>
      <c r="P204" s="268"/>
      <c r="Q204" s="570"/>
      <c r="R204" s="570"/>
      <c r="S204" s="268"/>
      <c r="T204" s="570"/>
      <c r="U204" s="570"/>
      <c r="V204" s="268"/>
      <c r="W204" s="570"/>
      <c r="X204" s="570"/>
      <c r="Y204" s="268"/>
      <c r="Z204" s="570"/>
      <c r="AA204"/>
      <c r="AB204"/>
    </row>
    <row r="205" spans="1:28">
      <c r="A205" s="570"/>
      <c r="B205" s="570"/>
      <c r="C205" s="570"/>
      <c r="D205" s="571"/>
      <c r="E205" s="571"/>
      <c r="F205" s="571"/>
      <c r="G205" s="571"/>
      <c r="H205" s="571"/>
      <c r="I205" s="571"/>
      <c r="J205" s="571"/>
      <c r="K205" s="571"/>
      <c r="L205" s="571"/>
      <c r="M205" s="571"/>
      <c r="N205" s="571"/>
      <c r="O205" s="571"/>
      <c r="P205" s="571"/>
      <c r="Q205" s="571"/>
      <c r="R205" s="571"/>
      <c r="S205" s="571"/>
      <c r="T205" s="571"/>
      <c r="U205" s="571"/>
      <c r="V205" s="571"/>
      <c r="W205" s="571"/>
      <c r="X205" s="571"/>
      <c r="Y205" s="571"/>
      <c r="Z205" s="572"/>
      <c r="AA205"/>
      <c r="AB205"/>
    </row>
    <row r="206" spans="1:28">
      <c r="A206" s="268"/>
      <c r="B206" s="570"/>
      <c r="C206" s="570"/>
      <c r="D206" s="268"/>
      <c r="E206" s="570"/>
      <c r="F206" s="570"/>
      <c r="G206" s="268"/>
      <c r="H206" s="570"/>
      <c r="I206" s="570"/>
      <c r="J206" s="268"/>
      <c r="K206" s="570"/>
      <c r="L206" s="570"/>
      <c r="M206" s="268"/>
      <c r="N206" s="570"/>
      <c r="O206" s="570"/>
      <c r="P206" s="268"/>
      <c r="Q206" s="570"/>
      <c r="R206" s="570"/>
      <c r="S206" s="268"/>
      <c r="T206" s="570"/>
      <c r="U206" s="570"/>
      <c r="V206" s="268"/>
      <c r="W206" s="570"/>
      <c r="X206" s="570"/>
      <c r="Y206" s="268"/>
      <c r="Z206" s="572"/>
      <c r="AA206"/>
      <c r="AB206"/>
    </row>
    <row r="207" spans="1:28">
      <c r="A207"/>
      <c r="B207" s="572"/>
      <c r="C207" s="570"/>
      <c r="D207" s="268"/>
      <c r="E207" s="572"/>
      <c r="F207" s="570"/>
      <c r="G207" s="268"/>
      <c r="H207" s="570"/>
      <c r="I207" s="570"/>
      <c r="J207" s="268"/>
      <c r="K207" s="570"/>
      <c r="L207" s="570"/>
      <c r="M207" s="268"/>
      <c r="N207" s="570"/>
      <c r="O207" s="570"/>
      <c r="P207" s="268"/>
      <c r="Q207" s="570"/>
      <c r="R207" s="570"/>
      <c r="S207" s="268"/>
      <c r="T207" s="570"/>
      <c r="U207" s="570"/>
      <c r="V207" s="268"/>
      <c r="W207" s="570"/>
      <c r="X207" s="570"/>
      <c r="Y207" s="268"/>
      <c r="Z207" s="572"/>
      <c r="AA207"/>
      <c r="AB207"/>
    </row>
    <row r="208" spans="1:28">
      <c r="A208" s="268"/>
      <c r="B208" s="570"/>
      <c r="C208" s="570"/>
      <c r="D208" s="268"/>
      <c r="E208" s="570"/>
      <c r="F208" s="570"/>
      <c r="G208" s="268"/>
      <c r="H208" s="570"/>
      <c r="I208" s="570"/>
      <c r="J208" s="268"/>
      <c r="K208" s="570"/>
      <c r="L208" s="570"/>
      <c r="M208" s="268"/>
      <c r="N208" s="570"/>
      <c r="O208" s="570"/>
      <c r="P208" s="268"/>
      <c r="Q208" s="570"/>
      <c r="R208" s="570"/>
      <c r="S208" s="268"/>
      <c r="T208" s="570"/>
      <c r="U208" s="570"/>
      <c r="V208" s="268"/>
      <c r="W208" s="570"/>
      <c r="X208" s="570"/>
      <c r="Y208" s="268"/>
      <c r="Z208" s="572"/>
      <c r="AA208" s="573"/>
      <c r="AB208" s="573"/>
    </row>
    <row r="209" spans="1:28">
      <c r="A209" s="268"/>
      <c r="B209" s="570"/>
      <c r="C209" s="570"/>
      <c r="D209" s="268"/>
      <c r="E209" s="572"/>
      <c r="F209" s="570"/>
      <c r="G209" s="268"/>
      <c r="H209" s="570"/>
      <c r="I209" s="570"/>
      <c r="J209" s="268"/>
      <c r="K209" s="570"/>
      <c r="L209" s="570"/>
      <c r="M209" s="268"/>
      <c r="N209" s="570"/>
      <c r="O209" s="570"/>
      <c r="P209" s="268"/>
      <c r="Q209" s="570"/>
      <c r="R209" s="570"/>
      <c r="S209" s="268"/>
      <c r="T209" s="570"/>
      <c r="U209" s="570"/>
      <c r="V209" s="268"/>
      <c r="W209" s="570"/>
      <c r="X209" s="570"/>
      <c r="Y209" s="268"/>
      <c r="Z209" s="572"/>
      <c r="AA209"/>
      <c r="AB209"/>
    </row>
    <row r="210" spans="1:28">
      <c r="A210" s="268"/>
      <c r="B210" s="570"/>
      <c r="C210" s="570"/>
      <c r="D210" s="268"/>
      <c r="E210" s="570"/>
      <c r="F210" s="570"/>
      <c r="G210" s="268"/>
      <c r="H210" s="570"/>
      <c r="I210" s="570"/>
      <c r="J210" s="268"/>
      <c r="K210" s="570"/>
      <c r="L210" s="570"/>
      <c r="M210" s="268"/>
      <c r="N210" s="570"/>
      <c r="O210" s="570"/>
      <c r="P210" s="268"/>
      <c r="Q210" s="570"/>
      <c r="R210" s="570"/>
      <c r="S210" s="268"/>
      <c r="T210" s="570"/>
      <c r="U210" s="570"/>
      <c r="V210" s="268"/>
      <c r="W210" s="570"/>
      <c r="X210" s="570"/>
      <c r="Y210" s="268"/>
      <c r="Z210" s="572"/>
      <c r="AA210"/>
      <c r="AB210"/>
    </row>
    <row r="211" spans="1:28">
      <c r="A211" s="268"/>
      <c r="B211" s="570"/>
      <c r="C211" s="570"/>
      <c r="D211" s="268"/>
      <c r="E211" s="570"/>
      <c r="F211" s="570"/>
      <c r="G211" s="268"/>
      <c r="H211" s="570"/>
      <c r="I211" s="570"/>
      <c r="J211" s="268"/>
      <c r="K211" s="570"/>
      <c r="L211" s="570"/>
      <c r="M211" s="268"/>
      <c r="N211" s="570"/>
      <c r="O211" s="570"/>
      <c r="P211" s="268"/>
      <c r="Q211" s="570"/>
      <c r="R211" s="570"/>
      <c r="S211" s="268"/>
      <c r="T211" s="570"/>
      <c r="U211" s="570"/>
      <c r="V211" s="268"/>
      <c r="W211" s="570"/>
      <c r="X211" s="570"/>
      <c r="Y211" s="268"/>
      <c r="Z211" s="572"/>
      <c r="AA211" s="573"/>
      <c r="AB211" s="573"/>
    </row>
    <row r="212" spans="1:28">
      <c r="A212" s="268"/>
      <c r="B212" s="570"/>
      <c r="C212" s="570"/>
      <c r="D212" s="268"/>
      <c r="E212" s="570"/>
      <c r="F212" s="570"/>
      <c r="G212" s="268"/>
      <c r="H212" s="570"/>
      <c r="I212" s="570"/>
      <c r="J212" s="268"/>
      <c r="K212" s="570"/>
      <c r="L212" s="570"/>
      <c r="M212" s="268"/>
      <c r="N212" s="570"/>
      <c r="O212" s="570"/>
      <c r="P212" s="268"/>
      <c r="Q212" s="570"/>
      <c r="R212" s="570"/>
      <c r="S212" s="268"/>
      <c r="T212" s="570"/>
      <c r="U212" s="570"/>
      <c r="V212" s="268"/>
      <c r="W212" s="570"/>
      <c r="X212" s="570"/>
      <c r="Y212" s="268"/>
      <c r="Z212" s="572"/>
      <c r="AA212"/>
      <c r="AB212"/>
    </row>
    <row r="213" spans="1:28">
      <c r="A213"/>
      <c r="B213" s="572"/>
      <c r="C213" s="572"/>
      <c r="D213"/>
      <c r="E213" s="572"/>
      <c r="F213" s="572"/>
      <c r="G213"/>
      <c r="H213" s="572"/>
      <c r="I213" s="572"/>
      <c r="J213"/>
      <c r="K213" s="572"/>
      <c r="L213" s="572"/>
      <c r="M213"/>
      <c r="N213" s="572"/>
      <c r="O213" s="572"/>
      <c r="P213"/>
      <c r="Q213" s="572"/>
      <c r="R213" s="572"/>
      <c r="S213"/>
      <c r="T213" s="572"/>
      <c r="U213" s="572"/>
      <c r="V213"/>
      <c r="W213" s="572"/>
      <c r="X213" s="572"/>
      <c r="Y213"/>
      <c r="Z213" s="572"/>
      <c r="AA213"/>
      <c r="AB213"/>
    </row>
    <row r="214" spans="1:28">
      <c r="A214"/>
      <c r="B214" s="572"/>
      <c r="C214" s="572"/>
      <c r="D214"/>
      <c r="E214" s="572"/>
      <c r="F214" s="572"/>
      <c r="G214"/>
      <c r="H214" s="572"/>
      <c r="I214" s="572"/>
      <c r="J214"/>
      <c r="K214" s="572"/>
      <c r="L214" s="572"/>
      <c r="M214"/>
      <c r="N214" s="572"/>
      <c r="O214" s="572"/>
      <c r="P214"/>
      <c r="Q214" s="572"/>
      <c r="R214" s="572"/>
      <c r="S214"/>
      <c r="T214" s="572"/>
      <c r="U214" s="572"/>
      <c r="V214"/>
      <c r="W214" s="572"/>
      <c r="X214" s="572"/>
      <c r="Y214"/>
      <c r="Z214" s="572"/>
      <c r="AA214"/>
      <c r="AB214"/>
    </row>
    <row r="215" spans="1:28">
      <c r="A215"/>
      <c r="B215" s="572"/>
      <c r="C215" s="572"/>
      <c r="D215"/>
      <c r="E215" s="572"/>
      <c r="F215" s="572"/>
      <c r="G215"/>
      <c r="H215" s="572"/>
      <c r="I215" s="572"/>
      <c r="J215"/>
      <c r="K215" s="572"/>
      <c r="L215" s="572"/>
      <c r="M215"/>
      <c r="N215" s="572"/>
      <c r="O215" s="572"/>
      <c r="P215"/>
      <c r="Q215" s="572"/>
      <c r="R215" s="572"/>
      <c r="S215"/>
      <c r="T215" s="572"/>
      <c r="U215" s="572"/>
      <c r="V215"/>
      <c r="W215" s="572"/>
      <c r="X215" s="572"/>
      <c r="Y215"/>
      <c r="Z215" s="572"/>
      <c r="AA215" s="573"/>
      <c r="AB215" s="573"/>
    </row>
    <row r="216" spans="1:28">
      <c r="A216"/>
      <c r="B216" s="572"/>
      <c r="C216" s="572"/>
      <c r="D216"/>
      <c r="E216" s="572"/>
      <c r="F216" s="572"/>
      <c r="G216"/>
      <c r="H216" s="572"/>
      <c r="I216" s="572"/>
      <c r="J216"/>
      <c r="K216" s="572"/>
      <c r="L216" s="572"/>
      <c r="M216"/>
      <c r="N216" s="572"/>
      <c r="O216" s="572"/>
      <c r="P216"/>
      <c r="Q216" s="572"/>
      <c r="R216" s="572"/>
      <c r="S216"/>
      <c r="T216" s="572"/>
      <c r="U216" s="572"/>
      <c r="V216"/>
      <c r="W216" s="572"/>
      <c r="X216" s="572"/>
      <c r="Y216"/>
      <c r="Z216" s="572"/>
      <c r="AA216"/>
      <c r="AB216"/>
    </row>
    <row r="217" spans="1:28">
      <c r="A217"/>
      <c r="B217" s="572"/>
      <c r="C217" s="572"/>
      <c r="D217"/>
      <c r="E217" s="572"/>
      <c r="F217" s="572"/>
      <c r="G217"/>
      <c r="H217" s="572"/>
      <c r="I217" s="572"/>
      <c r="J217"/>
      <c r="K217" s="572"/>
      <c r="L217" s="572"/>
      <c r="M217"/>
      <c r="N217" s="572"/>
      <c r="O217" s="572"/>
      <c r="P217"/>
      <c r="Q217" s="572"/>
      <c r="R217" s="572"/>
      <c r="S217"/>
      <c r="T217" s="572"/>
      <c r="U217" s="572"/>
      <c r="V217"/>
      <c r="W217" s="572"/>
      <c r="X217" s="572"/>
      <c r="Y217"/>
      <c r="Z217" s="572"/>
      <c r="AA217"/>
      <c r="AB217"/>
    </row>
    <row r="218" spans="1:28">
      <c r="A218"/>
      <c r="B218" s="572"/>
      <c r="C218" s="572"/>
      <c r="D218"/>
      <c r="E218" s="572"/>
      <c r="F218" s="572"/>
      <c r="G218" s="476"/>
      <c r="H218" s="476"/>
      <c r="I218" s="476"/>
      <c r="J218" s="476"/>
      <c r="K218" s="572"/>
      <c r="L218" s="572"/>
      <c r="M218"/>
      <c r="N218" s="572"/>
      <c r="O218" s="572"/>
      <c r="P218"/>
      <c r="Q218" s="572"/>
      <c r="R218" s="572"/>
      <c r="S218"/>
      <c r="T218" s="572"/>
      <c r="U218" s="572"/>
      <c r="V218"/>
      <c r="W218" s="572"/>
      <c r="X218" s="572"/>
      <c r="Y218"/>
      <c r="Z218" s="572"/>
      <c r="AA218"/>
      <c r="AB218"/>
    </row>
    <row r="219" spans="1:28">
      <c r="A219"/>
      <c r="B219" s="572"/>
      <c r="C219" s="572"/>
      <c r="D219"/>
      <c r="E219" s="572"/>
      <c r="F219" s="572"/>
      <c r="G219" s="476"/>
      <c r="H219" s="476"/>
      <c r="I219" s="476"/>
      <c r="J219" s="476"/>
      <c r="K219" s="572"/>
      <c r="L219" s="572"/>
      <c r="M219"/>
      <c r="N219" s="572"/>
      <c r="O219" s="572"/>
      <c r="P219"/>
      <c r="Q219" s="572"/>
      <c r="R219" s="572"/>
      <c r="S219"/>
      <c r="T219" s="572"/>
      <c r="U219" s="572"/>
      <c r="V219"/>
      <c r="W219" s="572"/>
      <c r="X219" s="572"/>
      <c r="Y219"/>
      <c r="Z219" s="572"/>
      <c r="AA219"/>
      <c r="AB219"/>
    </row>
    <row r="220" spans="1:28">
      <c r="A220"/>
      <c r="B220" s="572"/>
      <c r="C220" s="572"/>
      <c r="D220"/>
      <c r="E220" s="572"/>
      <c r="F220" s="572"/>
      <c r="G220" s="476"/>
      <c r="H220" s="476"/>
      <c r="I220" s="476"/>
      <c r="J220" s="476"/>
      <c r="K220" s="572"/>
      <c r="L220" s="572"/>
      <c r="M220"/>
      <c r="N220" s="572"/>
      <c r="O220" s="572"/>
      <c r="P220"/>
      <c r="Q220" s="572"/>
      <c r="R220" s="572"/>
      <c r="S220"/>
      <c r="T220" s="572"/>
      <c r="U220" s="572"/>
      <c r="V220"/>
      <c r="W220" s="572"/>
      <c r="X220" s="572"/>
      <c r="Y220"/>
      <c r="Z220" s="572"/>
      <c r="AA220"/>
      <c r="AB220"/>
    </row>
    <row r="221" spans="1:28">
      <c r="A221"/>
      <c r="B221" s="572"/>
      <c r="C221" s="572"/>
      <c r="D221"/>
      <c r="E221" s="572"/>
      <c r="F221" s="572"/>
      <c r="G221" s="476"/>
      <c r="H221" s="476"/>
      <c r="I221" s="476"/>
      <c r="J221" s="476"/>
      <c r="K221" s="572"/>
      <c r="L221" s="572"/>
      <c r="M221"/>
      <c r="N221" s="572"/>
      <c r="O221" s="572"/>
      <c r="P221"/>
      <c r="Q221" s="572"/>
      <c r="R221" s="572"/>
      <c r="S221"/>
      <c r="T221" s="572"/>
      <c r="U221" s="572"/>
      <c r="V221"/>
      <c r="W221" s="572"/>
      <c r="X221" s="572"/>
      <c r="Y221"/>
      <c r="Z221" s="572"/>
      <c r="AA221"/>
      <c r="AB221"/>
    </row>
    <row r="222" spans="1:28">
      <c r="A222"/>
      <c r="B222" s="572"/>
      <c r="C222" s="572"/>
      <c r="D222"/>
      <c r="E222" s="572"/>
      <c r="F222" s="572"/>
      <c r="G222" s="476"/>
      <c r="H222" s="476"/>
      <c r="I222" s="476"/>
      <c r="J222" s="476"/>
      <c r="K222" s="572"/>
      <c r="L222" s="572"/>
      <c r="M222"/>
      <c r="N222" s="572"/>
      <c r="O222" s="572"/>
      <c r="P222"/>
      <c r="Q222" s="572"/>
      <c r="R222" s="572"/>
      <c r="S222"/>
      <c r="T222" s="572"/>
      <c r="U222" s="572"/>
      <c r="V222"/>
      <c r="W222" s="572"/>
      <c r="X222" s="572"/>
      <c r="Y222"/>
      <c r="Z222" s="572"/>
      <c r="AA222"/>
      <c r="AB222"/>
    </row>
    <row r="223" spans="1:28">
      <c r="A223"/>
      <c r="B223" s="572"/>
      <c r="C223" s="572"/>
      <c r="D223"/>
      <c r="E223" s="572"/>
      <c r="F223" s="572"/>
      <c r="G223" s="476"/>
      <c r="H223" s="476"/>
      <c r="I223" s="476"/>
      <c r="J223" s="476"/>
      <c r="K223" s="572"/>
      <c r="L223" s="572"/>
      <c r="M223"/>
      <c r="N223" s="572"/>
      <c r="O223" s="572"/>
      <c r="P223"/>
      <c r="Q223" s="572"/>
      <c r="R223" s="572"/>
      <c r="S223"/>
      <c r="T223" s="572"/>
      <c r="U223" s="572"/>
      <c r="V223"/>
      <c r="W223" s="572"/>
      <c r="X223" s="572"/>
      <c r="Y223"/>
      <c r="Z223" s="572"/>
      <c r="AA223"/>
      <c r="AB223"/>
    </row>
    <row r="224" spans="1:28">
      <c r="A224"/>
      <c r="B224" s="572"/>
      <c r="C224" s="572"/>
      <c r="D224"/>
      <c r="E224" s="572"/>
      <c r="F224" s="572"/>
      <c r="G224" s="476"/>
      <c r="H224" s="476"/>
      <c r="I224" s="476"/>
      <c r="J224" s="476"/>
      <c r="K224" s="572"/>
      <c r="L224" s="572"/>
      <c r="M224"/>
      <c r="N224" s="572"/>
      <c r="O224" s="572"/>
      <c r="P224"/>
      <c r="Q224" s="572"/>
      <c r="R224" s="572"/>
      <c r="S224"/>
      <c r="T224" s="572"/>
      <c r="U224" s="572"/>
      <c r="V224"/>
      <c r="W224" s="572"/>
      <c r="X224" s="572"/>
      <c r="Y224"/>
      <c r="Z224" s="572"/>
      <c r="AA224"/>
      <c r="AB224"/>
    </row>
    <row r="225" spans="1:28">
      <c r="A225"/>
      <c r="B225" s="572"/>
      <c r="C225" s="572"/>
      <c r="D225"/>
      <c r="E225" s="572"/>
      <c r="F225" s="572"/>
      <c r="G225" s="476"/>
      <c r="H225" s="476"/>
      <c r="I225" s="476"/>
      <c r="J225" s="476"/>
      <c r="K225" s="572"/>
      <c r="L225" s="572"/>
      <c r="M225"/>
      <c r="N225" s="572"/>
      <c r="O225" s="572"/>
      <c r="P225"/>
      <c r="Q225" s="572"/>
      <c r="R225" s="572"/>
      <c r="S225"/>
      <c r="T225" s="572"/>
      <c r="U225" s="572"/>
      <c r="V225"/>
      <c r="W225" s="572"/>
      <c r="X225" s="572"/>
      <c r="Y225"/>
      <c r="Z225" s="572"/>
      <c r="AA225" s="573"/>
      <c r="AB225" s="573"/>
    </row>
    <row r="226" spans="1:28">
      <c r="A226"/>
      <c r="B226" s="572"/>
      <c r="C226" s="572"/>
      <c r="D226"/>
      <c r="E226" s="572"/>
      <c r="F226" s="572"/>
      <c r="G226"/>
      <c r="H226" s="572"/>
      <c r="I226" s="572"/>
      <c r="J226"/>
      <c r="K226" s="572"/>
      <c r="L226" s="572"/>
      <c r="M226"/>
      <c r="N226" s="572"/>
      <c r="O226" s="572"/>
      <c r="P226"/>
      <c r="Q226" s="572"/>
      <c r="R226" s="572"/>
      <c r="S226"/>
      <c r="T226" s="572"/>
      <c r="U226" s="572"/>
      <c r="V226"/>
      <c r="W226" s="572"/>
      <c r="X226" s="572"/>
      <c r="Y226"/>
      <c r="Z226" s="572"/>
      <c r="AA226" s="573"/>
      <c r="AB226" s="573"/>
    </row>
    <row r="227" spans="1:28">
      <c r="A227"/>
      <c r="B227" s="572"/>
      <c r="C227" s="572"/>
      <c r="D227"/>
      <c r="E227" s="572"/>
      <c r="F227" s="572"/>
      <c r="G227"/>
      <c r="H227" s="572"/>
      <c r="I227" s="572"/>
      <c r="J227"/>
      <c r="K227" s="572"/>
      <c r="L227" s="572"/>
      <c r="M227"/>
      <c r="N227" s="572"/>
      <c r="O227" s="572"/>
      <c r="P227"/>
      <c r="Q227" s="572"/>
      <c r="R227" s="572"/>
      <c r="S227"/>
      <c r="T227" s="572"/>
      <c r="U227" s="572"/>
      <c r="V227"/>
      <c r="W227" s="572"/>
      <c r="X227" s="572"/>
      <c r="Y227"/>
      <c r="Z227" s="572"/>
      <c r="AA227"/>
      <c r="AB227"/>
    </row>
    <row r="228" spans="1:28">
      <c r="A228"/>
      <c r="B228" s="572"/>
      <c r="C228" s="572"/>
      <c r="D228"/>
      <c r="E228" s="572"/>
      <c r="F228" s="572"/>
      <c r="G228"/>
      <c r="H228" s="572"/>
      <c r="I228" s="572"/>
      <c r="J228"/>
      <c r="K228" s="572"/>
      <c r="L228" s="572"/>
      <c r="M228"/>
      <c r="N228" s="572"/>
      <c r="O228" s="572"/>
      <c r="P228"/>
      <c r="Q228" s="572"/>
      <c r="R228" s="572"/>
      <c r="S228"/>
      <c r="T228" s="572"/>
      <c r="U228" s="572"/>
      <c r="V228"/>
      <c r="W228" s="572"/>
      <c r="X228" s="572"/>
      <c r="Y228"/>
      <c r="Z228" s="572"/>
      <c r="AA228"/>
      <c r="AB228"/>
    </row>
    <row r="229" spans="1:28">
      <c r="A229"/>
      <c r="B229" s="572"/>
      <c r="C229" s="572"/>
      <c r="D229"/>
      <c r="E229" s="572"/>
      <c r="F229" s="572"/>
      <c r="G229"/>
      <c r="H229" s="572"/>
      <c r="I229" s="572"/>
      <c r="J229"/>
      <c r="K229" s="572"/>
      <c r="L229" s="572"/>
      <c r="M229"/>
      <c r="N229" s="572"/>
      <c r="O229" s="572"/>
      <c r="P229"/>
      <c r="Q229" s="572"/>
      <c r="R229" s="572"/>
      <c r="S229"/>
      <c r="T229" s="572"/>
      <c r="U229" s="572"/>
      <c r="V229"/>
      <c r="W229" s="572"/>
      <c r="X229" s="572"/>
      <c r="Y229"/>
      <c r="Z229" s="572"/>
      <c r="AA229"/>
      <c r="AB229"/>
    </row>
    <row r="230" spans="1:28">
      <c r="A230"/>
      <c r="B230" s="572"/>
      <c r="C230" s="572"/>
      <c r="D230"/>
      <c r="E230" s="572"/>
      <c r="F230" s="572"/>
      <c r="G230"/>
      <c r="H230" s="572"/>
      <c r="I230" s="572"/>
      <c r="J230"/>
      <c r="K230" s="572"/>
      <c r="L230" s="572"/>
      <c r="M230"/>
      <c r="N230" s="572"/>
      <c r="O230" s="572"/>
      <c r="P230"/>
      <c r="Q230" s="572"/>
      <c r="R230" s="572"/>
      <c r="S230"/>
      <c r="T230" s="572"/>
      <c r="U230" s="572"/>
      <c r="V230"/>
      <c r="W230" s="572"/>
      <c r="X230" s="572"/>
      <c r="Y230"/>
      <c r="Z230" s="572"/>
      <c r="AA230"/>
      <c r="AB230"/>
    </row>
    <row r="231" spans="1:28">
      <c r="A231"/>
      <c r="B231" s="572"/>
      <c r="C231" s="572"/>
      <c r="D231"/>
      <c r="E231" s="572"/>
      <c r="F231" s="572"/>
      <c r="G231"/>
      <c r="H231" s="572"/>
      <c r="I231" s="572"/>
      <c r="J231"/>
      <c r="K231" s="572"/>
      <c r="L231" s="572"/>
      <c r="M231"/>
      <c r="N231" s="572"/>
      <c r="O231" s="572"/>
      <c r="P231"/>
      <c r="Q231" s="572"/>
      <c r="R231" s="572"/>
      <c r="S231"/>
      <c r="T231" s="572"/>
      <c r="U231" s="572"/>
      <c r="V231"/>
      <c r="W231" s="572"/>
      <c r="X231" s="572"/>
      <c r="Y231"/>
      <c r="Z231" s="572"/>
      <c r="AA231"/>
      <c r="AB231"/>
    </row>
    <row r="232" spans="1:28">
      <c r="A232"/>
      <c r="B232" s="572"/>
      <c r="C232" s="572"/>
      <c r="D232"/>
      <c r="E232" s="572"/>
      <c r="F232" s="572"/>
      <c r="G232"/>
      <c r="H232" s="572"/>
      <c r="I232" s="572"/>
      <c r="J232"/>
      <c r="K232" s="572"/>
      <c r="L232" s="572"/>
      <c r="M232"/>
      <c r="N232" s="572"/>
      <c r="O232" s="572"/>
      <c r="P232"/>
      <c r="Q232" s="572"/>
      <c r="R232" s="572"/>
      <c r="S232"/>
      <c r="T232" s="572"/>
      <c r="U232" s="572"/>
      <c r="V232"/>
      <c r="W232" s="572"/>
      <c r="X232" s="572"/>
      <c r="Y232"/>
      <c r="Z232" s="572"/>
      <c r="AA232"/>
      <c r="AB232"/>
    </row>
    <row r="233" spans="1:28">
      <c r="A233"/>
      <c r="B233" s="572"/>
      <c r="C233" s="572"/>
      <c r="D233"/>
      <c r="E233" s="572"/>
      <c r="F233" s="572"/>
      <c r="G233"/>
      <c r="H233" s="572"/>
      <c r="I233" s="572"/>
      <c r="J233"/>
      <c r="K233" s="572"/>
      <c r="L233" s="572"/>
      <c r="M233"/>
      <c r="N233" s="572"/>
      <c r="O233" s="572"/>
      <c r="P233"/>
      <c r="Q233" s="572"/>
      <c r="R233" s="572"/>
      <c r="S233"/>
      <c r="T233" s="572"/>
      <c r="U233" s="572"/>
      <c r="V233"/>
      <c r="W233" s="572"/>
      <c r="X233" s="572"/>
      <c r="Y233"/>
      <c r="Z233" s="572"/>
      <c r="AA233"/>
      <c r="AB233"/>
    </row>
    <row r="234" spans="1:28">
      <c r="A234"/>
      <c r="B234" s="572"/>
      <c r="C234" s="572"/>
      <c r="D234"/>
      <c r="E234" s="572"/>
      <c r="F234" s="572"/>
      <c r="G234"/>
      <c r="H234" s="572"/>
      <c r="I234" s="572"/>
      <c r="J234"/>
      <c r="K234" s="572"/>
      <c r="L234" s="572"/>
      <c r="M234"/>
      <c r="N234" s="572"/>
      <c r="O234" s="572"/>
      <c r="P234"/>
      <c r="Q234" s="572"/>
      <c r="R234" s="572"/>
      <c r="S234"/>
      <c r="T234" s="572"/>
      <c r="U234" s="572"/>
      <c r="V234"/>
      <c r="W234" s="572"/>
      <c r="X234" s="572"/>
      <c r="Y234"/>
      <c r="Z234" s="572"/>
      <c r="AA234"/>
      <c r="AB234"/>
    </row>
    <row r="235" spans="1:28">
      <c r="A235"/>
      <c r="B235" s="572"/>
      <c r="C235" s="572"/>
      <c r="D235"/>
      <c r="E235" s="572"/>
      <c r="F235" s="572"/>
      <c r="G235"/>
      <c r="H235" s="572"/>
      <c r="I235" s="572"/>
      <c r="J235"/>
      <c r="K235" s="572"/>
      <c r="L235" s="572"/>
      <c r="M235"/>
      <c r="N235" s="572"/>
      <c r="O235" s="572"/>
      <c r="P235"/>
      <c r="Q235" s="572"/>
      <c r="R235" s="572"/>
      <c r="S235"/>
      <c r="T235" s="572"/>
      <c r="U235" s="572"/>
      <c r="V235"/>
      <c r="W235" s="572"/>
      <c r="X235" s="572"/>
      <c r="Y235"/>
      <c r="Z235" s="572"/>
      <c r="AA235"/>
      <c r="AB235"/>
    </row>
    <row r="236" spans="1:28">
      <c r="A236"/>
      <c r="B236" s="572"/>
      <c r="C236" s="572"/>
      <c r="D236"/>
      <c r="E236" s="572"/>
      <c r="F236" s="572"/>
      <c r="G236"/>
      <c r="H236" s="572"/>
      <c r="I236" s="572"/>
      <c r="J236"/>
      <c r="K236" s="572"/>
      <c r="L236" s="572"/>
      <c r="M236"/>
      <c r="N236" s="572"/>
      <c r="O236" s="572"/>
      <c r="P236"/>
      <c r="Q236" s="572"/>
      <c r="R236" s="572"/>
      <c r="S236"/>
      <c r="T236" s="572"/>
      <c r="U236" s="572"/>
      <c r="V236"/>
      <c r="W236" s="572"/>
      <c r="X236" s="572"/>
      <c r="Y236"/>
      <c r="Z236" s="572"/>
      <c r="AA236"/>
      <c r="AB236"/>
    </row>
  </sheetData>
  <sheetProtection selectLockedCells="1" pivotTables="0"/>
  <mergeCells count="151">
    <mergeCell ref="G218:J225"/>
    <mergeCell ref="B4:O4"/>
    <mergeCell ref="A16:I17"/>
    <mergeCell ref="F18:I19"/>
    <mergeCell ref="F24:I25"/>
    <mergeCell ref="F27:I28"/>
    <mergeCell ref="F30:I31"/>
    <mergeCell ref="F33:I34"/>
    <mergeCell ref="U16:V17"/>
    <mergeCell ref="U18:V18"/>
    <mergeCell ref="U19:V19"/>
    <mergeCell ref="U21:V21"/>
    <mergeCell ref="U22:V22"/>
    <mergeCell ref="U25:V25"/>
    <mergeCell ref="U24:V24"/>
    <mergeCell ref="U27:V27"/>
    <mergeCell ref="U28:V28"/>
    <mergeCell ref="U30:V30"/>
    <mergeCell ref="U33:V33"/>
    <mergeCell ref="A33:A35"/>
    <mergeCell ref="A30:A32"/>
    <mergeCell ref="U34:V34"/>
    <mergeCell ref="U31:V31"/>
    <mergeCell ref="J20:V20"/>
    <mergeCell ref="F20:I20"/>
    <mergeCell ref="C170:G177"/>
    <mergeCell ref="Y25:Y26"/>
    <mergeCell ref="W98:Z98"/>
    <mergeCell ref="H126:I126"/>
    <mergeCell ref="Z25:Z26"/>
    <mergeCell ref="W22:W23"/>
    <mergeCell ref="X22:X23"/>
    <mergeCell ref="Y22:Y23"/>
    <mergeCell ref="Z22:Z23"/>
    <mergeCell ref="J29:V29"/>
    <mergeCell ref="F29:I29"/>
    <mergeCell ref="J32:V32"/>
    <mergeCell ref="F32:I32"/>
    <mergeCell ref="J35:V35"/>
    <mergeCell ref="F35:I35"/>
    <mergeCell ref="M101:N101"/>
    <mergeCell ref="M102:N102"/>
    <mergeCell ref="M103:N103"/>
    <mergeCell ref="M104:N104"/>
    <mergeCell ref="P98:T98"/>
    <mergeCell ref="M98:N98"/>
    <mergeCell ref="V98:V99"/>
    <mergeCell ref="M99:N99"/>
    <mergeCell ref="A95:Q95"/>
    <mergeCell ref="D96:D98"/>
    <mergeCell ref="A97:B98"/>
    <mergeCell ref="F97:G97"/>
    <mergeCell ref="F98:F100"/>
    <mergeCell ref="G98:G100"/>
    <mergeCell ref="I97:P97"/>
    <mergeCell ref="AA22:AA23"/>
    <mergeCell ref="B23:E23"/>
    <mergeCell ref="B26:E26"/>
    <mergeCell ref="F21:I22"/>
    <mergeCell ref="J23:V23"/>
    <mergeCell ref="F23:I23"/>
    <mergeCell ref="J26:V26"/>
    <mergeCell ref="F26:I26"/>
    <mergeCell ref="M100:N100"/>
    <mergeCell ref="B35:E35"/>
    <mergeCell ref="AA25:AA26"/>
    <mergeCell ref="D11:H11"/>
    <mergeCell ref="B20:E20"/>
    <mergeCell ref="W94:AC94"/>
    <mergeCell ref="W37:AC93"/>
    <mergeCell ref="AB24:AC24"/>
    <mergeCell ref="W19:W20"/>
    <mergeCell ref="X19:X20"/>
    <mergeCell ref="Z19:Z20"/>
    <mergeCell ref="AA19:AA20"/>
    <mergeCell ref="AB19:AC20"/>
    <mergeCell ref="AA34:AA35"/>
    <mergeCell ref="AB34:AC35"/>
    <mergeCell ref="AB31:AC32"/>
    <mergeCell ref="AB22:AC23"/>
    <mergeCell ref="AB25:AC26"/>
    <mergeCell ref="W25:W26"/>
    <mergeCell ref="X25:X26"/>
    <mergeCell ref="X34:X35"/>
    <mergeCell ref="Y34:Y35"/>
    <mergeCell ref="Z34:Z35"/>
    <mergeCell ref="X31:X32"/>
    <mergeCell ref="Y31:Y32"/>
    <mergeCell ref="O17:T17"/>
    <mergeCell ref="J16:N16"/>
    <mergeCell ref="O16:T16"/>
    <mergeCell ref="W16:Y17"/>
    <mergeCell ref="AB21:AC21"/>
    <mergeCell ref="Z16:AC17"/>
    <mergeCell ref="S10:T10"/>
    <mergeCell ref="AB18:AC18"/>
    <mergeCell ref="AA10:AB10"/>
    <mergeCell ref="W10:Y10"/>
    <mergeCell ref="Y19:Y20"/>
    <mergeCell ref="S12:S14"/>
    <mergeCell ref="T12:U14"/>
    <mergeCell ref="V12:Z12"/>
    <mergeCell ref="V13:Z13"/>
    <mergeCell ref="V14:Z14"/>
    <mergeCell ref="AB12:AB14"/>
    <mergeCell ref="M13:N13"/>
    <mergeCell ref="J13:K13"/>
    <mergeCell ref="P11:Q12"/>
    <mergeCell ref="S11:T11"/>
    <mergeCell ref="R11:R12"/>
    <mergeCell ref="M14:N14"/>
    <mergeCell ref="W34:W35"/>
    <mergeCell ref="U3:AB3"/>
    <mergeCell ref="Q1:S5"/>
    <mergeCell ref="L3:M3"/>
    <mergeCell ref="B2:J3"/>
    <mergeCell ref="N3:O3"/>
    <mergeCell ref="L7:N7"/>
    <mergeCell ref="J10:K10"/>
    <mergeCell ref="C14:H14"/>
    <mergeCell ref="R7:T7"/>
    <mergeCell ref="D7:H7"/>
    <mergeCell ref="C13:H13"/>
    <mergeCell ref="P10:Q10"/>
    <mergeCell ref="K8:N8"/>
    <mergeCell ref="D8:H8"/>
    <mergeCell ref="D9:H9"/>
    <mergeCell ref="J12:K12"/>
    <mergeCell ref="P9:Q9"/>
    <mergeCell ref="K9:L9"/>
    <mergeCell ref="J14:K14"/>
    <mergeCell ref="Z31:Z32"/>
    <mergeCell ref="J11:K11"/>
    <mergeCell ref="AB27:AC27"/>
    <mergeCell ref="A27:A29"/>
    <mergeCell ref="AB33:AC33"/>
    <mergeCell ref="AB30:AC30"/>
    <mergeCell ref="B32:E32"/>
    <mergeCell ref="B29:E29"/>
    <mergeCell ref="W28:W29"/>
    <mergeCell ref="X28:X29"/>
    <mergeCell ref="Y28:Y29"/>
    <mergeCell ref="Z28:Z29"/>
    <mergeCell ref="AA28:AA29"/>
    <mergeCell ref="AB28:AC29"/>
    <mergeCell ref="W31:W32"/>
    <mergeCell ref="AA31:AA32"/>
    <mergeCell ref="A18:A20"/>
    <mergeCell ref="A21:A23"/>
    <mergeCell ref="A24:A26"/>
    <mergeCell ref="J17:N17"/>
  </mergeCells>
  <dataValidations count="5">
    <dataValidation type="list" allowBlank="1" showInputMessage="1" showErrorMessage="1" sqref="R7:T7">
      <formula1>$A$166:$A$168</formula1>
    </dataValidation>
    <dataValidation type="list" allowBlank="1" showInputMessage="1" showErrorMessage="1" sqref="K8:N8">
      <formula1>$A$113:$A$120</formula1>
    </dataValidation>
    <dataValidation type="list" allowBlank="1" showInputMessage="1" showErrorMessage="1" sqref="L7:N7">
      <formula1>$B$128:$B$134</formula1>
    </dataValidation>
    <dataValidation type="list" allowBlank="1" showInputMessage="1" showErrorMessage="1" sqref="C14:H14">
      <formula1>$C$128:$C$133</formula1>
    </dataValidation>
    <dataValidation type="list" allowBlank="1" showInputMessage="1" showErrorMessage="1" sqref="D11:H11">
      <formula1>$A$132:$A$145</formula1>
    </dataValidation>
  </dataValidations>
  <printOptions horizontalCentered="1" verticalCentered="1"/>
  <pageMargins left="0" right="0" top="0.19685039370078741" bottom="0.19685039370078741" header="0" footer="0"/>
  <pageSetup paperSize="9" scale="41" fitToHeight="0" orientation="landscape" r:id="rId1"/>
  <rowBreaks count="1" manualBreakCount="1">
    <brk id="36" max="2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"/>
  <sheetViews>
    <sheetView tabSelected="1" topLeftCell="L1" workbookViewId="0">
      <selection activeCell="M2" sqref="M2"/>
    </sheetView>
  </sheetViews>
  <sheetFormatPr baseColWidth="10" defaultRowHeight="15"/>
  <cols>
    <col min="7" max="7" width="14.5703125" customWidth="1"/>
    <col min="13" max="13" width="12.85546875" customWidth="1"/>
    <col min="19" max="19" width="19.140625" customWidth="1"/>
    <col min="25" max="25" width="16" customWidth="1"/>
    <col min="31" max="31" width="18.7109375" customWidth="1"/>
  </cols>
  <sheetData>
    <row r="1" spans="1:41">
      <c r="A1" s="267"/>
      <c r="B1" s="267"/>
      <c r="C1" s="267"/>
      <c r="E1" s="268"/>
      <c r="F1" s="268"/>
      <c r="G1" s="268"/>
      <c r="I1" s="269"/>
      <c r="J1" s="269"/>
      <c r="K1" s="269"/>
      <c r="M1" s="183" t="s">
        <v>11</v>
      </c>
      <c r="N1" s="271" t="s">
        <v>35</v>
      </c>
      <c r="O1" s="271" t="s">
        <v>28</v>
      </c>
      <c r="P1" s="183"/>
      <c r="Q1" s="271" t="s">
        <v>35</v>
      </c>
      <c r="R1" s="271" t="s">
        <v>0</v>
      </c>
      <c r="S1" s="183"/>
      <c r="T1" s="271" t="s">
        <v>35</v>
      </c>
      <c r="U1" s="271" t="s">
        <v>0</v>
      </c>
      <c r="V1" s="183"/>
      <c r="W1" s="271" t="s">
        <v>35</v>
      </c>
      <c r="X1" s="271" t="s">
        <v>0</v>
      </c>
      <c r="Y1" s="183"/>
      <c r="Z1" s="271" t="s">
        <v>35</v>
      </c>
      <c r="AA1" s="271" t="s">
        <v>0</v>
      </c>
      <c r="AB1" s="183"/>
      <c r="AC1" s="271" t="s">
        <v>35</v>
      </c>
      <c r="AD1" s="271" t="s">
        <v>0</v>
      </c>
      <c r="AE1" s="183"/>
      <c r="AF1" s="271" t="s">
        <v>35</v>
      </c>
      <c r="AG1" s="271" t="s">
        <v>0</v>
      </c>
      <c r="AH1" s="183"/>
      <c r="AI1" s="271" t="s">
        <v>35</v>
      </c>
      <c r="AJ1" s="271" t="s">
        <v>0</v>
      </c>
      <c r="AK1" s="183"/>
      <c r="AL1" s="271" t="s">
        <v>35</v>
      </c>
      <c r="AM1" s="271" t="s">
        <v>0</v>
      </c>
      <c r="AN1" s="183"/>
      <c r="AO1" s="183"/>
    </row>
    <row r="2" spans="1:41" ht="15.75">
      <c r="A2" s="267">
        <v>0</v>
      </c>
      <c r="B2" s="267">
        <v>50</v>
      </c>
      <c r="C2" s="267">
        <v>60</v>
      </c>
      <c r="E2" s="270">
        <v>62</v>
      </c>
      <c r="F2" s="268">
        <f>VLOOKUP($E2,$A$1:$C$10,2)</f>
        <v>75</v>
      </c>
      <c r="G2" s="268">
        <f>VLOOKUP($E2,$A$1:$C$10,3)</f>
        <v>70</v>
      </c>
      <c r="M2" s="271" t="s">
        <v>24</v>
      </c>
      <c r="N2" s="271"/>
      <c r="O2" s="271"/>
      <c r="P2" s="571" t="s">
        <v>5</v>
      </c>
      <c r="Q2" s="571"/>
      <c r="R2" s="571"/>
      <c r="S2" s="571" t="s">
        <v>8</v>
      </c>
      <c r="T2" s="571"/>
      <c r="U2" s="571"/>
      <c r="V2" s="571" t="s">
        <v>9</v>
      </c>
      <c r="W2" s="571"/>
      <c r="X2" s="571"/>
      <c r="Y2" s="571" t="s">
        <v>7</v>
      </c>
      <c r="Z2" s="571"/>
      <c r="AA2" s="571"/>
      <c r="AB2" s="571" t="s">
        <v>12</v>
      </c>
      <c r="AC2" s="571"/>
      <c r="AD2" s="571"/>
      <c r="AE2" s="571" t="s">
        <v>4</v>
      </c>
      <c r="AF2" s="571"/>
      <c r="AG2" s="571"/>
      <c r="AH2" s="571" t="s">
        <v>6</v>
      </c>
      <c r="AI2" s="571"/>
      <c r="AJ2" s="571"/>
      <c r="AK2" s="571" t="s">
        <v>10</v>
      </c>
      <c r="AL2" s="271"/>
      <c r="AM2" s="271"/>
      <c r="AN2" s="183">
        <v>50</v>
      </c>
      <c r="AO2" s="183">
        <v>6</v>
      </c>
    </row>
    <row r="3" spans="1:41">
      <c r="A3" s="267">
        <v>51</v>
      </c>
      <c r="B3" s="267">
        <v>75</v>
      </c>
      <c r="C3" s="267">
        <v>60</v>
      </c>
      <c r="M3" s="183">
        <v>2002</v>
      </c>
      <c r="N3" s="271"/>
      <c r="O3" s="271"/>
      <c r="P3" s="183">
        <v>2000</v>
      </c>
      <c r="Q3" s="271">
        <v>60</v>
      </c>
      <c r="R3" s="271">
        <v>4</v>
      </c>
      <c r="S3" s="183" t="s">
        <v>29</v>
      </c>
      <c r="T3" s="271">
        <v>70</v>
      </c>
      <c r="U3" s="271">
        <v>7</v>
      </c>
      <c r="V3" s="183" t="s">
        <v>15</v>
      </c>
      <c r="W3" s="271"/>
      <c r="X3" s="271"/>
      <c r="Y3" s="183" t="s">
        <v>31</v>
      </c>
      <c r="Z3" s="271">
        <v>63</v>
      </c>
      <c r="AA3" s="271">
        <v>8</v>
      </c>
      <c r="AB3" s="183" t="s">
        <v>32</v>
      </c>
      <c r="AC3" s="271">
        <v>70</v>
      </c>
      <c r="AD3" s="271">
        <v>8</v>
      </c>
      <c r="AE3" s="183" t="s">
        <v>17</v>
      </c>
      <c r="AF3" s="271">
        <v>60</v>
      </c>
      <c r="AG3" s="271">
        <v>7</v>
      </c>
      <c r="AH3" s="183">
        <v>708</v>
      </c>
      <c r="AI3" s="271">
        <v>70</v>
      </c>
      <c r="AJ3" s="271">
        <v>8</v>
      </c>
      <c r="AK3" s="183"/>
      <c r="AL3" s="271"/>
      <c r="AM3" s="271"/>
      <c r="AN3" s="183">
        <v>50</v>
      </c>
      <c r="AO3" s="183">
        <v>7</v>
      </c>
    </row>
    <row r="4" spans="1:41">
      <c r="A4" s="268">
        <v>61</v>
      </c>
      <c r="B4" s="268">
        <v>75</v>
      </c>
      <c r="C4" s="268">
        <v>70</v>
      </c>
      <c r="M4" s="183">
        <v>2002</v>
      </c>
      <c r="N4" s="271"/>
      <c r="O4" s="271"/>
      <c r="P4" s="183">
        <v>2000</v>
      </c>
      <c r="Q4" s="271"/>
      <c r="R4" s="271"/>
      <c r="S4" s="183"/>
      <c r="T4" s="271"/>
      <c r="U4" s="271"/>
      <c r="V4" s="183"/>
      <c r="W4" s="271"/>
      <c r="X4" s="271"/>
      <c r="Y4" s="183" t="s">
        <v>16</v>
      </c>
      <c r="Z4" s="271">
        <v>70</v>
      </c>
      <c r="AA4" s="271">
        <v>7</v>
      </c>
      <c r="AB4" s="183"/>
      <c r="AC4" s="271"/>
      <c r="AD4" s="271"/>
      <c r="AE4" s="183" t="s">
        <v>18</v>
      </c>
      <c r="AF4" s="271">
        <v>70</v>
      </c>
      <c r="AG4" s="271">
        <v>7</v>
      </c>
      <c r="AH4" s="183" t="s">
        <v>13</v>
      </c>
      <c r="AI4" s="271">
        <v>70</v>
      </c>
      <c r="AJ4" s="271">
        <v>8</v>
      </c>
      <c r="AK4" s="183"/>
      <c r="AL4" s="271"/>
      <c r="AM4" s="271"/>
      <c r="AN4" s="183">
        <v>50</v>
      </c>
      <c r="AO4" s="183">
        <v>8</v>
      </c>
    </row>
    <row r="5" spans="1:41">
      <c r="A5" s="267">
        <v>71</v>
      </c>
      <c r="B5" s="267">
        <v>75</v>
      </c>
      <c r="C5" s="267">
        <v>80</v>
      </c>
      <c r="M5" s="183" t="s">
        <v>23</v>
      </c>
      <c r="N5" s="271" t="s">
        <v>30</v>
      </c>
      <c r="O5" s="271"/>
      <c r="P5" s="183">
        <v>2002</v>
      </c>
      <c r="Q5" s="271">
        <v>70</v>
      </c>
      <c r="R5" s="271">
        <v>7</v>
      </c>
      <c r="S5" s="183"/>
      <c r="T5" s="271"/>
      <c r="U5" s="271"/>
      <c r="V5" s="183"/>
      <c r="W5" s="271"/>
      <c r="X5" s="271"/>
      <c r="Y5" s="183" t="s">
        <v>33</v>
      </c>
      <c r="Z5" s="271">
        <v>63</v>
      </c>
      <c r="AA5" s="271">
        <v>8</v>
      </c>
      <c r="AB5" s="183"/>
      <c r="AC5" s="271"/>
      <c r="AD5" s="271"/>
      <c r="AE5" s="183" t="s">
        <v>18</v>
      </c>
      <c r="AF5" s="271">
        <v>60</v>
      </c>
      <c r="AG5" s="271">
        <v>7</v>
      </c>
      <c r="AH5" s="183" t="s">
        <v>14</v>
      </c>
      <c r="AI5" s="271">
        <v>70</v>
      </c>
      <c r="AJ5" s="271">
        <v>8</v>
      </c>
      <c r="AK5" s="183"/>
      <c r="AL5" s="271"/>
      <c r="AM5" s="271"/>
      <c r="AN5" s="574">
        <v>60</v>
      </c>
      <c r="AO5" s="574">
        <v>4</v>
      </c>
    </row>
    <row r="6" spans="1:41">
      <c r="A6" s="267">
        <v>80</v>
      </c>
      <c r="B6" s="267">
        <v>100</v>
      </c>
      <c r="C6" s="267">
        <v>80</v>
      </c>
      <c r="M6" s="183" t="s">
        <v>23</v>
      </c>
      <c r="N6" s="271"/>
      <c r="O6" s="271"/>
      <c r="P6" s="183">
        <v>2002</v>
      </c>
      <c r="Q6" s="271"/>
      <c r="R6" s="271"/>
      <c r="S6" s="183"/>
      <c r="T6" s="271"/>
      <c r="U6" s="271"/>
      <c r="V6" s="183"/>
      <c r="W6" s="271"/>
      <c r="X6" s="271"/>
      <c r="Y6" s="183"/>
      <c r="Z6" s="271"/>
      <c r="AA6" s="271"/>
      <c r="AB6" s="183"/>
      <c r="AC6" s="271"/>
      <c r="AD6" s="271"/>
      <c r="AE6" s="183"/>
      <c r="AF6" s="271"/>
      <c r="AG6" s="271"/>
      <c r="AH6" s="183" t="s">
        <v>34</v>
      </c>
      <c r="AI6" s="271">
        <v>70</v>
      </c>
      <c r="AJ6" s="271">
        <v>8</v>
      </c>
      <c r="AK6" s="183"/>
      <c r="AL6" s="271"/>
      <c r="AM6" s="271"/>
      <c r="AN6" s="183">
        <v>60</v>
      </c>
      <c r="AO6" s="183">
        <v>5</v>
      </c>
    </row>
    <row r="7" spans="1:41">
      <c r="A7" s="267">
        <v>81</v>
      </c>
      <c r="B7" s="267">
        <v>100</v>
      </c>
      <c r="C7" s="267">
        <v>90</v>
      </c>
      <c r="M7" s="183"/>
      <c r="N7" s="271"/>
      <c r="O7" s="271"/>
      <c r="P7" s="183" t="s">
        <v>23</v>
      </c>
      <c r="Q7" s="271">
        <v>70</v>
      </c>
      <c r="R7" s="271">
        <v>7</v>
      </c>
      <c r="S7" s="183"/>
      <c r="T7" s="271"/>
      <c r="U7" s="271"/>
      <c r="V7" s="183"/>
      <c r="W7" s="271"/>
      <c r="X7" s="271"/>
      <c r="Y7" s="183"/>
      <c r="Z7" s="271"/>
      <c r="AA7" s="271"/>
      <c r="AB7" s="183"/>
      <c r="AC7" s="271"/>
      <c r="AD7" s="271"/>
      <c r="AE7" s="183"/>
      <c r="AF7" s="271"/>
      <c r="AG7" s="271"/>
      <c r="AH7" s="183">
        <v>2002</v>
      </c>
      <c r="AI7" s="271">
        <v>70</v>
      </c>
      <c r="AJ7" s="271">
        <v>7</v>
      </c>
      <c r="AK7" s="183"/>
      <c r="AL7" s="271"/>
      <c r="AM7" s="271"/>
      <c r="AN7" s="183">
        <v>60</v>
      </c>
      <c r="AO7" s="183">
        <v>6</v>
      </c>
    </row>
    <row r="8" spans="1:41">
      <c r="A8" s="267">
        <v>85</v>
      </c>
      <c r="B8" s="267">
        <v>100</v>
      </c>
      <c r="C8" s="267">
        <v>90</v>
      </c>
      <c r="M8" s="183"/>
      <c r="N8" s="271"/>
      <c r="O8" s="271"/>
      <c r="P8" s="183" t="s">
        <v>23</v>
      </c>
      <c r="Q8" s="271">
        <v>70</v>
      </c>
      <c r="R8" s="271">
        <v>4</v>
      </c>
      <c r="S8" s="183"/>
      <c r="T8" s="271"/>
      <c r="U8" s="271"/>
      <c r="V8" s="183"/>
      <c r="W8" s="271"/>
      <c r="X8" s="271"/>
      <c r="Y8" s="183" t="s">
        <v>21</v>
      </c>
      <c r="Z8" s="271"/>
      <c r="AA8" s="271"/>
      <c r="AB8" s="183"/>
      <c r="AC8" s="271"/>
      <c r="AD8" s="271"/>
      <c r="AE8" s="183" t="s">
        <v>19</v>
      </c>
      <c r="AF8" s="271"/>
      <c r="AG8" s="271"/>
      <c r="AH8" s="183"/>
      <c r="AI8" s="271"/>
      <c r="AJ8" s="271"/>
      <c r="AK8" s="183"/>
      <c r="AL8" s="271"/>
      <c r="AM8" s="271"/>
      <c r="AN8" s="574">
        <v>60</v>
      </c>
      <c r="AO8" s="574">
        <v>7</v>
      </c>
    </row>
    <row r="9" spans="1:41">
      <c r="A9" s="267">
        <v>90</v>
      </c>
      <c r="B9" s="267">
        <v>100</v>
      </c>
      <c r="C9" s="267">
        <v>90</v>
      </c>
      <c r="M9" s="183"/>
      <c r="N9" s="271"/>
      <c r="O9" s="271"/>
      <c r="P9" s="183"/>
      <c r="Q9" s="271"/>
      <c r="R9" s="271"/>
      <c r="S9" s="183"/>
      <c r="T9" s="271"/>
      <c r="U9" s="271"/>
      <c r="V9" s="183"/>
      <c r="W9" s="271"/>
      <c r="X9" s="271"/>
      <c r="Y9" s="183" t="s">
        <v>22</v>
      </c>
      <c r="Z9" s="271"/>
      <c r="AA9" s="271"/>
      <c r="AB9" s="183"/>
      <c r="AC9" s="271"/>
      <c r="AD9" s="271"/>
      <c r="AE9" s="183" t="s">
        <v>20</v>
      </c>
      <c r="AF9" s="271"/>
      <c r="AG9" s="271"/>
      <c r="AH9" s="183"/>
      <c r="AI9" s="271"/>
      <c r="AJ9" s="271"/>
      <c r="AK9" s="183"/>
      <c r="AL9" s="271"/>
      <c r="AM9" s="271"/>
      <c r="AN9" s="183">
        <v>60</v>
      </c>
      <c r="AO9" s="183">
        <v>8</v>
      </c>
    </row>
    <row r="10" spans="1:41">
      <c r="A10" s="267">
        <v>91</v>
      </c>
      <c r="B10" s="267">
        <v>100</v>
      </c>
      <c r="C10" s="267">
        <v>100</v>
      </c>
      <c r="M10" s="183"/>
      <c r="N10" s="271"/>
      <c r="O10" s="271"/>
      <c r="P10" s="183"/>
      <c r="Q10" s="271"/>
      <c r="R10" s="271"/>
      <c r="S10" s="183"/>
      <c r="T10" s="271"/>
      <c r="U10" s="271"/>
      <c r="V10" s="183"/>
      <c r="W10" s="271"/>
      <c r="X10" s="271"/>
      <c r="Y10" s="183"/>
      <c r="Z10" s="271"/>
      <c r="AA10" s="271"/>
      <c r="AB10" s="183"/>
      <c r="AC10" s="271"/>
      <c r="AD10" s="271"/>
      <c r="AE10" s="183"/>
      <c r="AF10" s="271"/>
      <c r="AG10" s="271"/>
      <c r="AH10" s="183"/>
      <c r="AI10" s="271"/>
      <c r="AJ10" s="271"/>
      <c r="AK10" s="183"/>
      <c r="AL10" s="271"/>
      <c r="AM10" s="271"/>
      <c r="AN10" s="183">
        <v>63</v>
      </c>
      <c r="AO10" s="183">
        <v>6</v>
      </c>
    </row>
    <row r="11" spans="1:41">
      <c r="M11" s="183"/>
      <c r="N11" s="271"/>
      <c r="O11" s="271"/>
      <c r="P11" s="183"/>
      <c r="Q11" s="271"/>
      <c r="R11" s="271"/>
      <c r="S11" s="183"/>
      <c r="T11" s="271"/>
      <c r="U11" s="271"/>
      <c r="V11" s="183"/>
      <c r="W11" s="271"/>
      <c r="X11" s="271"/>
      <c r="Y11" s="183"/>
      <c r="Z11" s="271"/>
      <c r="AA11" s="271"/>
      <c r="AB11" s="183"/>
      <c r="AC11" s="271"/>
      <c r="AD11" s="271"/>
      <c r="AE11" s="183"/>
      <c r="AF11" s="271"/>
      <c r="AG11" s="271"/>
      <c r="AH11" s="183"/>
      <c r="AI11" s="271"/>
      <c r="AJ11" s="271"/>
      <c r="AK11" s="183"/>
      <c r="AL11" s="271"/>
      <c r="AM11" s="271"/>
      <c r="AN11" s="183">
        <v>63</v>
      </c>
      <c r="AO11" s="183">
        <v>7</v>
      </c>
    </row>
    <row r="12" spans="1:41">
      <c r="M12" s="183"/>
      <c r="N12" s="271"/>
      <c r="O12" s="271"/>
      <c r="P12" s="183"/>
      <c r="Q12" s="271"/>
      <c r="R12" s="271"/>
      <c r="S12" s="183"/>
      <c r="T12" s="271"/>
      <c r="U12" s="271"/>
      <c r="V12" s="183"/>
      <c r="W12" s="271"/>
      <c r="X12" s="271"/>
      <c r="Y12" s="183"/>
      <c r="Z12" s="271"/>
      <c r="AA12" s="271"/>
      <c r="AB12" s="183"/>
      <c r="AC12" s="271"/>
      <c r="AD12" s="271"/>
      <c r="AE12" s="183"/>
      <c r="AF12" s="271"/>
      <c r="AG12" s="271"/>
      <c r="AH12" s="183"/>
      <c r="AI12" s="271"/>
      <c r="AJ12" s="271"/>
      <c r="AK12" s="183"/>
      <c r="AL12" s="271"/>
      <c r="AM12" s="271"/>
      <c r="AN12" s="574">
        <v>63</v>
      </c>
      <c r="AO12" s="574">
        <v>8</v>
      </c>
    </row>
    <row r="13" spans="1:41">
      <c r="M13" s="183"/>
      <c r="N13" s="271"/>
      <c r="O13" s="271"/>
      <c r="P13" s="183"/>
      <c r="Q13" s="271"/>
      <c r="R13" s="271"/>
      <c r="S13" s="183"/>
      <c r="T13" s="271"/>
      <c r="U13" s="271"/>
      <c r="V13" s="183"/>
      <c r="W13" s="271"/>
      <c r="X13" s="271"/>
      <c r="Y13" s="183"/>
      <c r="Z13" s="271"/>
      <c r="AA13" s="271"/>
      <c r="AB13" s="183"/>
      <c r="AC13" s="271"/>
      <c r="AD13" s="271"/>
      <c r="AE13" s="183"/>
      <c r="AF13" s="271"/>
      <c r="AG13" s="271"/>
      <c r="AH13" s="183"/>
      <c r="AI13" s="271"/>
      <c r="AJ13" s="271"/>
      <c r="AK13" s="183"/>
      <c r="AL13" s="271"/>
      <c r="AM13" s="271"/>
      <c r="AN13" s="183">
        <v>63</v>
      </c>
      <c r="AO13" s="183">
        <v>9</v>
      </c>
    </row>
    <row r="14" spans="1:41">
      <c r="M14" s="183"/>
      <c r="N14" s="271"/>
      <c r="O14" s="271"/>
      <c r="P14" s="183"/>
      <c r="Q14" s="271"/>
      <c r="R14" s="271"/>
      <c r="S14" s="183"/>
      <c r="T14" s="271"/>
      <c r="U14" s="271"/>
      <c r="V14" s="183"/>
      <c r="W14" s="271"/>
      <c r="X14" s="271"/>
      <c r="Y14" s="183"/>
      <c r="Z14" s="271"/>
      <c r="AA14" s="271"/>
      <c r="AB14" s="183"/>
      <c r="AC14" s="271"/>
      <c r="AD14" s="271"/>
      <c r="AE14" s="183"/>
      <c r="AF14" s="271"/>
      <c r="AG14" s="271"/>
      <c r="AH14" s="183"/>
      <c r="AI14" s="271"/>
      <c r="AJ14" s="271"/>
      <c r="AK14" s="183"/>
      <c r="AL14" s="271"/>
      <c r="AM14" s="271"/>
      <c r="AN14" s="183">
        <v>65</v>
      </c>
      <c r="AO14" s="183">
        <v>6</v>
      </c>
    </row>
    <row r="15" spans="1:41">
      <c r="M15" s="183"/>
      <c r="N15" s="271"/>
      <c r="O15" s="271"/>
      <c r="P15" s="183"/>
      <c r="Q15" s="271"/>
      <c r="R15" s="271"/>
      <c r="S15" s="574"/>
      <c r="T15" s="574"/>
      <c r="U15" s="574"/>
      <c r="V15" s="574"/>
      <c r="W15" s="271"/>
      <c r="X15" s="271"/>
      <c r="Y15" s="183"/>
      <c r="Z15" s="271"/>
      <c r="AA15" s="271"/>
      <c r="AB15" s="183"/>
      <c r="AC15" s="271"/>
      <c r="AD15" s="271"/>
      <c r="AE15" s="183"/>
      <c r="AF15" s="271"/>
      <c r="AG15" s="271"/>
      <c r="AH15" s="183"/>
      <c r="AI15" s="271"/>
      <c r="AJ15" s="271"/>
      <c r="AK15" s="183"/>
      <c r="AL15" s="271"/>
      <c r="AM15" s="271"/>
      <c r="AN15" s="183">
        <v>65</v>
      </c>
      <c r="AO15" s="183">
        <v>7</v>
      </c>
    </row>
    <row r="16" spans="1:41">
      <c r="M16" s="183"/>
      <c r="N16" s="271"/>
      <c r="O16" s="271"/>
      <c r="P16" s="183"/>
      <c r="Q16" s="271"/>
      <c r="R16" s="271"/>
      <c r="S16" s="574"/>
      <c r="T16" s="574"/>
      <c r="U16" s="574"/>
      <c r="V16" s="574"/>
      <c r="W16" s="271"/>
      <c r="X16" s="271"/>
      <c r="Y16" s="183"/>
      <c r="Z16" s="271"/>
      <c r="AA16" s="271"/>
      <c r="AB16" s="183"/>
      <c r="AC16" s="271"/>
      <c r="AD16" s="271"/>
      <c r="AE16" s="183"/>
      <c r="AF16" s="271"/>
      <c r="AG16" s="271"/>
      <c r="AH16" s="183"/>
      <c r="AI16" s="271"/>
      <c r="AJ16" s="271"/>
      <c r="AK16" s="183"/>
      <c r="AL16" s="271"/>
      <c r="AM16" s="271"/>
      <c r="AN16" s="183">
        <v>65</v>
      </c>
      <c r="AO16" s="183">
        <v>8</v>
      </c>
    </row>
    <row r="17" spans="1:41">
      <c r="A17" s="268"/>
      <c r="B17" s="268"/>
      <c r="C17" s="268"/>
      <c r="D17" s="268"/>
      <c r="E17" s="268"/>
      <c r="F17" s="268"/>
      <c r="G17" s="268"/>
      <c r="H17" s="268"/>
      <c r="I17" s="268"/>
      <c r="M17" s="183"/>
      <c r="N17" s="271"/>
      <c r="O17" s="271"/>
      <c r="P17" s="183"/>
      <c r="Q17" s="271"/>
      <c r="R17" s="271"/>
      <c r="S17" s="574"/>
      <c r="T17" s="574"/>
      <c r="U17" s="574"/>
      <c r="V17" s="574"/>
      <c r="W17" s="271"/>
      <c r="X17" s="271"/>
      <c r="Y17" s="183"/>
      <c r="Z17" s="271"/>
      <c r="AA17" s="271"/>
      <c r="AB17" s="183"/>
      <c r="AC17" s="271"/>
      <c r="AD17" s="271"/>
      <c r="AE17" s="183"/>
      <c r="AF17" s="271"/>
      <c r="AG17" s="271"/>
      <c r="AH17" s="183"/>
      <c r="AI17" s="271"/>
      <c r="AJ17" s="271"/>
      <c r="AK17" s="183"/>
      <c r="AL17" s="271"/>
      <c r="AM17" s="271"/>
      <c r="AN17" s="183">
        <v>65</v>
      </c>
      <c r="AO17" s="183">
        <v>9</v>
      </c>
    </row>
    <row r="18" spans="1:41" ht="15.75">
      <c r="A18" s="268"/>
      <c r="B18" s="499"/>
      <c r="C18" s="499"/>
      <c r="D18" s="499"/>
      <c r="E18" s="499"/>
      <c r="F18" s="499"/>
      <c r="G18" s="499"/>
      <c r="H18" s="499"/>
      <c r="I18" s="499"/>
      <c r="M18" s="183"/>
      <c r="N18" s="271"/>
      <c r="O18" s="271"/>
      <c r="P18" s="183"/>
      <c r="Q18" s="271"/>
      <c r="R18" s="271"/>
      <c r="S18" s="574"/>
      <c r="T18" s="574"/>
      <c r="U18" s="574"/>
      <c r="V18" s="574"/>
      <c r="W18" s="271"/>
      <c r="X18" s="271"/>
      <c r="Y18" s="183"/>
      <c r="Z18" s="271"/>
      <c r="AA18" s="271"/>
      <c r="AB18" s="183"/>
      <c r="AC18" s="271"/>
      <c r="AD18" s="271"/>
      <c r="AE18" s="183"/>
      <c r="AF18" s="271"/>
      <c r="AG18" s="271"/>
      <c r="AH18" s="183"/>
      <c r="AI18" s="271"/>
      <c r="AJ18" s="271"/>
      <c r="AK18" s="183"/>
      <c r="AL18" s="271"/>
      <c r="AM18" s="271"/>
      <c r="AN18" s="183">
        <v>69</v>
      </c>
      <c r="AO18" s="183">
        <v>14</v>
      </c>
    </row>
    <row r="19" spans="1:41">
      <c r="A19" s="268"/>
      <c r="B19" s="268"/>
      <c r="C19" s="268"/>
      <c r="D19" s="268"/>
      <c r="E19" s="268"/>
      <c r="F19" s="268"/>
      <c r="G19" s="268"/>
      <c r="H19" s="268"/>
      <c r="I19" s="268"/>
      <c r="M19" s="183"/>
      <c r="N19" s="271"/>
      <c r="O19" s="271"/>
      <c r="P19" s="183"/>
      <c r="Q19" s="271"/>
      <c r="R19" s="271"/>
      <c r="S19" s="574"/>
      <c r="T19" s="574"/>
      <c r="U19" s="574"/>
      <c r="V19" s="574"/>
      <c r="W19" s="271"/>
      <c r="X19" s="271"/>
      <c r="Y19" s="183"/>
      <c r="Z19" s="271"/>
      <c r="AA19" s="271"/>
      <c r="AB19" s="183"/>
      <c r="AC19" s="271"/>
      <c r="AD19" s="271"/>
      <c r="AE19" s="183"/>
      <c r="AF19" s="271"/>
      <c r="AG19" s="271"/>
      <c r="AH19" s="183"/>
      <c r="AI19" s="271"/>
      <c r="AJ19" s="271"/>
      <c r="AK19" s="183"/>
      <c r="AL19" s="271"/>
      <c r="AM19" s="271"/>
      <c r="AN19" s="183">
        <v>69</v>
      </c>
      <c r="AO19" s="183">
        <v>15</v>
      </c>
    </row>
    <row r="20" spans="1:41">
      <c r="A20" s="268"/>
      <c r="B20" s="268"/>
      <c r="C20" s="268"/>
      <c r="D20" s="268"/>
      <c r="E20" s="268"/>
      <c r="F20" s="268"/>
      <c r="G20" s="268"/>
      <c r="H20" s="268"/>
      <c r="I20" s="268"/>
      <c r="M20" s="183"/>
      <c r="N20" s="271"/>
      <c r="O20" s="271"/>
      <c r="P20" s="183"/>
      <c r="Q20" s="271"/>
      <c r="R20" s="271"/>
      <c r="S20" s="574"/>
      <c r="T20" s="574"/>
      <c r="U20" s="574"/>
      <c r="V20" s="574"/>
      <c r="W20" s="271"/>
      <c r="X20" s="271"/>
      <c r="Y20" s="183"/>
      <c r="Z20" s="271"/>
      <c r="AA20" s="271"/>
      <c r="AB20" s="183"/>
      <c r="AC20" s="271"/>
      <c r="AD20" s="271"/>
      <c r="AE20" s="183"/>
      <c r="AF20" s="271"/>
      <c r="AG20" s="271"/>
      <c r="AH20" s="183"/>
      <c r="AI20" s="271"/>
      <c r="AJ20" s="271"/>
      <c r="AK20" s="183"/>
      <c r="AL20" s="271"/>
      <c r="AM20" s="271"/>
      <c r="AN20" s="183">
        <v>69</v>
      </c>
      <c r="AO20" s="183">
        <v>16</v>
      </c>
    </row>
    <row r="21" spans="1:41">
      <c r="A21" s="268"/>
      <c r="B21" s="268"/>
      <c r="C21" s="268"/>
      <c r="D21" s="268"/>
      <c r="E21" s="268"/>
      <c r="F21" s="268"/>
      <c r="G21" s="268"/>
      <c r="H21" s="268"/>
      <c r="I21" s="268"/>
      <c r="M21" s="183"/>
      <c r="N21" s="271"/>
      <c r="O21" s="271"/>
      <c r="P21" s="183"/>
      <c r="Q21" s="271"/>
      <c r="R21" s="271"/>
      <c r="S21" s="574"/>
      <c r="T21" s="574"/>
      <c r="U21" s="574"/>
      <c r="V21" s="574"/>
      <c r="W21" s="271"/>
      <c r="X21" s="271"/>
      <c r="Y21" s="183"/>
      <c r="Z21" s="271"/>
      <c r="AA21" s="271"/>
      <c r="AB21" s="183"/>
      <c r="AC21" s="271"/>
      <c r="AD21" s="271"/>
      <c r="AE21" s="183"/>
      <c r="AF21" s="271"/>
      <c r="AG21" s="271"/>
      <c r="AH21" s="183"/>
      <c r="AI21" s="271"/>
      <c r="AJ21" s="271"/>
      <c r="AK21" s="183"/>
      <c r="AL21" s="271"/>
      <c r="AM21" s="271"/>
      <c r="AN21" s="183">
        <v>70</v>
      </c>
      <c r="AO21" s="183">
        <v>6</v>
      </c>
    </row>
    <row r="22" spans="1:41">
      <c r="A22" s="268"/>
      <c r="B22" s="268"/>
      <c r="C22" s="268"/>
      <c r="D22" s="268"/>
      <c r="E22" s="268"/>
      <c r="F22" s="268"/>
      <c r="G22" s="268"/>
      <c r="H22" s="268"/>
      <c r="I22" s="268"/>
      <c r="M22" s="183"/>
      <c r="N22" s="271"/>
      <c r="O22" s="271"/>
      <c r="P22" s="183"/>
      <c r="Q22" s="271"/>
      <c r="R22" s="271"/>
      <c r="S22" s="574"/>
      <c r="T22" s="574"/>
      <c r="U22" s="574"/>
      <c r="V22" s="574"/>
      <c r="W22" s="271"/>
      <c r="X22" s="271"/>
      <c r="Y22" s="183"/>
      <c r="Z22" s="271"/>
      <c r="AA22" s="271"/>
      <c r="AB22" s="183"/>
      <c r="AC22" s="271"/>
      <c r="AD22" s="271"/>
      <c r="AE22" s="183"/>
      <c r="AF22" s="271"/>
      <c r="AG22" s="271"/>
      <c r="AH22" s="183"/>
      <c r="AI22" s="271"/>
      <c r="AJ22" s="271"/>
      <c r="AK22" s="183"/>
      <c r="AL22" s="271"/>
      <c r="AM22" s="271"/>
      <c r="AN22" s="574">
        <v>70</v>
      </c>
      <c r="AO22" s="574">
        <v>7</v>
      </c>
    </row>
    <row r="23" spans="1:41">
      <c r="A23" s="268"/>
      <c r="B23" s="268"/>
      <c r="C23" s="268"/>
      <c r="D23" s="268"/>
      <c r="E23" s="268"/>
      <c r="F23" s="268"/>
      <c r="G23" s="268"/>
      <c r="H23" s="268"/>
      <c r="I23" s="268"/>
      <c r="M23" s="183"/>
      <c r="N23" s="271"/>
      <c r="O23" s="271"/>
      <c r="P23" s="183"/>
      <c r="Q23" s="271"/>
      <c r="R23" s="271"/>
      <c r="S23" s="183"/>
      <c r="T23" s="271"/>
      <c r="U23" s="271"/>
      <c r="V23" s="183"/>
      <c r="W23" s="271"/>
      <c r="X23" s="271"/>
      <c r="Y23" s="183"/>
      <c r="Z23" s="271"/>
      <c r="AA23" s="271"/>
      <c r="AB23" s="183"/>
      <c r="AC23" s="271"/>
      <c r="AD23" s="271"/>
      <c r="AE23" s="183"/>
      <c r="AF23" s="271"/>
      <c r="AG23" s="271"/>
      <c r="AH23" s="183"/>
      <c r="AI23" s="271"/>
      <c r="AJ23" s="271"/>
      <c r="AK23" s="183"/>
      <c r="AL23" s="271"/>
      <c r="AM23" s="271"/>
      <c r="AN23" s="574">
        <v>70</v>
      </c>
      <c r="AO23" s="574">
        <v>8</v>
      </c>
    </row>
    <row r="24" spans="1:41">
      <c r="A24" s="268"/>
      <c r="B24" s="268"/>
      <c r="C24" s="268"/>
      <c r="D24" s="268"/>
      <c r="E24" s="268"/>
      <c r="F24" s="268"/>
      <c r="G24" s="268"/>
      <c r="H24" s="268"/>
      <c r="I24" s="268"/>
      <c r="M24" s="183"/>
      <c r="N24" s="271"/>
      <c r="O24" s="271"/>
      <c r="P24" s="183"/>
      <c r="Q24" s="271"/>
      <c r="R24" s="271"/>
      <c r="S24" s="183"/>
      <c r="T24" s="271"/>
      <c r="U24" s="271"/>
      <c r="V24" s="183"/>
      <c r="W24" s="271"/>
      <c r="X24" s="271"/>
      <c r="Y24" s="183"/>
      <c r="Z24" s="271"/>
      <c r="AA24" s="271"/>
      <c r="AB24" s="183"/>
      <c r="AC24" s="271"/>
      <c r="AD24" s="271"/>
      <c r="AE24" s="183"/>
      <c r="AF24" s="271"/>
      <c r="AG24" s="271"/>
      <c r="AH24" s="183"/>
      <c r="AI24" s="271"/>
      <c r="AJ24" s="271"/>
      <c r="AK24" s="183"/>
      <c r="AL24" s="271"/>
      <c r="AM24" s="271"/>
      <c r="AN24" s="183">
        <v>70</v>
      </c>
      <c r="AO24" s="183">
        <v>9</v>
      </c>
    </row>
    <row r="25" spans="1:41">
      <c r="A25" s="268"/>
      <c r="B25" s="268"/>
      <c r="C25" s="268"/>
      <c r="D25" s="268"/>
      <c r="E25" s="268"/>
      <c r="F25" s="268"/>
      <c r="G25" s="268"/>
      <c r="H25" s="268"/>
      <c r="I25" s="268"/>
      <c r="M25" s="183"/>
      <c r="N25" s="271"/>
      <c r="O25" s="271"/>
      <c r="P25" s="183"/>
      <c r="Q25" s="271"/>
      <c r="R25" s="271"/>
      <c r="S25" s="183"/>
      <c r="T25" s="271"/>
      <c r="U25" s="271"/>
      <c r="V25" s="183"/>
      <c r="W25" s="271"/>
      <c r="X25" s="271"/>
      <c r="Y25" s="183"/>
      <c r="Z25" s="271"/>
      <c r="AA25" s="271"/>
      <c r="AB25" s="183"/>
      <c r="AC25" s="271"/>
      <c r="AD25" s="271"/>
      <c r="AE25" s="183"/>
      <c r="AF25" s="271"/>
      <c r="AG25" s="271"/>
      <c r="AH25" s="183"/>
      <c r="AI25" s="271"/>
      <c r="AJ25" s="271"/>
      <c r="AK25" s="183"/>
      <c r="AL25" s="271"/>
      <c r="AM25" s="271"/>
      <c r="AN25" s="183">
        <v>73</v>
      </c>
      <c r="AO25" s="183">
        <v>7</v>
      </c>
    </row>
    <row r="26" spans="1:41">
      <c r="M26" s="183"/>
      <c r="N26" s="271"/>
      <c r="O26" s="271"/>
      <c r="P26" s="183"/>
      <c r="Q26" s="271"/>
      <c r="R26" s="271"/>
      <c r="S26" s="183"/>
      <c r="T26" s="271"/>
      <c r="U26" s="271"/>
      <c r="V26" s="183"/>
      <c r="W26" s="271"/>
      <c r="X26" s="271"/>
      <c r="Y26" s="183"/>
      <c r="Z26" s="271"/>
      <c r="AA26" s="271"/>
      <c r="AB26" s="183"/>
      <c r="AC26" s="271"/>
      <c r="AD26" s="271"/>
      <c r="AE26" s="183"/>
      <c r="AF26" s="271"/>
      <c r="AG26" s="271"/>
      <c r="AH26" s="183"/>
      <c r="AI26" s="271"/>
      <c r="AJ26" s="271"/>
      <c r="AK26" s="183"/>
      <c r="AL26" s="271"/>
      <c r="AM26" s="271"/>
      <c r="AN26" s="183">
        <v>73</v>
      </c>
      <c r="AO26" s="183">
        <v>8</v>
      </c>
    </row>
    <row r="27" spans="1:41">
      <c r="M27" s="183"/>
      <c r="N27" s="271"/>
      <c r="O27" s="271"/>
      <c r="P27" s="183"/>
      <c r="Q27" s="271"/>
      <c r="R27" s="271"/>
      <c r="S27" s="183"/>
      <c r="T27" s="271"/>
      <c r="U27" s="271"/>
      <c r="V27" s="183"/>
      <c r="W27" s="271"/>
      <c r="X27" s="271"/>
      <c r="Y27" s="183"/>
      <c r="Z27" s="271"/>
      <c r="AA27" s="271"/>
      <c r="AB27" s="183"/>
      <c r="AC27" s="271"/>
      <c r="AD27" s="271"/>
      <c r="AE27" s="183"/>
      <c r="AF27" s="271"/>
      <c r="AG27" s="271"/>
      <c r="AH27" s="183"/>
      <c r="AI27" s="271"/>
      <c r="AJ27" s="271"/>
      <c r="AK27" s="183"/>
      <c r="AL27" s="271"/>
      <c r="AM27" s="271"/>
      <c r="AN27" s="183">
        <v>73</v>
      </c>
      <c r="AO27" s="183">
        <v>9</v>
      </c>
    </row>
    <row r="28" spans="1:41">
      <c r="M28" s="183"/>
      <c r="N28" s="271"/>
      <c r="O28" s="271"/>
      <c r="P28" s="183"/>
      <c r="Q28" s="271"/>
      <c r="R28" s="271"/>
      <c r="S28" s="183"/>
      <c r="T28" s="271"/>
      <c r="U28" s="271"/>
      <c r="V28" s="183"/>
      <c r="W28" s="271"/>
      <c r="X28" s="271"/>
      <c r="Y28" s="183"/>
      <c r="Z28" s="271"/>
      <c r="AA28" s="271"/>
      <c r="AB28" s="183"/>
      <c r="AC28" s="271"/>
      <c r="AD28" s="271"/>
      <c r="AE28" s="183"/>
      <c r="AF28" s="271"/>
      <c r="AG28" s="271"/>
      <c r="AH28" s="183"/>
      <c r="AI28" s="271"/>
      <c r="AJ28" s="271"/>
      <c r="AK28" s="183"/>
      <c r="AL28" s="271"/>
      <c r="AM28" s="271"/>
      <c r="AN28" s="183">
        <v>73</v>
      </c>
      <c r="AO28" s="183">
        <v>10</v>
      </c>
    </row>
    <row r="29" spans="1:41">
      <c r="M29" s="183"/>
      <c r="N29" s="271"/>
      <c r="O29" s="271"/>
      <c r="P29" s="183"/>
      <c r="Q29" s="271"/>
      <c r="R29" s="271"/>
      <c r="S29" s="183"/>
      <c r="T29" s="271"/>
      <c r="U29" s="271"/>
      <c r="V29" s="183"/>
      <c r="W29" s="271"/>
      <c r="X29" s="271"/>
      <c r="Y29" s="183"/>
      <c r="Z29" s="271"/>
      <c r="AA29" s="271"/>
      <c r="AB29" s="183"/>
      <c r="AC29" s="271"/>
      <c r="AD29" s="271"/>
      <c r="AE29" s="183"/>
      <c r="AF29" s="271"/>
      <c r="AG29" s="271"/>
      <c r="AH29" s="183"/>
      <c r="AI29" s="271"/>
      <c r="AJ29" s="271"/>
      <c r="AK29" s="183"/>
      <c r="AL29" s="271"/>
      <c r="AM29" s="271"/>
      <c r="AN29" s="183">
        <v>85</v>
      </c>
      <c r="AO29" s="183">
        <v>6</v>
      </c>
    </row>
    <row r="30" spans="1:41">
      <c r="M30" s="183"/>
      <c r="N30" s="271"/>
      <c r="O30" s="271"/>
      <c r="P30" s="183"/>
      <c r="Q30" s="271"/>
      <c r="R30" s="271"/>
      <c r="S30" s="183"/>
      <c r="T30" s="271"/>
      <c r="U30" s="271"/>
      <c r="V30" s="183"/>
      <c r="W30" s="271"/>
      <c r="X30" s="271"/>
      <c r="Y30" s="183"/>
      <c r="Z30" s="271"/>
      <c r="AA30" s="271"/>
      <c r="AB30" s="183"/>
      <c r="AC30" s="271"/>
      <c r="AD30" s="271"/>
      <c r="AE30" s="183"/>
      <c r="AF30" s="271"/>
      <c r="AG30" s="271"/>
      <c r="AH30" s="183"/>
      <c r="AI30" s="271"/>
      <c r="AJ30" s="271"/>
      <c r="AK30" s="183"/>
      <c r="AL30" s="271"/>
      <c r="AM30" s="271"/>
      <c r="AN30" s="183">
        <v>85</v>
      </c>
      <c r="AO30" s="183">
        <v>7</v>
      </c>
    </row>
    <row r="31" spans="1:41">
      <c r="M31" s="183"/>
      <c r="N31" s="271"/>
      <c r="O31" s="271"/>
      <c r="P31" s="183"/>
      <c r="Q31" s="271"/>
      <c r="R31" s="271"/>
      <c r="S31" s="183"/>
      <c r="T31" s="271"/>
      <c r="U31" s="271"/>
      <c r="V31" s="183"/>
      <c r="W31" s="271"/>
      <c r="X31" s="271"/>
      <c r="Y31" s="183"/>
      <c r="Z31" s="271"/>
      <c r="AA31" s="271"/>
      <c r="AB31" s="183"/>
      <c r="AC31" s="271"/>
      <c r="AD31" s="271"/>
      <c r="AE31" s="183"/>
      <c r="AF31" s="271"/>
      <c r="AG31" s="271"/>
      <c r="AH31" s="183"/>
      <c r="AI31" s="271"/>
      <c r="AJ31" s="271"/>
      <c r="AK31" s="183"/>
      <c r="AL31" s="271"/>
      <c r="AM31" s="271"/>
      <c r="AN31" s="183">
        <v>85</v>
      </c>
      <c r="AO31" s="183">
        <v>8</v>
      </c>
    </row>
    <row r="32" spans="1:41">
      <c r="M32" s="183"/>
      <c r="N32" s="271"/>
      <c r="O32" s="271"/>
      <c r="P32" s="183"/>
      <c r="Q32" s="271"/>
      <c r="R32" s="271"/>
      <c r="S32" s="183"/>
      <c r="T32" s="271"/>
      <c r="U32" s="271"/>
      <c r="V32" s="183"/>
      <c r="W32" s="271"/>
      <c r="X32" s="271"/>
      <c r="Y32" s="183"/>
      <c r="Z32" s="271"/>
      <c r="AA32" s="271"/>
      <c r="AB32" s="183"/>
      <c r="AC32" s="271"/>
      <c r="AD32" s="271"/>
      <c r="AE32" s="183"/>
      <c r="AF32" s="271"/>
      <c r="AG32" s="271"/>
      <c r="AH32" s="183"/>
      <c r="AI32" s="271"/>
      <c r="AJ32" s="271"/>
      <c r="AK32" s="183"/>
      <c r="AL32" s="271"/>
      <c r="AM32" s="271"/>
      <c r="AN32" s="183">
        <v>85</v>
      </c>
      <c r="AO32" s="183">
        <v>12</v>
      </c>
    </row>
    <row r="33" spans="13:41">
      <c r="M33" s="183"/>
      <c r="N33" s="271"/>
      <c r="O33" s="271"/>
      <c r="P33" s="183"/>
      <c r="Q33" s="271"/>
      <c r="R33" s="271"/>
      <c r="S33" s="183"/>
      <c r="T33" s="271"/>
      <c r="U33" s="271"/>
      <c r="V33" s="183"/>
      <c r="W33" s="271"/>
      <c r="X33" s="271"/>
      <c r="Y33" s="183"/>
      <c r="Z33" s="271"/>
      <c r="AA33" s="271"/>
      <c r="AB33" s="183"/>
      <c r="AC33" s="271"/>
      <c r="AD33" s="271"/>
      <c r="AE33" s="183"/>
      <c r="AF33" s="271"/>
      <c r="AG33" s="271"/>
      <c r="AH33" s="183"/>
      <c r="AI33" s="271"/>
      <c r="AJ33" s="271"/>
      <c r="AK33" s="183"/>
      <c r="AL33" s="271"/>
      <c r="AM33" s="271"/>
      <c r="AN33" s="183">
        <v>85</v>
      </c>
      <c r="AO33" s="183">
        <v>15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 forum</vt:lpstr>
      <vt:lpstr>Listes</vt:lpstr>
      <vt:lpstr>T</vt:lpstr>
      <vt:lpstr>'test forum'!Zone_d_impression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RPCS-JEROME-SCHMITT</dc:creator>
  <cp:lastModifiedBy>PCR Flandres</cp:lastModifiedBy>
  <cp:lastPrinted>2015-10-15T12:22:02Z</cp:lastPrinted>
  <dcterms:created xsi:type="dcterms:W3CDTF">2011-05-04T07:53:29Z</dcterms:created>
  <dcterms:modified xsi:type="dcterms:W3CDTF">2015-11-26T12:15:51Z</dcterms:modified>
</cp:coreProperties>
</file>