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boulonnois\Documents\"/>
    </mc:Choice>
  </mc:AlternateContent>
  <xr:revisionPtr revIDLastSave="0" documentId="13_ncr:1_{CD1331AC-88BF-475D-B774-2564DA628755}" xr6:coauthVersionLast="36" xr6:coauthVersionMax="36" xr10:uidLastSave="{00000000-0000-0000-0000-000000000000}"/>
  <bookViews>
    <workbookView xWindow="0" yWindow="0" windowWidth="28800" windowHeight="11595" activeTab="1" xr2:uid="{B006C3E2-5111-4565-B03E-8F19B852925C}"/>
  </bookViews>
  <sheets>
    <sheet name="projet" sheetId="1" r:id="rId1"/>
    <sheet name="échéancier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2" l="1"/>
  <c r="H11" i="2"/>
  <c r="F3" i="2"/>
  <c r="G3" i="2"/>
  <c r="G7" i="2"/>
  <c r="G5" i="2"/>
  <c r="F6" i="2"/>
  <c r="F7" i="2"/>
  <c r="G8" i="2"/>
  <c r="G9" i="2"/>
  <c r="F10" i="2"/>
  <c r="F11" i="2"/>
  <c r="G11" i="2"/>
  <c r="G12" i="2" s="1"/>
  <c r="G16" i="2"/>
  <c r="F12" i="2"/>
  <c r="G13" i="2"/>
  <c r="G14" i="2"/>
  <c r="F15" i="2"/>
  <c r="F16" i="2"/>
  <c r="G17" i="2"/>
  <c r="G18" i="2"/>
  <c r="C3" i="2"/>
  <c r="D3" i="2"/>
  <c r="E3" i="2"/>
  <c r="B3" i="2"/>
  <c r="E11" i="2"/>
  <c r="D11" i="2"/>
  <c r="C11" i="2"/>
  <c r="B11" i="2"/>
  <c r="F17" i="2" l="1"/>
  <c r="F13" i="2"/>
  <c r="F8" i="2"/>
  <c r="F18" i="2"/>
  <c r="F14" i="2"/>
  <c r="F9" i="2"/>
  <c r="F5" i="2"/>
  <c r="G15" i="2"/>
  <c r="G10" i="2"/>
  <c r="G6" i="2"/>
</calcChain>
</file>

<file path=xl/sharedStrings.xml><?xml version="1.0" encoding="utf-8"?>
<sst xmlns="http://schemas.openxmlformats.org/spreadsheetml/2006/main" count="85" uniqueCount="53">
  <si>
    <t>Intitulé</t>
  </si>
  <si>
    <t>Code analytique</t>
  </si>
  <si>
    <t>Ch Proj.</t>
  </si>
  <si>
    <t>Financeur</t>
  </si>
  <si>
    <t>N° convention interne</t>
  </si>
  <si>
    <t xml:space="preserve">Date début éligibilité </t>
  </si>
  <si>
    <t xml:space="preserve">Date fin éligibilité </t>
  </si>
  <si>
    <t>solde    date</t>
  </si>
  <si>
    <t>Convention Coopération REGION 2024-2027</t>
  </si>
  <si>
    <t>1NA2000</t>
  </si>
  <si>
    <t>ECO</t>
  </si>
  <si>
    <t>REGION</t>
  </si>
  <si>
    <t>C240203</t>
  </si>
  <si>
    <t>C250305</t>
  </si>
  <si>
    <t>ANIMATION N2000 cplmt 2023-2024</t>
  </si>
  <si>
    <t>1NARACH</t>
  </si>
  <si>
    <t>HC</t>
  </si>
  <si>
    <t>C240101</t>
  </si>
  <si>
    <t>ANIMATION N2000 VAL LOIRE - ANNEE 2024 - LOT 1</t>
  </si>
  <si>
    <t>1NAVLOI</t>
  </si>
  <si>
    <t>Région Bourgogne Franche Comté</t>
  </si>
  <si>
    <t>C240701</t>
  </si>
  <si>
    <t>ANIMATION N2000 VAL LOIRE - ANNEE 2026 - LOT 1- TC1</t>
  </si>
  <si>
    <t>C251004</t>
  </si>
  <si>
    <t>ANIMATION N2000 VAL LOIRE - ANNEE 2024 - LOT 2</t>
  </si>
  <si>
    <t>Chambre Agri 71</t>
  </si>
  <si>
    <t>C240610</t>
  </si>
  <si>
    <t>ANIMATION PAEC VAL D'ALLIER VAL DE LOIRE 2023-2024</t>
  </si>
  <si>
    <t>2NAAMAE</t>
  </si>
  <si>
    <t>DM</t>
  </si>
  <si>
    <t>DRAAF AUA</t>
  </si>
  <si>
    <t>C230201</t>
  </si>
  <si>
    <t>DIAGNOSTICS ET PLAN DE GESTION -PAEc 2025 - VICHY CO</t>
  </si>
  <si>
    <t>2NAMAVC</t>
  </si>
  <si>
    <t>Vichy Co</t>
  </si>
  <si>
    <t>C250302</t>
  </si>
  <si>
    <t>N° tâche</t>
  </si>
  <si>
    <t>Tâche à accomplir</t>
  </si>
  <si>
    <t>Responsable</t>
  </si>
  <si>
    <t>N° convention</t>
  </si>
  <si>
    <t>Date début éligibilité</t>
  </si>
  <si>
    <t>Date fin éligibilité</t>
  </si>
  <si>
    <t>Date solde</t>
  </si>
  <si>
    <t>Exécution</t>
  </si>
  <si>
    <t>Eco</t>
  </si>
  <si>
    <t>Reporting</t>
  </si>
  <si>
    <t>alerte 1 ( 3 mois)</t>
  </si>
  <si>
    <t>alerte 2 (2 mois)</t>
  </si>
  <si>
    <t>alerte 3 (1 mois)</t>
  </si>
  <si>
    <t>Vérif SAF + rédaction docs adm+signature</t>
  </si>
  <si>
    <t>CB</t>
  </si>
  <si>
    <t>Dépôt</t>
  </si>
  <si>
    <t>J'aimerais que seule la ligne "0" se mette à jour par rapport à la feuille projet  mais que les lignes "1à7" s'intercale automatiquement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</si>
</sst>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dd/mm/yy;@"/>
  </numFmts>
  <fonts count="11" x14ac:knownFonts="1">
    <font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0"/>
      <color rgb="FF213343"/>
      <name val="Calibri"/>
      <family val="2"/>
      <scheme val="minor"/>
    </font>
    <font>
      <b/>
      <sz val="10"/>
      <color rgb="FF213343"/>
      <name val="Calibri"/>
      <family val="2"/>
      <scheme val="minor"/>
    </font>
    <font>
      <b/>
      <sz val="11"/>
      <color rgb="FF213343"/>
      <name val="Calibri"/>
      <family val="2"/>
      <scheme val="minor"/>
    </font>
    <font>
      <sz val="11"/>
      <color rgb="FF213343"/>
      <name val="Calibri"/>
      <family val="2"/>
      <scheme val="minor"/>
    </font>
    <font>
      <b/>
      <i/>
      <sz val="11"/>
      <color rgb="FF213343"/>
      <name val="Calibri"/>
      <family val="2"/>
      <scheme val="minor"/>
    </font>
    <font>
      <i/>
      <sz val="11"/>
      <color rgb="FF21334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1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auto="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8"/>
      </left>
      <right/>
      <top style="medium">
        <color indexed="64"/>
      </top>
      <bottom style="thin">
        <color auto="1"/>
      </bottom>
      <diagonal/>
    </border>
    <border>
      <left style="thin">
        <color indexed="8"/>
      </left>
      <right style="thin">
        <color rgb="FF000000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rgb="FF213343"/>
      </left>
      <right style="thin">
        <color rgb="FF213343"/>
      </right>
      <top style="medium">
        <color rgb="FF213343"/>
      </top>
      <bottom style="medium">
        <color rgb="FF213343"/>
      </bottom>
      <diagonal/>
    </border>
    <border>
      <left style="thin">
        <color rgb="FF213343"/>
      </left>
      <right style="thin">
        <color rgb="FF213343"/>
      </right>
      <top style="medium">
        <color rgb="FF213343"/>
      </top>
      <bottom style="medium">
        <color rgb="FF213343"/>
      </bottom>
      <diagonal/>
    </border>
    <border>
      <left style="thin">
        <color rgb="FF213343"/>
      </left>
      <right/>
      <top style="medium">
        <color rgb="FF213343"/>
      </top>
      <bottom style="thin">
        <color rgb="FF213343"/>
      </bottom>
      <diagonal/>
    </border>
    <border>
      <left style="thin">
        <color rgb="FF213343"/>
      </left>
      <right style="thin">
        <color rgb="FF213343"/>
      </right>
      <top/>
      <bottom style="thin">
        <color rgb="FF213343"/>
      </bottom>
      <diagonal/>
    </border>
    <border>
      <left style="thin">
        <color rgb="FF213343"/>
      </left>
      <right style="thin">
        <color rgb="FF213343"/>
      </right>
      <top style="thin">
        <color rgb="FF213343"/>
      </top>
      <bottom style="thin">
        <color rgb="FF213343"/>
      </bottom>
      <diagonal/>
    </border>
    <border>
      <left style="thin">
        <color rgb="FF213343"/>
      </left>
      <right/>
      <top style="thin">
        <color rgb="FF213343"/>
      </top>
      <bottom style="thin">
        <color rgb="FF213343"/>
      </bottom>
      <diagonal/>
    </border>
    <border>
      <left style="thin">
        <color rgb="FF213343"/>
      </left>
      <right style="thin">
        <color rgb="FF213343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2" borderId="1" xfId="0" applyFont="1" applyFill="1" applyBorder="1" applyAlignment="1">
      <alignment horizontal="left" vertical="center" wrapText="1"/>
    </xf>
    <xf numFmtId="164" fontId="2" fillId="2" borderId="2" xfId="0" applyNumberFormat="1" applyFont="1" applyFill="1" applyBorder="1" applyAlignment="1">
      <alignment horizontal="center" vertical="center" wrapText="1"/>
    </xf>
    <xf numFmtId="164" fontId="2" fillId="2" borderId="3" xfId="0" applyNumberFormat="1" applyFont="1" applyFill="1" applyBorder="1" applyAlignment="1">
      <alignment horizontal="center" vertical="center" wrapText="1"/>
    </xf>
    <xf numFmtId="164" fontId="2" fillId="2" borderId="4" xfId="0" applyNumberFormat="1" applyFont="1" applyFill="1" applyBorder="1" applyAlignment="1">
      <alignment horizontal="center" vertical="center" wrapText="1"/>
    </xf>
    <xf numFmtId="164" fontId="2" fillId="2" borderId="5" xfId="0" applyNumberFormat="1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left" vertical="center" wrapText="1"/>
    </xf>
    <xf numFmtId="164" fontId="3" fillId="3" borderId="2" xfId="0" applyNumberFormat="1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14" fontId="3" fillId="3" borderId="2" xfId="0" applyNumberFormat="1" applyFont="1" applyFill="1" applyBorder="1" applyAlignment="1">
      <alignment horizontal="center" vertical="center" wrapText="1"/>
    </xf>
    <xf numFmtId="14" fontId="3" fillId="3" borderId="6" xfId="0" applyNumberFormat="1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left" vertical="center" wrapText="1"/>
    </xf>
    <xf numFmtId="164" fontId="3" fillId="0" borderId="2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14" fontId="3" fillId="0" borderId="6" xfId="0" applyNumberFormat="1" applyFont="1" applyBorder="1" applyAlignment="1">
      <alignment horizontal="center" vertical="center" wrapText="1"/>
    </xf>
    <xf numFmtId="0" fontId="4" fillId="0" borderId="2" xfId="0" applyFont="1" applyBorder="1" applyAlignment="1">
      <alignment horizontal="left" vertical="center" wrapText="1"/>
    </xf>
    <xf numFmtId="0" fontId="4" fillId="0" borderId="2" xfId="0" applyFont="1" applyBorder="1" applyAlignment="1">
      <alignment horizontal="center" vertical="center" wrapText="1"/>
    </xf>
    <xf numFmtId="0" fontId="3" fillId="3" borderId="7" xfId="0" applyFont="1" applyFill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5" fillId="0" borderId="8" xfId="0" applyFont="1" applyFill="1" applyBorder="1" applyAlignment="1">
      <alignment horizontal="center" vertical="center" wrapText="1"/>
    </xf>
    <xf numFmtId="0" fontId="6" fillId="0" borderId="8" xfId="0" applyFont="1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  <xf numFmtId="165" fontId="6" fillId="0" borderId="9" xfId="0" applyNumberFormat="1" applyFont="1" applyFill="1" applyBorder="1" applyAlignment="1">
      <alignment horizontal="center" vertical="center" wrapText="1"/>
    </xf>
    <xf numFmtId="0" fontId="7" fillId="0" borderId="11" xfId="0" applyFont="1" applyFill="1" applyBorder="1" applyAlignment="1">
      <alignment horizontal="center" vertical="center"/>
    </xf>
    <xf numFmtId="165" fontId="8" fillId="0" borderId="11" xfId="0" applyNumberFormat="1" applyFont="1" applyFill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10" fillId="0" borderId="12" xfId="0" applyFont="1" applyFill="1" applyBorder="1" applyAlignment="1">
      <alignment horizontal="left" vertical="center"/>
    </xf>
    <xf numFmtId="165" fontId="8" fillId="0" borderId="12" xfId="0" applyNumberFormat="1" applyFont="1" applyFill="1" applyBorder="1" applyAlignment="1">
      <alignment horizontal="center" vertical="center"/>
    </xf>
    <xf numFmtId="165" fontId="8" fillId="0" borderId="12" xfId="0" applyNumberFormat="1" applyFont="1" applyBorder="1" applyAlignment="1">
      <alignment horizontal="center"/>
    </xf>
    <xf numFmtId="14" fontId="7" fillId="0" borderId="11" xfId="0" applyNumberFormat="1" applyFont="1" applyFill="1" applyBorder="1" applyAlignment="1">
      <alignment horizontal="center" vertical="center"/>
    </xf>
    <xf numFmtId="0" fontId="7" fillId="0" borderId="13" xfId="0" applyFont="1" applyFill="1" applyBorder="1" applyAlignment="1">
      <alignment vertical="center"/>
    </xf>
    <xf numFmtId="0" fontId="7" fillId="0" borderId="10" xfId="0" applyFont="1" applyFill="1" applyBorder="1" applyAlignment="1">
      <alignment vertical="center"/>
    </xf>
    <xf numFmtId="0" fontId="9" fillId="0" borderId="14" xfId="0" applyFont="1" applyFill="1" applyBorder="1" applyAlignment="1">
      <alignment horizontal="center" vertical="center"/>
    </xf>
    <xf numFmtId="14" fontId="7" fillId="0" borderId="10" xfId="0" applyNumberFormat="1" applyFont="1" applyFill="1" applyBorder="1" applyAlignment="1">
      <alignment vertical="center"/>
    </xf>
    <xf numFmtId="0" fontId="10" fillId="0" borderId="0" xfId="0" applyFont="1" applyFill="1" applyBorder="1" applyAlignment="1">
      <alignment horizontal="left" vertical="center"/>
    </xf>
  </cellXfs>
  <cellStyles count="1">
    <cellStyle name="Normal" xfId="0" builtinId="0"/>
  </cellStyles>
  <dxfs count="4">
    <dxf>
      <fill>
        <patternFill>
          <bgColor theme="7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3399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boulonnois/Desktop/tasuiconv%20onglet%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3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4A304A-8188-4B9A-9B5E-0A96BA64761C}">
  <dimension ref="A1:H10"/>
  <sheetViews>
    <sheetView workbookViewId="0">
      <selection activeCell="B3" sqref="B3"/>
    </sheetView>
  </sheetViews>
  <sheetFormatPr baseColWidth="10" defaultRowHeight="15" x14ac:dyDescent="0.25"/>
  <sheetData>
    <row r="1" spans="1:8" ht="15.75" thickBot="1" x14ac:dyDescent="0.3"/>
    <row r="2" spans="1:8" ht="38.25" x14ac:dyDescent="0.25">
      <c r="A2" s="1" t="s">
        <v>0</v>
      </c>
      <c r="B2" s="2" t="s">
        <v>1</v>
      </c>
      <c r="C2" s="2" t="s">
        <v>2</v>
      </c>
      <c r="D2" s="2" t="s">
        <v>3</v>
      </c>
      <c r="E2" s="3" t="s">
        <v>4</v>
      </c>
      <c r="F2" s="4" t="s">
        <v>5</v>
      </c>
      <c r="G2" s="4" t="s">
        <v>6</v>
      </c>
      <c r="H2" s="5" t="s">
        <v>7</v>
      </c>
    </row>
    <row r="3" spans="1:8" ht="60" x14ac:dyDescent="0.25">
      <c r="A3" s="6" t="s">
        <v>8</v>
      </c>
      <c r="B3" s="7" t="s">
        <v>9</v>
      </c>
      <c r="C3" s="7" t="s">
        <v>10</v>
      </c>
      <c r="D3" s="7" t="s">
        <v>11</v>
      </c>
      <c r="E3" s="7" t="s">
        <v>12</v>
      </c>
      <c r="F3" s="9">
        <v>45344</v>
      </c>
      <c r="G3" s="9">
        <v>45747</v>
      </c>
      <c r="H3" s="10">
        <v>45838</v>
      </c>
    </row>
    <row r="4" spans="1:8" ht="60" x14ac:dyDescent="0.25">
      <c r="A4" s="11" t="s">
        <v>8</v>
      </c>
      <c r="B4" s="12" t="s">
        <v>9</v>
      </c>
      <c r="C4" s="12" t="s">
        <v>10</v>
      </c>
      <c r="D4" s="12" t="s">
        <v>11</v>
      </c>
      <c r="E4" s="12" t="s">
        <v>13</v>
      </c>
      <c r="F4" s="14">
        <v>45658</v>
      </c>
      <c r="G4" s="14">
        <v>46112</v>
      </c>
      <c r="H4" s="15">
        <v>46203</v>
      </c>
    </row>
    <row r="5" spans="1:8" ht="60" x14ac:dyDescent="0.25">
      <c r="A5" s="16" t="s">
        <v>14</v>
      </c>
      <c r="B5" s="17" t="s">
        <v>15</v>
      </c>
      <c r="C5" s="17" t="s">
        <v>16</v>
      </c>
      <c r="D5" s="13" t="s">
        <v>11</v>
      </c>
      <c r="E5" s="13" t="s">
        <v>17</v>
      </c>
      <c r="F5" s="14">
        <v>45114</v>
      </c>
      <c r="G5" s="14">
        <v>46006</v>
      </c>
      <c r="H5" s="15">
        <v>46188</v>
      </c>
    </row>
    <row r="6" spans="1:8" ht="75" x14ac:dyDescent="0.25">
      <c r="A6" s="6" t="s">
        <v>18</v>
      </c>
      <c r="B6" s="8" t="s">
        <v>19</v>
      </c>
      <c r="C6" s="8" t="s">
        <v>16</v>
      </c>
      <c r="D6" s="18" t="s">
        <v>20</v>
      </c>
      <c r="E6" s="8" t="s">
        <v>21</v>
      </c>
      <c r="F6" s="9">
        <v>45475</v>
      </c>
      <c r="G6" s="9">
        <v>46022</v>
      </c>
      <c r="H6" s="10">
        <v>46022</v>
      </c>
    </row>
    <row r="7" spans="1:8" ht="90" x14ac:dyDescent="0.25">
      <c r="A7" s="11" t="s">
        <v>22</v>
      </c>
      <c r="B7" s="13" t="s">
        <v>19</v>
      </c>
      <c r="C7" s="13" t="s">
        <v>16</v>
      </c>
      <c r="D7" s="19" t="s">
        <v>20</v>
      </c>
      <c r="E7" s="13" t="s">
        <v>23</v>
      </c>
      <c r="F7" s="14">
        <v>46023</v>
      </c>
      <c r="G7" s="14">
        <v>46387</v>
      </c>
      <c r="H7" s="15">
        <v>46417</v>
      </c>
    </row>
    <row r="8" spans="1:8" ht="75" x14ac:dyDescent="0.25">
      <c r="A8" s="6" t="s">
        <v>24</v>
      </c>
      <c r="B8" s="8" t="s">
        <v>19</v>
      </c>
      <c r="C8" s="8" t="s">
        <v>16</v>
      </c>
      <c r="D8" s="18" t="s">
        <v>25</v>
      </c>
      <c r="E8" s="8" t="s">
        <v>26</v>
      </c>
      <c r="F8" s="9">
        <v>45461</v>
      </c>
      <c r="G8" s="9">
        <v>46022</v>
      </c>
      <c r="H8" s="10">
        <v>46022</v>
      </c>
    </row>
    <row r="9" spans="1:8" ht="90" x14ac:dyDescent="0.25">
      <c r="A9" s="11" t="s">
        <v>27</v>
      </c>
      <c r="B9" s="13" t="s">
        <v>28</v>
      </c>
      <c r="C9" s="13" t="s">
        <v>29</v>
      </c>
      <c r="D9" s="19" t="s">
        <v>30</v>
      </c>
      <c r="E9" s="13" t="s">
        <v>31</v>
      </c>
      <c r="F9" s="14">
        <v>44907</v>
      </c>
      <c r="G9" s="14">
        <v>45657</v>
      </c>
      <c r="H9" s="15">
        <v>45657</v>
      </c>
    </row>
    <row r="10" spans="1:8" ht="75" x14ac:dyDescent="0.25">
      <c r="A10" s="6" t="s">
        <v>32</v>
      </c>
      <c r="B10" s="8" t="s">
        <v>33</v>
      </c>
      <c r="C10" s="8" t="s">
        <v>16</v>
      </c>
      <c r="D10" s="8" t="s">
        <v>34</v>
      </c>
      <c r="E10" s="8" t="s">
        <v>35</v>
      </c>
      <c r="F10" s="9">
        <v>45733</v>
      </c>
      <c r="G10" s="9">
        <v>46022</v>
      </c>
      <c r="H10" s="10">
        <v>46022</v>
      </c>
    </row>
  </sheetData>
  <conditionalFormatting sqref="H3:H10">
    <cfRule type="expression" dxfId="3" priority="1" stopIfTrue="1">
      <formula>AND(H3&lt;&gt;"", H3&lt;= TODAY())</formula>
    </cfRule>
    <cfRule type="expression" dxfId="2" priority="2" stopIfTrue="1">
      <formula>AND(H3&lt;&gt;"", H3 &lt;= TODAY() + 30, H3 &gt; TODAY())</formula>
    </cfRule>
    <cfRule type="expression" dxfId="1" priority="3" stopIfTrue="1">
      <formula>AND(H3&lt;&gt;"", H3 &lt;= TODAY() + 60, H3 &gt; TODAY() + 30)</formula>
    </cfRule>
    <cfRule type="expression" dxfId="0" priority="4" stopIfTrue="1">
      <formula>AND(H3&lt;&gt;"", H3 &lt;= TODAY() + 90, H3 &gt; TODAY() + 60)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FA993A-ED24-4116-82FC-BDDE1B56FB45}">
  <dimension ref="A1:H21"/>
  <sheetViews>
    <sheetView tabSelected="1" workbookViewId="0">
      <selection activeCell="B11" sqref="B11"/>
    </sheetView>
  </sheetViews>
  <sheetFormatPr baseColWidth="10" defaultRowHeight="15" x14ac:dyDescent="0.25"/>
  <cols>
    <col min="2" max="2" width="38.42578125" bestFit="1" customWidth="1"/>
  </cols>
  <sheetData>
    <row r="1" spans="1:8" ht="15.75" thickBot="1" x14ac:dyDescent="0.3"/>
    <row r="2" spans="1:8" ht="26.25" thickBot="1" x14ac:dyDescent="0.3">
      <c r="A2" s="20" t="s">
        <v>36</v>
      </c>
      <c r="B2" s="21" t="s">
        <v>37</v>
      </c>
      <c r="C2" s="22" t="s">
        <v>38</v>
      </c>
      <c r="D2" s="22" t="s">
        <v>3</v>
      </c>
      <c r="E2" s="22" t="s">
        <v>39</v>
      </c>
      <c r="F2" s="23" t="s">
        <v>40</v>
      </c>
      <c r="G2" s="23" t="s">
        <v>41</v>
      </c>
      <c r="H2" s="23" t="s">
        <v>42</v>
      </c>
    </row>
    <row r="3" spans="1:8" x14ac:dyDescent="0.25">
      <c r="A3" s="33">
        <v>0</v>
      </c>
      <c r="B3" s="32" t="str">
        <f>projet!B3</f>
        <v>1NA2000</v>
      </c>
      <c r="C3" s="32" t="str">
        <f>projet!C3</f>
        <v>ECO</v>
      </c>
      <c r="D3" s="32" t="str">
        <f>projet!D3</f>
        <v>REGION</v>
      </c>
      <c r="E3" s="32" t="str">
        <f>projet!E3</f>
        <v>C240203</v>
      </c>
      <c r="F3" s="34">
        <f>projet!F3</f>
        <v>45344</v>
      </c>
      <c r="G3" s="34">
        <f>projet!G3</f>
        <v>45747</v>
      </c>
      <c r="H3" s="25">
        <f>projet!H3</f>
        <v>45838</v>
      </c>
    </row>
    <row r="4" spans="1:8" x14ac:dyDescent="0.25">
      <c r="A4" s="26">
        <v>1</v>
      </c>
      <c r="B4" s="27" t="s">
        <v>43</v>
      </c>
      <c r="C4" s="24" t="s">
        <v>44</v>
      </c>
      <c r="D4" s="24"/>
      <c r="E4" s="24"/>
      <c r="F4" s="25">
        <v>45658</v>
      </c>
      <c r="G4" s="25">
        <v>46022</v>
      </c>
      <c r="H4" s="25"/>
    </row>
    <row r="5" spans="1:8" x14ac:dyDescent="0.25">
      <c r="A5" s="26">
        <v>2</v>
      </c>
      <c r="B5" s="27" t="s">
        <v>45</v>
      </c>
      <c r="C5" s="24" t="s">
        <v>44</v>
      </c>
      <c r="D5" s="24"/>
      <c r="E5" s="24"/>
      <c r="F5" s="28">
        <f>H3-90</f>
        <v>45748</v>
      </c>
      <c r="G5" s="29">
        <f>H3</f>
        <v>45838</v>
      </c>
      <c r="H5" s="29"/>
    </row>
    <row r="6" spans="1:8" x14ac:dyDescent="0.25">
      <c r="A6" s="26">
        <v>3</v>
      </c>
      <c r="B6" s="27" t="s">
        <v>46</v>
      </c>
      <c r="C6" s="24" t="s">
        <v>44</v>
      </c>
      <c r="D6" s="24"/>
      <c r="E6" s="24"/>
      <c r="F6" s="28">
        <f>H3-90</f>
        <v>45748</v>
      </c>
      <c r="G6" s="29">
        <f>H3</f>
        <v>45838</v>
      </c>
      <c r="H6" s="28"/>
    </row>
    <row r="7" spans="1:8" x14ac:dyDescent="0.25">
      <c r="A7" s="26">
        <v>4</v>
      </c>
      <c r="B7" s="27" t="s">
        <v>47</v>
      </c>
      <c r="C7" s="24" t="s">
        <v>44</v>
      </c>
      <c r="D7" s="24"/>
      <c r="E7" s="24"/>
      <c r="F7" s="28">
        <f>H3-60</f>
        <v>45778</v>
      </c>
      <c r="G7" s="29">
        <f>H3</f>
        <v>45838</v>
      </c>
      <c r="H7" s="28"/>
    </row>
    <row r="8" spans="1:8" x14ac:dyDescent="0.25">
      <c r="A8" s="26">
        <v>5</v>
      </c>
      <c r="B8" s="27" t="s">
        <v>48</v>
      </c>
      <c r="C8" s="24" t="s">
        <v>44</v>
      </c>
      <c r="D8" s="24"/>
      <c r="E8" s="24"/>
      <c r="F8" s="28">
        <f>H3-30</f>
        <v>45808</v>
      </c>
      <c r="G8" s="29">
        <f>H3</f>
        <v>45838</v>
      </c>
      <c r="H8" s="28"/>
    </row>
    <row r="9" spans="1:8" x14ac:dyDescent="0.25">
      <c r="A9" s="26">
        <v>6</v>
      </c>
      <c r="B9" s="27" t="s">
        <v>49</v>
      </c>
      <c r="C9" s="24" t="s">
        <v>50</v>
      </c>
      <c r="D9" s="24"/>
      <c r="E9" s="24"/>
      <c r="F9" s="28">
        <f>H3-20</f>
        <v>45818</v>
      </c>
      <c r="G9" s="29">
        <f>H3</f>
        <v>45838</v>
      </c>
      <c r="H9" s="28"/>
    </row>
    <row r="10" spans="1:8" x14ac:dyDescent="0.25">
      <c r="A10" s="26">
        <v>7</v>
      </c>
      <c r="B10" s="27" t="s">
        <v>51</v>
      </c>
      <c r="C10" s="24" t="s">
        <v>50</v>
      </c>
      <c r="D10" s="24"/>
      <c r="E10" s="24"/>
      <c r="F10" s="28">
        <f>H3-5</f>
        <v>45833</v>
      </c>
      <c r="G10" s="29">
        <f>H3</f>
        <v>45838</v>
      </c>
      <c r="H10" s="28"/>
    </row>
    <row r="11" spans="1:8" x14ac:dyDescent="0.25">
      <c r="A11" s="33">
        <v>0</v>
      </c>
      <c r="B11" s="31" t="str">
        <f>projet!B5</f>
        <v>1NARACH</v>
      </c>
      <c r="C11" s="24">
        <f>projet!C12</f>
        <v>0</v>
      </c>
      <c r="D11" s="24">
        <f>projet!D12</f>
        <v>0</v>
      </c>
      <c r="E11" s="24">
        <f>projet!E12</f>
        <v>0</v>
      </c>
      <c r="F11" s="30">
        <f>projet!F12</f>
        <v>0</v>
      </c>
      <c r="G11" s="30">
        <f>projet!G12</f>
        <v>0</v>
      </c>
      <c r="H11" s="25">
        <f>projet!H12</f>
        <v>0</v>
      </c>
    </row>
    <row r="12" spans="1:8" x14ac:dyDescent="0.25">
      <c r="A12" s="26">
        <v>1</v>
      </c>
      <c r="B12" s="27" t="s">
        <v>43</v>
      </c>
      <c r="C12" s="24" t="s">
        <v>16</v>
      </c>
      <c r="D12" s="24"/>
      <c r="E12" s="24"/>
      <c r="F12" s="25">
        <f>+F11</f>
        <v>0</v>
      </c>
      <c r="G12" s="25">
        <f>+G11</f>
        <v>0</v>
      </c>
      <c r="H12" s="25"/>
    </row>
    <row r="13" spans="1:8" x14ac:dyDescent="0.25">
      <c r="A13" s="26">
        <v>2</v>
      </c>
      <c r="B13" s="27" t="s">
        <v>45</v>
      </c>
      <c r="C13" s="24" t="s">
        <v>16</v>
      </c>
      <c r="D13" s="24"/>
      <c r="E13" s="24"/>
      <c r="F13" s="28">
        <f>H11-90</f>
        <v>-90</v>
      </c>
      <c r="G13" s="29">
        <f>H11</f>
        <v>0</v>
      </c>
      <c r="H13" s="29"/>
    </row>
    <row r="14" spans="1:8" x14ac:dyDescent="0.25">
      <c r="A14" s="26">
        <v>3</v>
      </c>
      <c r="B14" s="27" t="s">
        <v>46</v>
      </c>
      <c r="C14" s="24" t="s">
        <v>16</v>
      </c>
      <c r="D14" s="24"/>
      <c r="E14" s="24"/>
      <c r="F14" s="28">
        <f>H11-90</f>
        <v>-90</v>
      </c>
      <c r="G14" s="29">
        <f>H11</f>
        <v>0</v>
      </c>
      <c r="H14" s="28"/>
    </row>
    <row r="15" spans="1:8" x14ac:dyDescent="0.25">
      <c r="A15" s="26">
        <v>4</v>
      </c>
      <c r="B15" s="27" t="s">
        <v>47</v>
      </c>
      <c r="C15" s="24" t="s">
        <v>16</v>
      </c>
      <c r="D15" s="24"/>
      <c r="E15" s="24"/>
      <c r="F15" s="28">
        <f>H11-60</f>
        <v>-60</v>
      </c>
      <c r="G15" s="29">
        <f>H11</f>
        <v>0</v>
      </c>
      <c r="H15" s="28"/>
    </row>
    <row r="16" spans="1:8" x14ac:dyDescent="0.25">
      <c r="A16" s="26">
        <v>5</v>
      </c>
      <c r="B16" s="27" t="s">
        <v>48</v>
      </c>
      <c r="C16" s="24" t="s">
        <v>16</v>
      </c>
      <c r="D16" s="24"/>
      <c r="E16" s="24"/>
      <c r="F16" s="28">
        <f>H11-30</f>
        <v>-30</v>
      </c>
      <c r="G16" s="29">
        <f>H11</f>
        <v>0</v>
      </c>
      <c r="H16" s="28"/>
    </row>
    <row r="17" spans="1:8" x14ac:dyDescent="0.25">
      <c r="A17" s="26">
        <v>6</v>
      </c>
      <c r="B17" s="27" t="s">
        <v>49</v>
      </c>
      <c r="C17" s="24" t="s">
        <v>50</v>
      </c>
      <c r="D17" s="24"/>
      <c r="E17" s="24"/>
      <c r="F17" s="28">
        <f>H11-20</f>
        <v>-20</v>
      </c>
      <c r="G17" s="29">
        <f>H11</f>
        <v>0</v>
      </c>
      <c r="H17" s="28"/>
    </row>
    <row r="18" spans="1:8" x14ac:dyDescent="0.25">
      <c r="A18" s="26">
        <v>7</v>
      </c>
      <c r="B18" s="27" t="s">
        <v>51</v>
      </c>
      <c r="C18" s="24" t="s">
        <v>50</v>
      </c>
      <c r="D18" s="24"/>
      <c r="E18" s="24"/>
      <c r="F18" s="28">
        <f>H11-5</f>
        <v>-5</v>
      </c>
      <c r="G18" s="29">
        <f>H11</f>
        <v>0</v>
      </c>
      <c r="H18" s="28"/>
    </row>
    <row r="21" spans="1:8" x14ac:dyDescent="0.25">
      <c r="B21" s="35" t="s">
        <v>52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projet</vt:lpstr>
      <vt:lpstr>échéancier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Cécile BOULONNOIS</dc:creator>
  <cp:lastModifiedBy>Cécile BOULONNOIS</cp:lastModifiedBy>
  <dcterms:created xsi:type="dcterms:W3CDTF">2025-11-27T11:15:46Z</dcterms:created>
  <dcterms:modified xsi:type="dcterms:W3CDTF">2025-11-27T11:32:00Z</dcterms:modified>
</cp:coreProperties>
</file>