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19170" windowHeight="7680" activeTab="1"/>
  </bookViews>
  <sheets>
    <sheet name="Détail Achats" sheetId="1" r:id="rId1"/>
    <sheet name="TCDACHAT" sheetId="4" r:id="rId2"/>
  </sheets>
  <definedNames>
    <definedName name="TABLEAU1">'Détail Achats'!$1:$1048576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1" i="1" l="1"/>
  <c r="X120" i="1"/>
  <c r="X3" i="1"/>
  <c r="X31" i="1"/>
  <c r="X80" i="1"/>
  <c r="X133" i="1"/>
  <c r="X73" i="1"/>
  <c r="X7" i="1"/>
  <c r="X8" i="1"/>
  <c r="X111" i="1"/>
  <c r="X12" i="1"/>
  <c r="X78" i="1"/>
  <c r="X30" i="1"/>
  <c r="X46" i="1"/>
  <c r="X93" i="1"/>
  <c r="X134" i="1"/>
  <c r="X34" i="1"/>
  <c r="X113" i="1"/>
  <c r="X92" i="1"/>
  <c r="X10" i="1"/>
  <c r="X104" i="1"/>
  <c r="X125" i="1"/>
  <c r="X27" i="1"/>
  <c r="X121" i="1"/>
  <c r="X108" i="1"/>
  <c r="X130" i="1"/>
  <c r="X109" i="1"/>
  <c r="X51" i="1"/>
  <c r="X87" i="1"/>
  <c r="X56" i="1"/>
  <c r="X107" i="1"/>
  <c r="X106" i="1"/>
  <c r="X13" i="1"/>
  <c r="X74" i="1"/>
  <c r="X85" i="1"/>
  <c r="X112" i="1"/>
  <c r="X45" i="1"/>
  <c r="X131" i="1"/>
  <c r="X4" i="1"/>
  <c r="X123" i="1"/>
  <c r="X86" i="1"/>
  <c r="X119" i="1"/>
  <c r="X63" i="1"/>
  <c r="X40" i="1"/>
  <c r="X11" i="1"/>
  <c r="X137" i="1"/>
  <c r="X132" i="1"/>
  <c r="X97" i="1"/>
  <c r="X72" i="1"/>
  <c r="X26" i="1"/>
  <c r="X84" i="1"/>
  <c r="X29" i="1"/>
  <c r="X55" i="1"/>
  <c r="X126" i="1"/>
  <c r="X116" i="1"/>
  <c r="X19" i="1"/>
  <c r="X135" i="1"/>
  <c r="X22" i="1"/>
  <c r="X50" i="1"/>
  <c r="X118" i="1"/>
  <c r="X35" i="1"/>
  <c r="X24" i="1"/>
  <c r="X95" i="1"/>
  <c r="X89" i="1"/>
  <c r="X33" i="1"/>
  <c r="X117" i="1"/>
  <c r="X25" i="1"/>
  <c r="X83" i="1"/>
  <c r="X138" i="1"/>
  <c r="X79" i="1"/>
  <c r="X110" i="1"/>
  <c r="X41" i="1"/>
  <c r="X82" i="1"/>
  <c r="X59" i="1"/>
  <c r="X37" i="1"/>
  <c r="X71" i="1"/>
  <c r="X5" i="1"/>
  <c r="X57" i="1"/>
  <c r="X77" i="1"/>
  <c r="X115" i="1"/>
  <c r="X49" i="1"/>
  <c r="X58" i="1"/>
  <c r="X28" i="1"/>
  <c r="X94" i="1"/>
  <c r="X136" i="1"/>
  <c r="X53" i="1"/>
  <c r="X14" i="1"/>
  <c r="X98" i="1"/>
  <c r="X99" i="1"/>
  <c r="X70" i="1"/>
  <c r="X38" i="1"/>
  <c r="X75" i="1"/>
  <c r="X96" i="1"/>
  <c r="X2" i="1"/>
  <c r="X102" i="1"/>
  <c r="X67" i="1"/>
  <c r="X105" i="1"/>
  <c r="X54" i="1"/>
  <c r="X65" i="1"/>
  <c r="X100" i="1"/>
  <c r="X6" i="1"/>
  <c r="X91" i="1"/>
  <c r="X68" i="1"/>
  <c r="X44" i="1"/>
  <c r="X122" i="1"/>
  <c r="X39" i="1"/>
  <c r="X62" i="1"/>
  <c r="X101" i="1"/>
  <c r="X139" i="1"/>
  <c r="X48" i="1"/>
  <c r="X20" i="1"/>
  <c r="X124" i="1"/>
  <c r="X52" i="1"/>
  <c r="X42" i="1"/>
  <c r="X66" i="1"/>
  <c r="X32" i="1"/>
  <c r="X16" i="1"/>
  <c r="X18" i="1"/>
  <c r="X103" i="1"/>
  <c r="X9" i="1"/>
  <c r="X36" i="1"/>
  <c r="X114" i="1"/>
  <c r="X69" i="1"/>
  <c r="X21" i="1"/>
  <c r="X60" i="1"/>
  <c r="X43" i="1"/>
  <c r="X76" i="1"/>
  <c r="X61" i="1"/>
  <c r="X23" i="1"/>
  <c r="X127" i="1"/>
  <c r="X47" i="1"/>
  <c r="X129" i="1"/>
  <c r="X64" i="1"/>
  <c r="X90" i="1"/>
  <c r="X17" i="1"/>
  <c r="X128" i="1"/>
  <c r="X15" i="1"/>
  <c r="X88" i="1"/>
  <c r="U12" i="1" l="1"/>
  <c r="U19" i="1" l="1"/>
  <c r="U135" i="1"/>
  <c r="U22" i="1"/>
  <c r="U50" i="1"/>
  <c r="U118" i="1"/>
  <c r="U35" i="1"/>
  <c r="U24" i="1"/>
  <c r="U95" i="1"/>
  <c r="U89" i="1"/>
  <c r="U33" i="1"/>
  <c r="U117" i="1"/>
  <c r="U25" i="1"/>
  <c r="U83" i="1"/>
  <c r="U138" i="1"/>
  <c r="V134" i="1" s="1"/>
  <c r="U79" i="1"/>
  <c r="U110" i="1"/>
  <c r="U41" i="1"/>
  <c r="U82" i="1"/>
  <c r="U59" i="1"/>
  <c r="U37" i="1"/>
  <c r="U71" i="1"/>
  <c r="U5" i="1"/>
  <c r="U57" i="1"/>
  <c r="U77" i="1"/>
  <c r="U115" i="1"/>
  <c r="U49" i="1"/>
  <c r="U58" i="1"/>
  <c r="U28" i="1"/>
  <c r="U94" i="1"/>
  <c r="U136" i="1"/>
  <c r="U53" i="1"/>
  <c r="U14" i="1"/>
  <c r="U98" i="1"/>
  <c r="U99" i="1"/>
  <c r="U70" i="1"/>
  <c r="U38" i="1"/>
  <c r="U75" i="1"/>
  <c r="U96" i="1"/>
  <c r="U2" i="1"/>
  <c r="U102" i="1"/>
  <c r="U67" i="1"/>
  <c r="U105" i="1"/>
  <c r="U54" i="1"/>
  <c r="U65" i="1"/>
  <c r="U100" i="1"/>
  <c r="U6" i="1"/>
  <c r="U91" i="1"/>
  <c r="U68" i="1"/>
  <c r="U44" i="1"/>
  <c r="U122" i="1"/>
  <c r="U39" i="1"/>
  <c r="U62" i="1"/>
  <c r="U101" i="1"/>
  <c r="U139" i="1"/>
  <c r="V34" i="1" s="1"/>
  <c r="U48" i="1"/>
  <c r="U20" i="1"/>
  <c r="U124" i="1"/>
  <c r="U52" i="1"/>
  <c r="U42" i="1"/>
  <c r="U66" i="1"/>
  <c r="U32" i="1"/>
  <c r="U16" i="1"/>
  <c r="U18" i="1"/>
  <c r="U103" i="1"/>
  <c r="U9" i="1"/>
  <c r="U36" i="1"/>
  <c r="U114" i="1"/>
  <c r="U69" i="1"/>
  <c r="U21" i="1"/>
  <c r="U60" i="1"/>
  <c r="U43" i="1"/>
  <c r="U76" i="1"/>
  <c r="U61" i="1"/>
  <c r="U23" i="1"/>
  <c r="U127" i="1"/>
  <c r="U47" i="1"/>
  <c r="U129" i="1"/>
  <c r="U64" i="1"/>
  <c r="U90" i="1"/>
  <c r="U17" i="1"/>
  <c r="U128" i="1"/>
  <c r="U15" i="1"/>
  <c r="U88" i="1"/>
  <c r="U3" i="1"/>
  <c r="U31" i="1"/>
  <c r="U81" i="1"/>
  <c r="U120" i="1"/>
  <c r="U80" i="1"/>
  <c r="V80" i="1" s="1"/>
  <c r="U133" i="1"/>
  <c r="V12" i="1" s="1"/>
  <c r="W12" i="1" s="1"/>
  <c r="U73" i="1"/>
  <c r="U7" i="1"/>
  <c r="U8" i="1"/>
  <c r="U111" i="1"/>
  <c r="U78" i="1"/>
  <c r="U30" i="1"/>
  <c r="U46" i="1"/>
  <c r="U93" i="1"/>
  <c r="U134" i="1"/>
  <c r="W134" i="1" s="1"/>
  <c r="U34" i="1"/>
  <c r="W34" i="1" s="1"/>
  <c r="U116" i="1"/>
  <c r="U126" i="1"/>
  <c r="U55" i="1"/>
  <c r="U86" i="1"/>
  <c r="U119" i="1"/>
  <c r="U63" i="1"/>
  <c r="U40" i="1"/>
  <c r="U11" i="1"/>
  <c r="U137" i="1"/>
  <c r="V93" i="1" s="1"/>
  <c r="U132" i="1"/>
  <c r="U97" i="1"/>
  <c r="U72" i="1"/>
  <c r="U26" i="1"/>
  <c r="U84" i="1"/>
  <c r="U29" i="1"/>
  <c r="V111" i="1" l="1"/>
  <c r="W111" i="1" s="1"/>
  <c r="V71" i="1"/>
  <c r="W71" i="1" s="1"/>
  <c r="W93" i="1"/>
  <c r="W80" i="1"/>
  <c r="V120" i="1"/>
  <c r="W120" i="1" s="1"/>
  <c r="V31" i="1"/>
  <c r="V84" i="1"/>
  <c r="W84" i="1" s="1"/>
  <c r="V72" i="1"/>
  <c r="W72" i="1" s="1"/>
  <c r="V132" i="1"/>
  <c r="W132" i="1" s="1"/>
  <c r="V11" i="1"/>
  <c r="W11" i="1" s="1"/>
  <c r="V86" i="1"/>
  <c r="W86" i="1" s="1"/>
  <c r="V126" i="1"/>
  <c r="V46" i="1"/>
  <c r="W46" i="1" s="1"/>
  <c r="V78" i="1"/>
  <c r="V73" i="1"/>
  <c r="W73" i="1" s="1"/>
  <c r="V88" i="1"/>
  <c r="W88" i="1" s="1"/>
  <c r="V128" i="1"/>
  <c r="W128" i="1" s="1"/>
  <c r="V90" i="1"/>
  <c r="W90" i="1" s="1"/>
  <c r="V129" i="1"/>
  <c r="W129" i="1" s="1"/>
  <c r="V127" i="1"/>
  <c r="W127" i="1" s="1"/>
  <c r="V43" i="1"/>
  <c r="W43" i="1" s="1"/>
  <c r="V36" i="1"/>
  <c r="W36" i="1" s="1"/>
  <c r="V103" i="1"/>
  <c r="V32" i="1"/>
  <c r="W32" i="1" s="1"/>
  <c r="V42" i="1"/>
  <c r="W42" i="1" s="1"/>
  <c r="V124" i="1"/>
  <c r="W124" i="1" s="1"/>
  <c r="V48" i="1"/>
  <c r="W48" i="1" s="1"/>
  <c r="V39" i="1"/>
  <c r="W39" i="1" s="1"/>
  <c r="V44" i="1"/>
  <c r="W44" i="1" s="1"/>
  <c r="V91" i="1"/>
  <c r="W91" i="1" s="1"/>
  <c r="V100" i="1"/>
  <c r="W100" i="1" s="1"/>
  <c r="V54" i="1"/>
  <c r="W54" i="1" s="1"/>
  <c r="V67" i="1"/>
  <c r="W67" i="1" s="1"/>
  <c r="V2" i="1"/>
  <c r="W2" i="1" s="1"/>
  <c r="V75" i="1"/>
  <c r="W75" i="1" s="1"/>
  <c r="V98" i="1"/>
  <c r="W98" i="1" s="1"/>
  <c r="V53" i="1"/>
  <c r="W53" i="1" s="1"/>
  <c r="V94" i="1"/>
  <c r="W94" i="1" s="1"/>
  <c r="V58" i="1"/>
  <c r="W58" i="1" s="1"/>
  <c r="V115" i="1"/>
  <c r="W115" i="1" s="1"/>
  <c r="V57" i="1"/>
  <c r="W57" i="1" s="1"/>
  <c r="V37" i="1"/>
  <c r="W37" i="1" s="1"/>
  <c r="V82" i="1"/>
  <c r="V110" i="1"/>
  <c r="W110" i="1" s="1"/>
  <c r="V138" i="1"/>
  <c r="W138" i="1" s="1"/>
  <c r="V33" i="1"/>
  <c r="W33" i="1" s="1"/>
  <c r="V95" i="1"/>
  <c r="W95" i="1" s="1"/>
  <c r="V50" i="1"/>
  <c r="W50" i="1" s="1"/>
  <c r="V135" i="1"/>
  <c r="W135" i="1" s="1"/>
  <c r="V29" i="1"/>
  <c r="V26" i="1"/>
  <c r="W26" i="1" s="1"/>
  <c r="V97" i="1"/>
  <c r="W97" i="1" s="1"/>
  <c r="V137" i="1"/>
  <c r="W137" i="1" s="1"/>
  <c r="V40" i="1"/>
  <c r="W40" i="1" s="1"/>
  <c r="V119" i="1"/>
  <c r="W119" i="1" s="1"/>
  <c r="V55" i="1"/>
  <c r="V116" i="1"/>
  <c r="V30" i="1"/>
  <c r="W30" i="1" s="1"/>
  <c r="V133" i="1"/>
  <c r="W133" i="1" s="1"/>
  <c r="V17" i="1"/>
  <c r="W17" i="1" s="1"/>
  <c r="V64" i="1"/>
  <c r="W64" i="1" s="1"/>
  <c r="V47" i="1"/>
  <c r="W47" i="1" s="1"/>
  <c r="V76" i="1"/>
  <c r="W76" i="1" s="1"/>
  <c r="V18" i="1"/>
  <c r="V16" i="1"/>
  <c r="W16" i="1" s="1"/>
  <c r="V66" i="1"/>
  <c r="W66" i="1" s="1"/>
  <c r="V52" i="1"/>
  <c r="W52" i="1" s="1"/>
  <c r="V20" i="1"/>
  <c r="W20" i="1" s="1"/>
  <c r="V139" i="1"/>
  <c r="W139" i="1" s="1"/>
  <c r="V62" i="1"/>
  <c r="W62" i="1" s="1"/>
  <c r="V122" i="1"/>
  <c r="W122" i="1" s="1"/>
  <c r="V65" i="1"/>
  <c r="W65" i="1" s="1"/>
  <c r="V105" i="1"/>
  <c r="W105" i="1" s="1"/>
  <c r="V102" i="1"/>
  <c r="W102" i="1" s="1"/>
  <c r="V96" i="1"/>
  <c r="W96" i="1" s="1"/>
  <c r="V38" i="1"/>
  <c r="W38" i="1" s="1"/>
  <c r="V99" i="1"/>
  <c r="W99" i="1" s="1"/>
  <c r="V14" i="1"/>
  <c r="W14" i="1" s="1"/>
  <c r="V136" i="1"/>
  <c r="V28" i="1"/>
  <c r="W28" i="1" s="1"/>
  <c r="V49" i="1"/>
  <c r="W49" i="1" s="1"/>
  <c r="V77" i="1"/>
  <c r="W77" i="1" s="1"/>
  <c r="V5" i="1"/>
  <c r="W5" i="1" s="1"/>
  <c r="V59" i="1"/>
  <c r="W59" i="1" s="1"/>
  <c r="V79" i="1"/>
  <c r="W79" i="1" s="1"/>
  <c r="V83" i="1"/>
  <c r="W83" i="1" s="1"/>
  <c r="V117" i="1"/>
  <c r="W117" i="1" s="1"/>
  <c r="V89" i="1"/>
  <c r="W89" i="1" s="1"/>
  <c r="V24" i="1"/>
  <c r="W24" i="1" s="1"/>
  <c r="V118" i="1"/>
  <c r="W118" i="1" s="1"/>
  <c r="V22" i="1"/>
  <c r="W22" i="1" s="1"/>
  <c r="V19" i="1"/>
  <c r="U123" i="1"/>
  <c r="V3" i="1" s="1"/>
  <c r="W3" i="1" s="1"/>
  <c r="U4" i="1"/>
  <c r="U109" i="1"/>
  <c r="V60" i="1" s="1"/>
  <c r="W60" i="1" s="1"/>
  <c r="U51" i="1"/>
  <c r="V25" i="1" s="1"/>
  <c r="W25" i="1" s="1"/>
  <c r="U87" i="1"/>
  <c r="V68" i="1" s="1"/>
  <c r="W68" i="1" s="1"/>
  <c r="U56" i="1"/>
  <c r="V41" i="1" s="1"/>
  <c r="W41" i="1" s="1"/>
  <c r="U107" i="1"/>
  <c r="V69" i="1" s="1"/>
  <c r="W69" i="1" s="1"/>
  <c r="U106" i="1"/>
  <c r="V114" i="1" s="1"/>
  <c r="W114" i="1" s="1"/>
  <c r="U13" i="1"/>
  <c r="U74" i="1"/>
  <c r="V70" i="1" s="1"/>
  <c r="W70" i="1" s="1"/>
  <c r="U85" i="1"/>
  <c r="V6" i="1" s="1"/>
  <c r="W6" i="1" s="1"/>
  <c r="U112" i="1"/>
  <c r="V61" i="1" s="1"/>
  <c r="W61" i="1" s="1"/>
  <c r="U45" i="1"/>
  <c r="V35" i="1" s="1"/>
  <c r="W35" i="1" s="1"/>
  <c r="U131" i="1"/>
  <c r="V8" i="1" s="1"/>
  <c r="W8" i="1" s="1"/>
  <c r="U104" i="1"/>
  <c r="V9" i="1" s="1"/>
  <c r="W9" i="1" s="1"/>
  <c r="U125" i="1"/>
  <c r="V81" i="1" s="1"/>
  <c r="W81" i="1" s="1"/>
  <c r="U27" i="1"/>
  <c r="V63" i="1" s="1"/>
  <c r="W63" i="1" s="1"/>
  <c r="U121" i="1"/>
  <c r="V15" i="1" s="1"/>
  <c r="W15" i="1" s="1"/>
  <c r="U108" i="1"/>
  <c r="V21" i="1" s="1"/>
  <c r="W21" i="1" s="1"/>
  <c r="U130" i="1"/>
  <c r="V7" i="1" s="1"/>
  <c r="W7" i="1" s="1"/>
  <c r="U92" i="1"/>
  <c r="V101" i="1" s="1"/>
  <c r="W101" i="1" s="1"/>
  <c r="U10" i="1"/>
  <c r="U113" i="1"/>
  <c r="V23" i="1" s="1"/>
  <c r="W23" i="1" s="1"/>
  <c r="W78" i="1" l="1"/>
  <c r="W31" i="1"/>
  <c r="W103" i="1"/>
  <c r="W18" i="1"/>
  <c r="W136" i="1"/>
  <c r="W82" i="1"/>
  <c r="W19" i="1"/>
  <c r="W116" i="1"/>
  <c r="W126" i="1"/>
  <c r="W55" i="1"/>
  <c r="W29" i="1"/>
  <c r="V113" i="1"/>
  <c r="W113" i="1" s="1"/>
  <c r="V92" i="1"/>
  <c r="W92" i="1" s="1"/>
  <c r="V108" i="1"/>
  <c r="W108" i="1" s="1"/>
  <c r="V27" i="1"/>
  <c r="V104" i="1"/>
  <c r="W104" i="1" s="1"/>
  <c r="V45" i="1"/>
  <c r="W45" i="1" s="1"/>
  <c r="V85" i="1"/>
  <c r="W85" i="1" s="1"/>
  <c r="V13" i="1"/>
  <c r="W13" i="1" s="1"/>
  <c r="V107" i="1"/>
  <c r="W107" i="1" s="1"/>
  <c r="V87" i="1"/>
  <c r="W87" i="1" s="1"/>
  <c r="V109" i="1"/>
  <c r="W109" i="1" s="1"/>
  <c r="V123" i="1"/>
  <c r="V10" i="1"/>
  <c r="W10" i="1" s="1"/>
  <c r="V130" i="1"/>
  <c r="W130" i="1" s="1"/>
  <c r="V121" i="1"/>
  <c r="W121" i="1" s="1"/>
  <c r="V125" i="1"/>
  <c r="W125" i="1" s="1"/>
  <c r="V131" i="1"/>
  <c r="W131" i="1" s="1"/>
  <c r="V112" i="1"/>
  <c r="W112" i="1" s="1"/>
  <c r="V74" i="1"/>
  <c r="V106" i="1"/>
  <c r="W106" i="1" s="1"/>
  <c r="V56" i="1"/>
  <c r="W56" i="1" s="1"/>
  <c r="V51" i="1"/>
  <c r="W51" i="1" s="1"/>
  <c r="V4" i="1"/>
  <c r="W4" i="1" s="1"/>
  <c r="W123" i="1" l="1"/>
  <c r="W74" i="1"/>
  <c r="W27" i="1"/>
</calcChain>
</file>

<file path=xl/sharedStrings.xml><?xml version="1.0" encoding="utf-8"?>
<sst xmlns="http://schemas.openxmlformats.org/spreadsheetml/2006/main" count="1397" uniqueCount="517">
  <si>
    <t>BON DE CMDE N°</t>
  </si>
  <si>
    <t>DATE CMDE</t>
  </si>
  <si>
    <t>FOURNISSUER</t>
  </si>
  <si>
    <t>N° FACTURE</t>
  </si>
  <si>
    <t>DATE FACTURE</t>
  </si>
  <si>
    <t>MONT TTC</t>
  </si>
  <si>
    <t>DATE PREV PAY</t>
  </si>
  <si>
    <t>MONT TVA</t>
  </si>
  <si>
    <t>N° BL</t>
  </si>
  <si>
    <t>DATE BL</t>
  </si>
  <si>
    <t>035</t>
  </si>
  <si>
    <t>059/2018</t>
  </si>
  <si>
    <t>ARTICLES</t>
  </si>
  <si>
    <t>MONT TOT HT</t>
  </si>
  <si>
    <t>119/2018</t>
  </si>
  <si>
    <t>UNITE</t>
  </si>
  <si>
    <t>072/2018</t>
  </si>
  <si>
    <t>STRUCTURE</t>
  </si>
  <si>
    <t>LABO LCQ</t>
  </si>
  <si>
    <t>HSE</t>
  </si>
  <si>
    <t>234/2018</t>
  </si>
  <si>
    <t>482/2018</t>
  </si>
  <si>
    <t>0113/2018</t>
  </si>
  <si>
    <t>1896</t>
  </si>
  <si>
    <t>378/2018</t>
  </si>
  <si>
    <t>269/2017</t>
  </si>
  <si>
    <t>S/STRUCTURE</t>
  </si>
  <si>
    <t>PHYS CHIMIE</t>
  </si>
  <si>
    <t>MICROBIO</t>
  </si>
  <si>
    <t>92/2018</t>
  </si>
  <si>
    <t>045/2018</t>
  </si>
  <si>
    <t>044/2018</t>
  </si>
  <si>
    <t>MOY GEN</t>
  </si>
  <si>
    <t>032/2018</t>
  </si>
  <si>
    <t>026/2018</t>
  </si>
  <si>
    <t>PRODUCTION</t>
  </si>
  <si>
    <t>CATEGORIE ARTICLE</t>
  </si>
  <si>
    <t>VERRERIE</t>
  </si>
  <si>
    <t>CS LABO</t>
  </si>
  <si>
    <t>CS HSE</t>
  </si>
  <si>
    <t>PR PROD</t>
  </si>
  <si>
    <t>MAINTENANCE</t>
  </si>
  <si>
    <t>0132/2048</t>
  </si>
  <si>
    <t>0119/2018</t>
  </si>
  <si>
    <t>079/2018</t>
  </si>
  <si>
    <t xml:space="preserve"> PRIX UNIT. HT</t>
  </si>
  <si>
    <t>DA/EURO</t>
  </si>
  <si>
    <t>DA</t>
  </si>
  <si>
    <t>T% CHANGE</t>
  </si>
  <si>
    <t>371/2017</t>
  </si>
  <si>
    <t>266/2017</t>
  </si>
  <si>
    <t>0133/2017</t>
  </si>
  <si>
    <t>129/2017</t>
  </si>
  <si>
    <t>427/2017</t>
  </si>
  <si>
    <t>006/2018</t>
  </si>
  <si>
    <t>429/2018</t>
  </si>
  <si>
    <t>N° BON RECEPT</t>
  </si>
  <si>
    <t>DATE RECEPTION</t>
  </si>
  <si>
    <t>FA20180705</t>
  </si>
  <si>
    <t>-</t>
  </si>
  <si>
    <t>029 W</t>
  </si>
  <si>
    <t>LS/2018/0005</t>
  </si>
  <si>
    <t>LS/2018/018</t>
  </si>
  <si>
    <t>LS/2018/020</t>
  </si>
  <si>
    <t>195/2018</t>
  </si>
  <si>
    <t>09/2018</t>
  </si>
  <si>
    <t>071</t>
  </si>
  <si>
    <t>LS/2018/026</t>
  </si>
  <si>
    <t>LSA/2018/007</t>
  </si>
  <si>
    <t>LS/2018/025</t>
  </si>
  <si>
    <t>CTA</t>
  </si>
  <si>
    <t>73C/ASD/2018</t>
  </si>
  <si>
    <t>LSA/2018/032</t>
  </si>
  <si>
    <t>LSA/2018/027</t>
  </si>
  <si>
    <t>BL20180511</t>
  </si>
  <si>
    <t>LS/2018/029</t>
  </si>
  <si>
    <t>LCQ</t>
  </si>
  <si>
    <t>00008/2018</t>
  </si>
  <si>
    <t>0008/2018</t>
  </si>
  <si>
    <t>LS/2018/028</t>
  </si>
  <si>
    <t>536/2018</t>
  </si>
  <si>
    <t>0145/2018</t>
  </si>
  <si>
    <t>LS/2018/017</t>
  </si>
  <si>
    <t>458/2018</t>
  </si>
  <si>
    <t>0132/2018</t>
  </si>
  <si>
    <t>LS/2018/013</t>
  </si>
  <si>
    <t>LS/2018/031</t>
  </si>
  <si>
    <t>515/2018</t>
  </si>
  <si>
    <t>CODE REF INTERNES</t>
  </si>
  <si>
    <t>18/IN/00630</t>
  </si>
  <si>
    <t>INV/18/008</t>
  </si>
  <si>
    <t>EURO</t>
  </si>
  <si>
    <t>FRAIS APPROCHE</t>
  </si>
  <si>
    <t>COMPTA</t>
  </si>
  <si>
    <t>QUANTITES LIVREES</t>
  </si>
  <si>
    <t>QUANTITES CMDEES</t>
  </si>
  <si>
    <t>54C/ASD/2018</t>
  </si>
  <si>
    <t>(Tous)</t>
  </si>
  <si>
    <t>Somme de MONT TOT HT</t>
  </si>
  <si>
    <t>Somme de MONT TVA</t>
  </si>
  <si>
    <t>Somme de MONT TTC</t>
  </si>
  <si>
    <t>Étiquettes de lignes</t>
  </si>
  <si>
    <t>Total général</t>
  </si>
  <si>
    <t>ZGXDRMZ S POAUBPKL 401 HU</t>
  </si>
  <si>
    <t>NLOQXCG W YNIDOAEU 948 DT</t>
  </si>
  <si>
    <t>VBURCTE B OYIEPABN 942 HV</t>
  </si>
  <si>
    <t xml:space="preserve">PMIGRXRA VJQXEZS CALET </t>
  </si>
  <si>
    <t>JDDTV DTOJNNFL GKIAI RRMT 275%</t>
  </si>
  <si>
    <t>PQG TTNTLXHE</t>
  </si>
  <si>
    <t>DGTJZ D</t>
  </si>
  <si>
    <t>PHFZI S</t>
  </si>
  <si>
    <t>HRXAB B</t>
  </si>
  <si>
    <t>LVW GIULLRVDO I/846 RH</t>
  </si>
  <si>
    <t>RLCIMY LOT J/057 HA</t>
  </si>
  <si>
    <t>WKGELK UECIXDAMIY T/765 MA</t>
  </si>
  <si>
    <t>URFZFZ CEO CSQQFZ 936 CI</t>
  </si>
  <si>
    <t>EDHMEF PFSLBIC 801 NG</t>
  </si>
  <si>
    <t>ZCPLNJLT GLQ QOXMGC 305 RT</t>
  </si>
  <si>
    <t>KBFYQXHE XDNIXTT SYEUEQYEWL 2 LD</t>
  </si>
  <si>
    <t>JEKBRQHC CUYIJ NFBW</t>
  </si>
  <si>
    <t>WHJIOJTD ZIXW</t>
  </si>
  <si>
    <t>TDGZZUNFSQGU BXTP</t>
  </si>
  <si>
    <t>CNQNYOLK FSTZEG WI=0</t>
  </si>
  <si>
    <t>YXLDSZF EIXNKM XXPNZQT</t>
  </si>
  <si>
    <t>VFONEU MC HSNWJ</t>
  </si>
  <si>
    <t>VMQGMECPJ</t>
  </si>
  <si>
    <t xml:space="preserve">Sihuh 78 -3my </t>
  </si>
  <si>
    <t>Kqdz Vzxwhk -4cf</t>
  </si>
  <si>
    <t xml:space="preserve">Zwmcyz IRO -1pk </t>
  </si>
  <si>
    <t>Ciigijlh t?my lkbpumni (EIWQ) -9tm</t>
  </si>
  <si>
    <t xml:space="preserve">Lptrlunl jwusinmqi </t>
  </si>
  <si>
    <t xml:space="preserve">Xtozio Svpes </t>
  </si>
  <si>
    <t>Afoaysqd Vljqyuz</t>
  </si>
  <si>
    <t>Nyvehnp ks uqcvv'h</t>
  </si>
  <si>
    <t>Fbecj g wsob +Jszhc mkbtgu</t>
  </si>
  <si>
    <t>Kopordnfj ji icvrvwjrfi bvnwfqjr 0,31</t>
  </si>
  <si>
    <t>UQSGZODSF OIHXASLJ ATCFV NJHAW 21 HL</t>
  </si>
  <si>
    <t>GZE NNUGIGRX</t>
  </si>
  <si>
    <t>YPN MCAMLQCSM</t>
  </si>
  <si>
    <t>AYRQ MPZZIIKYDZ ZGB.  LTQBH</t>
  </si>
  <si>
    <t>QHFOH XMNTZQIB WJCSSP</t>
  </si>
  <si>
    <t>Ozlxer hjrhk bihut mc gdizf 9558dy</t>
  </si>
  <si>
    <t xml:space="preserve">Lvljvgtik zv fwaur 479sr </t>
  </si>
  <si>
    <t>Amehnxf exac 88oj</t>
  </si>
  <si>
    <t xml:space="preserve">Miblkbk oyjr 9ks </t>
  </si>
  <si>
    <t>Flamboxwg ap ubusw 41jj</t>
  </si>
  <si>
    <t>Gtkcg iumozi 25mp gxdlpm j veilq ihllp, sjgb.dycev 86/40</t>
  </si>
  <si>
    <t>Jzfzo ypczbp zslxmi dxuqie W qsyu.mszenqlo 453 an 14/28</t>
  </si>
  <si>
    <t>Qnqmttnfqa rbzktey 5981tn onhmqq A ehvp.jxfqp jdiz yybmxgopx</t>
  </si>
  <si>
    <t>Mabdijg ixibopj ds bcfii tbogyu QZ lprb.clbnyl 7 cl</t>
  </si>
  <si>
    <t>Yfejihibek xmdogss 949bs fmfakx H rhlu.kkzut kyfb qjhlysjsu</t>
  </si>
  <si>
    <t>Mzougp mtjqm klsqr ec dongt 2890va</t>
  </si>
  <si>
    <t>Rkbzv uufuuf 00fd juaxnl e vy jhdxa punri, gmke.benryid</t>
  </si>
  <si>
    <t>Hcyrwajzw fa pnpef 890fa</t>
  </si>
  <si>
    <t>Fargb zhisgs 7fi aqgazl d kfyba wywkd, nqee.voajgud 27/77</t>
  </si>
  <si>
    <t>Hetfc ybbtfn rkfbrc dmwpfp O ohwc.eubbnath 190 ui 30/37</t>
  </si>
  <si>
    <t>Feuxpnd zfaffhl mp ghlre ptmtnh EQ huhw.aselrg 81 dr</t>
  </si>
  <si>
    <t>Zfxwyp ysbct ksyyk ta jnyhh ybnywp N 38bx</t>
  </si>
  <si>
    <t>Vzpiwm ndfdc jhaul dj ksvdm 621kb</t>
  </si>
  <si>
    <t>Exiesp hszis kxzle cl srkdm 29wb</t>
  </si>
  <si>
    <t>UOENLZO 41 C MA AHDOR</t>
  </si>
  <si>
    <t>Uphjc nxqpao nbzmjq hptqio H wbhr.krpbuf 025 lf 28/05</t>
  </si>
  <si>
    <t>Jntxa lwrbja rwlkvg revzvp V uqpt.oalvuo 67 cg 73/57</t>
  </si>
  <si>
    <t>Nrnripk iiwxm ctljodb - bjfzk 476ui</t>
  </si>
  <si>
    <t>Abujrxr hwkzmui ae ooaca qxygvs OK ltww.zdmenb 7 or</t>
  </si>
  <si>
    <t>Nvftzdr qfbx 28rv</t>
  </si>
  <si>
    <t>Ouxdto ezluj ellit uo iexod 3843jg</t>
  </si>
  <si>
    <t>Rdded fppqql ggyirm xhotor H fbnh.diqzchd 176 qk 11/65</t>
  </si>
  <si>
    <t>Qasskvb Tljbp 066�w</t>
  </si>
  <si>
    <t>Qmlpixu Jifyeenqini7-309�l</t>
  </si>
  <si>
    <t>Zmvrhzw csrykjn xk Sebgk Pfiohz ML 21 ho</t>
  </si>
  <si>
    <t>Zsonyyg pqakaef bb Aiued Qfjcii QA 3 kj</t>
  </si>
  <si>
    <t>Lrkprdqli xl qscvt 922 pe</t>
  </si>
  <si>
    <t>Nygvzppdt vw tqkgg 23 cj</t>
  </si>
  <si>
    <t>Ybkeforsw ky jaxyb 369 zt</t>
  </si>
  <si>
    <t>Eyjyi Wwawcf Mlhqvm Bayuus 6116 xb 81/99</t>
  </si>
  <si>
    <t>Jiwyy Rvpieu Kzcdes Cylbci 8576 fa 35/91</t>
  </si>
  <si>
    <t>Sseffzpkm qt tckls 52 uy</t>
  </si>
  <si>
    <t>Ruquwyl Fzuysxb fi Kofty Xs 5 ww</t>
  </si>
  <si>
    <t>Iickfc Pxukp Yatvv xk fbhlr 901 wa</t>
  </si>
  <si>
    <t>Lguinw Pwyqy Bcagl lg qroop 822 pf</t>
  </si>
  <si>
    <t>Qxbmu Donni Vfrn 710 ph 16/76</t>
  </si>
  <si>
    <t>Kwdznp Sapfa 499-8222 /W2288</t>
  </si>
  <si>
    <t>Ahjebprsq td lwneg 63 gy</t>
  </si>
  <si>
    <t>Fbdfoijxp bb lsknq 28 iv</t>
  </si>
  <si>
    <t>Bmybo Pxnzw Mapw 504 br 42/38</t>
  </si>
  <si>
    <t>Yulfw Ypnrev Onqfif Xmdlrt 366 ef 02/15</t>
  </si>
  <si>
    <t>Snqtt Ozittz Gxlhej Ducoyg 0298 hk 39/92</t>
  </si>
  <si>
    <t>Pbtwrro vqxecpl qe Zsukn Qxrfka VX 3 wa</t>
  </si>
  <si>
    <t>Btbwpew ydygmau fo Llgfo Hfesqo JR 1 to</t>
  </si>
  <si>
    <t>Xlmeose xhxg 0 gb</t>
  </si>
  <si>
    <t>Nfcvtmyledbg bbujzsny ykwcyqhig 99�k</t>
  </si>
  <si>
    <t>Jkmqkcngozkh briuthle 225�g</t>
  </si>
  <si>
    <t>Pfgqr Rvciwf Wbuuue Vffwb Z Sypsm Xfglgyh</t>
  </si>
  <si>
    <t>Ddfdv Ybvuoa Vuzqhd Pyveg X Hivxu Ipyxzlg 492 ai 76/73</t>
  </si>
  <si>
    <t>Onqzz Xgzdur Lxmrrb Xcpqj I Jntrp Xdrjjfp989 tl 07/75</t>
  </si>
  <si>
    <t>Msmkn Qtkgzr Cwrheh Slfqi Z Pemqz Dbgkscg 2 sr 24/72</t>
  </si>
  <si>
    <t>Bnnwx Opclnu Fwnwpc Wusdv G Viueb Ezdxovz 70 ut 38/20</t>
  </si>
  <si>
    <t>Znycqgatjo xu Uwtssbx Ahqr gz Jmkkf Looiym C 16 xk</t>
  </si>
  <si>
    <t>Luyjgveobo dp Isfuidv Qysu ln Jxehn Dhcmfo L 209 ym</t>
  </si>
  <si>
    <t>Ikzqwuddvm br Cyzzmmw Wsds ow Fwkkj Pxmnod T 130 et</t>
  </si>
  <si>
    <t>Dlkufcghrl jg Fhewing Vvdm qt Aszwy Svfalb Q 742 az</t>
  </si>
  <si>
    <t>Yekpboh Brhh Xnzgz Oyvuypn 490 ne</t>
  </si>
  <si>
    <t>DYLWPZ VYBIB FMHHRML</t>
  </si>
  <si>
    <t xml:space="preserve">Oflnb 91 -5zn </t>
  </si>
  <si>
    <t>Tjsc Ypysqr -7jf</t>
  </si>
  <si>
    <t xml:space="preserve">Faxgmp MZL -9yr </t>
  </si>
  <si>
    <t>Wvdchghh u?yd jpewyoxn (BQXY) -2ng</t>
  </si>
  <si>
    <t xml:space="preserve">Futryyxv maoawdomp </t>
  </si>
  <si>
    <t xml:space="preserve">Oaqkma Jwyti </t>
  </si>
  <si>
    <t>Cxwlgrtu Qywcaak</t>
  </si>
  <si>
    <t>Vlepviq dl xncby'g</t>
  </si>
  <si>
    <t>Kmhht f akzq +Kldbc wsttwg</t>
  </si>
  <si>
    <t>Kwlvrmqjy ix lpwlnnsefs eamiefxl 4,22</t>
  </si>
  <si>
    <t xml:space="preserve">Aynbanfbo oegjkhak ynqod j qeubgiz 45jm msvzfhgg </t>
  </si>
  <si>
    <t>Xvswkork Snewsunyfo Sors JMB 167 yq</t>
  </si>
  <si>
    <t>rfjmcrxe lwammz O/265 sq</t>
  </si>
  <si>
    <t xml:space="preserve">Vxx rpjamxgh mdmumonw C/393 CQ </t>
  </si>
  <si>
    <t xml:space="preserve">Vtphgo OJN Z/630 SR </t>
  </si>
  <si>
    <t xml:space="preserve">Hnblxc QQJJZJIVI I/915 EO </t>
  </si>
  <si>
    <t>Hvtnzj OER Tfahuu 715 CV</t>
  </si>
  <si>
    <t>Izhnu Pvmwvxm 956 HC</t>
  </si>
  <si>
    <t xml:space="preserve">Usktizdh TBL Ivsipt 638 JE </t>
  </si>
  <si>
    <t xml:space="preserve">Motenlue mjuvtkmkz pjdoqlsvqjq 2 OW </t>
  </si>
  <si>
    <t>Dpjyhjtm k/6kb (Lprqpx Plcfq Dgzwbi )-OQYLW</t>
  </si>
  <si>
    <t>JkeawtfpX ar Ujw whnaddnnls</t>
  </si>
  <si>
    <t>Nzvayp 67'' 5,8� Xtsgzh uzdb qychhx QPWE</t>
  </si>
  <si>
    <t>Npvmn ll achg fyzlv r BD4</t>
  </si>
  <si>
    <t>GKOQBTN NF232</t>
  </si>
  <si>
    <t>CJIIJB 05� jgfyonfb 80916</t>
  </si>
  <si>
    <t>MXZF BO 457578</t>
  </si>
  <si>
    <t>HVWQHNJ GCIM H4 9�y</t>
  </si>
  <si>
    <t>Gemothqep Xumqxodlu Gljplozih</t>
  </si>
  <si>
    <t>Nldezu Bg 3,41</t>
  </si>
  <si>
    <t>LFXGNB TRMKKQT DCPUC LOW,BOD XK YPX</t>
  </si>
  <si>
    <t>FNNYBVWUJOJRJLLRIL MLJ RAXV-QFRFKF-MSRF</t>
  </si>
  <si>
    <t xml:space="preserve">JEOHXM CZYW 85-426% VKATU RJFZ </t>
  </si>
  <si>
    <t>XUBYL MLXQQEWL FZUMOD</t>
  </si>
  <si>
    <t>UJYBD CFRETBCXWCNUNOHNHZ TT74</t>
  </si>
  <si>
    <t>SRXPWWAFGRGP</t>
  </si>
  <si>
    <t>URAT LT FHVKCOQOV</t>
  </si>
  <si>
    <t>ER XDVOX</t>
  </si>
  <si>
    <t>EG MZMEK</t>
  </si>
  <si>
    <t>AK WAYMF</t>
  </si>
  <si>
    <t>EP RCAKG</t>
  </si>
  <si>
    <t>VR ZCWRD</t>
  </si>
  <si>
    <t>QRSFI</t>
  </si>
  <si>
    <t>UG XHKED</t>
  </si>
  <si>
    <t>XJ CGHAT</t>
  </si>
  <si>
    <t>DG BFRYS</t>
  </si>
  <si>
    <t>MQ QGWXE</t>
  </si>
  <si>
    <t>VY QNBEG</t>
  </si>
  <si>
    <t>DZ SJEVW</t>
  </si>
  <si>
    <t>VL ISQXM</t>
  </si>
  <si>
    <t>ND FIOZP</t>
  </si>
  <si>
    <t>IL JPMDZ</t>
  </si>
  <si>
    <t>BT SKFSN</t>
  </si>
  <si>
    <t>WQ YWQCT</t>
  </si>
  <si>
    <t>LS WGBET</t>
  </si>
  <si>
    <t>MF XKULF</t>
  </si>
  <si>
    <t>GE PYUOS</t>
  </si>
  <si>
    <t>QY YAIAB</t>
  </si>
  <si>
    <t>CJ YDBQQ</t>
  </si>
  <si>
    <t>QZ GKWOG</t>
  </si>
  <si>
    <t>ZB DGGVQ</t>
  </si>
  <si>
    <t>OB MEQEC</t>
  </si>
  <si>
    <t>FV CRPCR</t>
  </si>
  <si>
    <t>JQ GRJMG</t>
  </si>
  <si>
    <t>CW WPAQI</t>
  </si>
  <si>
    <t>YX JEXGV</t>
  </si>
  <si>
    <t>CF PVZMV</t>
  </si>
  <si>
    <t>AX GHPGP</t>
  </si>
  <si>
    <t>UA LCLDU</t>
  </si>
  <si>
    <t>QV WQTWX</t>
  </si>
  <si>
    <t>TI HVEYO</t>
  </si>
  <si>
    <t>MZ MGQEK</t>
  </si>
  <si>
    <t>RA QAWWO</t>
  </si>
  <si>
    <t>BO XQOCP</t>
  </si>
  <si>
    <t>UU GSVNC</t>
  </si>
  <si>
    <t>IN ESXCF</t>
  </si>
  <si>
    <t>IG DRRDH</t>
  </si>
  <si>
    <t>KZ OCSWV</t>
  </si>
  <si>
    <t>IJ PMLNK</t>
  </si>
  <si>
    <t>QN LAGBG</t>
  </si>
  <si>
    <t>PT QEDFP</t>
  </si>
  <si>
    <t>AI FGQXN</t>
  </si>
  <si>
    <t>HZ ZGLKC</t>
  </si>
  <si>
    <t>JB RVCUU</t>
  </si>
  <si>
    <t>CN STFCV</t>
  </si>
  <si>
    <t>FF PYWLF</t>
  </si>
  <si>
    <t>CA CSPWU</t>
  </si>
  <si>
    <t>BU VWIZG</t>
  </si>
  <si>
    <t>TW ZBPRL</t>
  </si>
  <si>
    <t>OX DAACY</t>
  </si>
  <si>
    <t>YT SQPPM</t>
  </si>
  <si>
    <t>ZO ARHDR</t>
  </si>
  <si>
    <t>JD SFVRI</t>
  </si>
  <si>
    <t>ZE OZZCN</t>
  </si>
  <si>
    <t>NW MXKKD</t>
  </si>
  <si>
    <t>BM JQJSC</t>
  </si>
  <si>
    <t>ZH FPVJK</t>
  </si>
  <si>
    <t>AX DSUQA</t>
  </si>
  <si>
    <t>BS EXWWC</t>
  </si>
  <si>
    <t>LS CNNBY</t>
  </si>
  <si>
    <t>RI ELUFN</t>
  </si>
  <si>
    <t>NV COFWW</t>
  </si>
  <si>
    <t>CD NKFOU</t>
  </si>
  <si>
    <t>KB SONDD</t>
  </si>
  <si>
    <t>CF HYZNO</t>
  </si>
  <si>
    <t>DG WBBAL</t>
  </si>
  <si>
    <t>TH HOIYH</t>
  </si>
  <si>
    <t>BU YSIIR</t>
  </si>
  <si>
    <t>IR PYCBB</t>
  </si>
  <si>
    <t>HQ RSRMI</t>
  </si>
  <si>
    <t>GK FMVVD</t>
  </si>
  <si>
    <t>MR WUKAF</t>
  </si>
  <si>
    <t>VP NIHVJ</t>
  </si>
  <si>
    <t>CO KVKJT</t>
  </si>
  <si>
    <t>VI UXVSX</t>
  </si>
  <si>
    <t>SR XNBQY</t>
  </si>
  <si>
    <t>RF JATWY</t>
  </si>
  <si>
    <t>IN NVGNN</t>
  </si>
  <si>
    <t>AC FZYPK</t>
  </si>
  <si>
    <t>GF MWRND</t>
  </si>
  <si>
    <t>YZ ELJZW</t>
  </si>
  <si>
    <t>VI XCEHH</t>
  </si>
  <si>
    <t>YG TTRQG</t>
  </si>
  <si>
    <t>IZ MHBKB</t>
  </si>
  <si>
    <t>CF URXBP</t>
  </si>
  <si>
    <t>GV YQBZI</t>
  </si>
  <si>
    <t>FN PGWOY</t>
  </si>
  <si>
    <t>OV XDVVV</t>
  </si>
  <si>
    <t>MP DQBLE</t>
  </si>
  <si>
    <t>CM ICFGK</t>
  </si>
  <si>
    <t>YD HJKXQ</t>
  </si>
  <si>
    <t>CL EYAXZ</t>
  </si>
  <si>
    <t>SZ TLZFT</t>
  </si>
  <si>
    <t>MX DSVWO</t>
  </si>
  <si>
    <t>SY ULVAC</t>
  </si>
  <si>
    <t>NV GDLUA</t>
  </si>
  <si>
    <t>AB YYNSP</t>
  </si>
  <si>
    <t>ID JSDBM</t>
  </si>
  <si>
    <t>DE PWTJG</t>
  </si>
  <si>
    <t>SE UMPPV</t>
  </si>
  <si>
    <t>VH TVXOH</t>
  </si>
  <si>
    <t>JD URWMU</t>
  </si>
  <si>
    <t>FQ XFZWW</t>
  </si>
  <si>
    <t>VN NCMWA</t>
  </si>
  <si>
    <t>IR PCVRH</t>
  </si>
  <si>
    <t>MT EILHQ</t>
  </si>
  <si>
    <t>LL IGJHO</t>
  </si>
  <si>
    <t>KD HPZJZ</t>
  </si>
  <si>
    <t>TX LLOOS</t>
  </si>
  <si>
    <t>LW DBSPZ</t>
  </si>
  <si>
    <t>SG CEFVO</t>
  </si>
  <si>
    <t>IQ RETRD</t>
  </si>
  <si>
    <t>SF RCXVW</t>
  </si>
  <si>
    <t>OJ RQHRD</t>
  </si>
  <si>
    <t>WP CALIC</t>
  </si>
  <si>
    <t>ZQ GHTXH</t>
  </si>
  <si>
    <t>WM VMXKQ</t>
  </si>
  <si>
    <t>YA QTCJD</t>
  </si>
  <si>
    <t>OO GPDBN</t>
  </si>
  <si>
    <t>MB FQEGZ</t>
  </si>
  <si>
    <t>PC DCJLU</t>
  </si>
  <si>
    <t>NB WMDNI</t>
  </si>
  <si>
    <t>DW GFKLN</t>
  </si>
  <si>
    <t>KX XPWED</t>
  </si>
  <si>
    <t>ZS AITWI</t>
  </si>
  <si>
    <t>VK ZETRT</t>
  </si>
  <si>
    <t>JY JIAKC</t>
  </si>
  <si>
    <t>TT JECIL</t>
  </si>
  <si>
    <t>FP VETBM</t>
  </si>
  <si>
    <t>RS UQWIB</t>
  </si>
  <si>
    <t>FP RVCSI</t>
  </si>
  <si>
    <t>QJ FASIJ</t>
  </si>
  <si>
    <t>HJ TRUXD</t>
  </si>
  <si>
    <t>YZ CMSOF</t>
  </si>
  <si>
    <t>VY OKHEU</t>
  </si>
  <si>
    <t>TZAHQQ FLESJN</t>
  </si>
  <si>
    <t>QAUGLR ETDMRM</t>
  </si>
  <si>
    <t>BVGRGSCT</t>
  </si>
  <si>
    <t>STMUQYSM</t>
  </si>
  <si>
    <t>WUVTVTYQ</t>
  </si>
  <si>
    <t>EDPHJJAP</t>
  </si>
  <si>
    <t>WKRPENMP</t>
  </si>
  <si>
    <t>TPUYJPDM</t>
  </si>
  <si>
    <t>XQ KSA</t>
  </si>
  <si>
    <t>TR SGL</t>
  </si>
  <si>
    <t>IO GYV</t>
  </si>
  <si>
    <t>OR ICT</t>
  </si>
  <si>
    <t>JD XOR</t>
  </si>
  <si>
    <t>TL FKF</t>
  </si>
  <si>
    <t>TD ZSV</t>
  </si>
  <si>
    <t>CGAEFVPD</t>
  </si>
  <si>
    <t>NEKAETXY</t>
  </si>
  <si>
    <t>OEHVBXMX</t>
  </si>
  <si>
    <t>TXVXFJAJ</t>
  </si>
  <si>
    <t>HLRSUTPJ</t>
  </si>
  <si>
    <t>XUSPMGXINB ZYDHUIB</t>
  </si>
  <si>
    <t>ASQLXPKTF</t>
  </si>
  <si>
    <t>WP JSW</t>
  </si>
  <si>
    <t>OF RQI</t>
  </si>
  <si>
    <t>WH XUZ</t>
  </si>
  <si>
    <t>KT VAL</t>
  </si>
  <si>
    <t>HB VVD</t>
  </si>
  <si>
    <t>BW IGA</t>
  </si>
  <si>
    <t>ZD PQO</t>
  </si>
  <si>
    <t>XW PCT</t>
  </si>
  <si>
    <t>QQ PDF</t>
  </si>
  <si>
    <t>MI UVF</t>
  </si>
  <si>
    <t>ED OML</t>
  </si>
  <si>
    <t>OCXAVICX</t>
  </si>
  <si>
    <t>EZZXEDJQ</t>
  </si>
  <si>
    <t>IZX</t>
  </si>
  <si>
    <t>WXMSNPGJ</t>
  </si>
  <si>
    <t>VSFYAQKNY</t>
  </si>
  <si>
    <t>CYQEKQNSF</t>
  </si>
  <si>
    <t>YGQODLBTX</t>
  </si>
  <si>
    <t>DOCTEIURK</t>
  </si>
  <si>
    <t>IHJYMSNDI</t>
  </si>
  <si>
    <t>WDGQIHDCJ</t>
  </si>
  <si>
    <t>GADBVBJSS</t>
  </si>
  <si>
    <t>DRPTVILII</t>
  </si>
  <si>
    <t>QJAONRVFV</t>
  </si>
  <si>
    <t>PWJPOWMZK</t>
  </si>
  <si>
    <t>FTNYLJVVI</t>
  </si>
  <si>
    <t>VYQNEETIW</t>
  </si>
  <si>
    <t>DXENVMJNH</t>
  </si>
  <si>
    <t>OCFSVFYKP</t>
  </si>
  <si>
    <t>ZIEERPTIB</t>
  </si>
  <si>
    <t>NPYBYXKQV</t>
  </si>
  <si>
    <t>TUNBIEYOT</t>
  </si>
  <si>
    <t>HBAAQQB</t>
  </si>
  <si>
    <t>NZOCHEB</t>
  </si>
  <si>
    <t>JVPDWVV</t>
  </si>
  <si>
    <t>GHITSEJ</t>
  </si>
  <si>
    <t>MECAYES</t>
  </si>
  <si>
    <t>BFHFFDG</t>
  </si>
  <si>
    <t>JNTMWPJ</t>
  </si>
  <si>
    <t>NHRYOVN</t>
  </si>
  <si>
    <t>VJIWGYO</t>
  </si>
  <si>
    <t>IBXFXCI</t>
  </si>
  <si>
    <t>JODMCBT</t>
  </si>
  <si>
    <t>EZWGNGS</t>
  </si>
  <si>
    <t>QIOHUYQR</t>
  </si>
  <si>
    <t>YQWVJLYP</t>
  </si>
  <si>
    <t>IUQZHFVG</t>
  </si>
  <si>
    <t>CLNUJONN</t>
  </si>
  <si>
    <t>RJMHEPSP</t>
  </si>
  <si>
    <t>RWLSERXR</t>
  </si>
  <si>
    <t>LYSBJNWP</t>
  </si>
  <si>
    <t>GNQPSUYW</t>
  </si>
  <si>
    <t>NEXBOZYN</t>
  </si>
  <si>
    <t>QNTDJGPH</t>
  </si>
  <si>
    <t>AIUFYOAB</t>
  </si>
  <si>
    <t>SPBCZTCL</t>
  </si>
  <si>
    <t>LIMAXIJV</t>
  </si>
  <si>
    <t>TCCHHQKV</t>
  </si>
  <si>
    <t>IWNMFDZK</t>
  </si>
  <si>
    <t>KWXZBKNB</t>
  </si>
  <si>
    <t>RWYZXODZ</t>
  </si>
  <si>
    <t>BMSZIXAP</t>
  </si>
  <si>
    <t>PZNVGKYL</t>
  </si>
  <si>
    <t>LTSTHYAK</t>
  </si>
  <si>
    <t>HKOLROYN</t>
  </si>
  <si>
    <t>WMGVVZGO</t>
  </si>
  <si>
    <t>GSUNQKKG</t>
  </si>
  <si>
    <t>KJWHIJVL</t>
  </si>
  <si>
    <t>SNHXYWJU</t>
  </si>
  <si>
    <t>ZTPFXVUG</t>
  </si>
  <si>
    <t>HZDXBEJD</t>
  </si>
  <si>
    <t>DBMXKWTF</t>
  </si>
  <si>
    <t>WRWENRUJ</t>
  </si>
  <si>
    <t>ISVPSRRD</t>
  </si>
  <si>
    <t>HBNOJQVD</t>
  </si>
  <si>
    <t>LHHNXDWO</t>
  </si>
  <si>
    <t>FOXESNZP</t>
  </si>
  <si>
    <t>CPDRE OIKSRU</t>
  </si>
  <si>
    <t>CY QMP</t>
  </si>
  <si>
    <t>ST ZKV</t>
  </si>
  <si>
    <t>BV LWF</t>
  </si>
  <si>
    <t>GH VBX</t>
  </si>
  <si>
    <t>UP WCT</t>
  </si>
  <si>
    <t>LX CSY</t>
  </si>
  <si>
    <t>DO JHU</t>
  </si>
  <si>
    <t>KD UFZ</t>
  </si>
  <si>
    <t>HC XOU</t>
  </si>
  <si>
    <t>NF XYJ</t>
  </si>
  <si>
    <t>KF UGI</t>
  </si>
  <si>
    <t>DP DUW</t>
  </si>
  <si>
    <t>WY LHR</t>
  </si>
  <si>
    <t>HT OHW</t>
  </si>
  <si>
    <t>XN XOT</t>
  </si>
  <si>
    <t>KU CON</t>
  </si>
  <si>
    <t>PX KLA</t>
  </si>
  <si>
    <t>CU FXA</t>
  </si>
  <si>
    <t>XM OUF</t>
  </si>
  <si>
    <t>CN NMM</t>
  </si>
  <si>
    <t>PUXGIT GIBJOW</t>
  </si>
  <si>
    <t>AJL</t>
  </si>
  <si>
    <t>FFA</t>
  </si>
  <si>
    <t>NVJ</t>
  </si>
  <si>
    <t>WHDMXBQ</t>
  </si>
  <si>
    <t>NQPVXHE</t>
  </si>
  <si>
    <t>XYKAUFE</t>
  </si>
  <si>
    <t>MKS BKMI</t>
  </si>
  <si>
    <t>BMWMBXLQ</t>
  </si>
  <si>
    <t>BOWYGJAZ</t>
  </si>
  <si>
    <t>TVGKLKOY</t>
  </si>
  <si>
    <t>BZNEKUMS</t>
  </si>
  <si>
    <t>NNBTPYXN</t>
  </si>
  <si>
    <t>FAJGKNWL</t>
  </si>
  <si>
    <t>HNFMKKP</t>
  </si>
  <si>
    <t>QDIOVKX</t>
  </si>
  <si>
    <t>YFGPAQK</t>
  </si>
  <si>
    <t>FUIYKBS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</si>
</sst>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9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5" tint="0.39997558519241921"/>
      </left>
      <right style="thin">
        <color theme="4" tint="0.39997558519241921"/>
      </right>
      <top style="thin">
        <color theme="9"/>
      </top>
      <bottom/>
      <diagonal/>
    </border>
    <border>
      <left style="thin">
        <color theme="5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Font="1" applyFill="1"/>
    <xf numFmtId="0" fontId="0" fillId="0" borderId="0" xfId="0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49" fontId="0" fillId="0" borderId="0" xfId="0" applyNumberFormat="1" applyFont="1" applyFill="1" applyAlignment="1">
      <alignment horizontal="center"/>
    </xf>
    <xf numFmtId="164" fontId="0" fillId="0" borderId="0" xfId="0" applyNumberFormat="1" applyFont="1" applyFill="1"/>
    <xf numFmtId="164" fontId="0" fillId="0" borderId="0" xfId="0" applyNumberFormat="1" applyFont="1" applyFill="1" applyAlignment="1">
      <alignment horizontal="center"/>
    </xf>
    <xf numFmtId="4" fontId="0" fillId="0" borderId="0" xfId="0" applyNumberFormat="1" applyFont="1" applyFill="1" applyAlignment="1">
      <alignment horizontal="right"/>
    </xf>
    <xf numFmtId="0" fontId="1" fillId="3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4" fontId="0" fillId="2" borderId="1" xfId="0" applyNumberFormat="1" applyFont="1" applyFill="1" applyBorder="1" applyAlignment="1">
      <alignment horizontal="right"/>
    </xf>
    <xf numFmtId="49" fontId="0" fillId="2" borderId="1" xfId="0" applyNumberFormat="1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/>
    <xf numFmtId="4" fontId="0" fillId="2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4" fontId="0" fillId="3" borderId="1" xfId="0" applyNumberFormat="1" applyFont="1" applyFill="1" applyBorder="1" applyAlignment="1">
      <alignment horizontal="right"/>
    </xf>
    <xf numFmtId="49" fontId="0" fillId="3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/>
    <xf numFmtId="4" fontId="0" fillId="3" borderId="1" xfId="0" applyNumberFormat="1" applyFont="1" applyFill="1" applyBorder="1" applyAlignment="1">
      <alignment horizontal="center"/>
    </xf>
    <xf numFmtId="0" fontId="1" fillId="3" borderId="3" xfId="0" applyNumberFormat="1" applyFont="1" applyFill="1" applyBorder="1" applyAlignment="1">
      <alignment horizontal="center" vertical="center" wrapText="1"/>
    </xf>
    <xf numFmtId="164" fontId="0" fillId="2" borderId="3" xfId="0" applyNumberFormat="1" applyFont="1" applyFill="1" applyBorder="1" applyAlignment="1">
      <alignment horizontal="center"/>
    </xf>
    <xf numFmtId="164" fontId="0" fillId="3" borderId="3" xfId="0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 vertical="center" wrapText="1"/>
    </xf>
    <xf numFmtId="0" fontId="0" fillId="2" borderId="4" xfId="0" applyFont="1" applyFill="1" applyBorder="1"/>
    <xf numFmtId="0" fontId="0" fillId="3" borderId="4" xfId="0" applyFont="1" applyFill="1" applyBorder="1"/>
    <xf numFmtId="0" fontId="0" fillId="4" borderId="2" xfId="0" applyFont="1" applyFill="1" applyBorder="1"/>
    <xf numFmtId="0" fontId="0" fillId="4" borderId="5" xfId="0" applyFont="1" applyFill="1" applyBorder="1"/>
    <xf numFmtId="0" fontId="0" fillId="4" borderId="2" xfId="0" applyFont="1" applyFill="1" applyBorder="1" applyAlignment="1">
      <alignment horizontal="center"/>
    </xf>
    <xf numFmtId="4" fontId="0" fillId="4" borderId="2" xfId="0" applyNumberFormat="1" applyFont="1" applyFill="1" applyBorder="1" applyAlignment="1">
      <alignment horizontal="center"/>
    </xf>
    <xf numFmtId="49" fontId="0" fillId="4" borderId="2" xfId="0" applyNumberFormat="1" applyFont="1" applyFill="1" applyBorder="1" applyAlignment="1">
      <alignment horizontal="center"/>
    </xf>
    <xf numFmtId="164" fontId="0" fillId="4" borderId="2" xfId="0" applyNumberFormat="1" applyFont="1" applyFill="1" applyBorder="1"/>
    <xf numFmtId="164" fontId="0" fillId="4" borderId="2" xfId="0" applyNumberFormat="1" applyFont="1" applyFill="1" applyBorder="1" applyAlignment="1">
      <alignment horizontal="center"/>
    </xf>
    <xf numFmtId="4" fontId="0" fillId="4" borderId="2" xfId="0" applyNumberFormat="1" applyFont="1" applyFill="1" applyBorder="1" applyAlignment="1">
      <alignment horizontal="right"/>
    </xf>
    <xf numFmtId="4" fontId="0" fillId="4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numFmt numFmtId="0" formatCode="General"/>
      <fill>
        <patternFill patternType="solid">
          <fgColor theme="5" tint="0.79998168889431442"/>
          <bgColor theme="5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38100</xdr:rowOff>
        </xdr:from>
        <xdr:to>
          <xdr:col>1</xdr:col>
          <xdr:colOff>1409700</xdr:colOff>
          <xdr:row>0</xdr:row>
          <xdr:rowOff>381000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AD%20TCD%20FEP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sni.briki" refreshedDate="43193.476737731478" createdVersion="5" refreshedVersion="5" minRefreshableVersion="3" recordCount="138">
  <cacheSource type="worksheet">
    <worksheetSource ref="A1:X140" sheet="Détail Achats" r:id="rId2"/>
  </cacheSource>
  <cacheFields count="24">
    <cacheField name="CODE REF INTERNES" numFmtId="0">
      <sharedItems containsNonDate="0" containsString="0" containsBlank="1"/>
    </cacheField>
    <cacheField name="ARTICLES" numFmtId="0">
      <sharedItems count="138">
        <s v="ZGXDRMZ S POAUBPKL 401 HU"/>
        <s v="NLOQXCG W YNIDOAEU 948 DT"/>
        <s v="VBURCTE B OYIEPABN 942 HV"/>
        <s v="PMIGRXRA VJQXEZS CALET "/>
        <s v="JDDTV DTOJNNFL GKIAI RRMT 275%"/>
        <s v="PQG TTNTLXHE"/>
        <s v="DGTJZ D"/>
        <s v="PHFZI S"/>
        <s v="HRXAB B"/>
        <s v="LVW GIULLRVDO I/846 RH"/>
        <s v="RLCIMY LOT J/057 HA"/>
        <s v="WKGELK UECIXDAMIY T/765 MA"/>
        <s v="URFZFZ CEO CSQQFZ 936 CI"/>
        <s v="EDHMEF PFSLBIC 801 NG"/>
        <s v="ZCPLNJLT GLQ QOXMGC 305 RT"/>
        <s v="KBFYQXHE XDNIXTT SYEUEQYEWL 2 LD"/>
        <s v="JEKBRQHC CUYIJ NFBW"/>
        <s v="WHJIOJTD ZIXW"/>
        <s v="TDGZZUNFSQGU BXTP"/>
        <s v="CNQNYOLK FSTZEG WI=0"/>
        <s v="YXLDSZF EIXNKM XXPNZQT"/>
        <s v="VFONEU MC HSNWJ"/>
        <s v="VMQGMECPJ"/>
        <s v="Sihuh 78 -3my "/>
        <s v="Kqdz Vzxwhk -4cf"/>
        <s v="Zwmcyz IRO -1pk "/>
        <s v="Ciigijlh t?my lkbpumni (EIWQ) -9tm"/>
        <s v="Lptrlunl jwusinmqi "/>
        <s v="Xtozio Svpes "/>
        <s v="Afoaysqd Vljqyuz"/>
        <s v="Nyvehnp ks uqcvv'h"/>
        <s v="Fbecj g wsob +Jszhc mkbtgu"/>
        <s v="Kopordnfj ji icvrvwjrfi bvnwfqjr 0,31"/>
        <s v="UQSGZODSF OIHXASLJ ATCFV NJHAW 21 HL"/>
        <s v="GZE NNUGIGRX"/>
        <s v="YPN MCAMLQCSM"/>
        <s v="AYRQ MPZZIIKYDZ ZGB.  LTQBH"/>
        <s v="QHFOH XMNTZQIB WJCSSP"/>
        <s v="Ozlxer hjrhk bihut mc gdizf 9558dy"/>
        <s v="Lvljvgtik zv fwaur 479sr "/>
        <s v="Amehnxf exac 88oj"/>
        <s v="Miblkbk oyjr 9ks "/>
        <s v="Flamboxwg ap ubusw 41jj"/>
        <s v="Gtkcg iumozi 25mp gxdlpm j veilq ihllp, sjgb.dycev 86/40"/>
        <s v="Jzfzo ypczbp zslxmi dxuqie W qsyu.mszenqlo 453 an 14/28"/>
        <s v="Qnqmttnfqa rbzktey 5981tn onhmqq A ehvp.jxfqp jdiz yybmxgopx"/>
        <s v="Mabdijg ixibopj ds bcfii tbogyu QZ lprb.clbnyl 7 cl"/>
        <s v="Yfejihibek xmdogss 949bs fmfakx H rhlu.kkzut kyfb qjhlysjsu"/>
        <s v="Mzougp mtjqm klsqr ec dongt 2890va"/>
        <s v="Rkbzv uufuuf 00fd juaxnl e vy jhdxa punri, gmke.benryid"/>
        <s v="Hcyrwajzw fa pnpef 890fa"/>
        <s v="Fargb zhisgs 7fi aqgazl d kfyba wywkd, nqee.voajgud 27/77"/>
        <s v="Hetfc ybbtfn rkfbrc dmwpfp O ohwc.eubbnath 190 ui 30/37"/>
        <s v="Feuxpnd zfaffhl mp ghlre ptmtnh EQ huhw.aselrg 81 dr"/>
        <s v="Zfxwyp ysbct ksyyk ta jnyhh ybnywp N 38bx"/>
        <s v="Vzpiwm ndfdc jhaul dj ksvdm 621kb"/>
        <s v="Exiesp hszis kxzle cl srkdm 29wb"/>
        <s v="UOENLZO 41 C MA AHDOR"/>
        <s v="Uphjc nxqpao nbzmjq hptqio H wbhr.krpbuf 025 lf 28/05"/>
        <s v="Jntxa lwrbja rwlkvg revzvp V uqpt.oalvuo 67 cg 73/57"/>
        <s v="Nrnripk iiwxm ctljodb - bjfzk 476ui"/>
        <s v="Abujrxr hwkzmui ae ooaca qxygvs OK ltww.zdmenb 7 or"/>
        <s v="Nvftzdr qfbx 28rv"/>
        <s v="Ouxdto ezluj ellit uo iexod 3843jg"/>
        <s v="Rdded fppqql ggyirm xhotor H fbnh.diqzchd 176 qk 11/65"/>
        <s v="Qasskvb Tljbp 066�w"/>
        <s v="Qmlpixu Jifyeenqini7-309�l"/>
        <s v="Zmvrhzw csrykjn xk Sebgk Pfiohz ML 21 ho"/>
        <s v="Zsonyyg pqakaef bb Aiued Qfjcii QA 3 kj"/>
        <s v="Lrkprdqli xl qscvt 922 pe"/>
        <s v="Nygvzppdt vw tqkgg 23 cj"/>
        <s v="Ybkeforsw ky jaxyb 369 zt"/>
        <s v="Eyjyi Wwawcf Mlhqvm Bayuus 6116 xb 81/99"/>
        <s v="Jiwyy Rvpieu Kzcdes Cylbci 8576 fa 35/91"/>
        <s v="Sseffzpkm qt tckls 52 uy"/>
        <s v="Ruquwyl Fzuysxb fi Kofty Xs 5 ww"/>
        <s v="Iickfc Pxukp Yatvv xk fbhlr 901 wa"/>
        <s v="Lguinw Pwyqy Bcagl lg qroop 822 pf"/>
        <s v="Qxbmu Donni Vfrn 710 ph 16/76"/>
        <s v="Kwdznp Sapfa 499-8222 /W2288"/>
        <s v="Ahjebprsq td lwneg 63 gy"/>
        <s v="Fbdfoijxp bb lsknq 28 iv"/>
        <s v="Bmybo Pxnzw Mapw 504 br 42/38"/>
        <s v="Yulfw Ypnrev Onqfif Xmdlrt 366 ef 02/15"/>
        <s v="Snqtt Ozittz Gxlhej Ducoyg 0298 hk 39/92"/>
        <s v="Pbtwrro vqxecpl qe Zsukn Qxrfka VX 3 wa"/>
        <s v="Btbwpew ydygmau fo Llgfo Hfesqo JR 1 to"/>
        <s v="Xlmeose xhxg 0 gb"/>
        <s v="Nfcvtmyledbg bbujzsny ykwcyqhig 99�k"/>
        <s v="Jkmqkcngozkh briuthle 225�g"/>
        <s v="Pfgqr Rvciwf Wbuuue Vffwb Z Sypsm Xfglgyh"/>
        <s v="Ddfdv Ybvuoa Vuzqhd Pyveg X Hivxu Ipyxzlg 492 ai 76/73"/>
        <s v="Onqzz Xgzdur Lxmrrb Xcpqj I Jntrp Xdrjjfp989 tl 07/75"/>
        <s v="Msmkn Qtkgzr Cwrheh Slfqi Z Pemqz Dbgkscg 2 sr 24/72"/>
        <s v="Bnnwx Opclnu Fwnwpc Wusdv G Viueb Ezdxovz 70 ut 38/20"/>
        <s v="Znycqgatjo xu Uwtssbx Ahqr gz Jmkkf Looiym C 16 xk"/>
        <s v="Luyjgveobo dp Isfuidv Qysu ln Jxehn Dhcmfo L 209 ym"/>
        <s v="Ikzqwuddvm br Cyzzmmw Wsds ow Fwkkj Pxmnod T 130 et"/>
        <s v="Dlkufcghrl jg Fhewing Vvdm qt Aszwy Svfalb Q 742 az"/>
        <s v="Yekpboh Brhh Xnzgz Oyvuypn 490 ne"/>
        <s v="DYLWPZ VYBIB FMHHRML"/>
        <s v="Oflnb 91 -5zn "/>
        <s v="Tjsc Ypysqr -7jf"/>
        <s v="Faxgmp MZL -9yr "/>
        <s v="Wvdchghh u?yd jpewyoxn (BQXY) -2ng"/>
        <s v="Futryyxv maoawdomp "/>
        <s v="Oaqkma Jwyti "/>
        <s v="Cxwlgrtu Qywcaak"/>
        <s v="Vlepviq dl xncby'g"/>
        <s v="Kmhht f akzq +Kldbc wsttwg"/>
        <s v="Kwlvrmqjy ix lpwlnnsefs eamiefxl 4,22"/>
        <s v="Aynbanfbo oegjkhak ynqod j qeubgiz 45jm msvzfhgg "/>
        <s v="Xvswkork Snewsunyfo Sors JMB 167 yq"/>
        <s v="rfjmcrxe lwammz O/265 sq"/>
        <s v="Vxx rpjamxgh mdmumonw C/393 CQ "/>
        <s v="Vtphgo OJN Z/630 SR "/>
        <s v="Hnblxc QQJJZJIVI I/915 EO "/>
        <s v="Hvtnzj OER Tfahuu 715 CV"/>
        <s v="Izhnu Pvmwvxm 956 HC"/>
        <s v="Usktizdh TBL Ivsipt 638 JE "/>
        <s v="Motenlue mjuvtkmkz pjdoqlsvqjq 2 OW "/>
        <s v="Dpjyhjtm k/6kb (Lprqpx Plcfq Dgzwbi )-OQYLW"/>
        <s v="JkeawtfpX ar Ujw whnaddnnls"/>
        <s v="Nzvayp 67'' 5,8� Xtsgzh uzdb qychhx QPWE"/>
        <s v="Npvmn ll achg fyzlv r BD4"/>
        <s v="GKOQBTN NF232"/>
        <s v="CJIIJB 05� jgfyonfb 80916"/>
        <s v="MXZF BO 457578"/>
        <s v="HVWQHNJ GCIM H4 9�y"/>
        <s v="Gemothqep Xumqxodlu Gljplozih"/>
        <s v="Nldezu Bg 3,41"/>
        <s v="LFXGNB TRMKKQT DCPUC LOW,BOD XK YPX"/>
        <s v="FNNYBVWUJOJRJLLRIL MLJ RAXV-QFRFKF-MSRF"/>
        <s v="JEOHXM CZYW 85-426% VKATU RJFZ "/>
        <s v="XUBYL MLXQQEWL FZUMOD"/>
        <s v="UJYBD CFRETBCXWCNUNOHNHZ TT74"/>
        <s v="SRXPWWAFGRGP"/>
        <s v="URAT LT FHVKCOQOV"/>
      </sharedItems>
    </cacheField>
    <cacheField name="CATEGORIE ARTICLE" numFmtId="0">
      <sharedItems/>
    </cacheField>
    <cacheField name="QUANTITES LIVREES" numFmtId="4">
      <sharedItems containsSemiMixedTypes="0" containsString="0" containsNumber="1" containsInteger="1" minValue="1" maxValue="3600"/>
    </cacheField>
    <cacheField name="QUANTITES CMDEES" numFmtId="4">
      <sharedItems containsNonDate="0" containsString="0" containsBlank="1"/>
    </cacheField>
    <cacheField name="BON DE CMDE N°" numFmtId="0">
      <sharedItems containsBlank="1" containsMixedTypes="1" containsNumber="1" containsInteger="1" minValue="1" maxValue="1500"/>
    </cacheField>
    <cacheField name="DATE CMDE" numFmtId="164">
      <sharedItems containsDate="1" containsBlank="1" containsMixedTypes="1" minDate="2018-01-10T00:00:00" maxDate="2018-03-19T00:00:00"/>
    </cacheField>
    <cacheField name="N° BON RECEPT" numFmtId="49">
      <sharedItems containsBlank="1"/>
    </cacheField>
    <cacheField name="DATE RECEPTION" numFmtId="164">
      <sharedItems containsNonDate="0" containsDate="1" containsString="0" containsBlank="1" minDate="2017-02-19T00:00:00" maxDate="2018-03-26T00:00:00"/>
    </cacheField>
    <cacheField name="UNITE" numFmtId="0">
      <sharedItems/>
    </cacheField>
    <cacheField name="STRUCTURE" numFmtId="0">
      <sharedItems/>
    </cacheField>
    <cacheField name="S/STRUCTURE" numFmtId="0">
      <sharedItems/>
    </cacheField>
    <cacheField name="FOURNISSUER" numFmtId="0">
      <sharedItems count="138">
        <s v="TZAHQQ FLESJN"/>
        <s v="QAUGLR ETDMRM"/>
        <s v="BVGRGSCT"/>
        <s v="STMUQYSM"/>
        <s v="WUVTVTYQ"/>
        <s v="EDPHJJAP"/>
        <s v="WKRPENMP"/>
        <s v="TPUYJPDM"/>
        <s v="XQ KSA"/>
        <s v="TR SGL"/>
        <s v="IO GYV"/>
        <s v="OR ICT"/>
        <s v="JD XOR"/>
        <s v="TL FKF"/>
        <s v="TD ZSV"/>
        <s v="CGAEFVPD"/>
        <s v="NEKAETXY"/>
        <s v="OEHVBXMX"/>
        <s v="TXVXFJAJ"/>
        <s v="HLRSUTPJ"/>
        <s v="XUSPMGXINB ZYDHUIB"/>
        <s v="ASQLXPKTF"/>
        <s v="WP JSW"/>
        <s v="OF RQI"/>
        <s v="WH XUZ"/>
        <s v="KT VAL"/>
        <s v="HB VVD"/>
        <s v="BW IGA"/>
        <s v="ZD PQO"/>
        <s v="XW PCT"/>
        <s v="QQ PDF"/>
        <s v="MI UVF"/>
        <s v="ED OML"/>
        <s v="OCXAVICX"/>
        <s v="EZZXEDJQ"/>
        <s v="IZX"/>
        <s v="WXMSNPGJ"/>
        <s v="VSFYAQKNY"/>
        <s v="CYQEKQNSF"/>
        <s v="YGQODLBTX"/>
        <s v="DOCTEIURK"/>
        <s v="IHJYMSNDI"/>
        <s v="WDGQIHDCJ"/>
        <s v="GADBVBJSS"/>
        <s v="DRPTVILII"/>
        <s v="QJAONRVFV"/>
        <s v="PWJPOWMZK"/>
        <s v="FTNYLJVVI"/>
        <s v="VYQNEETIW"/>
        <s v="DXENVMJNH"/>
        <s v="OCFSVFYKP"/>
        <s v="ZIEERPTIB"/>
        <s v="NPYBYXKQV"/>
        <s v="TUNBIEYOT"/>
        <s v="HBAAQQB"/>
        <s v="NZOCHEB"/>
        <s v="JVPDWVV"/>
        <s v="GHITSEJ"/>
        <s v="MECAYES"/>
        <s v="BFHFFDG"/>
        <s v="JNTMWPJ"/>
        <s v="NHRYOVN"/>
        <s v="VJIWGYO"/>
        <s v="IBXFXCI"/>
        <s v="JODMCBT"/>
        <s v="EZWGNGS"/>
        <s v="QIOHUYQR"/>
        <s v="YQWVJLYP"/>
        <s v="IUQZHFVG"/>
        <s v="CLNUJONN"/>
        <s v="RJMHEPSP"/>
        <s v="RWLSERXR"/>
        <s v="LYSBJNWP"/>
        <s v="GNQPSUYW"/>
        <s v="NEXBOZYN"/>
        <s v="QNTDJGPH"/>
        <s v="AIUFYOAB"/>
        <s v="SPBCZTCL"/>
        <s v="LIMAXIJV"/>
        <s v="TCCHHQKV"/>
        <s v="IWNMFDZK"/>
        <s v="KWXZBKNB"/>
        <s v="RWYZXODZ"/>
        <s v="BMSZIXAP"/>
        <s v="PZNVGKYL"/>
        <s v="LTSTHYAK"/>
        <s v="HKOLROYN"/>
        <s v="WMGVVZGO"/>
        <s v="GSUNQKKG"/>
        <s v="KJWHIJVL"/>
        <s v="SNHXYWJU"/>
        <s v="ZTPFXVUG"/>
        <s v="HZDXBEJD"/>
        <s v="DBMXKWTF"/>
        <s v="WRWENRUJ"/>
        <s v="ISVPSRRD"/>
        <s v="HBNOJQVD"/>
        <s v="LHHNXDWO"/>
        <s v="FOXESNZP"/>
        <s v="CPDRE OIKSRU"/>
        <s v="CY QMP"/>
        <s v="ST ZKV"/>
        <s v="BV LWF"/>
        <s v="GH VBX"/>
        <s v="UP WCT"/>
        <s v="LX CSY"/>
        <s v="DO JHU"/>
        <s v="KD UFZ"/>
        <s v="HC XOU"/>
        <s v="NF XYJ"/>
        <s v="KF UGI"/>
        <s v="DP DUW"/>
        <s v="WY LHR"/>
        <s v="HT OHW"/>
        <s v="XN XOT"/>
        <s v="KU CON"/>
        <s v="PX KLA"/>
        <s v="CU FXA"/>
        <s v="XM OUF"/>
        <s v="CN NMM"/>
        <s v="PUXGIT GIBJOW"/>
        <s v="AJL"/>
        <s v="FFA"/>
        <s v="NVJ"/>
        <s v="WHDMXBQ"/>
        <s v="NQPVXHE"/>
        <s v="XYKAUFE"/>
        <s v="MKS BKMI"/>
        <s v="BMWMBXLQ"/>
        <s v="BOWYGJAZ"/>
        <s v="TVGKLKOY"/>
        <s v="BZNEKUMS"/>
        <s v="NNBTPYXN"/>
        <s v="FAJGKNWL"/>
        <s v="HNFMKKP"/>
        <s v="QDIOVKX"/>
        <s v="YFGPAQK"/>
        <s v="FUIYKBS"/>
      </sharedItems>
    </cacheField>
    <cacheField name="N° BL" numFmtId="49">
      <sharedItems containsBlank="1"/>
    </cacheField>
    <cacheField name="DATE BL" numFmtId="164">
      <sharedItems containsNonDate="0" containsDate="1" containsString="0" containsBlank="1" minDate="2017-12-26T00:00:00" maxDate="2018-03-20T00:00:00"/>
    </cacheField>
    <cacheField name="N° FACTURE" numFmtId="49">
      <sharedItems containsBlank="1" count="19">
        <m/>
        <s v="072/2018"/>
        <s v="0113/2018"/>
        <s v="269/2017"/>
        <s v="044/2018"/>
        <s v="026/2018"/>
        <s v="0119/2018"/>
        <s v="059/2018"/>
        <s v="266/2017"/>
        <s v="129/2017"/>
        <s v="006/2018"/>
        <s v="029 W"/>
        <s v="09/2018"/>
        <s v="54C/ASD/2018"/>
        <s v="FA20180705"/>
        <s v="0008/2018"/>
        <s v="0145/2018"/>
        <s v="0132/2018"/>
        <s v="INV/18/008"/>
      </sharedItems>
    </cacheField>
    <cacheField name="DATE FACTURE" numFmtId="164">
      <sharedItems containsNonDate="0" containsDate="1" containsString="0" containsBlank="1" minDate="2017-12-27T00:00:00" maxDate="2018-03-20T00:00:00"/>
    </cacheField>
    <cacheField name=" PRIX UNIT. HT" numFmtId="4">
      <sharedItems containsString="0" containsBlank="1" containsNumber="1" minValue="3.5" maxValue="73362.880000000005"/>
    </cacheField>
    <cacheField name="DA/EURO" numFmtId="4">
      <sharedItems/>
    </cacheField>
    <cacheField name="T% CHANGE" numFmtId="4">
      <sharedItems containsNonDate="0" containsString="0" containsBlank="1"/>
    </cacheField>
    <cacheField name="MONT TOT HT" numFmtId="4">
      <sharedItems containsSemiMixedTypes="0" containsString="0" containsNumber="1" minValue="0" maxValue="234000"/>
    </cacheField>
    <cacheField name="MONT TVA" numFmtId="4">
      <sharedItems containsSemiMixedTypes="0" containsString="0" containsNumber="1" minValue="0" maxValue="21755"/>
    </cacheField>
    <cacheField name="MONT TTC" numFmtId="4">
      <sharedItems containsSemiMixedTypes="0" containsString="0" containsNumber="1" minValue="0" maxValue="234000"/>
    </cacheField>
    <cacheField name="DATE PREV PAY" numFmtId="164">
      <sharedItems containsDate="1" containsMixedTypes="1" minDate="2018-01-26T00:00:00" maxDate="2018-04-1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">
  <r>
    <m/>
    <x v="0"/>
    <s v="VERRERIE"/>
    <n v="5"/>
    <m/>
    <m/>
    <m/>
    <m/>
    <m/>
    <s v="ER XDVOX"/>
    <s v="LABO LCQ"/>
    <s v="PHYS CHIMIE"/>
    <x v="0"/>
    <s v="035"/>
    <d v="2018-02-13T00:00:00"/>
    <x v="0"/>
    <m/>
    <n v="4000"/>
    <s v="DA"/>
    <m/>
    <n v="20000"/>
    <n v="3800"/>
    <n v="23800"/>
    <s v=""/>
  </r>
  <r>
    <m/>
    <x v="1"/>
    <s v="VERRERIE"/>
    <n v="5"/>
    <m/>
    <m/>
    <m/>
    <m/>
    <m/>
    <s v="EG MZMEK"/>
    <s v="LABO LCQ"/>
    <s v="PHYS CHIMIE"/>
    <x v="1"/>
    <s v="035"/>
    <d v="2018-02-13T00:00:00"/>
    <x v="0"/>
    <m/>
    <n v="4500"/>
    <s v="DA"/>
    <m/>
    <n v="22500"/>
    <n v="4275"/>
    <n v="26775"/>
    <s v=""/>
  </r>
  <r>
    <m/>
    <x v="2"/>
    <s v="VERRERIE"/>
    <n v="5"/>
    <m/>
    <m/>
    <m/>
    <m/>
    <m/>
    <s v="AK WAYMF"/>
    <s v="LABO LCQ"/>
    <s v="PHYS CHIMIE"/>
    <x v="2"/>
    <s v="035"/>
    <d v="2018-02-13T00:00:00"/>
    <x v="0"/>
    <m/>
    <n v="5000"/>
    <s v="DA"/>
    <m/>
    <n v="25000"/>
    <n v="4750"/>
    <n v="29750"/>
    <s v=""/>
  </r>
  <r>
    <m/>
    <x v="3"/>
    <s v="CS LABO"/>
    <n v="8"/>
    <m/>
    <m/>
    <m/>
    <m/>
    <m/>
    <s v="EP RCAKG"/>
    <s v="LABO LCQ"/>
    <s v="PHYS CHIMIE"/>
    <x v="3"/>
    <s v="119/2018"/>
    <d v="2018-02-13T00:00:00"/>
    <x v="0"/>
    <m/>
    <m/>
    <s v="DA"/>
    <m/>
    <n v="0"/>
    <n v="0"/>
    <n v="0"/>
    <s v=""/>
  </r>
  <r>
    <m/>
    <x v="4"/>
    <s v="CS LABO"/>
    <n v="4"/>
    <m/>
    <m/>
    <m/>
    <m/>
    <m/>
    <s v="VR ZCWRD"/>
    <s v="LABO LCQ"/>
    <s v="PHYS CHIMIE"/>
    <x v="4"/>
    <s v="119/2018"/>
    <d v="2018-02-13T00:00:00"/>
    <x v="0"/>
    <m/>
    <m/>
    <s v="DA"/>
    <m/>
    <n v="0"/>
    <n v="0"/>
    <n v="0"/>
    <s v=""/>
  </r>
  <r>
    <m/>
    <x v="5"/>
    <s v="CS HSE"/>
    <n v="2000"/>
    <m/>
    <m/>
    <m/>
    <m/>
    <m/>
    <s v="QRSFI"/>
    <s v="HSE"/>
    <s v="PRODUCTION"/>
    <x v="5"/>
    <m/>
    <m/>
    <x v="1"/>
    <d v="2018-02-07T00:00:00"/>
    <n v="11.95"/>
    <s v="DA"/>
    <m/>
    <n v="23900"/>
    <n v="4541"/>
    <n v="28441"/>
    <d v="2018-03-09T00:00:00"/>
  </r>
  <r>
    <m/>
    <x v="6"/>
    <s v="CS HSE"/>
    <n v="20"/>
    <m/>
    <m/>
    <m/>
    <m/>
    <m/>
    <s v="UG XHKED"/>
    <s v="HSE"/>
    <s v="PRODUCTION"/>
    <x v="6"/>
    <m/>
    <m/>
    <x v="1"/>
    <d v="2018-02-07T00:00:00"/>
    <n v="490"/>
    <s v="DA"/>
    <m/>
    <n v="9800"/>
    <n v="1862"/>
    <n v="11662"/>
    <d v="2018-03-09T00:00:00"/>
  </r>
  <r>
    <m/>
    <x v="7"/>
    <s v="CS HSE"/>
    <n v="20"/>
    <m/>
    <m/>
    <m/>
    <m/>
    <m/>
    <s v="XJ CGHAT"/>
    <s v="HSE"/>
    <s v="PRODUCTION"/>
    <x v="7"/>
    <m/>
    <m/>
    <x v="1"/>
    <d v="2018-02-07T00:00:00"/>
    <n v="490"/>
    <s v="DA"/>
    <m/>
    <n v="9800"/>
    <n v="1862"/>
    <n v="11662"/>
    <d v="2018-03-09T00:00:00"/>
  </r>
  <r>
    <m/>
    <x v="8"/>
    <s v="CS HSE"/>
    <n v="20"/>
    <m/>
    <m/>
    <m/>
    <m/>
    <m/>
    <s v="DG BFRYS"/>
    <s v="HSE"/>
    <s v="PRODUCTION"/>
    <x v="8"/>
    <m/>
    <m/>
    <x v="1"/>
    <d v="2018-02-07T00:00:00"/>
    <n v="490"/>
    <s v="DA"/>
    <m/>
    <n v="9800"/>
    <n v="1862"/>
    <n v="11662"/>
    <d v="2018-03-09T00:00:00"/>
  </r>
  <r>
    <m/>
    <x v="9"/>
    <s v="CS LABO"/>
    <n v="100"/>
    <m/>
    <m/>
    <m/>
    <m/>
    <m/>
    <s v="MQ QGWXE"/>
    <s v="LABO LCQ"/>
    <s v="MICROBIO"/>
    <x v="9"/>
    <s v="234/2018"/>
    <d v="2018-02-22T00:00:00"/>
    <x v="0"/>
    <m/>
    <m/>
    <s v="DA"/>
    <m/>
    <n v="0"/>
    <n v="0"/>
    <n v="0"/>
    <s v=""/>
  </r>
  <r>
    <m/>
    <x v="10"/>
    <s v="CS LABO"/>
    <n v="100"/>
    <m/>
    <m/>
    <m/>
    <m/>
    <m/>
    <s v="VY QNBEG"/>
    <s v="LABO LCQ"/>
    <s v="MICROBIO"/>
    <x v="10"/>
    <s v="234/2018"/>
    <d v="2018-02-22T00:00:00"/>
    <x v="0"/>
    <m/>
    <m/>
    <s v="DA"/>
    <m/>
    <n v="0"/>
    <n v="0"/>
    <n v="0"/>
    <s v=""/>
  </r>
  <r>
    <m/>
    <x v="11"/>
    <s v="CS LABO"/>
    <n v="50"/>
    <m/>
    <m/>
    <m/>
    <m/>
    <m/>
    <s v="DZ SJEVW"/>
    <s v="LABO LCQ"/>
    <s v="MICROBIO"/>
    <x v="11"/>
    <s v="234/2018"/>
    <d v="2018-02-22T00:00:00"/>
    <x v="0"/>
    <m/>
    <m/>
    <s v="DA"/>
    <m/>
    <n v="0"/>
    <n v="0"/>
    <n v="0"/>
    <s v=""/>
  </r>
  <r>
    <m/>
    <x v="12"/>
    <s v="CS LABO"/>
    <n v="50"/>
    <m/>
    <m/>
    <m/>
    <m/>
    <m/>
    <s v="VL ISQXM"/>
    <s v="LABO LCQ"/>
    <s v="MICROBIO"/>
    <x v="12"/>
    <s v="234/2018"/>
    <d v="2018-02-22T00:00:00"/>
    <x v="0"/>
    <m/>
    <m/>
    <s v="DA"/>
    <m/>
    <n v="0"/>
    <n v="0"/>
    <n v="0"/>
    <s v=""/>
  </r>
  <r>
    <m/>
    <x v="13"/>
    <s v="CS LABO"/>
    <n v="30"/>
    <m/>
    <m/>
    <m/>
    <m/>
    <m/>
    <s v="ND FIOZP"/>
    <s v="LABO LCQ"/>
    <s v="MICROBIO"/>
    <x v="13"/>
    <s v="234/2018"/>
    <d v="2018-02-22T00:00:00"/>
    <x v="0"/>
    <m/>
    <m/>
    <s v="DA"/>
    <m/>
    <n v="0"/>
    <n v="0"/>
    <n v="0"/>
    <s v=""/>
  </r>
  <r>
    <m/>
    <x v="14"/>
    <s v="CS LABO"/>
    <n v="100"/>
    <m/>
    <m/>
    <m/>
    <m/>
    <m/>
    <s v="IL JPMDZ"/>
    <s v="LABO LCQ"/>
    <s v="MICROBIO"/>
    <x v="14"/>
    <s v="234/2018"/>
    <d v="2018-02-22T00:00:00"/>
    <x v="0"/>
    <m/>
    <m/>
    <s v="DA"/>
    <m/>
    <n v="0"/>
    <n v="0"/>
    <n v="0"/>
    <s v=""/>
  </r>
  <r>
    <m/>
    <x v="15"/>
    <s v="CS LABO"/>
    <n v="100"/>
    <m/>
    <m/>
    <m/>
    <m/>
    <m/>
    <s v="BT SKFSN"/>
    <s v="LABO LCQ"/>
    <s v="MICROBIO"/>
    <x v="15"/>
    <s v="234/2018"/>
    <d v="2018-02-22T00:00:00"/>
    <x v="0"/>
    <m/>
    <m/>
    <s v="DA"/>
    <m/>
    <n v="0"/>
    <n v="0"/>
    <n v="0"/>
    <s v=""/>
  </r>
  <r>
    <m/>
    <x v="16"/>
    <s v="CS LABO"/>
    <n v="54"/>
    <m/>
    <m/>
    <m/>
    <m/>
    <m/>
    <s v="WQ YWQCT"/>
    <s v="LABO LCQ"/>
    <s v="PHYS CHIMIE"/>
    <x v="16"/>
    <s v="482/2018"/>
    <d v="2018-02-22T00:00:00"/>
    <x v="2"/>
    <d v="2018-02-22T00:00:00"/>
    <n v="1450"/>
    <s v="DA"/>
    <m/>
    <n v="78300"/>
    <n v="14877"/>
    <n v="93177"/>
    <d v="2018-03-24T00:00:00"/>
  </r>
  <r>
    <m/>
    <x v="17"/>
    <s v="CS LABO"/>
    <n v="50"/>
    <m/>
    <m/>
    <m/>
    <m/>
    <m/>
    <s v="LS WGBET"/>
    <s v="LABO LCQ"/>
    <s v="PHYS CHIMIE"/>
    <x v="17"/>
    <s v="482/2018"/>
    <d v="2018-02-22T00:00:00"/>
    <x v="2"/>
    <d v="2018-02-22T00:00:00"/>
    <n v="2290"/>
    <s v="DA"/>
    <m/>
    <n v="114500"/>
    <n v="21755"/>
    <n v="136255"/>
    <d v="2018-03-24T00:00:00"/>
  </r>
  <r>
    <m/>
    <x v="18"/>
    <s v="CS LABO"/>
    <n v="2"/>
    <m/>
    <m/>
    <m/>
    <m/>
    <m/>
    <s v="MF XKULF"/>
    <s v="LABO LCQ"/>
    <s v="PHYS CHIMIE"/>
    <x v="18"/>
    <s v="482/2018"/>
    <d v="2018-02-22T00:00:00"/>
    <x v="2"/>
    <d v="2018-02-22T00:00:00"/>
    <n v="4550"/>
    <s v="DA"/>
    <m/>
    <n v="9100"/>
    <n v="1729"/>
    <n v="10829"/>
    <d v="2018-03-24T00:00:00"/>
  </r>
  <r>
    <m/>
    <x v="19"/>
    <s v="CS LABO"/>
    <n v="1"/>
    <m/>
    <m/>
    <m/>
    <m/>
    <m/>
    <s v="GE PYUOS"/>
    <s v="LABO LCQ"/>
    <s v="PHYS CHIMIE"/>
    <x v="19"/>
    <s v="482/2018"/>
    <d v="2018-02-22T00:00:00"/>
    <x v="2"/>
    <d v="2018-02-22T00:00:00"/>
    <n v="1954"/>
    <s v="DA"/>
    <m/>
    <n v="1954"/>
    <n v="371.26"/>
    <n v="2325.2600000000002"/>
    <d v="2018-03-24T00:00:00"/>
  </r>
  <r>
    <m/>
    <x v="20"/>
    <s v="CS LABO"/>
    <n v="1"/>
    <m/>
    <m/>
    <m/>
    <m/>
    <m/>
    <s v="QY YAIAB"/>
    <s v="LABO LCQ"/>
    <s v="PHYS CHIMIE"/>
    <x v="20"/>
    <s v="482/2018"/>
    <d v="2018-02-22T00:00:00"/>
    <x v="2"/>
    <d v="2018-02-22T00:00:00"/>
    <n v="2400"/>
    <s v="DA"/>
    <m/>
    <n v="2400"/>
    <n v="456"/>
    <n v="2856"/>
    <d v="2018-03-24T00:00:00"/>
  </r>
  <r>
    <m/>
    <x v="21"/>
    <s v="CS LABO"/>
    <n v="2"/>
    <m/>
    <m/>
    <m/>
    <m/>
    <m/>
    <s v="CJ YDBQQ"/>
    <s v="LABO LCQ"/>
    <s v="PHYS CHIMIE"/>
    <x v="21"/>
    <s v="1896"/>
    <d v="2018-01-09T00:00:00"/>
    <x v="0"/>
    <m/>
    <n v="2356.1999999999998"/>
    <s v="DA"/>
    <m/>
    <n v="4712.3999999999996"/>
    <n v="895.35599999999999"/>
    <n v="5607.7559999999994"/>
    <s v=""/>
  </r>
  <r>
    <m/>
    <x v="22"/>
    <s v="CS HSE"/>
    <n v="2200"/>
    <m/>
    <m/>
    <m/>
    <m/>
    <m/>
    <s v="QZ GKWOG"/>
    <s v="HSE"/>
    <s v="PRODUCTION"/>
    <x v="22"/>
    <s v="378/2018"/>
    <d v="2018-01-02T00:00:00"/>
    <x v="3"/>
    <d v="2017-12-31T00:00:00"/>
    <n v="3.5"/>
    <s v="DA"/>
    <m/>
    <n v="7700"/>
    <n v="1463"/>
    <n v="9163"/>
    <d v="2018-01-30T00:00:00"/>
  </r>
  <r>
    <m/>
    <x v="23"/>
    <s v="CS LABO"/>
    <n v="100"/>
    <m/>
    <m/>
    <m/>
    <m/>
    <m/>
    <s v="ZB DGGVQ"/>
    <s v="LABO LCQ"/>
    <s v="MICROBIO"/>
    <x v="23"/>
    <s v="92/2018"/>
    <d v="2018-01-22T00:00:00"/>
    <x v="0"/>
    <m/>
    <m/>
    <s v="DA"/>
    <m/>
    <n v="0"/>
    <n v="0"/>
    <n v="0"/>
    <s v=""/>
  </r>
  <r>
    <m/>
    <x v="24"/>
    <s v="CS LABO"/>
    <n v="20"/>
    <m/>
    <m/>
    <m/>
    <m/>
    <m/>
    <s v="OB MEQEC"/>
    <s v="LABO LCQ"/>
    <s v="MICROBIO"/>
    <x v="24"/>
    <s v="92/2018"/>
    <d v="2018-01-22T00:00:00"/>
    <x v="0"/>
    <m/>
    <m/>
    <s v="DA"/>
    <m/>
    <n v="0"/>
    <n v="0"/>
    <n v="0"/>
    <s v=""/>
  </r>
  <r>
    <m/>
    <x v="25"/>
    <s v="CS LABO"/>
    <n v="20"/>
    <m/>
    <m/>
    <m/>
    <m/>
    <m/>
    <s v="FV CRPCR"/>
    <s v="LABO LCQ"/>
    <s v="MICROBIO"/>
    <x v="25"/>
    <s v="92/2018"/>
    <d v="2018-01-22T00:00:00"/>
    <x v="0"/>
    <m/>
    <m/>
    <s v="DA"/>
    <m/>
    <n v="0"/>
    <n v="0"/>
    <n v="0"/>
    <s v=""/>
  </r>
  <r>
    <m/>
    <x v="26"/>
    <s v="CS LABO"/>
    <n v="20"/>
    <m/>
    <m/>
    <m/>
    <m/>
    <m/>
    <s v="JQ GRJMG"/>
    <s v="LABO LCQ"/>
    <s v="MICROBIO"/>
    <x v="26"/>
    <s v="92/2018"/>
    <d v="2018-01-22T00:00:00"/>
    <x v="0"/>
    <m/>
    <m/>
    <s v="DA"/>
    <m/>
    <n v="0"/>
    <n v="0"/>
    <n v="0"/>
    <s v=""/>
  </r>
  <r>
    <m/>
    <x v="27"/>
    <s v="CS LABO"/>
    <n v="10"/>
    <m/>
    <m/>
    <m/>
    <m/>
    <m/>
    <s v="CW WPAQI"/>
    <s v="LABO LCQ"/>
    <s v="MICROBIO"/>
    <x v="27"/>
    <s v="92/2018"/>
    <d v="2018-01-22T00:00:00"/>
    <x v="0"/>
    <m/>
    <m/>
    <s v="DA"/>
    <m/>
    <n v="0"/>
    <n v="0"/>
    <n v="0"/>
    <s v=""/>
  </r>
  <r>
    <m/>
    <x v="28"/>
    <s v="CS LABO"/>
    <n v="1500"/>
    <m/>
    <m/>
    <m/>
    <m/>
    <m/>
    <s v="YX JEXGV"/>
    <s v="LABO LCQ"/>
    <s v="MICROBIO"/>
    <x v="28"/>
    <s v="92/2018"/>
    <d v="2018-01-22T00:00:00"/>
    <x v="0"/>
    <m/>
    <m/>
    <s v="DA"/>
    <m/>
    <n v="0"/>
    <n v="0"/>
    <n v="0"/>
    <s v=""/>
  </r>
  <r>
    <m/>
    <x v="29"/>
    <s v="CS LABO"/>
    <n v="3"/>
    <m/>
    <m/>
    <m/>
    <m/>
    <m/>
    <s v="CF PVZMV"/>
    <s v="LABO LCQ"/>
    <s v="MICROBIO"/>
    <x v="29"/>
    <s v="92/2018"/>
    <d v="2018-01-22T00:00:00"/>
    <x v="0"/>
    <m/>
    <m/>
    <s v="DA"/>
    <m/>
    <n v="0"/>
    <n v="0"/>
    <n v="0"/>
    <s v=""/>
  </r>
  <r>
    <m/>
    <x v="30"/>
    <s v="CS LABO"/>
    <n v="1"/>
    <m/>
    <m/>
    <m/>
    <m/>
    <m/>
    <s v="AX GHPGP"/>
    <s v="LABO LCQ"/>
    <s v="MICROBIO"/>
    <x v="30"/>
    <s v="92/2018"/>
    <d v="2018-01-22T00:00:00"/>
    <x v="0"/>
    <m/>
    <m/>
    <s v="DA"/>
    <m/>
    <n v="0"/>
    <n v="0"/>
    <n v="0"/>
    <s v=""/>
  </r>
  <r>
    <m/>
    <x v="31"/>
    <s v="VERRERIE"/>
    <n v="2"/>
    <m/>
    <m/>
    <m/>
    <m/>
    <m/>
    <s v="UA LCLDU"/>
    <s v="LABO LCQ"/>
    <s v="MICROBIO"/>
    <x v="31"/>
    <s v="92/2018"/>
    <d v="2018-01-22T00:00:00"/>
    <x v="0"/>
    <m/>
    <m/>
    <s v="DA"/>
    <m/>
    <n v="0"/>
    <n v="0"/>
    <n v="0"/>
    <s v=""/>
  </r>
  <r>
    <m/>
    <x v="32"/>
    <s v="CS LABO"/>
    <n v="2"/>
    <m/>
    <m/>
    <m/>
    <m/>
    <m/>
    <s v="QV WQTWX"/>
    <s v="LABO LCQ"/>
    <s v="MICROBIO"/>
    <x v="32"/>
    <s v="92/2018"/>
    <d v="2018-01-22T00:00:00"/>
    <x v="0"/>
    <m/>
    <m/>
    <s v="DA"/>
    <m/>
    <n v="0"/>
    <n v="0"/>
    <n v="0"/>
    <s v=""/>
  </r>
  <r>
    <m/>
    <x v="33"/>
    <s v="VERRERIE"/>
    <n v="2"/>
    <m/>
    <m/>
    <m/>
    <m/>
    <m/>
    <s v="TI HVEYO"/>
    <s v="LABO LCQ"/>
    <s v="MICROBIO"/>
    <x v="33"/>
    <s v="92/2018"/>
    <d v="2018-01-22T00:00:00"/>
    <x v="0"/>
    <m/>
    <m/>
    <s v="DA"/>
    <m/>
    <n v="0"/>
    <n v="0"/>
    <n v="0"/>
    <s v=""/>
  </r>
  <r>
    <m/>
    <x v="34"/>
    <s v="CS HSE"/>
    <n v="3600"/>
    <m/>
    <m/>
    <m/>
    <m/>
    <m/>
    <s v="MZ MGQEK"/>
    <s v="HSE"/>
    <s v="PRODUCTION"/>
    <x v="34"/>
    <s v="045/2018"/>
    <d v="2018-01-23T00:00:00"/>
    <x v="4"/>
    <d v="2018-01-24T00:00:00"/>
    <n v="11.95"/>
    <s v="DA"/>
    <m/>
    <n v="43020"/>
    <n v="8173.8"/>
    <n v="51193.8"/>
    <d v="2018-02-23T00:00:00"/>
  </r>
  <r>
    <m/>
    <x v="35"/>
    <s v="CS HSE"/>
    <n v="20"/>
    <m/>
    <m/>
    <m/>
    <m/>
    <m/>
    <s v="RA QAWWO"/>
    <s v="MOY GEN"/>
    <s v="PRODUCTION"/>
    <x v="35"/>
    <s v="032/2018"/>
    <d v="2018-01-21T00:00:00"/>
    <x v="5"/>
    <d v="2018-01-21T00:00:00"/>
    <n v="1350"/>
    <s v="DA"/>
    <m/>
    <n v="27000"/>
    <n v="5130"/>
    <n v="32130"/>
    <d v="2018-02-20T00:00:00"/>
  </r>
  <r>
    <m/>
    <x v="36"/>
    <s v="PR PROD"/>
    <n v="2"/>
    <m/>
    <m/>
    <m/>
    <m/>
    <m/>
    <s v="BO XQOCP"/>
    <s v="PRODUCTION"/>
    <s v="MAINTENANCE"/>
    <x v="36"/>
    <s v="0132/2048"/>
    <d v="2018-01-17T00:00:00"/>
    <x v="6"/>
    <d v="2018-01-17T00:00:00"/>
    <n v="40000"/>
    <s v="DA"/>
    <m/>
    <n v="80000"/>
    <n v="15200"/>
    <n v="95200"/>
    <d v="2018-02-16T00:00:00"/>
  </r>
  <r>
    <m/>
    <x v="37"/>
    <s v="CS LABO"/>
    <n v="1"/>
    <m/>
    <m/>
    <m/>
    <m/>
    <m/>
    <s v="UU GSVNC"/>
    <s v="LABO LCQ"/>
    <s v="PHYS CHIMIE"/>
    <x v="37"/>
    <s v="079/2018"/>
    <d v="2018-02-04T00:00:00"/>
    <x v="7"/>
    <d v="2018-02-04T00:00:00"/>
    <n v="3810"/>
    <s v="DA"/>
    <m/>
    <n v="3810"/>
    <n v="723.9"/>
    <n v="4533.8999999999996"/>
    <d v="2018-03-06T00:00:00"/>
  </r>
  <r>
    <m/>
    <x v="38"/>
    <s v="VERRERIE"/>
    <n v="1"/>
    <m/>
    <m/>
    <m/>
    <m/>
    <m/>
    <s v="IN ESXCF"/>
    <s v="LABO LCQ"/>
    <s v="PHYS CHIMIE"/>
    <x v="38"/>
    <s v="371/2017"/>
    <d v="2017-12-26T00:00:00"/>
    <x v="8"/>
    <d v="2018-01-02T00:00:00"/>
    <n v="1200"/>
    <s v="DA"/>
    <m/>
    <n v="1200"/>
    <n v="228"/>
    <n v="1428"/>
    <d v="2018-02-01T00:00:00"/>
  </r>
  <r>
    <m/>
    <x v="39"/>
    <s v="VERRERIE"/>
    <n v="1"/>
    <m/>
    <m/>
    <m/>
    <m/>
    <m/>
    <s v="IG DRRDH"/>
    <s v="LABO LCQ"/>
    <s v="PHYS CHIMIE"/>
    <x v="39"/>
    <s v="371/2017"/>
    <d v="2017-12-26T00:00:00"/>
    <x v="8"/>
    <d v="2018-01-02T00:00:00"/>
    <n v="2600"/>
    <s v="DA"/>
    <m/>
    <n v="2600"/>
    <n v="494"/>
    <n v="3094"/>
    <d v="2018-02-01T00:00:00"/>
  </r>
  <r>
    <m/>
    <x v="40"/>
    <s v="VERRERIE"/>
    <n v="1"/>
    <m/>
    <m/>
    <m/>
    <m/>
    <m/>
    <s v="KZ OCSWV"/>
    <s v="LABO LCQ"/>
    <s v="PHYS CHIMIE"/>
    <x v="40"/>
    <s v="371/2017"/>
    <d v="2017-12-26T00:00:00"/>
    <x v="8"/>
    <d v="2018-01-02T00:00:00"/>
    <n v="960"/>
    <s v="DA"/>
    <m/>
    <n v="960"/>
    <n v="182.4"/>
    <n v="1142.4000000000001"/>
    <d v="2018-02-01T00:00:00"/>
  </r>
  <r>
    <m/>
    <x v="41"/>
    <s v="VERRERIE"/>
    <n v="1"/>
    <m/>
    <m/>
    <m/>
    <m/>
    <m/>
    <s v="IJ PMLNK"/>
    <s v="LABO LCQ"/>
    <s v="PHYS CHIMIE"/>
    <x v="41"/>
    <s v="371/2017"/>
    <d v="2017-12-26T00:00:00"/>
    <x v="8"/>
    <d v="2018-01-02T00:00:00"/>
    <n v="960"/>
    <s v="DA"/>
    <m/>
    <n v="960"/>
    <n v="182.4"/>
    <n v="1142.4000000000001"/>
    <d v="2018-02-01T00:00:00"/>
  </r>
  <r>
    <m/>
    <x v="42"/>
    <s v="VERRERIE"/>
    <n v="2"/>
    <m/>
    <m/>
    <m/>
    <m/>
    <m/>
    <s v="QN LAGBG"/>
    <s v="LABO LCQ"/>
    <s v="PHYS CHIMIE"/>
    <x v="42"/>
    <s v="371/2017"/>
    <d v="2017-12-26T00:00:00"/>
    <x v="8"/>
    <d v="2018-01-02T00:00:00"/>
    <n v="420"/>
    <s v="DA"/>
    <m/>
    <n v="840"/>
    <n v="159.6"/>
    <n v="999.6"/>
    <d v="2018-02-01T00:00:00"/>
  </r>
  <r>
    <m/>
    <x v="43"/>
    <s v="VERRERIE"/>
    <n v="2"/>
    <m/>
    <m/>
    <m/>
    <m/>
    <m/>
    <s v="PT QEDFP"/>
    <s v="LABO LCQ"/>
    <s v="PHYS CHIMIE"/>
    <x v="43"/>
    <s v="371/2017"/>
    <d v="2017-12-26T00:00:00"/>
    <x v="8"/>
    <d v="2018-01-02T00:00:00"/>
    <n v="2290"/>
    <s v="DA"/>
    <m/>
    <n v="4580"/>
    <n v="870.2"/>
    <n v="5450.2"/>
    <d v="2018-02-01T00:00:00"/>
  </r>
  <r>
    <m/>
    <x v="44"/>
    <s v="VERRERIE"/>
    <n v="6"/>
    <m/>
    <m/>
    <m/>
    <m/>
    <m/>
    <s v="AI FGQXN"/>
    <s v="LABO LCQ"/>
    <s v="PHYS CHIMIE"/>
    <x v="44"/>
    <s v="371/2017"/>
    <d v="2017-12-26T00:00:00"/>
    <x v="8"/>
    <d v="2018-01-02T00:00:00"/>
    <n v="910"/>
    <s v="DA"/>
    <m/>
    <n v="5460"/>
    <n v="1037.4000000000001"/>
    <n v="6497.4"/>
    <d v="2018-02-01T00:00:00"/>
  </r>
  <r>
    <m/>
    <x v="45"/>
    <s v="VERRERIE"/>
    <n v="4"/>
    <m/>
    <m/>
    <m/>
    <m/>
    <m/>
    <s v="HZ ZGLKC"/>
    <s v="LABO LCQ"/>
    <s v="PHYS CHIMIE"/>
    <x v="45"/>
    <s v="371/2017"/>
    <d v="2017-12-26T00:00:00"/>
    <x v="8"/>
    <d v="2018-01-02T00:00:00"/>
    <n v="3050"/>
    <s v="DA"/>
    <m/>
    <n v="12200"/>
    <n v="2318"/>
    <n v="14518"/>
    <d v="2018-02-01T00:00:00"/>
  </r>
  <r>
    <m/>
    <x v="46"/>
    <s v="VERRERIE"/>
    <n v="4"/>
    <m/>
    <m/>
    <m/>
    <m/>
    <m/>
    <s v="JB RVCUU"/>
    <s v="LABO LCQ"/>
    <s v="PHYS CHIMIE"/>
    <x v="46"/>
    <s v="371/2017"/>
    <d v="2017-12-26T00:00:00"/>
    <x v="8"/>
    <d v="2018-01-02T00:00:00"/>
    <n v="210"/>
    <s v="DA"/>
    <m/>
    <n v="840"/>
    <n v="159.6"/>
    <n v="999.6"/>
    <d v="2018-02-01T00:00:00"/>
  </r>
  <r>
    <m/>
    <x v="47"/>
    <s v="VERRERIE"/>
    <n v="5"/>
    <m/>
    <m/>
    <m/>
    <m/>
    <m/>
    <s v="CN STFCV"/>
    <s v="LABO LCQ"/>
    <s v="PHYS CHIMIE"/>
    <x v="47"/>
    <s v="371/2017"/>
    <d v="2017-12-26T00:00:00"/>
    <x v="8"/>
    <d v="2018-01-02T00:00:00"/>
    <n v="2040"/>
    <s v="DA"/>
    <m/>
    <n v="10200"/>
    <n v="1938"/>
    <n v="12138"/>
    <d v="2018-02-01T00:00:00"/>
  </r>
  <r>
    <m/>
    <x v="48"/>
    <s v="VERRERIE"/>
    <n v="6"/>
    <m/>
    <m/>
    <m/>
    <m/>
    <m/>
    <s v="FF PYWLF"/>
    <s v="LABO LCQ"/>
    <s v="PHYS CHIMIE"/>
    <x v="48"/>
    <s v="371/2017"/>
    <d v="2017-12-26T00:00:00"/>
    <x v="8"/>
    <d v="2018-01-02T00:00:00"/>
    <n v="4920"/>
    <s v="DA"/>
    <m/>
    <n v="29520"/>
    <n v="5608.8"/>
    <n v="35128.800000000003"/>
    <d v="2018-02-01T00:00:00"/>
  </r>
  <r>
    <m/>
    <x v="49"/>
    <s v="VERRERIE"/>
    <n v="8"/>
    <m/>
    <m/>
    <m/>
    <m/>
    <m/>
    <s v="CA CSPWU"/>
    <s v="LABO LCQ"/>
    <s v="PHYS CHIMIE"/>
    <x v="49"/>
    <s v="371/2017"/>
    <d v="2017-12-26T00:00:00"/>
    <x v="8"/>
    <d v="2018-01-02T00:00:00"/>
    <n v="970"/>
    <s v="DA"/>
    <m/>
    <n v="7760"/>
    <n v="1474.4"/>
    <n v="9234.4"/>
    <d v="2018-02-01T00:00:00"/>
  </r>
  <r>
    <m/>
    <x v="50"/>
    <s v="VERRERIE"/>
    <n v="9"/>
    <m/>
    <m/>
    <m/>
    <m/>
    <m/>
    <s v="BU VWIZG"/>
    <s v="LABO LCQ"/>
    <s v="PHYS CHIMIE"/>
    <x v="50"/>
    <s v="371/2017"/>
    <d v="2017-12-26T00:00:00"/>
    <x v="8"/>
    <d v="2018-01-02T00:00:00"/>
    <n v="800"/>
    <s v="DA"/>
    <m/>
    <n v="7200"/>
    <n v="1368"/>
    <n v="8568"/>
    <d v="2018-02-01T00:00:00"/>
  </r>
  <r>
    <m/>
    <x v="51"/>
    <s v="VERRERIE"/>
    <n v="12"/>
    <m/>
    <m/>
    <m/>
    <m/>
    <m/>
    <s v="TW ZBPRL"/>
    <s v="LABO LCQ"/>
    <s v="PHYS CHIMIE"/>
    <x v="51"/>
    <s v="371/2017"/>
    <d v="2017-12-26T00:00:00"/>
    <x v="8"/>
    <d v="2018-01-02T00:00:00"/>
    <n v="940"/>
    <s v="DA"/>
    <m/>
    <n v="11280"/>
    <n v="2143.1999999999998"/>
    <n v="13423.2"/>
    <d v="2018-02-01T00:00:00"/>
  </r>
  <r>
    <m/>
    <x v="52"/>
    <s v="VERRERIE"/>
    <n v="15"/>
    <m/>
    <m/>
    <m/>
    <m/>
    <m/>
    <s v="OX DAACY"/>
    <s v="LABO LCQ"/>
    <s v="PHYS CHIMIE"/>
    <x v="52"/>
    <s v="371/2017"/>
    <d v="2017-12-26T00:00:00"/>
    <x v="8"/>
    <d v="2018-01-02T00:00:00"/>
    <n v="2270"/>
    <s v="DA"/>
    <m/>
    <n v="34050"/>
    <n v="6469.5"/>
    <n v="40519.5"/>
    <d v="2018-02-01T00:00:00"/>
  </r>
  <r>
    <m/>
    <x v="53"/>
    <s v="VERRERIE"/>
    <n v="22"/>
    <m/>
    <m/>
    <m/>
    <m/>
    <m/>
    <s v="YT SQPPM"/>
    <s v="LABO LCQ"/>
    <s v="PHYS CHIMIE"/>
    <x v="53"/>
    <s v="371/2017"/>
    <d v="2017-12-26T00:00:00"/>
    <x v="8"/>
    <d v="2018-01-02T00:00:00"/>
    <n v="480"/>
    <s v="DA"/>
    <m/>
    <n v="10560"/>
    <n v="2006.4"/>
    <n v="12566.4"/>
    <d v="2018-02-01T00:00:00"/>
  </r>
  <r>
    <m/>
    <x v="54"/>
    <s v="VERRERIE"/>
    <n v="30"/>
    <m/>
    <m/>
    <m/>
    <m/>
    <m/>
    <s v="ZO ARHDR"/>
    <s v="LABO LCQ"/>
    <s v="PHYS CHIMIE"/>
    <x v="54"/>
    <s v="371/2017"/>
    <d v="2017-12-26T00:00:00"/>
    <x v="8"/>
    <d v="2018-01-02T00:00:00"/>
    <n v="190"/>
    <s v="DA"/>
    <m/>
    <n v="5700"/>
    <n v="1083"/>
    <n v="6783"/>
    <d v="2018-02-01T00:00:00"/>
  </r>
  <r>
    <m/>
    <x v="55"/>
    <s v="VERRERIE"/>
    <n v="10"/>
    <m/>
    <m/>
    <m/>
    <m/>
    <m/>
    <s v="JD SFVRI"/>
    <s v="LABO LCQ"/>
    <s v="PHYS CHIMIE"/>
    <x v="55"/>
    <s v="0133/2017"/>
    <d v="2017-12-26T00:00:00"/>
    <x v="9"/>
    <d v="2017-12-27T00:00:00"/>
    <n v="180"/>
    <s v="DA"/>
    <m/>
    <n v="1800"/>
    <n v="342"/>
    <n v="2142"/>
    <d v="2018-01-26T00:00:00"/>
  </r>
  <r>
    <m/>
    <x v="56"/>
    <s v="VERRERIE"/>
    <n v="10"/>
    <m/>
    <m/>
    <m/>
    <m/>
    <m/>
    <s v="ZE OZZCN"/>
    <s v="LABO LCQ"/>
    <s v="PHYS CHIMIE"/>
    <x v="56"/>
    <s v="0133/2017"/>
    <d v="2017-12-26T00:00:00"/>
    <x v="9"/>
    <d v="2017-12-27T00:00:00"/>
    <n v="300"/>
    <s v="DA"/>
    <m/>
    <n v="3000"/>
    <n v="570"/>
    <n v="3570"/>
    <d v="2018-01-26T00:00:00"/>
  </r>
  <r>
    <m/>
    <x v="57"/>
    <s v="VERRERIE"/>
    <n v="1"/>
    <m/>
    <m/>
    <m/>
    <m/>
    <m/>
    <s v="NW MXKKD"/>
    <s v="LABO LCQ"/>
    <s v="PHYS CHIMIE"/>
    <x v="57"/>
    <s v="0133/2017"/>
    <d v="2017-12-26T00:00:00"/>
    <x v="9"/>
    <d v="2017-12-27T00:00:00"/>
    <n v="13440"/>
    <s v="DA"/>
    <m/>
    <n v="13440"/>
    <n v="2553.6"/>
    <n v="15993.6"/>
    <d v="2018-01-26T00:00:00"/>
  </r>
  <r>
    <m/>
    <x v="58"/>
    <s v="VERRERIE"/>
    <n v="1"/>
    <m/>
    <m/>
    <m/>
    <m/>
    <m/>
    <s v="BM JQJSC"/>
    <s v="LABO LCQ"/>
    <s v="PHYS CHIMIE"/>
    <x v="58"/>
    <s v="0133/2017"/>
    <d v="2017-12-26T00:00:00"/>
    <x v="9"/>
    <d v="2017-12-27T00:00:00"/>
    <n v="960"/>
    <s v="DA"/>
    <m/>
    <n v="960"/>
    <n v="182.4"/>
    <n v="1142.4000000000001"/>
    <d v="2018-01-26T00:00:00"/>
  </r>
  <r>
    <m/>
    <x v="59"/>
    <s v="VERRERIE"/>
    <n v="1"/>
    <m/>
    <m/>
    <m/>
    <m/>
    <m/>
    <s v="ZH FPVJK"/>
    <s v="LABO LCQ"/>
    <s v="PHYS CHIMIE"/>
    <x v="59"/>
    <s v="0133/2017"/>
    <d v="2017-12-26T00:00:00"/>
    <x v="9"/>
    <d v="2017-12-27T00:00:00"/>
    <n v="970"/>
    <s v="DA"/>
    <m/>
    <n v="970"/>
    <n v="184.3"/>
    <n v="1154.3"/>
    <d v="2018-01-26T00:00:00"/>
  </r>
  <r>
    <m/>
    <x v="60"/>
    <s v="VERRERIE"/>
    <n v="3"/>
    <m/>
    <m/>
    <m/>
    <m/>
    <m/>
    <s v="AX DSUQA"/>
    <s v="LABO LCQ"/>
    <s v="PHYS CHIMIE"/>
    <x v="60"/>
    <s v="0133/2017"/>
    <d v="2017-12-26T00:00:00"/>
    <x v="9"/>
    <d v="2017-12-27T00:00:00"/>
    <n v="420"/>
    <s v="DA"/>
    <m/>
    <n v="1260"/>
    <n v="239.4"/>
    <n v="1499.4"/>
    <d v="2018-01-26T00:00:00"/>
  </r>
  <r>
    <m/>
    <x v="61"/>
    <s v="VERRERIE"/>
    <n v="3"/>
    <m/>
    <m/>
    <m/>
    <m/>
    <m/>
    <s v="BS EXWWC"/>
    <s v="LABO LCQ"/>
    <s v="PHYS CHIMIE"/>
    <x v="61"/>
    <s v="0133/2017"/>
    <d v="2017-12-26T00:00:00"/>
    <x v="9"/>
    <d v="2017-12-27T00:00:00"/>
    <n v="210"/>
    <s v="DA"/>
    <m/>
    <n v="630"/>
    <n v="119.7"/>
    <n v="749.7"/>
    <d v="2018-01-26T00:00:00"/>
  </r>
  <r>
    <m/>
    <x v="62"/>
    <s v="VERRERIE"/>
    <n v="1"/>
    <m/>
    <m/>
    <m/>
    <m/>
    <m/>
    <s v="LS CNNBY"/>
    <s v="LABO LCQ"/>
    <s v="PHYS CHIMIE"/>
    <x v="62"/>
    <s v="0133/2017"/>
    <d v="2017-12-26T00:00:00"/>
    <x v="9"/>
    <d v="2017-12-27T00:00:00"/>
    <n v="1030"/>
    <s v="DA"/>
    <m/>
    <n v="1030"/>
    <n v="195.7"/>
    <n v="1225.7"/>
    <d v="2018-01-26T00:00:00"/>
  </r>
  <r>
    <m/>
    <x v="63"/>
    <s v="VERRERIE"/>
    <n v="1"/>
    <m/>
    <m/>
    <m/>
    <m/>
    <m/>
    <s v="RI ELUFN"/>
    <s v="LABO LCQ"/>
    <s v="PHYS CHIMIE"/>
    <x v="63"/>
    <s v="0133/2017"/>
    <d v="2017-12-26T00:00:00"/>
    <x v="9"/>
    <d v="2017-12-27T00:00:00"/>
    <n v="1200"/>
    <s v="DA"/>
    <m/>
    <n v="1200"/>
    <n v="228"/>
    <n v="1428"/>
    <d v="2018-01-26T00:00:00"/>
  </r>
  <r>
    <m/>
    <x v="64"/>
    <s v="VERRERIE"/>
    <n v="1"/>
    <m/>
    <m/>
    <m/>
    <m/>
    <m/>
    <s v="NV COFWW"/>
    <s v="LABO LCQ"/>
    <s v="PHYS CHIMIE"/>
    <x v="64"/>
    <s v="0133/2017"/>
    <d v="2017-12-26T00:00:00"/>
    <x v="9"/>
    <d v="2017-12-27T00:00:00"/>
    <n v="2290"/>
    <s v="DA"/>
    <m/>
    <n v="2290"/>
    <n v="435.1"/>
    <n v="2725.1"/>
    <d v="2018-01-26T00:00:00"/>
  </r>
  <r>
    <m/>
    <x v="65"/>
    <s v="CS LABO"/>
    <n v="4"/>
    <m/>
    <m/>
    <m/>
    <m/>
    <m/>
    <s v="CD NKFOU"/>
    <s v="LABO LCQ"/>
    <s v="PHYS CHIMIE"/>
    <x v="65"/>
    <s v="0133/2017"/>
    <d v="2017-12-26T00:00:00"/>
    <x v="9"/>
    <d v="2017-12-27T00:00:00"/>
    <n v="630"/>
    <s v="DA"/>
    <m/>
    <n v="2520"/>
    <n v="478.8"/>
    <n v="2998.8"/>
    <d v="2018-01-26T00:00:00"/>
  </r>
  <r>
    <m/>
    <x v="66"/>
    <s v="CS LABO"/>
    <n v="3"/>
    <m/>
    <m/>
    <m/>
    <m/>
    <m/>
    <s v="KB SONDD"/>
    <s v="LABO LCQ"/>
    <s v="PHYS CHIMIE"/>
    <x v="66"/>
    <s v="0133/2017"/>
    <d v="2017-12-26T00:00:00"/>
    <x v="9"/>
    <d v="2017-12-27T00:00:00"/>
    <n v="630"/>
    <s v="DA"/>
    <m/>
    <n v="1890"/>
    <n v="359.1"/>
    <n v="2249.1"/>
    <d v="2018-01-26T00:00:00"/>
  </r>
  <r>
    <m/>
    <x v="67"/>
    <s v="VERRERIE"/>
    <n v="100"/>
    <m/>
    <m/>
    <m/>
    <m/>
    <m/>
    <s v="CF HYZNO"/>
    <s v="LABO LCQ"/>
    <s v="PHYS CHIMIE"/>
    <x v="67"/>
    <s v="427/2017"/>
    <d v="2017-12-26T00:00:00"/>
    <x v="10"/>
    <d v="2018-01-02T00:00:00"/>
    <n v="250"/>
    <s v="DA"/>
    <m/>
    <n v="25000"/>
    <n v="4750"/>
    <n v="29750"/>
    <d v="2018-02-01T00:00:00"/>
  </r>
  <r>
    <m/>
    <x v="68"/>
    <s v="VERRERIE"/>
    <n v="17"/>
    <m/>
    <m/>
    <m/>
    <m/>
    <m/>
    <s v="DG WBBAL"/>
    <s v="LABO LCQ"/>
    <s v="PHYS CHIMIE"/>
    <x v="68"/>
    <s v="427/2017"/>
    <d v="2017-12-26T00:00:00"/>
    <x v="10"/>
    <d v="2018-01-02T00:00:00"/>
    <n v="210"/>
    <s v="DA"/>
    <m/>
    <n v="3570"/>
    <n v="678.3"/>
    <n v="4248.3"/>
    <d v="2018-02-01T00:00:00"/>
  </r>
  <r>
    <m/>
    <x v="69"/>
    <s v="VERRERIE"/>
    <n v="5"/>
    <m/>
    <m/>
    <m/>
    <m/>
    <m/>
    <s v="TH HOIYH"/>
    <s v="LABO LCQ"/>
    <s v="PHYS CHIMIE"/>
    <x v="69"/>
    <s v="427/2017"/>
    <d v="2017-12-26T00:00:00"/>
    <x v="10"/>
    <d v="2018-01-02T00:00:00"/>
    <n v="2600"/>
    <s v="DA"/>
    <m/>
    <n v="13000"/>
    <n v="2470"/>
    <n v="15470"/>
    <d v="2018-02-01T00:00:00"/>
  </r>
  <r>
    <m/>
    <x v="70"/>
    <s v="VERRERIE"/>
    <n v="10"/>
    <m/>
    <m/>
    <m/>
    <m/>
    <m/>
    <s v="BU YSIIR"/>
    <s v="LABO LCQ"/>
    <s v="PHYS CHIMIE"/>
    <x v="70"/>
    <s v="427/2017"/>
    <d v="2017-12-26T00:00:00"/>
    <x v="10"/>
    <d v="2018-01-02T00:00:00"/>
    <n v="690"/>
    <s v="DA"/>
    <m/>
    <n v="6900"/>
    <n v="1311"/>
    <n v="8211"/>
    <d v="2018-02-01T00:00:00"/>
  </r>
  <r>
    <m/>
    <x v="71"/>
    <s v="VERRERIE"/>
    <n v="5"/>
    <m/>
    <m/>
    <m/>
    <m/>
    <m/>
    <s v="IR PYCBB"/>
    <s v="LABO LCQ"/>
    <s v="PHYS CHIMIE"/>
    <x v="71"/>
    <s v="427/2017"/>
    <d v="2017-12-26T00:00:00"/>
    <x v="10"/>
    <d v="2018-01-02T00:00:00"/>
    <n v="800"/>
    <s v="DA"/>
    <m/>
    <n v="4000"/>
    <n v="760"/>
    <n v="4760"/>
    <d v="2018-02-01T00:00:00"/>
  </r>
  <r>
    <m/>
    <x v="72"/>
    <s v="VERRERIE"/>
    <n v="5"/>
    <m/>
    <m/>
    <m/>
    <m/>
    <m/>
    <s v="HQ RSRMI"/>
    <s v="LABO LCQ"/>
    <s v="PHYS CHIMIE"/>
    <x v="72"/>
    <s v="427/2017"/>
    <d v="2017-12-26T00:00:00"/>
    <x v="10"/>
    <d v="2018-01-02T00:00:00"/>
    <n v="4370"/>
    <s v="DA"/>
    <m/>
    <n v="21850"/>
    <n v="4151.5"/>
    <n v="26001.5"/>
    <d v="2018-02-01T00:00:00"/>
  </r>
  <r>
    <m/>
    <x v="73"/>
    <s v="VERRERIE"/>
    <n v="10"/>
    <m/>
    <m/>
    <m/>
    <m/>
    <m/>
    <s v="GK FMVVD"/>
    <s v="LABO LCQ"/>
    <s v="PHYS CHIMIE"/>
    <x v="73"/>
    <s v="427/2017"/>
    <d v="2017-12-26T00:00:00"/>
    <x v="10"/>
    <d v="2018-01-02T00:00:00"/>
    <n v="1900"/>
    <s v="DA"/>
    <m/>
    <n v="19000"/>
    <n v="3610"/>
    <n v="22610"/>
    <d v="2018-02-01T00:00:00"/>
  </r>
  <r>
    <m/>
    <x v="74"/>
    <s v="VERRERIE"/>
    <n v="10"/>
    <m/>
    <m/>
    <m/>
    <m/>
    <m/>
    <s v="MR WUKAF"/>
    <s v="LABO LCQ"/>
    <s v="PHYS CHIMIE"/>
    <x v="74"/>
    <s v="427/2017"/>
    <d v="2017-12-26T00:00:00"/>
    <x v="10"/>
    <d v="2018-01-02T00:00:00"/>
    <n v="420"/>
    <s v="DA"/>
    <m/>
    <n v="4200"/>
    <n v="798"/>
    <n v="4998"/>
    <d v="2018-02-01T00:00:00"/>
  </r>
  <r>
    <m/>
    <x v="75"/>
    <s v="VERRERIE"/>
    <n v="16"/>
    <m/>
    <m/>
    <m/>
    <m/>
    <m/>
    <s v="VP NIHVJ"/>
    <s v="LABO LCQ"/>
    <s v="PHYS CHIMIE"/>
    <x v="75"/>
    <s v="427/2017"/>
    <d v="2017-12-26T00:00:00"/>
    <x v="10"/>
    <d v="2018-01-02T00:00:00"/>
    <n v="210"/>
    <s v="DA"/>
    <m/>
    <n v="3360"/>
    <n v="638.4"/>
    <n v="3998.4"/>
    <d v="2018-02-01T00:00:00"/>
  </r>
  <r>
    <m/>
    <x v="76"/>
    <s v="VERRERIE"/>
    <n v="20"/>
    <m/>
    <m/>
    <m/>
    <m/>
    <m/>
    <s v="CO KVKJT"/>
    <s v="LABO LCQ"/>
    <s v="PHYS CHIMIE"/>
    <x v="76"/>
    <s v="427/2017"/>
    <d v="2017-12-26T00:00:00"/>
    <x v="10"/>
    <d v="2018-01-02T00:00:00"/>
    <n v="300"/>
    <s v="DA"/>
    <m/>
    <n v="6000"/>
    <n v="1140"/>
    <n v="7140"/>
    <d v="2018-02-01T00:00:00"/>
  </r>
  <r>
    <m/>
    <x v="77"/>
    <s v="VERRERIE"/>
    <n v="30"/>
    <m/>
    <m/>
    <m/>
    <m/>
    <m/>
    <s v="VI UXVSX"/>
    <s v="LABO LCQ"/>
    <s v="PHYS CHIMIE"/>
    <x v="77"/>
    <s v="427/2017"/>
    <d v="2017-12-26T00:00:00"/>
    <x v="10"/>
    <d v="2018-01-02T00:00:00"/>
    <n v="210"/>
    <s v="DA"/>
    <m/>
    <n v="6300"/>
    <n v="1197"/>
    <n v="7497"/>
    <d v="2018-02-01T00:00:00"/>
  </r>
  <r>
    <m/>
    <x v="78"/>
    <s v="VERRERIE"/>
    <n v="10"/>
    <m/>
    <m/>
    <m/>
    <m/>
    <m/>
    <s v="SR XNBQY"/>
    <s v="LABO LCQ"/>
    <s v="PHYS CHIMIE"/>
    <x v="78"/>
    <s v="427/2017"/>
    <d v="2017-12-26T00:00:00"/>
    <x v="10"/>
    <d v="2018-01-02T00:00:00"/>
    <n v="1590"/>
    <s v="DA"/>
    <m/>
    <n v="15900"/>
    <n v="3021"/>
    <n v="18921"/>
    <d v="2018-02-01T00:00:00"/>
  </r>
  <r>
    <m/>
    <x v="79"/>
    <s v="CS LABO"/>
    <n v="4"/>
    <m/>
    <m/>
    <m/>
    <m/>
    <m/>
    <s v="RF JATWY"/>
    <s v="LABO LCQ"/>
    <s v="PHYS CHIMIE"/>
    <x v="79"/>
    <s v="427/2017"/>
    <d v="2017-12-26T00:00:00"/>
    <x v="10"/>
    <d v="2018-01-02T00:00:00"/>
    <n v="530"/>
    <s v="DA"/>
    <m/>
    <n v="2120"/>
    <n v="402.8"/>
    <n v="2522.8000000000002"/>
    <d v="2018-02-01T00:00:00"/>
  </r>
  <r>
    <m/>
    <x v="80"/>
    <s v="VERRERIE"/>
    <n v="48"/>
    <m/>
    <m/>
    <m/>
    <m/>
    <m/>
    <s v="IN NVGNN"/>
    <s v="LABO LCQ"/>
    <s v="PHYS CHIMIE"/>
    <x v="80"/>
    <s v="429/2018"/>
    <d v="2018-01-02T00:00:00"/>
    <x v="10"/>
    <d v="2018-01-02T00:00:00"/>
    <n v="420"/>
    <s v="DA"/>
    <m/>
    <n v="20160"/>
    <n v="3830.4"/>
    <n v="23990.400000000001"/>
    <d v="2018-02-01T00:00:00"/>
  </r>
  <r>
    <m/>
    <x v="81"/>
    <s v="VERRERIE"/>
    <n v="7"/>
    <m/>
    <m/>
    <m/>
    <m/>
    <m/>
    <s v="AC FZYPK"/>
    <s v="LABO LCQ"/>
    <s v="PHYS CHIMIE"/>
    <x v="81"/>
    <m/>
    <m/>
    <x v="0"/>
    <m/>
    <n v="690"/>
    <s v="DA"/>
    <m/>
    <n v="4830"/>
    <n v="917.7"/>
    <n v="5747.7"/>
    <s v=""/>
  </r>
  <r>
    <m/>
    <x v="82"/>
    <s v="VERRERIE"/>
    <n v="30"/>
    <m/>
    <m/>
    <m/>
    <m/>
    <m/>
    <s v="GF MWRND"/>
    <s v="LABO LCQ"/>
    <s v="PHYS CHIMIE"/>
    <x v="82"/>
    <m/>
    <m/>
    <x v="0"/>
    <m/>
    <n v="440"/>
    <s v="DA"/>
    <m/>
    <n v="13200"/>
    <n v="2508"/>
    <n v="15708"/>
    <s v=""/>
  </r>
  <r>
    <m/>
    <x v="83"/>
    <s v="VERRERIE"/>
    <n v="99"/>
    <m/>
    <m/>
    <m/>
    <m/>
    <m/>
    <s v="YZ ELJZW"/>
    <s v="LABO LCQ"/>
    <s v="PHYS CHIMIE"/>
    <x v="83"/>
    <m/>
    <m/>
    <x v="0"/>
    <m/>
    <n v="960"/>
    <s v="DA"/>
    <m/>
    <n v="95040"/>
    <n v="18057.599999999999"/>
    <n v="113097.60000000001"/>
    <s v=""/>
  </r>
  <r>
    <m/>
    <x v="84"/>
    <s v="VERRERIE"/>
    <n v="5"/>
    <m/>
    <m/>
    <m/>
    <m/>
    <m/>
    <s v="VI XCEHH"/>
    <s v="LABO LCQ"/>
    <s v="PHYS CHIMIE"/>
    <x v="84"/>
    <m/>
    <m/>
    <x v="0"/>
    <m/>
    <n v="4370"/>
    <s v="DA"/>
    <m/>
    <n v="21850"/>
    <n v="4151.5"/>
    <n v="26001.5"/>
    <s v=""/>
  </r>
  <r>
    <m/>
    <x v="85"/>
    <s v="VERRERIE"/>
    <n v="37"/>
    <m/>
    <m/>
    <m/>
    <m/>
    <m/>
    <s v="YG TTRQG"/>
    <s v="LABO LCQ"/>
    <s v="PHYS CHIMIE"/>
    <x v="85"/>
    <m/>
    <m/>
    <x v="0"/>
    <m/>
    <n v="210"/>
    <s v="DA"/>
    <m/>
    <n v="7770"/>
    <n v="1476.3"/>
    <n v="9246.2999999999993"/>
    <s v=""/>
  </r>
  <r>
    <m/>
    <x v="86"/>
    <s v="VERRERIE"/>
    <n v="20"/>
    <m/>
    <m/>
    <m/>
    <m/>
    <m/>
    <s v="IZ MHBKB"/>
    <s v="LABO LCQ"/>
    <s v="PHYS CHIMIE"/>
    <x v="86"/>
    <m/>
    <m/>
    <x v="0"/>
    <m/>
    <n v="360"/>
    <s v="DA"/>
    <m/>
    <n v="7200"/>
    <n v="1368"/>
    <n v="8568"/>
    <s v=""/>
  </r>
  <r>
    <m/>
    <x v="87"/>
    <s v="VERRERIE"/>
    <n v="9"/>
    <m/>
    <m/>
    <m/>
    <m/>
    <m/>
    <s v="CF URXBP"/>
    <s v="LABO LCQ"/>
    <s v="PHYS CHIMIE"/>
    <x v="87"/>
    <m/>
    <m/>
    <x v="0"/>
    <m/>
    <n v="960"/>
    <s v="DA"/>
    <m/>
    <n v="8640"/>
    <n v="1641.6"/>
    <n v="10281.6"/>
    <s v=""/>
  </r>
  <r>
    <m/>
    <x v="88"/>
    <s v="VERRERIE"/>
    <n v="2"/>
    <m/>
    <m/>
    <m/>
    <m/>
    <m/>
    <s v="GV YQBZI"/>
    <s v="LABO LCQ"/>
    <s v="PHYS CHIMIE"/>
    <x v="88"/>
    <m/>
    <m/>
    <x v="0"/>
    <m/>
    <n v="7889.5"/>
    <s v="DA"/>
    <m/>
    <n v="15779"/>
    <n v="2998.01"/>
    <n v="18777.010000000002"/>
    <s v=""/>
  </r>
  <r>
    <m/>
    <x v="89"/>
    <s v="VERRERIE"/>
    <n v="1"/>
    <m/>
    <m/>
    <m/>
    <m/>
    <m/>
    <s v="FN PGWOY"/>
    <s v="LABO LCQ"/>
    <s v="PHYS CHIMIE"/>
    <x v="89"/>
    <m/>
    <m/>
    <x v="0"/>
    <m/>
    <n v="8724.1"/>
    <s v="DA"/>
    <m/>
    <n v="8724.1"/>
    <n v="1657.5790000000002"/>
    <n v="10381.679"/>
    <s v=""/>
  </r>
  <r>
    <m/>
    <x v="90"/>
    <s v="VERRERIE"/>
    <n v="10"/>
    <m/>
    <m/>
    <m/>
    <m/>
    <m/>
    <s v="OV XDVVV"/>
    <s v="LABO LCQ"/>
    <s v="PHYS CHIMIE"/>
    <x v="90"/>
    <m/>
    <m/>
    <x v="0"/>
    <m/>
    <n v="2290"/>
    <s v="DA"/>
    <m/>
    <n v="22900"/>
    <n v="4351"/>
    <n v="27251"/>
    <s v=""/>
  </r>
  <r>
    <m/>
    <x v="91"/>
    <s v="VERRERIE"/>
    <n v="31"/>
    <m/>
    <m/>
    <m/>
    <m/>
    <m/>
    <s v="MP DQBLE"/>
    <s v="LABO LCQ"/>
    <s v="PHYS CHIMIE"/>
    <x v="91"/>
    <m/>
    <m/>
    <x v="0"/>
    <m/>
    <n v="2338.1"/>
    <s v="DA"/>
    <m/>
    <n v="72481.099999999991"/>
    <n v="13771.408999999998"/>
    <n v="86252.508999999991"/>
    <s v=""/>
  </r>
  <r>
    <m/>
    <x v="92"/>
    <s v="VERRERIE"/>
    <n v="8"/>
    <m/>
    <m/>
    <m/>
    <m/>
    <m/>
    <s v="CM ICFGK"/>
    <s v="LABO LCQ"/>
    <s v="PHYS CHIMIE"/>
    <x v="92"/>
    <m/>
    <m/>
    <x v="0"/>
    <m/>
    <n v="940"/>
    <s v="DA"/>
    <m/>
    <n v="7520"/>
    <n v="1428.8"/>
    <n v="8948.7999999999993"/>
    <s v=""/>
  </r>
  <r>
    <m/>
    <x v="93"/>
    <s v="VERRERIE"/>
    <n v="52"/>
    <m/>
    <m/>
    <m/>
    <m/>
    <m/>
    <s v="YD HJKXQ"/>
    <s v="LABO LCQ"/>
    <s v="PHYS CHIMIE"/>
    <x v="93"/>
    <m/>
    <m/>
    <x v="0"/>
    <m/>
    <n v="970"/>
    <s v="DA"/>
    <m/>
    <n v="50440"/>
    <n v="9583.6"/>
    <n v="60023.6"/>
    <s v=""/>
  </r>
  <r>
    <m/>
    <x v="94"/>
    <s v="VERRERIE"/>
    <n v="34"/>
    <m/>
    <m/>
    <m/>
    <m/>
    <m/>
    <s v="CL EYAXZ"/>
    <s v="LABO LCQ"/>
    <s v="PHYS CHIMIE"/>
    <x v="94"/>
    <m/>
    <m/>
    <x v="0"/>
    <m/>
    <n v="1510"/>
    <s v="DA"/>
    <m/>
    <n v="51340"/>
    <n v="9754.6"/>
    <n v="61094.6"/>
    <s v=""/>
  </r>
  <r>
    <m/>
    <x v="95"/>
    <s v="VERRERIE"/>
    <n v="20"/>
    <m/>
    <m/>
    <m/>
    <m/>
    <m/>
    <s v="SZ TLZFT"/>
    <s v="LABO LCQ"/>
    <s v="PHYS CHIMIE"/>
    <x v="95"/>
    <m/>
    <m/>
    <x v="0"/>
    <m/>
    <n v="1210"/>
    <s v="DA"/>
    <m/>
    <n v="24200"/>
    <n v="4598"/>
    <n v="28798"/>
    <s v=""/>
  </r>
  <r>
    <m/>
    <x v="96"/>
    <s v="VERRERIE"/>
    <n v="7"/>
    <m/>
    <m/>
    <m/>
    <m/>
    <m/>
    <s v="MX DSVWO"/>
    <s v="LABO LCQ"/>
    <s v="PHYS CHIMIE"/>
    <x v="96"/>
    <m/>
    <m/>
    <x v="0"/>
    <m/>
    <n v="2860"/>
    <s v="DA"/>
    <m/>
    <n v="20020"/>
    <n v="3803.8"/>
    <n v="23823.8"/>
    <s v=""/>
  </r>
  <r>
    <m/>
    <x v="97"/>
    <s v="VERRERIE"/>
    <n v="20"/>
    <m/>
    <m/>
    <m/>
    <m/>
    <m/>
    <s v="SY ULVAC"/>
    <s v="LABO LCQ"/>
    <s v="PHYS CHIMIE"/>
    <x v="97"/>
    <m/>
    <m/>
    <x v="0"/>
    <m/>
    <n v="1450"/>
    <s v="DA"/>
    <m/>
    <n v="29000"/>
    <n v="5510"/>
    <n v="34510"/>
    <s v=""/>
  </r>
  <r>
    <m/>
    <x v="98"/>
    <s v="VERRERIE"/>
    <n v="16"/>
    <m/>
    <m/>
    <m/>
    <m/>
    <m/>
    <s v="NV GDLUA"/>
    <s v="LABO LCQ"/>
    <s v="PHYS CHIMIE"/>
    <x v="98"/>
    <m/>
    <m/>
    <x v="0"/>
    <m/>
    <n v="3040"/>
    <s v="DA"/>
    <m/>
    <n v="48640"/>
    <n v="9241.6"/>
    <n v="57881.599999999999"/>
    <s v=""/>
  </r>
  <r>
    <m/>
    <x v="99"/>
    <s v="VERRERIE"/>
    <n v="7"/>
    <m/>
    <m/>
    <m/>
    <m/>
    <m/>
    <s v="AB YYNSP"/>
    <s v="LABO LCQ"/>
    <s v="PHYS CHIMIE"/>
    <x v="99"/>
    <m/>
    <m/>
    <x v="0"/>
    <m/>
    <n v="433"/>
    <s v="DA"/>
    <m/>
    <n v="3031"/>
    <n v="575.89"/>
    <n v="3606.89"/>
    <s v=""/>
  </r>
  <r>
    <m/>
    <x v="100"/>
    <s v="CS LABO"/>
    <n v="2"/>
    <m/>
    <s v="-"/>
    <d v="2018-03-18T00:00:00"/>
    <m/>
    <d v="2018-03-18T00:00:00"/>
    <s v="ID JSDBM"/>
    <s v="LABO LCQ"/>
    <s v="PHYS CHIMIE"/>
    <x v="100"/>
    <m/>
    <m/>
    <x v="11"/>
    <d v="2018-03-18T00:00:00"/>
    <n v="3000"/>
    <s v="DA"/>
    <m/>
    <n v="6000"/>
    <n v="1140"/>
    <n v="7140"/>
    <d v="2018-04-17T00:00:00"/>
  </r>
  <r>
    <m/>
    <x v="101"/>
    <s v="CS LABO"/>
    <n v="100"/>
    <m/>
    <n v="100"/>
    <d v="2018-01-10T00:00:00"/>
    <s v="LS/2018/0005"/>
    <d v="2018-01-22T00:00:00"/>
    <s v="DE PWTJG"/>
    <s v="LABO LCQ"/>
    <s v="MICROBIO"/>
    <x v="101"/>
    <s v="92/2018"/>
    <d v="2018-01-22T00:00:00"/>
    <x v="12"/>
    <d v="2018-03-12T00:00:00"/>
    <n v="174"/>
    <s v="DA"/>
    <m/>
    <n v="17400"/>
    <n v="3306"/>
    <n v="20706"/>
    <d v="2018-04-11T00:00:00"/>
  </r>
  <r>
    <m/>
    <x v="102"/>
    <s v="CS LABO"/>
    <n v="20"/>
    <m/>
    <n v="20"/>
    <d v="2018-01-10T00:00:00"/>
    <s v="LS/2018/0005"/>
    <d v="2018-01-22T00:00:00"/>
    <s v="SE UMPPV"/>
    <s v="LABO LCQ"/>
    <s v="MICROBIO"/>
    <x v="102"/>
    <s v="92/2018"/>
    <d v="2018-01-22T00:00:00"/>
    <x v="12"/>
    <d v="2018-03-12T00:00:00"/>
    <n v="74.400000000000006"/>
    <s v="DA"/>
    <m/>
    <n v="1488"/>
    <n v="282.72000000000003"/>
    <n v="1770.72"/>
    <d v="2018-04-11T00:00:00"/>
  </r>
  <r>
    <m/>
    <x v="103"/>
    <s v="CS LABO"/>
    <n v="20"/>
    <m/>
    <n v="20"/>
    <d v="2018-01-10T00:00:00"/>
    <s v="LS/2018/0005"/>
    <d v="2018-01-22T00:00:00"/>
    <s v="VH TVXOH"/>
    <s v="LABO LCQ"/>
    <s v="MICROBIO"/>
    <x v="103"/>
    <s v="92/2018"/>
    <d v="2018-01-22T00:00:00"/>
    <x v="12"/>
    <d v="2018-03-12T00:00:00"/>
    <n v="70.8"/>
    <s v="DA"/>
    <m/>
    <n v="1416"/>
    <n v="269.04000000000002"/>
    <n v="1685.04"/>
    <d v="2018-04-11T00:00:00"/>
  </r>
  <r>
    <m/>
    <x v="104"/>
    <s v="CS LABO"/>
    <n v="20"/>
    <m/>
    <n v="20"/>
    <d v="2018-01-10T00:00:00"/>
    <s v="LS/2018/0005"/>
    <d v="2018-01-22T00:00:00"/>
    <s v="JD URWMU"/>
    <s v="LABO LCQ"/>
    <s v="MICROBIO"/>
    <x v="104"/>
    <s v="92/2018"/>
    <d v="2018-01-22T00:00:00"/>
    <x v="12"/>
    <d v="2018-03-12T00:00:00"/>
    <n v="69.599999999999994"/>
    <s v="DA"/>
    <m/>
    <n v="1392"/>
    <n v="264.48"/>
    <n v="1656.48"/>
    <d v="2018-04-11T00:00:00"/>
  </r>
  <r>
    <m/>
    <x v="105"/>
    <s v="CS LABO"/>
    <n v="10"/>
    <m/>
    <n v="10"/>
    <d v="2018-01-10T00:00:00"/>
    <s v="LS/2018/0005"/>
    <d v="2018-01-22T00:00:00"/>
    <s v="FQ XFZWW"/>
    <s v="LABO LCQ"/>
    <s v="MICROBIO"/>
    <x v="105"/>
    <s v="92/2018"/>
    <d v="2018-01-22T00:00:00"/>
    <x v="12"/>
    <d v="2018-03-12T00:00:00"/>
    <n v="190.8"/>
    <s v="DA"/>
    <m/>
    <n v="1908"/>
    <n v="362.52"/>
    <n v="2270.52"/>
    <d v="2018-04-11T00:00:00"/>
  </r>
  <r>
    <m/>
    <x v="106"/>
    <s v="CS LABO"/>
    <n v="1500"/>
    <m/>
    <n v="1500"/>
    <d v="2018-01-10T00:00:00"/>
    <s v="LS/2018/0005"/>
    <d v="2018-01-22T00:00:00"/>
    <s v="VN NCMWA"/>
    <s v="LABO LCQ"/>
    <s v="MICROBIO"/>
    <x v="106"/>
    <s v="92/2018"/>
    <d v="2018-01-22T00:00:00"/>
    <x v="12"/>
    <d v="2018-03-12T00:00:00"/>
    <n v="11.3"/>
    <s v="DA"/>
    <m/>
    <n v="16950"/>
    <n v="3220.5"/>
    <n v="20170.5"/>
    <d v="2018-04-11T00:00:00"/>
  </r>
  <r>
    <m/>
    <x v="107"/>
    <s v="CS LABO"/>
    <n v="3"/>
    <m/>
    <n v="3"/>
    <d v="2018-01-10T00:00:00"/>
    <s v="LS/2018/0005"/>
    <d v="2018-01-22T00:00:00"/>
    <s v="IR PCVRH"/>
    <s v="LABO LCQ"/>
    <s v="MICROBIO"/>
    <x v="107"/>
    <s v="92/2018"/>
    <d v="2018-01-22T00:00:00"/>
    <x v="12"/>
    <d v="2018-03-12T00:00:00"/>
    <n v="6.7"/>
    <s v="DA"/>
    <m/>
    <n v="20.100000000000001"/>
    <n v="3.8190000000000004"/>
    <n v="23.919"/>
    <d v="2018-04-11T00:00:00"/>
  </r>
  <r>
    <m/>
    <x v="108"/>
    <s v="CS LABO"/>
    <n v="1"/>
    <m/>
    <n v="1"/>
    <d v="2018-01-10T00:00:00"/>
    <s v="LS/2018/0005"/>
    <d v="2018-01-22T00:00:00"/>
    <s v="MT EILHQ"/>
    <s v="LABO LCQ"/>
    <s v="MICROBIO"/>
    <x v="108"/>
    <s v="92/2018"/>
    <d v="2018-01-22T00:00:00"/>
    <x v="12"/>
    <d v="2018-03-12T00:00:00"/>
    <n v="469.2"/>
    <s v="DA"/>
    <m/>
    <n v="469.2"/>
    <n v="89.147999999999996"/>
    <n v="558.34799999999996"/>
    <d v="2018-04-11T00:00:00"/>
  </r>
  <r>
    <m/>
    <x v="109"/>
    <s v="CS LABO"/>
    <n v="2"/>
    <m/>
    <n v="2"/>
    <d v="2018-01-10T00:00:00"/>
    <s v="LS/2018/0005"/>
    <d v="2018-01-22T00:00:00"/>
    <s v="LL IGJHO"/>
    <s v="LABO LCQ"/>
    <s v="MICROBIO"/>
    <x v="109"/>
    <s v="92/2018"/>
    <d v="2018-01-22T00:00:00"/>
    <x v="12"/>
    <d v="2018-03-12T00:00:00"/>
    <n v="1952"/>
    <s v="DA"/>
    <m/>
    <n v="3904"/>
    <n v="741.76"/>
    <n v="4645.76"/>
    <d v="2018-04-11T00:00:00"/>
  </r>
  <r>
    <m/>
    <x v="110"/>
    <s v="CS LABO"/>
    <n v="2"/>
    <m/>
    <n v="2"/>
    <d v="2018-01-10T00:00:00"/>
    <s v="LS/2018/0005"/>
    <d v="2018-01-22T00:00:00"/>
    <s v="KD HPZJZ"/>
    <s v="LABO LCQ"/>
    <s v="MICROBIO"/>
    <x v="110"/>
    <s v="92/2018"/>
    <d v="2018-01-22T00:00:00"/>
    <x v="12"/>
    <d v="2018-03-12T00:00:00"/>
    <n v="3640"/>
    <s v="DA"/>
    <m/>
    <n v="7280"/>
    <n v="1383.2"/>
    <n v="8663.2000000000007"/>
    <d v="2018-04-11T00:00:00"/>
  </r>
  <r>
    <m/>
    <x v="111"/>
    <s v="CS LABO"/>
    <n v="2"/>
    <m/>
    <n v="2"/>
    <d v="2018-01-10T00:00:00"/>
    <s v="LS/2018/0005"/>
    <d v="2018-01-22T00:00:00"/>
    <s v="TX LLOOS"/>
    <s v="LABO LCQ"/>
    <s v="MICROBIO"/>
    <x v="111"/>
    <s v="92/2018"/>
    <d v="2018-01-22T00:00:00"/>
    <x v="12"/>
    <d v="2018-03-12T00:00:00"/>
    <n v="3904"/>
    <s v="DA"/>
    <m/>
    <n v="7808"/>
    <n v="1483.52"/>
    <n v="9291.52"/>
    <d v="2018-04-11T00:00:00"/>
  </r>
  <r>
    <m/>
    <x v="112"/>
    <s v="CS LABO"/>
    <n v="200"/>
    <m/>
    <n v="200"/>
    <d v="2018-02-14T00:00:00"/>
    <s v="LS/2018/018"/>
    <d v="2018-02-18T00:00:00"/>
    <s v="LW DBSPZ"/>
    <s v="LABO LCQ"/>
    <s v="MICROBIO"/>
    <x v="112"/>
    <s v="195/2018"/>
    <d v="2018-02-18T00:00:00"/>
    <x v="12"/>
    <d v="2018-03-12T00:00:00"/>
    <n v="166.8"/>
    <s v="DA"/>
    <m/>
    <n v="33360"/>
    <n v="6338.4"/>
    <n v="39698.400000000001"/>
    <d v="2018-04-11T00:00:00"/>
  </r>
  <r>
    <m/>
    <x v="113"/>
    <s v="CS LABO"/>
    <n v="36"/>
    <m/>
    <n v="36"/>
    <d v="2018-02-14T00:00:00"/>
    <s v="LS/2018/018"/>
    <d v="2018-02-18T00:00:00"/>
    <s v="SG CEFVO"/>
    <s v="LABO LCQ"/>
    <s v="MICROBIO"/>
    <x v="113"/>
    <s v="195/2018"/>
    <d v="2018-02-18T00:00:00"/>
    <x v="12"/>
    <d v="2018-03-12T00:00:00"/>
    <n v="273.60000000000002"/>
    <s v="DA"/>
    <m/>
    <n v="9849.6"/>
    <n v="1871.424"/>
    <n v="11721.024000000001"/>
    <d v="2018-04-11T00:00:00"/>
  </r>
  <r>
    <m/>
    <x v="114"/>
    <s v="CS LABO"/>
    <n v="100"/>
    <m/>
    <n v="100"/>
    <d v="2018-02-14T00:00:00"/>
    <s v="LS/2018/020"/>
    <d v="2018-02-22T00:00:00"/>
    <s v="IQ RETRD"/>
    <s v="LABO LCQ"/>
    <s v="MICROBIO"/>
    <x v="114"/>
    <s v="234/2018"/>
    <d v="2018-02-22T00:00:00"/>
    <x v="12"/>
    <d v="2018-03-12T00:00:00"/>
    <n v="180"/>
    <s v="DA"/>
    <m/>
    <n v="18000"/>
    <n v="3420"/>
    <n v="21420"/>
    <d v="2018-04-11T00:00:00"/>
  </r>
  <r>
    <m/>
    <x v="115"/>
    <s v="CS LABO"/>
    <n v="100"/>
    <m/>
    <n v="100"/>
    <d v="2018-02-14T00:00:00"/>
    <s v="LS/2018/020"/>
    <d v="2018-02-22T00:00:00"/>
    <s v="SF RCXVW"/>
    <s v="LABO LCQ"/>
    <s v="MICROBIO"/>
    <x v="115"/>
    <s v="234/2018"/>
    <d v="2018-02-22T00:00:00"/>
    <x v="12"/>
    <d v="2018-03-12T00:00:00"/>
    <n v="190.8"/>
    <s v="DA"/>
    <m/>
    <n v="19080"/>
    <n v="3625.2"/>
    <n v="22705.200000000001"/>
    <d v="2018-04-11T00:00:00"/>
  </r>
  <r>
    <m/>
    <x v="116"/>
    <s v="CS LABO"/>
    <n v="50"/>
    <m/>
    <n v="50"/>
    <d v="2018-02-14T00:00:00"/>
    <s v="LS/2018/020"/>
    <d v="2018-02-22T00:00:00"/>
    <s v="OJ RQHRD"/>
    <s v="LABO LCQ"/>
    <s v="MICROBIO"/>
    <x v="116"/>
    <s v="234/2018"/>
    <d v="2018-02-22T00:00:00"/>
    <x v="12"/>
    <d v="2018-03-12T00:00:00"/>
    <n v="195.6"/>
    <s v="DA"/>
    <m/>
    <n v="9780"/>
    <n v="1858.2"/>
    <n v="11638.2"/>
    <d v="2018-04-11T00:00:00"/>
  </r>
  <r>
    <m/>
    <x v="117"/>
    <s v="CS LABO"/>
    <n v="50"/>
    <m/>
    <n v="50"/>
    <d v="2018-02-14T00:00:00"/>
    <s v="LS/2018/020"/>
    <d v="2018-02-22T00:00:00"/>
    <s v="WP CALIC"/>
    <s v="LABO LCQ"/>
    <s v="MICROBIO"/>
    <x v="117"/>
    <s v="234/2018"/>
    <d v="2018-02-22T00:00:00"/>
    <x v="12"/>
    <d v="2018-03-12T00:00:00"/>
    <n v="206.25"/>
    <s v="DA"/>
    <m/>
    <n v="10312.5"/>
    <n v="1959.375"/>
    <n v="12271.875"/>
    <d v="2018-04-11T00:00:00"/>
  </r>
  <r>
    <m/>
    <x v="118"/>
    <s v="CS LABO"/>
    <n v="30"/>
    <m/>
    <n v="30"/>
    <d v="2018-02-14T00:00:00"/>
    <s v="LS/2018/020"/>
    <d v="2018-02-22T00:00:00"/>
    <s v="ZQ GHTXH"/>
    <s v="LABO LCQ"/>
    <s v="MICROBIO"/>
    <x v="118"/>
    <s v="234/2018"/>
    <d v="2018-02-22T00:00:00"/>
    <x v="12"/>
    <d v="2018-03-12T00:00:00"/>
    <n v="312"/>
    <s v="DA"/>
    <m/>
    <n v="9360"/>
    <n v="1778.4"/>
    <n v="11138.4"/>
    <d v="2018-04-11T00:00:00"/>
  </r>
  <r>
    <m/>
    <x v="119"/>
    <s v="CS LABO"/>
    <n v="100"/>
    <m/>
    <n v="100"/>
    <d v="2018-02-14T00:00:00"/>
    <s v="LS/2018/020"/>
    <d v="2018-02-22T00:00:00"/>
    <s v="WM VMXKQ"/>
    <s v="LABO LCQ"/>
    <s v="MICROBIO"/>
    <x v="119"/>
    <s v="234/2018"/>
    <d v="2018-02-22T00:00:00"/>
    <x v="12"/>
    <d v="2018-03-12T00:00:00"/>
    <n v="218.4"/>
    <s v="DA"/>
    <m/>
    <n v="21840"/>
    <n v="4149.6000000000004"/>
    <n v="25989.599999999999"/>
    <d v="2018-04-11T00:00:00"/>
  </r>
  <r>
    <m/>
    <x v="120"/>
    <s v="CS LABO"/>
    <n v="100"/>
    <m/>
    <n v="100"/>
    <d v="2018-02-14T00:00:00"/>
    <s v="LS/2018/020"/>
    <d v="2018-02-22T00:00:00"/>
    <s v="YA QTCJD"/>
    <s v="LABO LCQ"/>
    <s v="MICROBIO"/>
    <x v="120"/>
    <s v="234/2018"/>
    <d v="2018-02-22T00:00:00"/>
    <x v="12"/>
    <d v="2018-03-12T00:00:00"/>
    <n v="72"/>
    <s v="DA"/>
    <m/>
    <n v="7200"/>
    <n v="1368"/>
    <n v="8568"/>
    <d v="2018-04-11T00:00:00"/>
  </r>
  <r>
    <m/>
    <x v="121"/>
    <s v="CS LABO"/>
    <n v="2"/>
    <m/>
    <s v="-"/>
    <m/>
    <s v="LS/2018/026"/>
    <d v="2018-03-19T00:00:00"/>
    <s v="OO GPDBN"/>
    <s v="LABO LCQ"/>
    <s v="PHYS CHIMIE"/>
    <x v="121"/>
    <s v="071"/>
    <d v="2018-03-19T00:00:00"/>
    <x v="0"/>
    <m/>
    <n v="3000"/>
    <s v="DA"/>
    <m/>
    <n v="6000"/>
    <n v="1140"/>
    <n v="7140"/>
    <s v=""/>
  </r>
  <r>
    <m/>
    <x v="122"/>
    <s v="MAINTENANCE"/>
    <n v="1"/>
    <m/>
    <s v="LSA/2018/007"/>
    <d v="2018-01-25T00:00:00"/>
    <s v="LS/2018/025"/>
    <d v="2018-03-19T00:00:00"/>
    <s v="MB FQEGZ"/>
    <s v="MAINTENANCE"/>
    <s v="CTA"/>
    <x v="122"/>
    <s v="73C/ASD/2018"/>
    <d v="2018-03-19T00:00:00"/>
    <x v="13"/>
    <d v="2018-03-19T00:00:00"/>
    <n v="18953.599999999999"/>
    <s v="DA"/>
    <m/>
    <n v="18953.599999999999"/>
    <n v="3601.1839999999997"/>
    <n v="22554.784"/>
    <d v="2018-04-18T00:00:00"/>
  </r>
  <r>
    <m/>
    <x v="123"/>
    <s v="MAINTENANCE"/>
    <n v="1"/>
    <m/>
    <s v="LSA/2018/007"/>
    <d v="2018-01-25T00:00:00"/>
    <s v="LS/2018/025"/>
    <d v="2018-03-19T00:00:00"/>
    <s v="PC DCJLU"/>
    <s v="MAINTENANCE"/>
    <s v="CTA"/>
    <x v="123"/>
    <s v="73C/ASD/2018"/>
    <d v="2018-03-19T00:00:00"/>
    <x v="13"/>
    <d v="2018-03-19T00:00:00"/>
    <n v="72030.13"/>
    <s v="DA"/>
    <m/>
    <n v="72030.13"/>
    <n v="13685.724700000001"/>
    <n v="85715.854700000011"/>
    <d v="2018-04-18T00:00:00"/>
  </r>
  <r>
    <m/>
    <x v="124"/>
    <s v="MAINTENANCE"/>
    <n v="1"/>
    <m/>
    <s v="LSA/2018/007"/>
    <d v="2018-01-25T00:00:00"/>
    <s v="LS/2018/025"/>
    <d v="2018-03-19T00:00:00"/>
    <s v="NB WMDNI"/>
    <s v="MAINTENANCE"/>
    <s v="CTA"/>
    <x v="124"/>
    <s v="73C/ASD/2018"/>
    <d v="2018-03-19T00:00:00"/>
    <x v="13"/>
    <d v="2018-03-19T00:00:00"/>
    <n v="73362.880000000005"/>
    <s v="DA"/>
    <m/>
    <n v="73362.880000000005"/>
    <n v="13938.947200000001"/>
    <n v="87301.8272"/>
    <d v="2018-04-18T00:00:00"/>
  </r>
  <r>
    <m/>
    <x v="125"/>
    <s v="MAINTENANCE"/>
    <n v="2"/>
    <m/>
    <s v="LSA/2018/032"/>
    <d v="2018-03-18T00:00:00"/>
    <s v="LSA/2018/027"/>
    <d v="2018-03-19T00:00:00"/>
    <s v="DW GFKLN"/>
    <s v="MAINTENANCE"/>
    <s v="PRODUCTION"/>
    <x v="125"/>
    <s v="BL20180511"/>
    <d v="2018-03-19T00:00:00"/>
    <x v="14"/>
    <d v="2018-03-19T00:00:00"/>
    <n v="2000"/>
    <s v="DA"/>
    <m/>
    <n v="4000"/>
    <n v="760"/>
    <n v="4760"/>
    <d v="2018-04-18T00:00:00"/>
  </r>
  <r>
    <m/>
    <x v="126"/>
    <s v="MAINTENANCE"/>
    <n v="3"/>
    <m/>
    <s v="LSA/2018/032"/>
    <d v="2018-03-18T00:00:00"/>
    <s v="LSA/2018/027"/>
    <d v="2018-03-19T00:00:00"/>
    <s v="KX XPWED"/>
    <s v="MAINTENANCE"/>
    <s v="PRODUCTION"/>
    <x v="126"/>
    <s v="BL20180511"/>
    <d v="2018-03-19T00:00:00"/>
    <x v="14"/>
    <d v="2018-03-19T00:00:00"/>
    <n v="9000"/>
    <s v="DA"/>
    <m/>
    <n v="27000"/>
    <n v="5130"/>
    <n v="32130"/>
    <d v="2018-04-18T00:00:00"/>
  </r>
  <r>
    <m/>
    <x v="127"/>
    <s v="MAINTENANCE"/>
    <n v="24"/>
    <m/>
    <s v="LSA/2018/032"/>
    <d v="2018-03-18T00:00:00"/>
    <s v="LSA/2018/027"/>
    <d v="2018-03-19T00:00:00"/>
    <s v="ZS AITWI"/>
    <s v="MAINTENANCE"/>
    <s v="PRODUCTION"/>
    <x v="127"/>
    <s v="BL20180511"/>
    <d v="2018-03-19T00:00:00"/>
    <x v="14"/>
    <d v="2018-03-19T00:00:00"/>
    <n v="3100"/>
    <s v="DA"/>
    <m/>
    <n v="74400"/>
    <n v="14136"/>
    <n v="88536"/>
    <d v="2018-04-18T00:00:00"/>
  </r>
  <r>
    <m/>
    <x v="128"/>
    <s v="CS LABO"/>
    <n v="1"/>
    <m/>
    <s v="-"/>
    <s v="-"/>
    <s v="LS/2018/029"/>
    <d v="2018-03-14T00:00:00"/>
    <s v="VK ZETRT"/>
    <s v="LABO LCQ"/>
    <s v="LCQ"/>
    <x v="128"/>
    <s v="00008/2018"/>
    <d v="2018-03-14T00:00:00"/>
    <x v="15"/>
    <d v="2018-03-14T00:00:00"/>
    <n v="38000"/>
    <s v="DA"/>
    <m/>
    <n v="38000"/>
    <n v="7220"/>
    <n v="45220"/>
    <d v="2018-04-13T00:00:00"/>
  </r>
  <r>
    <m/>
    <x v="129"/>
    <s v="CS LABO"/>
    <n v="1"/>
    <m/>
    <s v="-"/>
    <s v="-"/>
    <s v="LS/2018/028"/>
    <d v="2018-03-14T00:00:00"/>
    <s v="JY JIAKC"/>
    <s v="LABO LCQ"/>
    <s v="LCQ"/>
    <x v="129"/>
    <s v="536/2018"/>
    <d v="2018-03-14T00:00:00"/>
    <x v="16"/>
    <d v="2018-03-14T00:00:00"/>
    <n v="3070"/>
    <s v="DA"/>
    <m/>
    <n v="3070"/>
    <n v="583.29999999999995"/>
    <n v="3653.3"/>
    <d v="2018-04-13T00:00:00"/>
  </r>
  <r>
    <m/>
    <x v="130"/>
    <s v="CS LABO"/>
    <n v="1"/>
    <m/>
    <s v="-"/>
    <s v="-"/>
    <s v="LS/2018/028"/>
    <d v="2018-03-14T00:00:00"/>
    <s v="TT JECIL"/>
    <s v="LABO LCQ"/>
    <s v="LCQ"/>
    <x v="130"/>
    <s v="536/2018"/>
    <d v="2018-03-14T00:00:00"/>
    <x v="16"/>
    <d v="2018-03-14T00:00:00"/>
    <n v="2710"/>
    <s v="DA"/>
    <m/>
    <n v="2710"/>
    <n v="514.9"/>
    <n v="3224.9"/>
    <d v="2018-04-13T00:00:00"/>
  </r>
  <r>
    <m/>
    <x v="131"/>
    <s v="CS LABO"/>
    <n v="1"/>
    <m/>
    <m/>
    <m/>
    <s v="LS/2018/017"/>
    <d v="2017-02-19T00:00:00"/>
    <s v="FP VETBM"/>
    <s v="LABO LCQ"/>
    <s v="LCQ"/>
    <x v="131"/>
    <s v="458/2018"/>
    <d v="2018-02-18T00:00:00"/>
    <x v="17"/>
    <d v="2018-03-09T00:00:00"/>
    <n v="3150"/>
    <s v="DA"/>
    <m/>
    <n v="3150"/>
    <n v="598.5"/>
    <n v="3748.5"/>
    <d v="2018-04-08T00:00:00"/>
  </r>
  <r>
    <m/>
    <x v="132"/>
    <s v="CS LABO"/>
    <n v="8"/>
    <m/>
    <m/>
    <m/>
    <s v="LS/2018/017"/>
    <d v="2017-02-19T00:00:00"/>
    <s v="RS UQWIB"/>
    <s v="LABO LCQ"/>
    <s v="LCQ"/>
    <x v="132"/>
    <s v="458/2018"/>
    <d v="2018-02-18T00:00:00"/>
    <x v="17"/>
    <d v="2018-03-09T00:00:00"/>
    <n v="1450"/>
    <s v="DA"/>
    <m/>
    <n v="11600"/>
    <n v="2204"/>
    <n v="13804"/>
    <d v="2018-04-08T00:00:00"/>
  </r>
  <r>
    <m/>
    <x v="133"/>
    <s v="CS LABO"/>
    <n v="4"/>
    <m/>
    <m/>
    <m/>
    <s v="LS/2018/013"/>
    <d v="2018-02-13T00:00:00"/>
    <s v="FP RVCSI"/>
    <s v="LABO LCQ"/>
    <s v="LCQ"/>
    <x v="133"/>
    <s v="119/2018"/>
    <d v="2018-02-13T00:00:00"/>
    <x v="17"/>
    <d v="2018-03-09T00:00:00"/>
    <n v="2320"/>
    <s v="DA"/>
    <m/>
    <n v="9280"/>
    <n v="1763.2"/>
    <n v="11043.2"/>
    <d v="2018-04-08T00:00:00"/>
  </r>
  <r>
    <m/>
    <x v="134"/>
    <s v="CS LABO"/>
    <n v="2"/>
    <m/>
    <m/>
    <m/>
    <s v="LS/2018/031"/>
    <d v="2018-03-25T00:00:00"/>
    <s v="QJ FASIJ"/>
    <s v="LABO LCQ"/>
    <s v="LCQ"/>
    <x v="134"/>
    <s v="515/2018"/>
    <d v="2018-03-09T00:00:00"/>
    <x v="17"/>
    <d v="2018-03-09T00:00:00"/>
    <n v="2710"/>
    <s v="DA"/>
    <m/>
    <n v="5420"/>
    <n v="1029.8"/>
    <n v="6449.8"/>
    <d v="2018-04-08T00:00:00"/>
  </r>
  <r>
    <m/>
    <x v="135"/>
    <s v="PRODUCTION"/>
    <n v="270"/>
    <m/>
    <s v="-"/>
    <s v="-"/>
    <s v="18/IN/00630"/>
    <d v="2018-03-14T00:00:00"/>
    <s v="HJ TRUXD"/>
    <s v="PRODUCTION"/>
    <s v="PRODUCTION"/>
    <x v="135"/>
    <m/>
    <m/>
    <x v="18"/>
    <d v="2018-01-24T00:00:00"/>
    <n v="9.9700000000000006"/>
    <s v="EURO"/>
    <m/>
    <n v="2691.9"/>
    <n v="0"/>
    <n v="2691.9"/>
    <d v="2018-02-23T00:00:00"/>
  </r>
  <r>
    <m/>
    <x v="136"/>
    <s v="PRODUCTION"/>
    <n v="2000"/>
    <m/>
    <m/>
    <m/>
    <s v="18/IN/00630"/>
    <d v="2018-03-14T00:00:00"/>
    <s v="YZ CMSOF"/>
    <s v="PRODUCTION"/>
    <s v="PRODUCTION"/>
    <x v="136"/>
    <m/>
    <m/>
    <x v="18"/>
    <d v="2018-01-24T00:00:00"/>
    <n v="117"/>
    <s v="EURO"/>
    <m/>
    <n v="234000"/>
    <n v="0"/>
    <n v="234000"/>
    <d v="2018-02-23T00:00:00"/>
  </r>
  <r>
    <m/>
    <x v="137"/>
    <s v="FRAIS APPROCHE"/>
    <n v="1"/>
    <m/>
    <s v="-"/>
    <s v="-"/>
    <s v="18/IN/00630"/>
    <d v="2018-03-14T00:00:00"/>
    <s v="VY OKHEU"/>
    <s v="COMPTA"/>
    <s v="COMPTA"/>
    <x v="137"/>
    <m/>
    <m/>
    <x v="18"/>
    <d v="2018-01-24T00:00:00"/>
    <n v="1440"/>
    <s v="EURO"/>
    <m/>
    <n v="1440"/>
    <n v="0"/>
    <n v="1440"/>
    <d v="2018-02-23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D143" firstHeaderRow="0" firstDataRow="1" firstDataCol="1" rowPageCount="2" colPageCount="1"/>
  <pivotFields count="24">
    <pivotField showAll="0"/>
    <pivotField axis="axisRow" showAll="0">
      <items count="139">
        <item x="61"/>
        <item x="29"/>
        <item x="80"/>
        <item x="40"/>
        <item x="111"/>
        <item x="36"/>
        <item x="82"/>
        <item x="94"/>
        <item x="86"/>
        <item x="26"/>
        <item x="126"/>
        <item x="19"/>
        <item x="107"/>
        <item x="91"/>
        <item x="6"/>
        <item x="98"/>
        <item x="121"/>
        <item x="100"/>
        <item x="13"/>
        <item x="56"/>
        <item x="72"/>
        <item x="51"/>
        <item x="103"/>
        <item x="81"/>
        <item x="31"/>
        <item x="53"/>
        <item x="42"/>
        <item x="132"/>
        <item x="105"/>
        <item x="129"/>
        <item x="125"/>
        <item x="43"/>
        <item x="34"/>
        <item x="50"/>
        <item x="52"/>
        <item x="116"/>
        <item x="8"/>
        <item x="117"/>
        <item x="128"/>
        <item x="76"/>
        <item x="97"/>
        <item x="118"/>
        <item x="4"/>
        <item x="16"/>
        <item x="133"/>
        <item x="73"/>
        <item x="122"/>
        <item x="89"/>
        <item x="59"/>
        <item x="44"/>
        <item x="15"/>
        <item x="109"/>
        <item x="32"/>
        <item x="24"/>
        <item x="79"/>
        <item x="110"/>
        <item x="131"/>
        <item x="77"/>
        <item x="27"/>
        <item x="69"/>
        <item x="96"/>
        <item x="39"/>
        <item x="9"/>
        <item x="46"/>
        <item x="41"/>
        <item x="120"/>
        <item x="93"/>
        <item x="127"/>
        <item x="48"/>
        <item x="88"/>
        <item x="130"/>
        <item x="1"/>
        <item x="124"/>
        <item x="60"/>
        <item x="62"/>
        <item x="70"/>
        <item x="30"/>
        <item x="123"/>
        <item x="106"/>
        <item x="101"/>
        <item x="92"/>
        <item x="63"/>
        <item x="38"/>
        <item x="85"/>
        <item x="90"/>
        <item x="7"/>
        <item x="3"/>
        <item x="5"/>
        <item x="65"/>
        <item x="37"/>
        <item x="66"/>
        <item x="45"/>
        <item x="78"/>
        <item x="64"/>
        <item x="113"/>
        <item x="49"/>
        <item x="10"/>
        <item x="75"/>
        <item x="23"/>
        <item x="84"/>
        <item x="136"/>
        <item x="74"/>
        <item x="18"/>
        <item x="102"/>
        <item x="135"/>
        <item x="57"/>
        <item x="58"/>
        <item x="33"/>
        <item x="137"/>
        <item x="12"/>
        <item x="119"/>
        <item x="2"/>
        <item x="21"/>
        <item x="108"/>
        <item x="22"/>
        <item x="115"/>
        <item x="114"/>
        <item x="55"/>
        <item x="17"/>
        <item x="11"/>
        <item x="104"/>
        <item x="87"/>
        <item x="28"/>
        <item x="134"/>
        <item x="112"/>
        <item x="71"/>
        <item x="99"/>
        <item x="47"/>
        <item x="35"/>
        <item x="83"/>
        <item x="20"/>
        <item x="14"/>
        <item x="54"/>
        <item x="0"/>
        <item x="67"/>
        <item x="95"/>
        <item x="68"/>
        <item x="25"/>
        <item t="default"/>
      </items>
    </pivotField>
    <pivotField showAll="0"/>
    <pivotField numFmtId="4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139">
        <item x="76"/>
        <item x="121"/>
        <item x="21"/>
        <item x="59"/>
        <item x="83"/>
        <item x="128"/>
        <item x="129"/>
        <item x="102"/>
        <item x="2"/>
        <item x="27"/>
        <item x="131"/>
        <item x="15"/>
        <item x="69"/>
        <item x="119"/>
        <item x="99"/>
        <item x="117"/>
        <item x="100"/>
        <item x="38"/>
        <item x="93"/>
        <item x="106"/>
        <item x="40"/>
        <item x="111"/>
        <item x="44"/>
        <item x="49"/>
        <item x="32"/>
        <item x="5"/>
        <item x="65"/>
        <item x="34"/>
        <item x="133"/>
        <item x="122"/>
        <item x="98"/>
        <item x="47"/>
        <item x="137"/>
        <item x="43"/>
        <item x="103"/>
        <item x="57"/>
        <item x="73"/>
        <item x="88"/>
        <item x="26"/>
        <item x="54"/>
        <item x="96"/>
        <item x="108"/>
        <item x="86"/>
        <item x="19"/>
        <item x="134"/>
        <item x="113"/>
        <item x="92"/>
        <item x="63"/>
        <item x="41"/>
        <item x="10"/>
        <item x="95"/>
        <item x="68"/>
        <item x="80"/>
        <item x="35"/>
        <item x="12"/>
        <item x="60"/>
        <item x="64"/>
        <item x="56"/>
        <item x="107"/>
        <item x="110"/>
        <item x="89"/>
        <item x="25"/>
        <item x="115"/>
        <item x="81"/>
        <item x="97"/>
        <item x="78"/>
        <item x="85"/>
        <item x="105"/>
        <item x="72"/>
        <item x="58"/>
        <item x="31"/>
        <item x="127"/>
        <item x="16"/>
        <item x="74"/>
        <item x="109"/>
        <item x="61"/>
        <item x="132"/>
        <item x="52"/>
        <item x="125"/>
        <item x="123"/>
        <item x="55"/>
        <item x="50"/>
        <item x="33"/>
        <item x="17"/>
        <item x="23"/>
        <item x="11"/>
        <item x="120"/>
        <item x="46"/>
        <item x="116"/>
        <item x="84"/>
        <item x="1"/>
        <item x="135"/>
        <item x="66"/>
        <item x="45"/>
        <item x="75"/>
        <item x="30"/>
        <item x="70"/>
        <item x="71"/>
        <item x="82"/>
        <item x="90"/>
        <item x="77"/>
        <item x="101"/>
        <item x="3"/>
        <item x="79"/>
        <item x="14"/>
        <item x="13"/>
        <item x="7"/>
        <item x="9"/>
        <item x="53"/>
        <item x="130"/>
        <item x="18"/>
        <item x="0"/>
        <item x="104"/>
        <item x="62"/>
        <item x="37"/>
        <item x="48"/>
        <item x="42"/>
        <item x="24"/>
        <item x="124"/>
        <item x="6"/>
        <item x="87"/>
        <item x="22"/>
        <item x="94"/>
        <item x="4"/>
        <item x="36"/>
        <item x="112"/>
        <item x="118"/>
        <item x="114"/>
        <item x="8"/>
        <item x="20"/>
        <item x="29"/>
        <item x="126"/>
        <item x="136"/>
        <item x="39"/>
        <item x="67"/>
        <item x="28"/>
        <item x="51"/>
        <item x="91"/>
        <item t="default"/>
      </items>
    </pivotField>
    <pivotField showAll="0"/>
    <pivotField showAll="0"/>
    <pivotField axis="axisPage" multipleItemSelectionAllowed="1" showAll="0">
      <items count="20">
        <item x="15"/>
        <item x="10"/>
        <item x="2"/>
        <item x="6"/>
        <item x="17"/>
        <item x="16"/>
        <item x="5"/>
        <item x="11"/>
        <item x="4"/>
        <item x="7"/>
        <item x="1"/>
        <item x="12"/>
        <item x="9"/>
        <item x="8"/>
        <item x="3"/>
        <item x="13"/>
        <item x="14"/>
        <item x="18"/>
        <item x="0"/>
        <item t="default"/>
      </items>
    </pivotField>
    <pivotField showAll="0"/>
    <pivotField showAll="0"/>
    <pivotField showAll="0"/>
    <pivotField showAll="0"/>
    <pivotField dataField="1" numFmtId="4" showAll="0"/>
    <pivotField dataField="1" numFmtId="4" showAll="0"/>
    <pivotField dataField="1" numFmtId="4" showAll="0"/>
    <pivotField showAll="0"/>
  </pivotFields>
  <rowFields count="1">
    <field x="1"/>
  </rowFields>
  <rowItems count="1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2" hier="-1"/>
    <pageField fld="15" hier="-1"/>
  </pageFields>
  <dataFields count="3">
    <dataField name="Somme de MONT TOT HT" fld="20" baseField="0" baseItem="0"/>
    <dataField name="Somme de MONT TVA" fld="21" baseField="0" baseItem="0"/>
    <dataField name="Somme de MONT TTC" fld="2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1" displayName="Tableau1_1" ref="A1:X140" totalsRowShown="0" headerRowDxfId="0" tableBorderDxfId="1">
  <autoFilter ref="A1:X140"/>
  <sortState ref="A2:X140">
    <sortCondition ref="M1:M140"/>
  </sortState>
  <tableColumns count="24">
    <tableColumn id="1" name="CODE REF INTERNES"/>
    <tableColumn id="2" name="ARTICLES"/>
    <tableColumn id="3" name="CATEGORIE ARTICLE"/>
    <tableColumn id="4" name="QUANTITES LIVREES"/>
    <tableColumn id="5" name="QUANTITES CMDEES"/>
    <tableColumn id="6" name="BON DE CMDE N°"/>
    <tableColumn id="7" name="DATE CMDE"/>
    <tableColumn id="8" name="N° BON RECEPT"/>
    <tableColumn id="9" name="DATE RECEPTION"/>
    <tableColumn id="10" name="UNITE"/>
    <tableColumn id="11" name="STRUCTURE"/>
    <tableColumn id="12" name="S/STRUCTURE"/>
    <tableColumn id="13" name="FOURNISSUER"/>
    <tableColumn id="14" name="N° BL"/>
    <tableColumn id="15" name="DATE BL"/>
    <tableColumn id="16" name="N° FACTURE"/>
    <tableColumn id="17" name="DATE FACTURE"/>
    <tableColumn id="18" name=" PRIX UNIT. HT"/>
    <tableColumn id="19" name="DA/EURO"/>
    <tableColumn id="20" name="T% CHANGE"/>
    <tableColumn id="21" name="MONT TOT HT"/>
    <tableColumn id="22" name="MONT TVA"/>
    <tableColumn id="23" name="MONT TTC"/>
    <tableColumn id="24" name="DATE PREV PA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4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P2" sqref="P2"/>
    </sheetView>
  </sheetViews>
  <sheetFormatPr baseColWidth="10" defaultRowHeight="15" x14ac:dyDescent="0.25"/>
  <cols>
    <col min="1" max="1" width="15.140625" style="5" hidden="1" customWidth="1"/>
    <col min="2" max="2" width="58" style="5" bestFit="1" customWidth="1"/>
    <col min="3" max="3" width="15.85546875" style="6" hidden="1" customWidth="1"/>
    <col min="4" max="4" width="17.28515625" style="5" hidden="1" customWidth="1"/>
    <col min="5" max="5" width="18.85546875" style="5" hidden="1" customWidth="1"/>
    <col min="6" max="6" width="14.28515625" style="7" hidden="1" customWidth="1"/>
    <col min="7" max="7" width="18.140625" style="8" hidden="1" customWidth="1"/>
    <col min="8" max="8" width="18" style="5" hidden="1" customWidth="1"/>
    <col min="9" max="9" width="19.5703125" style="8" hidden="1" customWidth="1"/>
    <col min="10" max="10" width="13.42578125" style="9" hidden="1" customWidth="1"/>
    <col min="11" max="11" width="15.5703125" style="5" hidden="1" customWidth="1"/>
    <col min="12" max="12" width="17.7109375" style="5" hidden="1" customWidth="1"/>
    <col min="13" max="13" width="20.140625" style="5" bestFit="1" customWidth="1"/>
    <col min="14" max="14" width="13.42578125" style="5" hidden="1" customWidth="1"/>
    <col min="15" max="15" width="17" style="8" hidden="1" customWidth="1"/>
    <col min="16" max="16" width="18.7109375" style="10" bestFit="1" customWidth="1"/>
    <col min="17" max="17" width="17.28515625" style="8" hidden="1" customWidth="1"/>
    <col min="18" max="18" width="17" style="10" hidden="1" customWidth="1"/>
    <col min="19" max="19" width="13.140625" style="11" hidden="1" customWidth="1"/>
    <col min="20" max="20" width="14.5703125" style="7" hidden="1" customWidth="1"/>
    <col min="21" max="21" width="17.140625" style="7" bestFit="1" customWidth="1"/>
    <col min="22" max="22" width="16.28515625" style="11" bestFit="1" customWidth="1"/>
    <col min="23" max="23" width="15.85546875" style="11" bestFit="1" customWidth="1"/>
    <col min="24" max="24" width="18.140625" style="7" hidden="1" customWidth="1"/>
    <col min="25" max="16384" width="11.42578125" style="5"/>
  </cols>
  <sheetData>
    <row r="1" spans="1:24" s="1" customFormat="1" ht="31.5" x14ac:dyDescent="0.25">
      <c r="A1" s="28" t="s">
        <v>88</v>
      </c>
      <c r="B1" s="12" t="s">
        <v>12</v>
      </c>
      <c r="C1" s="12" t="s">
        <v>36</v>
      </c>
      <c r="D1" s="12" t="s">
        <v>94</v>
      </c>
      <c r="E1" s="12" t="s">
        <v>95</v>
      </c>
      <c r="F1" s="12" t="s">
        <v>0</v>
      </c>
      <c r="G1" s="12" t="s">
        <v>1</v>
      </c>
      <c r="H1" s="12" t="s">
        <v>56</v>
      </c>
      <c r="I1" s="12" t="s">
        <v>57</v>
      </c>
      <c r="J1" s="12" t="s">
        <v>15</v>
      </c>
      <c r="K1" s="12" t="s">
        <v>17</v>
      </c>
      <c r="L1" s="12" t="s">
        <v>26</v>
      </c>
      <c r="M1" s="12" t="s">
        <v>2</v>
      </c>
      <c r="N1" s="12" t="s">
        <v>8</v>
      </c>
      <c r="O1" s="12" t="s">
        <v>9</v>
      </c>
      <c r="P1" s="12" t="s">
        <v>3</v>
      </c>
      <c r="Q1" s="12" t="s">
        <v>4</v>
      </c>
      <c r="R1" s="12" t="s">
        <v>45</v>
      </c>
      <c r="S1" s="12" t="s">
        <v>46</v>
      </c>
      <c r="T1" s="12" t="s">
        <v>48</v>
      </c>
      <c r="U1" s="12" t="s">
        <v>13</v>
      </c>
      <c r="V1" s="12" t="s">
        <v>7</v>
      </c>
      <c r="W1" s="12" t="s">
        <v>5</v>
      </c>
      <c r="X1" s="25" t="s">
        <v>6</v>
      </c>
    </row>
    <row r="2" spans="1:24" x14ac:dyDescent="0.25">
      <c r="A2" s="29"/>
      <c r="B2" s="17" t="s">
        <v>179</v>
      </c>
      <c r="C2" s="13" t="s">
        <v>37</v>
      </c>
      <c r="D2" s="14">
        <v>20</v>
      </c>
      <c r="E2" s="14"/>
      <c r="F2" s="15"/>
      <c r="G2" s="16"/>
      <c r="H2" s="15"/>
      <c r="I2" s="16"/>
      <c r="J2" s="17" t="s">
        <v>317</v>
      </c>
      <c r="K2" s="17" t="s">
        <v>18</v>
      </c>
      <c r="L2" s="17" t="s">
        <v>27</v>
      </c>
      <c r="M2" s="17" t="s">
        <v>455</v>
      </c>
      <c r="N2" s="15" t="s">
        <v>53</v>
      </c>
      <c r="O2" s="16">
        <v>43095</v>
      </c>
      <c r="P2" s="15" t="s">
        <v>54</v>
      </c>
      <c r="Q2" s="16">
        <v>43102</v>
      </c>
      <c r="R2" s="14">
        <v>300</v>
      </c>
      <c r="S2" s="18" t="s">
        <v>47</v>
      </c>
      <c r="T2" s="18"/>
      <c r="U2" s="14">
        <f>R2*D2</f>
        <v>6000</v>
      </c>
      <c r="V2" s="14">
        <f>IF('Détail Achats'!$S78="DA",'Détail Achats'!$U78*19%,0)</f>
        <v>2204</v>
      </c>
      <c r="W2" s="14">
        <f>V2+U2</f>
        <v>8204</v>
      </c>
      <c r="X2" s="26">
        <f>IF('Détail Achats'!$Q78&lt;&gt;"",'Détail Achats'!$Q78+30,"")</f>
        <v>43198</v>
      </c>
    </row>
    <row r="3" spans="1:24" x14ac:dyDescent="0.25">
      <c r="A3" s="30"/>
      <c r="B3" s="23" t="s">
        <v>224</v>
      </c>
      <c r="C3" s="19" t="s">
        <v>38</v>
      </c>
      <c r="D3" s="20">
        <v>2</v>
      </c>
      <c r="E3" s="20"/>
      <c r="F3" s="21" t="s">
        <v>59</v>
      </c>
      <c r="G3" s="22"/>
      <c r="H3" s="21" t="s">
        <v>67</v>
      </c>
      <c r="I3" s="22">
        <v>43178</v>
      </c>
      <c r="J3" s="23" t="s">
        <v>362</v>
      </c>
      <c r="K3" s="23" t="s">
        <v>18</v>
      </c>
      <c r="L3" s="23" t="s">
        <v>27</v>
      </c>
      <c r="M3" s="23" t="s">
        <v>500</v>
      </c>
      <c r="N3" s="21" t="s">
        <v>66</v>
      </c>
      <c r="O3" s="22">
        <v>43178</v>
      </c>
      <c r="P3" s="21"/>
      <c r="Q3" s="22"/>
      <c r="R3" s="20">
        <v>3000</v>
      </c>
      <c r="S3" s="24" t="s">
        <v>47</v>
      </c>
      <c r="T3" s="24"/>
      <c r="U3" s="20">
        <f>R3*D3</f>
        <v>6000</v>
      </c>
      <c r="V3" s="20">
        <f>IF('Détail Achats'!$S123="DA",'Détail Achats'!$U123*19%,0)</f>
        <v>1463</v>
      </c>
      <c r="W3" s="20">
        <f>V3+U3</f>
        <v>7463</v>
      </c>
      <c r="X3" s="27">
        <f>IF('Détail Achats'!$Q123&lt;&gt;"",'Détail Achats'!$Q123+30,"")</f>
        <v>43130</v>
      </c>
    </row>
    <row r="4" spans="1:24" x14ac:dyDescent="0.25">
      <c r="A4" s="30"/>
      <c r="B4" s="23" t="s">
        <v>124</v>
      </c>
      <c r="C4" s="19" t="s">
        <v>38</v>
      </c>
      <c r="D4" s="20">
        <v>2</v>
      </c>
      <c r="E4" s="20"/>
      <c r="F4" s="21"/>
      <c r="G4" s="22"/>
      <c r="H4" s="21"/>
      <c r="I4" s="22"/>
      <c r="J4" s="23" t="s">
        <v>262</v>
      </c>
      <c r="K4" s="23" t="s">
        <v>18</v>
      </c>
      <c r="L4" s="23" t="s">
        <v>27</v>
      </c>
      <c r="M4" s="23" t="s">
        <v>400</v>
      </c>
      <c r="N4" s="21" t="s">
        <v>23</v>
      </c>
      <c r="O4" s="22">
        <v>43109</v>
      </c>
      <c r="P4" s="21"/>
      <c r="Q4" s="22"/>
      <c r="R4" s="20">
        <v>2356.1999999999998</v>
      </c>
      <c r="S4" s="24" t="s">
        <v>47</v>
      </c>
      <c r="T4" s="24"/>
      <c r="U4" s="20">
        <f>R4*D4</f>
        <v>4712.3999999999996</v>
      </c>
      <c r="V4" s="20">
        <f>IF('Détail Achats'!$S23="DA",'Détail Achats'!$U23*19%,0)</f>
        <v>1483.52</v>
      </c>
      <c r="W4" s="20">
        <f>V4+U4</f>
        <v>6195.92</v>
      </c>
      <c r="X4" s="27">
        <f>IF('Détail Achats'!$Q23&lt;&gt;"",'Détail Achats'!$Q23+30,"")</f>
        <v>43201</v>
      </c>
    </row>
    <row r="5" spans="1:24" x14ac:dyDescent="0.25">
      <c r="A5" s="30"/>
      <c r="B5" s="23" t="s">
        <v>162</v>
      </c>
      <c r="C5" s="19" t="s">
        <v>37</v>
      </c>
      <c r="D5" s="20">
        <v>1</v>
      </c>
      <c r="E5" s="20"/>
      <c r="F5" s="21"/>
      <c r="G5" s="22"/>
      <c r="H5" s="21"/>
      <c r="I5" s="22"/>
      <c r="J5" s="23" t="s">
        <v>300</v>
      </c>
      <c r="K5" s="23" t="s">
        <v>18</v>
      </c>
      <c r="L5" s="23" t="s">
        <v>27</v>
      </c>
      <c r="M5" s="23" t="s">
        <v>438</v>
      </c>
      <c r="N5" s="21" t="s">
        <v>51</v>
      </c>
      <c r="O5" s="22">
        <v>43095</v>
      </c>
      <c r="P5" s="21" t="s">
        <v>52</v>
      </c>
      <c r="Q5" s="22">
        <v>43096</v>
      </c>
      <c r="R5" s="20">
        <v>970</v>
      </c>
      <c r="S5" s="24" t="s">
        <v>47</v>
      </c>
      <c r="T5" s="24"/>
      <c r="U5" s="20">
        <f>R5*D5</f>
        <v>970</v>
      </c>
      <c r="V5" s="20">
        <f>IF('Détail Achats'!$S61="DA",'Détail Achats'!$U61*19%,0)</f>
        <v>1383.2</v>
      </c>
      <c r="W5" s="20">
        <f>V5+U5</f>
        <v>2353.1999999999998</v>
      </c>
      <c r="X5" s="27">
        <f>IF('Détail Achats'!$Q61&lt;&gt;"",'Détail Achats'!$Q61+30,"")</f>
        <v>43201</v>
      </c>
    </row>
    <row r="6" spans="1:24" x14ac:dyDescent="0.25">
      <c r="A6" s="30"/>
      <c r="B6" s="23" t="s">
        <v>186</v>
      </c>
      <c r="C6" s="19" t="s">
        <v>37</v>
      </c>
      <c r="D6" s="20">
        <v>99</v>
      </c>
      <c r="E6" s="20"/>
      <c r="F6" s="21"/>
      <c r="G6" s="22"/>
      <c r="H6" s="21"/>
      <c r="I6" s="22"/>
      <c r="J6" s="23" t="s">
        <v>324</v>
      </c>
      <c r="K6" s="23" t="s">
        <v>18</v>
      </c>
      <c r="L6" s="23" t="s">
        <v>27</v>
      </c>
      <c r="M6" s="23" t="s">
        <v>462</v>
      </c>
      <c r="N6" s="21"/>
      <c r="O6" s="22"/>
      <c r="P6" s="21"/>
      <c r="Q6" s="22"/>
      <c r="R6" s="20">
        <v>960</v>
      </c>
      <c r="S6" s="24" t="s">
        <v>47</v>
      </c>
      <c r="T6" s="24"/>
      <c r="U6" s="20">
        <f>R6*D6</f>
        <v>95040</v>
      </c>
      <c r="V6" s="20">
        <f>IF('Détail Achats'!$S85="DA",'Détail Achats'!$U85*19%,0)</f>
        <v>21755</v>
      </c>
      <c r="W6" s="20">
        <f>V6+U6</f>
        <v>116795</v>
      </c>
      <c r="X6" s="27">
        <f>IF('Détail Achats'!$Q85&lt;&gt;"",'Détail Achats'!$Q85+30,"")</f>
        <v>43183</v>
      </c>
    </row>
    <row r="7" spans="1:24" x14ac:dyDescent="0.25">
      <c r="A7" s="29"/>
      <c r="B7" s="17" t="s">
        <v>231</v>
      </c>
      <c r="C7" s="13" t="s">
        <v>38</v>
      </c>
      <c r="D7" s="14">
        <v>1</v>
      </c>
      <c r="E7" s="14"/>
      <c r="F7" s="15" t="s">
        <v>59</v>
      </c>
      <c r="G7" s="16" t="s">
        <v>59</v>
      </c>
      <c r="H7" s="15" t="s">
        <v>75</v>
      </c>
      <c r="I7" s="16">
        <v>43173</v>
      </c>
      <c r="J7" s="17" t="s">
        <v>369</v>
      </c>
      <c r="K7" s="17" t="s">
        <v>18</v>
      </c>
      <c r="L7" s="17" t="s">
        <v>76</v>
      </c>
      <c r="M7" s="17" t="s">
        <v>507</v>
      </c>
      <c r="N7" s="15" t="s">
        <v>77</v>
      </c>
      <c r="O7" s="16">
        <v>43173</v>
      </c>
      <c r="P7" s="15" t="s">
        <v>78</v>
      </c>
      <c r="Q7" s="16">
        <v>43173</v>
      </c>
      <c r="R7" s="14">
        <v>38000</v>
      </c>
      <c r="S7" s="18" t="s">
        <v>47</v>
      </c>
      <c r="T7" s="18"/>
      <c r="U7" s="14">
        <f>R7*D7</f>
        <v>38000</v>
      </c>
      <c r="V7" s="14">
        <f>IF('Détail Achats'!$S130="DA",'Détail Achats'!$U130*19%,0)</f>
        <v>1862</v>
      </c>
      <c r="W7" s="14">
        <f>V7+U7</f>
        <v>39862</v>
      </c>
      <c r="X7" s="26">
        <f>IF('Détail Achats'!$Q130&lt;&gt;"",'Détail Achats'!$Q130+30,"")</f>
        <v>43168</v>
      </c>
    </row>
    <row r="8" spans="1:24" x14ac:dyDescent="0.25">
      <c r="A8" s="30"/>
      <c r="B8" s="23" t="s">
        <v>232</v>
      </c>
      <c r="C8" s="19" t="s">
        <v>38</v>
      </c>
      <c r="D8" s="20">
        <v>1</v>
      </c>
      <c r="E8" s="20"/>
      <c r="F8" s="21" t="s">
        <v>59</v>
      </c>
      <c r="G8" s="22" t="s">
        <v>59</v>
      </c>
      <c r="H8" s="21" t="s">
        <v>79</v>
      </c>
      <c r="I8" s="22">
        <v>43173</v>
      </c>
      <c r="J8" s="23" t="s">
        <v>370</v>
      </c>
      <c r="K8" s="23" t="s">
        <v>18</v>
      </c>
      <c r="L8" s="23" t="s">
        <v>76</v>
      </c>
      <c r="M8" s="23" t="s">
        <v>508</v>
      </c>
      <c r="N8" s="21" t="s">
        <v>80</v>
      </c>
      <c r="O8" s="22">
        <v>43173</v>
      </c>
      <c r="P8" s="21" t="s">
        <v>81</v>
      </c>
      <c r="Q8" s="22">
        <v>43173</v>
      </c>
      <c r="R8" s="20">
        <v>3070</v>
      </c>
      <c r="S8" s="24" t="s">
        <v>47</v>
      </c>
      <c r="T8" s="24"/>
      <c r="U8" s="20">
        <f>R8*D8</f>
        <v>3070</v>
      </c>
      <c r="V8" s="20">
        <f>IF('Détail Achats'!$S131="DA",'Détail Achats'!$U131*19%,0)</f>
        <v>456</v>
      </c>
      <c r="W8" s="20">
        <f>V8+U8</f>
        <v>3526</v>
      </c>
      <c r="X8" s="27">
        <f>IF('Détail Achats'!$Q131&lt;&gt;"",'Détail Achats'!$Q131+30,"")</f>
        <v>43183</v>
      </c>
    </row>
    <row r="9" spans="1:24" x14ac:dyDescent="0.25">
      <c r="A9" s="29"/>
      <c r="B9" s="17" t="s">
        <v>205</v>
      </c>
      <c r="C9" s="13" t="s">
        <v>38</v>
      </c>
      <c r="D9" s="14">
        <v>20</v>
      </c>
      <c r="E9" s="14"/>
      <c r="F9" s="18">
        <v>20</v>
      </c>
      <c r="G9" s="16">
        <v>43110</v>
      </c>
      <c r="H9" s="15" t="s">
        <v>61</v>
      </c>
      <c r="I9" s="16">
        <v>43122</v>
      </c>
      <c r="J9" s="17" t="s">
        <v>343</v>
      </c>
      <c r="K9" s="17" t="s">
        <v>18</v>
      </c>
      <c r="L9" s="17" t="s">
        <v>28</v>
      </c>
      <c r="M9" s="17" t="s">
        <v>481</v>
      </c>
      <c r="N9" s="15" t="s">
        <v>29</v>
      </c>
      <c r="O9" s="16">
        <v>43122</v>
      </c>
      <c r="P9" s="15" t="s">
        <v>65</v>
      </c>
      <c r="Q9" s="16">
        <v>43171</v>
      </c>
      <c r="R9" s="14">
        <v>74.400000000000006</v>
      </c>
      <c r="S9" s="18" t="s">
        <v>47</v>
      </c>
      <c r="T9" s="18"/>
      <c r="U9" s="14">
        <f>R9*D9</f>
        <v>1488</v>
      </c>
      <c r="V9" s="14">
        <f>IF('Détail Achats'!$S104="DA",'Détail Achats'!$U104*19%,0)</f>
        <v>0</v>
      </c>
      <c r="W9" s="14">
        <f>V9+U9</f>
        <v>1488</v>
      </c>
      <c r="X9" s="26" t="str">
        <f>IF('Détail Achats'!$Q104&lt;&gt;"",'Détail Achats'!$Q104+30,"")</f>
        <v/>
      </c>
    </row>
    <row r="10" spans="1:24" x14ac:dyDescent="0.25">
      <c r="A10" s="29"/>
      <c r="B10" s="17" t="s">
        <v>105</v>
      </c>
      <c r="C10" s="13" t="s">
        <v>37</v>
      </c>
      <c r="D10" s="14">
        <v>5</v>
      </c>
      <c r="E10" s="14"/>
      <c r="F10" s="15"/>
      <c r="G10" s="16"/>
      <c r="H10" s="15"/>
      <c r="I10" s="16"/>
      <c r="J10" s="17" t="s">
        <v>243</v>
      </c>
      <c r="K10" s="17" t="s">
        <v>18</v>
      </c>
      <c r="L10" s="17" t="s">
        <v>27</v>
      </c>
      <c r="M10" s="17" t="s">
        <v>381</v>
      </c>
      <c r="N10" s="15" t="s">
        <v>10</v>
      </c>
      <c r="O10" s="16">
        <v>43144</v>
      </c>
      <c r="P10" s="15"/>
      <c r="Q10" s="16"/>
      <c r="R10" s="14">
        <v>5000</v>
      </c>
      <c r="S10" s="18" t="s">
        <v>47</v>
      </c>
      <c r="T10" s="18"/>
      <c r="U10" s="14">
        <f>R10*D10</f>
        <v>25000</v>
      </c>
      <c r="V10" s="14">
        <f>IF('Détail Achats'!$S4="DA",'Détail Achats'!$U4*19%,0)</f>
        <v>895.35599999999999</v>
      </c>
      <c r="W10" s="14">
        <f>V10+U10</f>
        <v>25895.356</v>
      </c>
      <c r="X10" s="26" t="str">
        <f>IF('Détail Achats'!$Q4&lt;&gt;"",'Détail Achats'!$Q4+30,"")</f>
        <v/>
      </c>
    </row>
    <row r="11" spans="1:24" x14ac:dyDescent="0.25">
      <c r="A11" s="30"/>
      <c r="B11" s="23" t="s">
        <v>130</v>
      </c>
      <c r="C11" s="19" t="s">
        <v>38</v>
      </c>
      <c r="D11" s="20">
        <v>10</v>
      </c>
      <c r="E11" s="20"/>
      <c r="F11" s="21"/>
      <c r="G11" s="22"/>
      <c r="H11" s="21"/>
      <c r="I11" s="22"/>
      <c r="J11" s="23" t="s">
        <v>268</v>
      </c>
      <c r="K11" s="23" t="s">
        <v>18</v>
      </c>
      <c r="L11" s="23" t="s">
        <v>28</v>
      </c>
      <c r="M11" s="23" t="s">
        <v>406</v>
      </c>
      <c r="N11" s="21" t="s">
        <v>29</v>
      </c>
      <c r="O11" s="22">
        <v>43122</v>
      </c>
      <c r="P11" s="21"/>
      <c r="Q11" s="22"/>
      <c r="R11" s="20"/>
      <c r="S11" s="24" t="s">
        <v>47</v>
      </c>
      <c r="T11" s="24"/>
      <c r="U11" s="20">
        <f>R11*D11</f>
        <v>0</v>
      </c>
      <c r="V11" s="20">
        <f>IF('Détail Achats'!$S29="DA",'Détail Achats'!$U29*19%,0)</f>
        <v>8173.8</v>
      </c>
      <c r="W11" s="20">
        <f>V11+U11</f>
        <v>8173.8</v>
      </c>
      <c r="X11" s="27">
        <f>IF('Détail Achats'!$Q29&lt;&gt;"",'Détail Achats'!$Q29+30,"")</f>
        <v>43154</v>
      </c>
    </row>
    <row r="12" spans="1:24" x14ac:dyDescent="0.25">
      <c r="A12" s="30"/>
      <c r="B12" s="23" t="s">
        <v>234</v>
      </c>
      <c r="C12" s="19" t="s">
        <v>38</v>
      </c>
      <c r="D12" s="20">
        <v>1</v>
      </c>
      <c r="E12" s="20"/>
      <c r="F12" s="21"/>
      <c r="G12" s="22"/>
      <c r="H12" s="21" t="s">
        <v>82</v>
      </c>
      <c r="I12" s="22">
        <v>42785</v>
      </c>
      <c r="J12" s="23" t="s">
        <v>372</v>
      </c>
      <c r="K12" s="23" t="s">
        <v>18</v>
      </c>
      <c r="L12" s="23" t="s">
        <v>76</v>
      </c>
      <c r="M12" s="23" t="s">
        <v>510</v>
      </c>
      <c r="N12" s="21" t="s">
        <v>83</v>
      </c>
      <c r="O12" s="22">
        <v>43149</v>
      </c>
      <c r="P12" s="21" t="s">
        <v>84</v>
      </c>
      <c r="Q12" s="22">
        <v>43168</v>
      </c>
      <c r="R12" s="20">
        <v>3150</v>
      </c>
      <c r="S12" s="24" t="s">
        <v>47</v>
      </c>
      <c r="T12" s="24"/>
      <c r="U12" s="20">
        <f>R12*D12</f>
        <v>3150</v>
      </c>
      <c r="V12" s="20">
        <f>IF('Détail Achats'!$S133="DA",'Détail Achats'!$U133*19%,0)</f>
        <v>5130</v>
      </c>
      <c r="W12" s="20">
        <f>V12+U12</f>
        <v>8280</v>
      </c>
      <c r="X12" s="27">
        <f>IF('Détail Achats'!$Q133&lt;&gt;"",'Détail Achats'!$Q133+30,"")</f>
        <v>43208</v>
      </c>
    </row>
    <row r="13" spans="1:24" x14ac:dyDescent="0.25">
      <c r="A13" s="30"/>
      <c r="B13" s="23" t="s">
        <v>118</v>
      </c>
      <c r="C13" s="19" t="s">
        <v>38</v>
      </c>
      <c r="D13" s="20">
        <v>100</v>
      </c>
      <c r="E13" s="20"/>
      <c r="F13" s="21"/>
      <c r="G13" s="22"/>
      <c r="H13" s="21"/>
      <c r="I13" s="22"/>
      <c r="J13" s="23" t="s">
        <v>256</v>
      </c>
      <c r="K13" s="23" t="s">
        <v>18</v>
      </c>
      <c r="L13" s="23" t="s">
        <v>28</v>
      </c>
      <c r="M13" s="23" t="s">
        <v>394</v>
      </c>
      <c r="N13" s="21" t="s">
        <v>20</v>
      </c>
      <c r="O13" s="22">
        <v>43153</v>
      </c>
      <c r="P13" s="21"/>
      <c r="Q13" s="22"/>
      <c r="R13" s="20"/>
      <c r="S13" s="24" t="s">
        <v>47</v>
      </c>
      <c r="T13" s="24"/>
      <c r="U13" s="20">
        <f>R13*D13</f>
        <v>0</v>
      </c>
      <c r="V13" s="20">
        <f>IF('Détail Achats'!$S17="DA",'Détail Achats'!$U17*19%,0)</f>
        <v>1959.375</v>
      </c>
      <c r="W13" s="20">
        <f>V13+U13</f>
        <v>1959.375</v>
      </c>
      <c r="X13" s="27">
        <f>IF('Détail Achats'!$Q17&lt;&gt;"",'Détail Achats'!$Q17+30,"")</f>
        <v>43201</v>
      </c>
    </row>
    <row r="14" spans="1:24" x14ac:dyDescent="0.25">
      <c r="A14" s="30"/>
      <c r="B14" s="23" t="s">
        <v>172</v>
      </c>
      <c r="C14" s="19" t="s">
        <v>37</v>
      </c>
      <c r="D14" s="20">
        <v>5</v>
      </c>
      <c r="E14" s="20"/>
      <c r="F14" s="21"/>
      <c r="G14" s="22"/>
      <c r="H14" s="21"/>
      <c r="I14" s="22"/>
      <c r="J14" s="23" t="s">
        <v>310</v>
      </c>
      <c r="K14" s="23" t="s">
        <v>18</v>
      </c>
      <c r="L14" s="23" t="s">
        <v>27</v>
      </c>
      <c r="M14" s="23" t="s">
        <v>448</v>
      </c>
      <c r="N14" s="21" t="s">
        <v>53</v>
      </c>
      <c r="O14" s="22">
        <v>43095</v>
      </c>
      <c r="P14" s="21" t="s">
        <v>54</v>
      </c>
      <c r="Q14" s="22">
        <v>43102</v>
      </c>
      <c r="R14" s="20">
        <v>2600</v>
      </c>
      <c r="S14" s="24" t="s">
        <v>47</v>
      </c>
      <c r="T14" s="24"/>
      <c r="U14" s="20">
        <f>R14*D14</f>
        <v>13000</v>
      </c>
      <c r="V14" s="20">
        <f>IF('Détail Achats'!$S71="DA",'Détail Achats'!$U71*19%,0)</f>
        <v>182.4</v>
      </c>
      <c r="W14" s="20">
        <f>V14+U14</f>
        <v>13182.4</v>
      </c>
      <c r="X14" s="27">
        <f>IF('Détail Achats'!$Q71&lt;&gt;"",'Détail Achats'!$Q71+30,"")</f>
        <v>43126</v>
      </c>
    </row>
    <row r="15" spans="1:24" x14ac:dyDescent="0.25">
      <c r="A15" s="30"/>
      <c r="B15" s="23" t="s">
        <v>222</v>
      </c>
      <c r="C15" s="19" t="s">
        <v>38</v>
      </c>
      <c r="D15" s="20">
        <v>100</v>
      </c>
      <c r="E15" s="20"/>
      <c r="F15" s="24">
        <v>100</v>
      </c>
      <c r="G15" s="22">
        <v>43145</v>
      </c>
      <c r="H15" s="21" t="s">
        <v>63</v>
      </c>
      <c r="I15" s="22">
        <v>43153</v>
      </c>
      <c r="J15" s="23" t="s">
        <v>360</v>
      </c>
      <c r="K15" s="23" t="s">
        <v>18</v>
      </c>
      <c r="L15" s="23" t="s">
        <v>28</v>
      </c>
      <c r="M15" s="23" t="s">
        <v>498</v>
      </c>
      <c r="N15" s="21" t="s">
        <v>20</v>
      </c>
      <c r="O15" s="22">
        <v>43153</v>
      </c>
      <c r="P15" s="21" t="s">
        <v>65</v>
      </c>
      <c r="Q15" s="22">
        <v>43171</v>
      </c>
      <c r="R15" s="20">
        <v>218.4</v>
      </c>
      <c r="S15" s="24" t="s">
        <v>47</v>
      </c>
      <c r="T15" s="24"/>
      <c r="U15" s="20">
        <f>R15*D15</f>
        <v>21840</v>
      </c>
      <c r="V15" s="20">
        <f>IF('Détail Achats'!$S121="DA",'Détail Achats'!$U121*19%,0)</f>
        <v>1862</v>
      </c>
      <c r="W15" s="20">
        <f>V15+U15</f>
        <v>23702</v>
      </c>
      <c r="X15" s="27">
        <f>IF('Détail Achats'!$Q121&lt;&gt;"",'Détail Achats'!$Q121+30,"")</f>
        <v>43168</v>
      </c>
    </row>
    <row r="16" spans="1:24" x14ac:dyDescent="0.25">
      <c r="A16" s="30"/>
      <c r="B16" s="23" t="s">
        <v>202</v>
      </c>
      <c r="C16" s="19" t="s">
        <v>37</v>
      </c>
      <c r="D16" s="20">
        <v>7</v>
      </c>
      <c r="E16" s="20"/>
      <c r="F16" s="21"/>
      <c r="G16" s="22"/>
      <c r="H16" s="21"/>
      <c r="I16" s="22"/>
      <c r="J16" s="23" t="s">
        <v>340</v>
      </c>
      <c r="K16" s="23" t="s">
        <v>18</v>
      </c>
      <c r="L16" s="23" t="s">
        <v>27</v>
      </c>
      <c r="M16" s="23" t="s">
        <v>478</v>
      </c>
      <c r="N16" s="21"/>
      <c r="O16" s="22"/>
      <c r="P16" s="21"/>
      <c r="Q16" s="22"/>
      <c r="R16" s="20">
        <v>433</v>
      </c>
      <c r="S16" s="24" t="s">
        <v>47</v>
      </c>
      <c r="T16" s="24"/>
      <c r="U16" s="20">
        <f>R16*D16</f>
        <v>3031</v>
      </c>
      <c r="V16" s="20">
        <f>IF('Détail Achats'!$S101="DA",'Détail Achats'!$U101*19%,0)</f>
        <v>4351</v>
      </c>
      <c r="W16" s="20">
        <f>V16+U16</f>
        <v>7382</v>
      </c>
      <c r="X16" s="27" t="str">
        <f>IF('Détail Achats'!$Q101&lt;&gt;"",'Détail Achats'!$Q101+30,"")</f>
        <v/>
      </c>
    </row>
    <row r="17" spans="1:24" x14ac:dyDescent="0.25">
      <c r="A17" s="30"/>
      <c r="B17" s="23" t="s">
        <v>220</v>
      </c>
      <c r="C17" s="19" t="s">
        <v>38</v>
      </c>
      <c r="D17" s="20">
        <v>50</v>
      </c>
      <c r="E17" s="20"/>
      <c r="F17" s="24">
        <v>50</v>
      </c>
      <c r="G17" s="22">
        <v>43145</v>
      </c>
      <c r="H17" s="21" t="s">
        <v>63</v>
      </c>
      <c r="I17" s="22">
        <v>43153</v>
      </c>
      <c r="J17" s="23" t="s">
        <v>358</v>
      </c>
      <c r="K17" s="23" t="s">
        <v>18</v>
      </c>
      <c r="L17" s="23" t="s">
        <v>28</v>
      </c>
      <c r="M17" s="23" t="s">
        <v>496</v>
      </c>
      <c r="N17" s="21" t="s">
        <v>20</v>
      </c>
      <c r="O17" s="22">
        <v>43153</v>
      </c>
      <c r="P17" s="21" t="s">
        <v>65</v>
      </c>
      <c r="Q17" s="22">
        <v>43171</v>
      </c>
      <c r="R17" s="20">
        <v>206.25</v>
      </c>
      <c r="S17" s="24" t="s">
        <v>47</v>
      </c>
      <c r="T17" s="24"/>
      <c r="U17" s="20">
        <f>R17*D17</f>
        <v>10312.5</v>
      </c>
      <c r="V17" s="20">
        <f>IF('Détail Achats'!$S119="DA",'Détail Achats'!$U119*19%,0)</f>
        <v>0</v>
      </c>
      <c r="W17" s="20">
        <f>V17+U17</f>
        <v>10312.5</v>
      </c>
      <c r="X17" s="27" t="str">
        <f>IF('Détail Achats'!$Q119&lt;&gt;"",'Détail Achats'!$Q119+30,"")</f>
        <v/>
      </c>
    </row>
    <row r="18" spans="1:24" x14ac:dyDescent="0.25">
      <c r="A18" s="29"/>
      <c r="B18" s="17" t="s">
        <v>203</v>
      </c>
      <c r="C18" s="13" t="s">
        <v>38</v>
      </c>
      <c r="D18" s="14">
        <v>2</v>
      </c>
      <c r="E18" s="14"/>
      <c r="F18" s="15" t="s">
        <v>59</v>
      </c>
      <c r="G18" s="16">
        <v>43177</v>
      </c>
      <c r="H18" s="15"/>
      <c r="I18" s="16">
        <v>43177</v>
      </c>
      <c r="J18" s="17" t="s">
        <v>341</v>
      </c>
      <c r="K18" s="17" t="s">
        <v>18</v>
      </c>
      <c r="L18" s="17" t="s">
        <v>27</v>
      </c>
      <c r="M18" s="17" t="s">
        <v>479</v>
      </c>
      <c r="N18" s="15"/>
      <c r="O18" s="16"/>
      <c r="P18" s="15" t="s">
        <v>60</v>
      </c>
      <c r="Q18" s="16">
        <v>43177</v>
      </c>
      <c r="R18" s="14">
        <v>3000</v>
      </c>
      <c r="S18" s="18" t="s">
        <v>47</v>
      </c>
      <c r="T18" s="18"/>
      <c r="U18" s="14">
        <f>R18*D18</f>
        <v>6000</v>
      </c>
      <c r="V18" s="14">
        <f>IF('Détail Achats'!$S102="DA",'Détail Achats'!$U102*19%,0)</f>
        <v>1197</v>
      </c>
      <c r="W18" s="14">
        <f>V18+U18</f>
        <v>7197</v>
      </c>
      <c r="X18" s="26">
        <f>IF('Détail Achats'!$Q102&lt;&gt;"",'Détail Achats'!$Q102+30,"")</f>
        <v>43132</v>
      </c>
    </row>
    <row r="19" spans="1:24" x14ac:dyDescent="0.25">
      <c r="A19" s="29"/>
      <c r="B19" s="17" t="s">
        <v>141</v>
      </c>
      <c r="C19" s="13" t="s">
        <v>37</v>
      </c>
      <c r="D19" s="14">
        <v>1</v>
      </c>
      <c r="E19" s="14"/>
      <c r="F19" s="15"/>
      <c r="G19" s="16"/>
      <c r="H19" s="15"/>
      <c r="I19" s="16"/>
      <c r="J19" s="17" t="s">
        <v>279</v>
      </c>
      <c r="K19" s="17" t="s">
        <v>18</v>
      </c>
      <c r="L19" s="17" t="s">
        <v>27</v>
      </c>
      <c r="M19" s="17" t="s">
        <v>417</v>
      </c>
      <c r="N19" s="15" t="s">
        <v>49</v>
      </c>
      <c r="O19" s="16">
        <v>43095</v>
      </c>
      <c r="P19" s="15" t="s">
        <v>50</v>
      </c>
      <c r="Q19" s="16">
        <v>43102</v>
      </c>
      <c r="R19" s="14">
        <v>1200</v>
      </c>
      <c r="S19" s="18" t="s">
        <v>47</v>
      </c>
      <c r="T19" s="18"/>
      <c r="U19" s="14">
        <f>R19*D19</f>
        <v>1200</v>
      </c>
      <c r="V19" s="14">
        <f>IF('Détail Achats'!$S40="DA",'Détail Achats'!$U40*19%,0)</f>
        <v>0</v>
      </c>
      <c r="W19" s="14">
        <f>V19+U19</f>
        <v>1200</v>
      </c>
      <c r="X19" s="26" t="str">
        <f>IF('Détail Achats'!$Q40&lt;&gt;"",'Détail Achats'!$Q40+30,"")</f>
        <v/>
      </c>
    </row>
    <row r="20" spans="1:24" x14ac:dyDescent="0.25">
      <c r="A20" s="30"/>
      <c r="B20" s="23" t="s">
        <v>196</v>
      </c>
      <c r="C20" s="19" t="s">
        <v>37</v>
      </c>
      <c r="D20" s="20">
        <v>52</v>
      </c>
      <c r="E20" s="20"/>
      <c r="F20" s="21"/>
      <c r="G20" s="22"/>
      <c r="H20" s="21"/>
      <c r="I20" s="22"/>
      <c r="J20" s="23" t="s">
        <v>334</v>
      </c>
      <c r="K20" s="23" t="s">
        <v>18</v>
      </c>
      <c r="L20" s="23" t="s">
        <v>27</v>
      </c>
      <c r="M20" s="23" t="s">
        <v>472</v>
      </c>
      <c r="N20" s="21"/>
      <c r="O20" s="22"/>
      <c r="P20" s="21"/>
      <c r="Q20" s="22"/>
      <c r="R20" s="20">
        <v>970</v>
      </c>
      <c r="S20" s="24" t="s">
        <v>47</v>
      </c>
      <c r="T20" s="24"/>
      <c r="U20" s="20">
        <f>R20*D20</f>
        <v>50440</v>
      </c>
      <c r="V20" s="20">
        <f>IF('Détail Achats'!$S95="DA",'Détail Achats'!$U95*19%,0)</f>
        <v>2318</v>
      </c>
      <c r="W20" s="20">
        <f>V20+U20</f>
        <v>52758</v>
      </c>
      <c r="X20" s="27">
        <f>IF('Détail Achats'!$Q95&lt;&gt;"",'Détail Achats'!$Q95+30,"")</f>
        <v>43132</v>
      </c>
    </row>
    <row r="21" spans="1:24" x14ac:dyDescent="0.25">
      <c r="A21" s="29"/>
      <c r="B21" s="17" t="s">
        <v>209</v>
      </c>
      <c r="C21" s="13" t="s">
        <v>38</v>
      </c>
      <c r="D21" s="14">
        <v>1500</v>
      </c>
      <c r="E21" s="14"/>
      <c r="F21" s="18">
        <v>1500</v>
      </c>
      <c r="G21" s="16">
        <v>43110</v>
      </c>
      <c r="H21" s="15" t="s">
        <v>61</v>
      </c>
      <c r="I21" s="16">
        <v>43122</v>
      </c>
      <c r="J21" s="17" t="s">
        <v>347</v>
      </c>
      <c r="K21" s="17" t="s">
        <v>18</v>
      </c>
      <c r="L21" s="17" t="s">
        <v>28</v>
      </c>
      <c r="M21" s="17" t="s">
        <v>485</v>
      </c>
      <c r="N21" s="15" t="s">
        <v>29</v>
      </c>
      <c r="O21" s="16">
        <v>43122</v>
      </c>
      <c r="P21" s="15" t="s">
        <v>65</v>
      </c>
      <c r="Q21" s="16">
        <v>43171</v>
      </c>
      <c r="R21" s="14">
        <v>11.3</v>
      </c>
      <c r="S21" s="18" t="s">
        <v>47</v>
      </c>
      <c r="T21" s="18"/>
      <c r="U21" s="14">
        <f>R21*D21</f>
        <v>16950</v>
      </c>
      <c r="V21" s="14">
        <f>IF('Détail Achats'!$S108="DA",'Détail Achats'!$U108*19%,0)</f>
        <v>1862</v>
      </c>
      <c r="W21" s="14">
        <f>V21+U21</f>
        <v>18812</v>
      </c>
      <c r="X21" s="26">
        <f>IF('Détail Achats'!$Q108&lt;&gt;"",'Détail Achats'!$Q108+30,"")</f>
        <v>43168</v>
      </c>
    </row>
    <row r="22" spans="1:24" x14ac:dyDescent="0.25">
      <c r="A22" s="29"/>
      <c r="B22" s="17" t="s">
        <v>143</v>
      </c>
      <c r="C22" s="13" t="s">
        <v>37</v>
      </c>
      <c r="D22" s="14">
        <v>1</v>
      </c>
      <c r="E22" s="14"/>
      <c r="F22" s="15"/>
      <c r="G22" s="16"/>
      <c r="H22" s="15"/>
      <c r="I22" s="16"/>
      <c r="J22" s="17" t="s">
        <v>281</v>
      </c>
      <c r="K22" s="17" t="s">
        <v>18</v>
      </c>
      <c r="L22" s="17" t="s">
        <v>27</v>
      </c>
      <c r="M22" s="17" t="s">
        <v>419</v>
      </c>
      <c r="N22" s="15" t="s">
        <v>49</v>
      </c>
      <c r="O22" s="16">
        <v>43095</v>
      </c>
      <c r="P22" s="15" t="s">
        <v>50</v>
      </c>
      <c r="Q22" s="16">
        <v>43102</v>
      </c>
      <c r="R22" s="14">
        <v>960</v>
      </c>
      <c r="S22" s="18" t="s">
        <v>47</v>
      </c>
      <c r="T22" s="18"/>
      <c r="U22" s="14">
        <f>R22*D22</f>
        <v>960</v>
      </c>
      <c r="V22" s="14">
        <f>IF('Détail Achats'!$S42="DA",'Détail Achats'!$U42*19%,0)</f>
        <v>3803.8</v>
      </c>
      <c r="W22" s="14">
        <f>V22+U22</f>
        <v>4763.8</v>
      </c>
      <c r="X22" s="26" t="str">
        <f>IF('Détail Achats'!$Q42&lt;&gt;"",'Détail Achats'!$Q42+30,"")</f>
        <v/>
      </c>
    </row>
    <row r="23" spans="1:24" x14ac:dyDescent="0.25">
      <c r="A23" s="30"/>
      <c r="B23" s="23" t="s">
        <v>214</v>
      </c>
      <c r="C23" s="19" t="s">
        <v>38</v>
      </c>
      <c r="D23" s="20">
        <v>2</v>
      </c>
      <c r="E23" s="20"/>
      <c r="F23" s="24">
        <v>2</v>
      </c>
      <c r="G23" s="22">
        <v>43110</v>
      </c>
      <c r="H23" s="21" t="s">
        <v>61</v>
      </c>
      <c r="I23" s="22">
        <v>43122</v>
      </c>
      <c r="J23" s="23" t="s">
        <v>352</v>
      </c>
      <c r="K23" s="23" t="s">
        <v>18</v>
      </c>
      <c r="L23" s="23" t="s">
        <v>28</v>
      </c>
      <c r="M23" s="23" t="s">
        <v>490</v>
      </c>
      <c r="N23" s="21" t="s">
        <v>29</v>
      </c>
      <c r="O23" s="22">
        <v>43122</v>
      </c>
      <c r="P23" s="21" t="s">
        <v>65</v>
      </c>
      <c r="Q23" s="22">
        <v>43171</v>
      </c>
      <c r="R23" s="20">
        <v>3904</v>
      </c>
      <c r="S23" s="24" t="s">
        <v>47</v>
      </c>
      <c r="T23" s="24"/>
      <c r="U23" s="20">
        <f>R23*D23</f>
        <v>7808</v>
      </c>
      <c r="V23" s="20">
        <f>IF('Détail Achats'!$S113="DA",'Détail Achats'!$U113*19%,0)</f>
        <v>3800</v>
      </c>
      <c r="W23" s="20">
        <f>V23+U23</f>
        <v>11608</v>
      </c>
      <c r="X23" s="27" t="str">
        <f>IF('Détail Achats'!$Q113&lt;&gt;"",'Détail Achats'!$Q113+30,"")</f>
        <v/>
      </c>
    </row>
    <row r="24" spans="1:24" x14ac:dyDescent="0.25">
      <c r="A24" s="29"/>
      <c r="B24" s="17" t="s">
        <v>147</v>
      </c>
      <c r="C24" s="13" t="s">
        <v>37</v>
      </c>
      <c r="D24" s="14">
        <v>6</v>
      </c>
      <c r="E24" s="14"/>
      <c r="F24" s="15"/>
      <c r="G24" s="16"/>
      <c r="H24" s="15"/>
      <c r="I24" s="16"/>
      <c r="J24" s="17" t="s">
        <v>285</v>
      </c>
      <c r="K24" s="17" t="s">
        <v>18</v>
      </c>
      <c r="L24" s="17" t="s">
        <v>27</v>
      </c>
      <c r="M24" s="17" t="s">
        <v>423</v>
      </c>
      <c r="N24" s="15" t="s">
        <v>49</v>
      </c>
      <c r="O24" s="16">
        <v>43095</v>
      </c>
      <c r="P24" s="15" t="s">
        <v>50</v>
      </c>
      <c r="Q24" s="16">
        <v>43102</v>
      </c>
      <c r="R24" s="14">
        <v>910</v>
      </c>
      <c r="S24" s="18" t="s">
        <v>47</v>
      </c>
      <c r="T24" s="18"/>
      <c r="U24" s="14">
        <f>R24*D24</f>
        <v>5460</v>
      </c>
      <c r="V24" s="14">
        <f>IF('Détail Achats'!$S46="DA",'Détail Achats'!$U46*19%,0)</f>
        <v>1029.8</v>
      </c>
      <c r="W24" s="14">
        <f>V24+U24</f>
        <v>6489.8</v>
      </c>
      <c r="X24" s="26">
        <f>IF('Détail Achats'!$Q46&lt;&gt;"",'Détail Achats'!$Q46+30,"")</f>
        <v>43198</v>
      </c>
    </row>
    <row r="25" spans="1:24" x14ac:dyDescent="0.25">
      <c r="A25" s="30"/>
      <c r="B25" s="23" t="s">
        <v>152</v>
      </c>
      <c r="C25" s="19" t="s">
        <v>37</v>
      </c>
      <c r="D25" s="20">
        <v>8</v>
      </c>
      <c r="E25" s="20"/>
      <c r="F25" s="21"/>
      <c r="G25" s="22"/>
      <c r="H25" s="21"/>
      <c r="I25" s="22"/>
      <c r="J25" s="23" t="s">
        <v>290</v>
      </c>
      <c r="K25" s="23" t="s">
        <v>18</v>
      </c>
      <c r="L25" s="23" t="s">
        <v>27</v>
      </c>
      <c r="M25" s="23" t="s">
        <v>428</v>
      </c>
      <c r="N25" s="21" t="s">
        <v>49</v>
      </c>
      <c r="O25" s="22">
        <v>43095</v>
      </c>
      <c r="P25" s="21" t="s">
        <v>50</v>
      </c>
      <c r="Q25" s="22">
        <v>43102</v>
      </c>
      <c r="R25" s="20">
        <v>970</v>
      </c>
      <c r="S25" s="24" t="s">
        <v>47</v>
      </c>
      <c r="T25" s="24"/>
      <c r="U25" s="20">
        <f>R25*D25</f>
        <v>7760</v>
      </c>
      <c r="V25" s="20">
        <f>IF('Détail Achats'!$S51="DA",'Détail Achats'!$U51*19%,0)</f>
        <v>0</v>
      </c>
      <c r="W25" s="20">
        <f>V25+U25</f>
        <v>7760</v>
      </c>
      <c r="X25" s="27" t="str">
        <f>IF('Détail Achats'!$Q51&lt;&gt;"",'Détail Achats'!$Q51+30,"")</f>
        <v/>
      </c>
    </row>
    <row r="26" spans="1:24" x14ac:dyDescent="0.25">
      <c r="A26" s="29"/>
      <c r="B26" s="17" t="s">
        <v>135</v>
      </c>
      <c r="C26" s="13" t="s">
        <v>38</v>
      </c>
      <c r="D26" s="14">
        <v>2</v>
      </c>
      <c r="E26" s="14"/>
      <c r="F26" s="15"/>
      <c r="G26" s="16"/>
      <c r="H26" s="15"/>
      <c r="I26" s="16"/>
      <c r="J26" s="17" t="s">
        <v>273</v>
      </c>
      <c r="K26" s="17" t="s">
        <v>18</v>
      </c>
      <c r="L26" s="17" t="s">
        <v>28</v>
      </c>
      <c r="M26" s="17" t="s">
        <v>411</v>
      </c>
      <c r="N26" s="15" t="s">
        <v>29</v>
      </c>
      <c r="O26" s="16">
        <v>43122</v>
      </c>
      <c r="P26" s="15"/>
      <c r="Q26" s="16"/>
      <c r="R26" s="14"/>
      <c r="S26" s="18" t="s">
        <v>47</v>
      </c>
      <c r="T26" s="18"/>
      <c r="U26" s="14">
        <f>R26*D26</f>
        <v>0</v>
      </c>
      <c r="V26" s="14">
        <f>IF('Détail Achats'!$S34="DA",'Détail Achats'!$U34*19%,0)</f>
        <v>0</v>
      </c>
      <c r="W26" s="14">
        <f>V26+U26</f>
        <v>0</v>
      </c>
      <c r="X26" s="26">
        <f>IF('Détail Achats'!$Q34&lt;&gt;"",'Détail Achats'!$Q34+30,"")</f>
        <v>43154</v>
      </c>
    </row>
    <row r="27" spans="1:24" x14ac:dyDescent="0.25">
      <c r="A27" s="30"/>
      <c r="B27" s="23" t="s">
        <v>108</v>
      </c>
      <c r="C27" s="19" t="s">
        <v>39</v>
      </c>
      <c r="D27" s="20">
        <v>2000</v>
      </c>
      <c r="E27" s="20"/>
      <c r="F27" s="21"/>
      <c r="G27" s="22"/>
      <c r="H27" s="21"/>
      <c r="I27" s="22"/>
      <c r="J27" s="23" t="s">
        <v>246</v>
      </c>
      <c r="K27" s="23" t="s">
        <v>19</v>
      </c>
      <c r="L27" s="23" t="s">
        <v>35</v>
      </c>
      <c r="M27" s="23" t="s">
        <v>384</v>
      </c>
      <c r="N27" s="21"/>
      <c r="O27" s="22"/>
      <c r="P27" s="21" t="s">
        <v>16</v>
      </c>
      <c r="Q27" s="22">
        <v>43138</v>
      </c>
      <c r="R27" s="20">
        <v>11.95</v>
      </c>
      <c r="S27" s="24" t="s">
        <v>47</v>
      </c>
      <c r="T27" s="24"/>
      <c r="U27" s="20">
        <f>R27*D27</f>
        <v>23900</v>
      </c>
      <c r="V27" s="20">
        <f>IF('Détail Achats'!$S7="DA",'Détail Achats'!$U7*19%,0)</f>
        <v>7220</v>
      </c>
      <c r="W27" s="20">
        <f>V27+U27</f>
        <v>31120</v>
      </c>
      <c r="X27" s="27">
        <f>IF('Détail Achats'!$Q7&lt;&gt;"",'Détail Achats'!$Q7+30,"")</f>
        <v>43203</v>
      </c>
    </row>
    <row r="28" spans="1:24" x14ac:dyDescent="0.25">
      <c r="A28" s="30"/>
      <c r="B28" s="23" t="s">
        <v>168</v>
      </c>
      <c r="C28" s="19" t="s">
        <v>38</v>
      </c>
      <c r="D28" s="20">
        <v>4</v>
      </c>
      <c r="E28" s="20"/>
      <c r="F28" s="21"/>
      <c r="G28" s="22"/>
      <c r="H28" s="21"/>
      <c r="I28" s="22"/>
      <c r="J28" s="23" t="s">
        <v>306</v>
      </c>
      <c r="K28" s="23" t="s">
        <v>18</v>
      </c>
      <c r="L28" s="23" t="s">
        <v>27</v>
      </c>
      <c r="M28" s="23" t="s">
        <v>444</v>
      </c>
      <c r="N28" s="21" t="s">
        <v>51</v>
      </c>
      <c r="O28" s="22">
        <v>43095</v>
      </c>
      <c r="P28" s="21" t="s">
        <v>52</v>
      </c>
      <c r="Q28" s="22">
        <v>43096</v>
      </c>
      <c r="R28" s="20">
        <v>630</v>
      </c>
      <c r="S28" s="24" t="s">
        <v>47</v>
      </c>
      <c r="T28" s="24"/>
      <c r="U28" s="20">
        <f>R28*D28</f>
        <v>2520</v>
      </c>
      <c r="V28" s="20">
        <f>IF('Détail Achats'!$S67="DA",'Détail Achats'!$U67*19%,0)</f>
        <v>3021</v>
      </c>
      <c r="W28" s="20">
        <f>V28+U28</f>
        <v>5541</v>
      </c>
      <c r="X28" s="27">
        <f>IF('Détail Achats'!$Q67&lt;&gt;"",'Détail Achats'!$Q67+30,"")</f>
        <v>43132</v>
      </c>
    </row>
    <row r="29" spans="1:24" x14ac:dyDescent="0.25">
      <c r="A29" s="29"/>
      <c r="B29" s="17" t="s">
        <v>137</v>
      </c>
      <c r="C29" s="13" t="s">
        <v>39</v>
      </c>
      <c r="D29" s="14">
        <v>3600</v>
      </c>
      <c r="E29" s="14"/>
      <c r="F29" s="15"/>
      <c r="G29" s="16"/>
      <c r="H29" s="15"/>
      <c r="I29" s="16"/>
      <c r="J29" s="17" t="s">
        <v>275</v>
      </c>
      <c r="K29" s="17" t="s">
        <v>19</v>
      </c>
      <c r="L29" s="17" t="s">
        <v>35</v>
      </c>
      <c r="M29" s="17" t="s">
        <v>413</v>
      </c>
      <c r="N29" s="15" t="s">
        <v>30</v>
      </c>
      <c r="O29" s="16">
        <v>43123</v>
      </c>
      <c r="P29" s="15" t="s">
        <v>31</v>
      </c>
      <c r="Q29" s="16">
        <v>43124</v>
      </c>
      <c r="R29" s="14">
        <v>11.95</v>
      </c>
      <c r="S29" s="18" t="s">
        <v>47</v>
      </c>
      <c r="T29" s="18"/>
      <c r="U29" s="14">
        <f>R29*D29</f>
        <v>43020</v>
      </c>
      <c r="V29" s="14">
        <f>IF('Détail Achats'!$S36="DA",'Détail Achats'!$U36*19%,0)</f>
        <v>269.04000000000002</v>
      </c>
      <c r="W29" s="14">
        <f>V29+U29</f>
        <v>43289.04</v>
      </c>
      <c r="X29" s="26">
        <f>IF('Détail Achats'!$Q36&lt;&gt;"",'Détail Achats'!$Q36+30,"")</f>
        <v>43201</v>
      </c>
    </row>
    <row r="30" spans="1:24" x14ac:dyDescent="0.25">
      <c r="A30" s="30"/>
      <c r="B30" s="23" t="s">
        <v>236</v>
      </c>
      <c r="C30" s="19" t="s">
        <v>38</v>
      </c>
      <c r="D30" s="20">
        <v>4</v>
      </c>
      <c r="E30" s="20"/>
      <c r="F30" s="21"/>
      <c r="G30" s="22"/>
      <c r="H30" s="21" t="s">
        <v>85</v>
      </c>
      <c r="I30" s="22">
        <v>43144</v>
      </c>
      <c r="J30" s="23" t="s">
        <v>374</v>
      </c>
      <c r="K30" s="23" t="s">
        <v>18</v>
      </c>
      <c r="L30" s="23" t="s">
        <v>76</v>
      </c>
      <c r="M30" s="23" t="s">
        <v>512</v>
      </c>
      <c r="N30" s="21" t="s">
        <v>14</v>
      </c>
      <c r="O30" s="22">
        <v>43144</v>
      </c>
      <c r="P30" s="21" t="s">
        <v>84</v>
      </c>
      <c r="Q30" s="22">
        <v>43168</v>
      </c>
      <c r="R30" s="20">
        <v>2320</v>
      </c>
      <c r="S30" s="24" t="s">
        <v>47</v>
      </c>
      <c r="T30" s="24"/>
      <c r="U30" s="20">
        <f>R30*D30</f>
        <v>9280</v>
      </c>
      <c r="V30" s="20">
        <f>IF('Détail Achats'!$S135="DA",'Détail Achats'!$U135*19%,0)</f>
        <v>494</v>
      </c>
      <c r="W30" s="20">
        <f>V30+U30</f>
        <v>9774</v>
      </c>
      <c r="X30" s="27">
        <f>IF('Détail Achats'!$Q135&lt;&gt;"",'Détail Achats'!$Q135+30,"")</f>
        <v>43132</v>
      </c>
    </row>
    <row r="31" spans="1:24" x14ac:dyDescent="0.25">
      <c r="A31" s="29"/>
      <c r="B31" s="17" t="s">
        <v>225</v>
      </c>
      <c r="C31" s="13" t="s">
        <v>41</v>
      </c>
      <c r="D31" s="14">
        <v>1</v>
      </c>
      <c r="E31" s="14"/>
      <c r="F31" s="15" t="s">
        <v>68</v>
      </c>
      <c r="G31" s="16">
        <v>43125</v>
      </c>
      <c r="H31" s="15" t="s">
        <v>69</v>
      </c>
      <c r="I31" s="16">
        <v>43178</v>
      </c>
      <c r="J31" s="17" t="s">
        <v>363</v>
      </c>
      <c r="K31" s="17" t="s">
        <v>41</v>
      </c>
      <c r="L31" s="17" t="s">
        <v>70</v>
      </c>
      <c r="M31" s="17" t="s">
        <v>501</v>
      </c>
      <c r="N31" s="15" t="s">
        <v>71</v>
      </c>
      <c r="O31" s="16">
        <v>43178</v>
      </c>
      <c r="P31" s="15" t="s">
        <v>96</v>
      </c>
      <c r="Q31" s="16">
        <v>43178</v>
      </c>
      <c r="R31" s="14">
        <v>18953.599999999999</v>
      </c>
      <c r="S31" s="18" t="s">
        <v>47</v>
      </c>
      <c r="T31" s="18"/>
      <c r="U31" s="14">
        <f>R31*D31</f>
        <v>18953.599999999999</v>
      </c>
      <c r="V31" s="14">
        <f>IF('Détail Achats'!$S124="DA",'Détail Achats'!$U124*19%,0)</f>
        <v>9754.6</v>
      </c>
      <c r="W31" s="14">
        <f>V31+U31</f>
        <v>28708.199999999997</v>
      </c>
      <c r="X31" s="26" t="str">
        <f>IF('Détail Achats'!$Q124&lt;&gt;"",'Détail Achats'!$Q124+30,"")</f>
        <v/>
      </c>
    </row>
    <row r="32" spans="1:24" x14ac:dyDescent="0.25">
      <c r="A32" s="29"/>
      <c r="B32" s="17" t="s">
        <v>201</v>
      </c>
      <c r="C32" s="13" t="s">
        <v>37</v>
      </c>
      <c r="D32" s="14">
        <v>16</v>
      </c>
      <c r="E32" s="14"/>
      <c r="F32" s="15"/>
      <c r="G32" s="16"/>
      <c r="H32" s="15"/>
      <c r="I32" s="16"/>
      <c r="J32" s="17" t="s">
        <v>339</v>
      </c>
      <c r="K32" s="17" t="s">
        <v>18</v>
      </c>
      <c r="L32" s="17" t="s">
        <v>27</v>
      </c>
      <c r="M32" s="17" t="s">
        <v>477</v>
      </c>
      <c r="N32" s="15"/>
      <c r="O32" s="16"/>
      <c r="P32" s="15"/>
      <c r="Q32" s="16"/>
      <c r="R32" s="14">
        <v>3040</v>
      </c>
      <c r="S32" s="18" t="s">
        <v>47</v>
      </c>
      <c r="T32" s="18"/>
      <c r="U32" s="14">
        <f>R32*D32</f>
        <v>48640</v>
      </c>
      <c r="V32" s="14">
        <f>IF('Détail Achats'!$S100="DA",'Détail Achats'!$U100*19%,0)</f>
        <v>2508</v>
      </c>
      <c r="W32" s="14">
        <f>V32+U32</f>
        <v>51148</v>
      </c>
      <c r="X32" s="26" t="str">
        <f>IF('Détail Achats'!$Q100&lt;&gt;"",'Détail Achats'!$Q100+30,"")</f>
        <v/>
      </c>
    </row>
    <row r="33" spans="1:24" x14ac:dyDescent="0.25">
      <c r="A33" s="30"/>
      <c r="B33" s="23" t="s">
        <v>150</v>
      </c>
      <c r="C33" s="19" t="s">
        <v>37</v>
      </c>
      <c r="D33" s="20">
        <v>5</v>
      </c>
      <c r="E33" s="20"/>
      <c r="F33" s="21"/>
      <c r="G33" s="22"/>
      <c r="H33" s="21"/>
      <c r="I33" s="22"/>
      <c r="J33" s="23" t="s">
        <v>288</v>
      </c>
      <c r="K33" s="23" t="s">
        <v>18</v>
      </c>
      <c r="L33" s="23" t="s">
        <v>27</v>
      </c>
      <c r="M33" s="23" t="s">
        <v>426</v>
      </c>
      <c r="N33" s="21" t="s">
        <v>49</v>
      </c>
      <c r="O33" s="22">
        <v>43095</v>
      </c>
      <c r="P33" s="21" t="s">
        <v>50</v>
      </c>
      <c r="Q33" s="22">
        <v>43102</v>
      </c>
      <c r="R33" s="20">
        <v>2040</v>
      </c>
      <c r="S33" s="24" t="s">
        <v>47</v>
      </c>
      <c r="T33" s="24"/>
      <c r="U33" s="20">
        <f>R33*D33</f>
        <v>10200</v>
      </c>
      <c r="V33" s="20">
        <f>IF('Détail Achats'!$S49="DA",'Détail Achats'!$U49*19%,0)</f>
        <v>228</v>
      </c>
      <c r="W33" s="20">
        <f>V33+U33</f>
        <v>10428</v>
      </c>
      <c r="X33" s="27">
        <f>IF('Détail Achats'!$Q49&lt;&gt;"",'Détail Achats'!$Q49+30,"")</f>
        <v>43126</v>
      </c>
    </row>
    <row r="34" spans="1:24" x14ac:dyDescent="0.25">
      <c r="A34" s="30"/>
      <c r="B34" s="23" t="s">
        <v>240</v>
      </c>
      <c r="C34" s="19" t="s">
        <v>92</v>
      </c>
      <c r="D34" s="20">
        <v>1</v>
      </c>
      <c r="E34" s="20"/>
      <c r="F34" s="21" t="s">
        <v>59</v>
      </c>
      <c r="G34" s="22" t="s">
        <v>59</v>
      </c>
      <c r="H34" s="21" t="s">
        <v>89</v>
      </c>
      <c r="I34" s="22">
        <v>43173</v>
      </c>
      <c r="J34" s="23" t="s">
        <v>378</v>
      </c>
      <c r="K34" s="23" t="s">
        <v>93</v>
      </c>
      <c r="L34" s="23" t="s">
        <v>93</v>
      </c>
      <c r="M34" s="23" t="s">
        <v>516</v>
      </c>
      <c r="N34" s="21"/>
      <c r="O34" s="22"/>
      <c r="P34" s="21" t="s">
        <v>90</v>
      </c>
      <c r="Q34" s="22">
        <v>43124</v>
      </c>
      <c r="R34" s="20">
        <v>1440</v>
      </c>
      <c r="S34" s="24" t="s">
        <v>91</v>
      </c>
      <c r="T34" s="24"/>
      <c r="U34" s="20">
        <f>R34*D34</f>
        <v>1440</v>
      </c>
      <c r="V34" s="20">
        <f>IF('Détail Achats'!$S139="DA",'Détail Achats'!$U139*19%,0)</f>
        <v>13771.408999999998</v>
      </c>
      <c r="W34" s="20">
        <f>V34+U34</f>
        <v>15211.408999999998</v>
      </c>
      <c r="X34" s="27" t="str">
        <f>IF('Détail Achats'!$Q139&lt;&gt;"",'Détail Achats'!$Q139+30,"")</f>
        <v/>
      </c>
    </row>
    <row r="35" spans="1:24" x14ac:dyDescent="0.25">
      <c r="A35" s="30"/>
      <c r="B35" s="23" t="s">
        <v>146</v>
      </c>
      <c r="C35" s="19" t="s">
        <v>37</v>
      </c>
      <c r="D35" s="20">
        <v>2</v>
      </c>
      <c r="E35" s="20"/>
      <c r="F35" s="21"/>
      <c r="G35" s="22"/>
      <c r="H35" s="21"/>
      <c r="I35" s="22"/>
      <c r="J35" s="23" t="s">
        <v>284</v>
      </c>
      <c r="K35" s="23" t="s">
        <v>18</v>
      </c>
      <c r="L35" s="23" t="s">
        <v>27</v>
      </c>
      <c r="M35" s="23" t="s">
        <v>422</v>
      </c>
      <c r="N35" s="21" t="s">
        <v>49</v>
      </c>
      <c r="O35" s="22">
        <v>43095</v>
      </c>
      <c r="P35" s="21" t="s">
        <v>50</v>
      </c>
      <c r="Q35" s="22">
        <v>43102</v>
      </c>
      <c r="R35" s="20">
        <v>2290</v>
      </c>
      <c r="S35" s="24" t="s">
        <v>47</v>
      </c>
      <c r="T35" s="24"/>
      <c r="U35" s="20">
        <f>R35*D35</f>
        <v>4580</v>
      </c>
      <c r="V35" s="20">
        <f>IF('Détail Achats'!$S45="DA",'Détail Achats'!$U45*19%,0)</f>
        <v>371.26</v>
      </c>
      <c r="W35" s="20">
        <f>V35+U35</f>
        <v>4951.26</v>
      </c>
      <c r="X35" s="27">
        <f>IF('Détail Achats'!$Q45&lt;&gt;"",'Détail Achats'!$Q45+30,"")</f>
        <v>43183</v>
      </c>
    </row>
    <row r="36" spans="1:24" x14ac:dyDescent="0.25">
      <c r="A36" s="30"/>
      <c r="B36" s="23" t="s">
        <v>206</v>
      </c>
      <c r="C36" s="19" t="s">
        <v>38</v>
      </c>
      <c r="D36" s="20">
        <v>20</v>
      </c>
      <c r="E36" s="20"/>
      <c r="F36" s="24">
        <v>20</v>
      </c>
      <c r="G36" s="22">
        <v>43110</v>
      </c>
      <c r="H36" s="21" t="s">
        <v>61</v>
      </c>
      <c r="I36" s="22">
        <v>43122</v>
      </c>
      <c r="J36" s="23" t="s">
        <v>344</v>
      </c>
      <c r="K36" s="23" t="s">
        <v>18</v>
      </c>
      <c r="L36" s="23" t="s">
        <v>28</v>
      </c>
      <c r="M36" s="23" t="s">
        <v>482</v>
      </c>
      <c r="N36" s="21" t="s">
        <v>29</v>
      </c>
      <c r="O36" s="22">
        <v>43122</v>
      </c>
      <c r="P36" s="21" t="s">
        <v>65</v>
      </c>
      <c r="Q36" s="22">
        <v>43171</v>
      </c>
      <c r="R36" s="20">
        <v>70.8</v>
      </c>
      <c r="S36" s="24" t="s">
        <v>47</v>
      </c>
      <c r="T36" s="24"/>
      <c r="U36" s="20">
        <f>R36*D36</f>
        <v>1416</v>
      </c>
      <c r="V36" s="20">
        <f>IF('Détail Achats'!$S105="DA",'Détail Achats'!$U105*19%,0)</f>
        <v>402.8</v>
      </c>
      <c r="W36" s="20">
        <f>V36+U36</f>
        <v>1818.8</v>
      </c>
      <c r="X36" s="27">
        <f>IF('Détail Achats'!$Q105&lt;&gt;"",'Détail Achats'!$Q105+30,"")</f>
        <v>43132</v>
      </c>
    </row>
    <row r="37" spans="1:24" x14ac:dyDescent="0.25">
      <c r="A37" s="30"/>
      <c r="B37" s="23" t="s">
        <v>160</v>
      </c>
      <c r="C37" s="19" t="s">
        <v>37</v>
      </c>
      <c r="D37" s="20">
        <v>1</v>
      </c>
      <c r="E37" s="20"/>
      <c r="F37" s="21"/>
      <c r="G37" s="22"/>
      <c r="H37" s="21"/>
      <c r="I37" s="22"/>
      <c r="J37" s="23" t="s">
        <v>298</v>
      </c>
      <c r="K37" s="23" t="s">
        <v>18</v>
      </c>
      <c r="L37" s="23" t="s">
        <v>27</v>
      </c>
      <c r="M37" s="23" t="s">
        <v>436</v>
      </c>
      <c r="N37" s="21" t="s">
        <v>51</v>
      </c>
      <c r="O37" s="22">
        <v>43095</v>
      </c>
      <c r="P37" s="21" t="s">
        <v>52</v>
      </c>
      <c r="Q37" s="22">
        <v>43096</v>
      </c>
      <c r="R37" s="20">
        <v>13440</v>
      </c>
      <c r="S37" s="24" t="s">
        <v>47</v>
      </c>
      <c r="T37" s="24"/>
      <c r="U37" s="20">
        <f>R37*D37</f>
        <v>13440</v>
      </c>
      <c r="V37" s="20">
        <f>IF('Détail Achats'!$S59="DA",'Détail Achats'!$U59*19%,0)</f>
        <v>570</v>
      </c>
      <c r="W37" s="20">
        <f>V37+U37</f>
        <v>14010</v>
      </c>
      <c r="X37" s="27">
        <f>IF('Détail Achats'!$Q59&lt;&gt;"",'Détail Achats'!$Q59+30,"")</f>
        <v>43126</v>
      </c>
    </row>
    <row r="38" spans="1:24" x14ac:dyDescent="0.25">
      <c r="A38" s="30"/>
      <c r="B38" s="23" t="s">
        <v>176</v>
      </c>
      <c r="C38" s="19" t="s">
        <v>37</v>
      </c>
      <c r="D38" s="20">
        <v>10</v>
      </c>
      <c r="E38" s="20"/>
      <c r="F38" s="21"/>
      <c r="G38" s="22"/>
      <c r="H38" s="21"/>
      <c r="I38" s="22"/>
      <c r="J38" s="23" t="s">
        <v>314</v>
      </c>
      <c r="K38" s="23" t="s">
        <v>18</v>
      </c>
      <c r="L38" s="23" t="s">
        <v>27</v>
      </c>
      <c r="M38" s="23" t="s">
        <v>452</v>
      </c>
      <c r="N38" s="21" t="s">
        <v>53</v>
      </c>
      <c r="O38" s="22">
        <v>43095</v>
      </c>
      <c r="P38" s="21" t="s">
        <v>54</v>
      </c>
      <c r="Q38" s="22">
        <v>43102</v>
      </c>
      <c r="R38" s="20">
        <v>1900</v>
      </c>
      <c r="S38" s="24" t="s">
        <v>47</v>
      </c>
      <c r="T38" s="24"/>
      <c r="U38" s="20">
        <f>R38*D38</f>
        <v>19000</v>
      </c>
      <c r="V38" s="20">
        <f>IF('Détail Achats'!$S75="DA",'Détail Achats'!$U75*19%,0)</f>
        <v>798</v>
      </c>
      <c r="W38" s="20">
        <f>V38+U38</f>
        <v>19798</v>
      </c>
      <c r="X38" s="27">
        <f>IF('Détail Achats'!$Q75&lt;&gt;"",'Détail Achats'!$Q75+30,"")</f>
        <v>43132</v>
      </c>
    </row>
    <row r="39" spans="1:24" x14ac:dyDescent="0.25">
      <c r="A39" s="29"/>
      <c r="B39" s="17" t="s">
        <v>191</v>
      </c>
      <c r="C39" s="13" t="s">
        <v>37</v>
      </c>
      <c r="D39" s="14">
        <v>2</v>
      </c>
      <c r="E39" s="14"/>
      <c r="F39" s="15"/>
      <c r="G39" s="16"/>
      <c r="H39" s="15"/>
      <c r="I39" s="16"/>
      <c r="J39" s="17" t="s">
        <v>329</v>
      </c>
      <c r="K39" s="17" t="s">
        <v>18</v>
      </c>
      <c r="L39" s="17" t="s">
        <v>27</v>
      </c>
      <c r="M39" s="17" t="s">
        <v>467</v>
      </c>
      <c r="N39" s="15"/>
      <c r="O39" s="16"/>
      <c r="P39" s="15"/>
      <c r="Q39" s="16"/>
      <c r="R39" s="14">
        <v>7889.5</v>
      </c>
      <c r="S39" s="18" t="s">
        <v>47</v>
      </c>
      <c r="T39" s="18"/>
      <c r="U39" s="14">
        <f>R39*D39</f>
        <v>15779</v>
      </c>
      <c r="V39" s="14">
        <f>IF('Détail Achats'!$S90="DA",'Détail Achats'!$U90*19%,0)</f>
        <v>1858.2</v>
      </c>
      <c r="W39" s="14">
        <f>V39+U39</f>
        <v>17637.2</v>
      </c>
      <c r="X39" s="26">
        <f>IF('Détail Achats'!$Q90&lt;&gt;"",'Détail Achats'!$Q90+30,"")</f>
        <v>43201</v>
      </c>
    </row>
    <row r="40" spans="1:24" x14ac:dyDescent="0.25">
      <c r="A40" s="29"/>
      <c r="B40" s="17" t="s">
        <v>129</v>
      </c>
      <c r="C40" s="13" t="s">
        <v>38</v>
      </c>
      <c r="D40" s="14">
        <v>20</v>
      </c>
      <c r="E40" s="14"/>
      <c r="F40" s="15"/>
      <c r="G40" s="16"/>
      <c r="H40" s="15"/>
      <c r="I40" s="16"/>
      <c r="J40" s="17" t="s">
        <v>267</v>
      </c>
      <c r="K40" s="17" t="s">
        <v>18</v>
      </c>
      <c r="L40" s="17" t="s">
        <v>28</v>
      </c>
      <c r="M40" s="17" t="s">
        <v>405</v>
      </c>
      <c r="N40" s="15" t="s">
        <v>29</v>
      </c>
      <c r="O40" s="16">
        <v>43122</v>
      </c>
      <c r="P40" s="15"/>
      <c r="Q40" s="16"/>
      <c r="R40" s="14"/>
      <c r="S40" s="18" t="s">
        <v>47</v>
      </c>
      <c r="T40" s="18"/>
      <c r="U40" s="14">
        <f>R40*D40</f>
        <v>0</v>
      </c>
      <c r="V40" s="14">
        <f>IF('Détail Achats'!$S28="DA",'Détail Achats'!$U28*19%,0)</f>
        <v>478.8</v>
      </c>
      <c r="W40" s="14">
        <f>V40+U40</f>
        <v>478.8</v>
      </c>
      <c r="X40" s="26">
        <f>IF('Détail Achats'!$Q28&lt;&gt;"",'Détail Achats'!$Q28+30,"")</f>
        <v>43126</v>
      </c>
    </row>
    <row r="41" spans="1:24" x14ac:dyDescent="0.25">
      <c r="A41" s="29"/>
      <c r="B41" s="17" t="s">
        <v>157</v>
      </c>
      <c r="C41" s="13" t="s">
        <v>37</v>
      </c>
      <c r="D41" s="14">
        <v>30</v>
      </c>
      <c r="E41" s="14"/>
      <c r="F41" s="15"/>
      <c r="G41" s="16"/>
      <c r="H41" s="15"/>
      <c r="I41" s="16"/>
      <c r="J41" s="17" t="s">
        <v>295</v>
      </c>
      <c r="K41" s="17" t="s">
        <v>18</v>
      </c>
      <c r="L41" s="17" t="s">
        <v>27</v>
      </c>
      <c r="M41" s="17" t="s">
        <v>433</v>
      </c>
      <c r="N41" s="15" t="s">
        <v>49</v>
      </c>
      <c r="O41" s="16">
        <v>43095</v>
      </c>
      <c r="P41" s="15" t="s">
        <v>50</v>
      </c>
      <c r="Q41" s="16">
        <v>43102</v>
      </c>
      <c r="R41" s="14">
        <v>190</v>
      </c>
      <c r="S41" s="18" t="s">
        <v>47</v>
      </c>
      <c r="T41" s="18"/>
      <c r="U41" s="14">
        <f>R41*D41</f>
        <v>5700</v>
      </c>
      <c r="V41" s="14">
        <f>IF('Détail Achats'!$S56="DA",'Détail Achats'!$U56*19%,0)</f>
        <v>0</v>
      </c>
      <c r="W41" s="14">
        <f>V41+U41</f>
        <v>5700</v>
      </c>
      <c r="X41" s="26" t="str">
        <f>IF('Détail Achats'!$Q56&lt;&gt;"",'Détail Achats'!$Q56+30,"")</f>
        <v/>
      </c>
    </row>
    <row r="42" spans="1:24" x14ac:dyDescent="0.25">
      <c r="A42" s="29"/>
      <c r="B42" s="17" t="s">
        <v>199</v>
      </c>
      <c r="C42" s="13" t="s">
        <v>37</v>
      </c>
      <c r="D42" s="14">
        <v>7</v>
      </c>
      <c r="E42" s="14"/>
      <c r="F42" s="15"/>
      <c r="G42" s="16"/>
      <c r="H42" s="15"/>
      <c r="I42" s="16"/>
      <c r="J42" s="17" t="s">
        <v>337</v>
      </c>
      <c r="K42" s="17" t="s">
        <v>18</v>
      </c>
      <c r="L42" s="17" t="s">
        <v>27</v>
      </c>
      <c r="M42" s="17" t="s">
        <v>475</v>
      </c>
      <c r="N42" s="15"/>
      <c r="O42" s="16"/>
      <c r="P42" s="15"/>
      <c r="Q42" s="16"/>
      <c r="R42" s="14">
        <v>2860</v>
      </c>
      <c r="S42" s="18" t="s">
        <v>47</v>
      </c>
      <c r="T42" s="18"/>
      <c r="U42" s="14">
        <f>R42*D42</f>
        <v>20020</v>
      </c>
      <c r="V42" s="14">
        <f>IF('Détail Achats'!$S98="DA",'Détail Achats'!$U98*19%,0)</f>
        <v>1311</v>
      </c>
      <c r="W42" s="14">
        <f>V42+U42</f>
        <v>21331</v>
      </c>
      <c r="X42" s="26">
        <f>IF('Détail Achats'!$Q98&lt;&gt;"",'Détail Achats'!$Q98+30,"")</f>
        <v>43132</v>
      </c>
    </row>
    <row r="43" spans="1:24" x14ac:dyDescent="0.25">
      <c r="A43" s="29"/>
      <c r="B43" s="17" t="s">
        <v>211</v>
      </c>
      <c r="C43" s="13" t="s">
        <v>38</v>
      </c>
      <c r="D43" s="14">
        <v>1</v>
      </c>
      <c r="E43" s="14"/>
      <c r="F43" s="18">
        <v>1</v>
      </c>
      <c r="G43" s="16">
        <v>43110</v>
      </c>
      <c r="H43" s="15" t="s">
        <v>61</v>
      </c>
      <c r="I43" s="16">
        <v>43122</v>
      </c>
      <c r="J43" s="17" t="s">
        <v>349</v>
      </c>
      <c r="K43" s="17" t="s">
        <v>18</v>
      </c>
      <c r="L43" s="17" t="s">
        <v>28</v>
      </c>
      <c r="M43" s="17" t="s">
        <v>487</v>
      </c>
      <c r="N43" s="15" t="s">
        <v>29</v>
      </c>
      <c r="O43" s="16">
        <v>43122</v>
      </c>
      <c r="P43" s="15" t="s">
        <v>65</v>
      </c>
      <c r="Q43" s="16">
        <v>43171</v>
      </c>
      <c r="R43" s="14">
        <v>469.2</v>
      </c>
      <c r="S43" s="18" t="s">
        <v>47</v>
      </c>
      <c r="T43" s="18"/>
      <c r="U43" s="14">
        <f>R43*D43</f>
        <v>469.2</v>
      </c>
      <c r="V43" s="14">
        <f>IF('Détail Achats'!$S110="DA",'Détail Achats'!$U110*19%,0)</f>
        <v>2006.4</v>
      </c>
      <c r="W43" s="14">
        <f>V43+U43</f>
        <v>2475.6</v>
      </c>
      <c r="X43" s="26">
        <f>IF('Détail Achats'!$Q110&lt;&gt;"",'Détail Achats'!$Q110+30,"")</f>
        <v>43132</v>
      </c>
    </row>
    <row r="44" spans="1:24" x14ac:dyDescent="0.25">
      <c r="A44" s="29"/>
      <c r="B44" s="17" t="s">
        <v>189</v>
      </c>
      <c r="C44" s="13" t="s">
        <v>37</v>
      </c>
      <c r="D44" s="14">
        <v>20</v>
      </c>
      <c r="E44" s="14"/>
      <c r="F44" s="15"/>
      <c r="G44" s="16"/>
      <c r="H44" s="15"/>
      <c r="I44" s="16"/>
      <c r="J44" s="17" t="s">
        <v>327</v>
      </c>
      <c r="K44" s="17" t="s">
        <v>18</v>
      </c>
      <c r="L44" s="17" t="s">
        <v>27</v>
      </c>
      <c r="M44" s="17" t="s">
        <v>465</v>
      </c>
      <c r="N44" s="15"/>
      <c r="O44" s="16"/>
      <c r="P44" s="15"/>
      <c r="Q44" s="16"/>
      <c r="R44" s="14">
        <v>360</v>
      </c>
      <c r="S44" s="18" t="s">
        <v>47</v>
      </c>
      <c r="T44" s="18"/>
      <c r="U44" s="14">
        <f>R44*D44</f>
        <v>7200</v>
      </c>
      <c r="V44" s="14">
        <f>IF('Détail Achats'!$S88="DA",'Détail Achats'!$U88*19%,0)</f>
        <v>1368</v>
      </c>
      <c r="W44" s="14">
        <f>V44+U44</f>
        <v>8568</v>
      </c>
      <c r="X44" s="26">
        <f>IF('Détail Achats'!$Q88&lt;&gt;"",'Détail Achats'!$Q88+30,"")</f>
        <v>43201</v>
      </c>
    </row>
    <row r="45" spans="1:24" x14ac:dyDescent="0.25">
      <c r="A45" s="30"/>
      <c r="B45" s="23" t="s">
        <v>122</v>
      </c>
      <c r="C45" s="19" t="s">
        <v>38</v>
      </c>
      <c r="D45" s="20">
        <v>1</v>
      </c>
      <c r="E45" s="20"/>
      <c r="F45" s="21"/>
      <c r="G45" s="22"/>
      <c r="H45" s="21"/>
      <c r="I45" s="22"/>
      <c r="J45" s="23" t="s">
        <v>260</v>
      </c>
      <c r="K45" s="23" t="s">
        <v>18</v>
      </c>
      <c r="L45" s="23" t="s">
        <v>27</v>
      </c>
      <c r="M45" s="23" t="s">
        <v>398</v>
      </c>
      <c r="N45" s="21" t="s">
        <v>21</v>
      </c>
      <c r="O45" s="22">
        <v>43153</v>
      </c>
      <c r="P45" s="21" t="s">
        <v>22</v>
      </c>
      <c r="Q45" s="22">
        <v>43153</v>
      </c>
      <c r="R45" s="20">
        <v>1954</v>
      </c>
      <c r="S45" s="24" t="s">
        <v>47</v>
      </c>
      <c r="T45" s="24"/>
      <c r="U45" s="20">
        <f>R45*D45</f>
        <v>1954</v>
      </c>
      <c r="V45" s="20">
        <f>IF('Détail Achats'!$S21="DA",'Détail Achats'!$U21*19%,0)</f>
        <v>3220.5</v>
      </c>
      <c r="W45" s="20">
        <f>V45+U45</f>
        <v>5174.5</v>
      </c>
      <c r="X45" s="27">
        <f>IF('Détail Achats'!$Q21&lt;&gt;"",'Détail Achats'!$Q21+30,"")</f>
        <v>43201</v>
      </c>
    </row>
    <row r="46" spans="1:24" x14ac:dyDescent="0.25">
      <c r="A46" s="29"/>
      <c r="B46" s="17" t="s">
        <v>237</v>
      </c>
      <c r="C46" s="13" t="s">
        <v>38</v>
      </c>
      <c r="D46" s="14">
        <v>2</v>
      </c>
      <c r="E46" s="14"/>
      <c r="F46" s="15"/>
      <c r="G46" s="16"/>
      <c r="H46" s="15" t="s">
        <v>86</v>
      </c>
      <c r="I46" s="16">
        <v>43184</v>
      </c>
      <c r="J46" s="17" t="s">
        <v>375</v>
      </c>
      <c r="K46" s="17" t="s">
        <v>18</v>
      </c>
      <c r="L46" s="17" t="s">
        <v>76</v>
      </c>
      <c r="M46" s="17" t="s">
        <v>513</v>
      </c>
      <c r="N46" s="15" t="s">
        <v>87</v>
      </c>
      <c r="O46" s="16">
        <v>43168</v>
      </c>
      <c r="P46" s="15" t="s">
        <v>84</v>
      </c>
      <c r="Q46" s="16">
        <v>43168</v>
      </c>
      <c r="R46" s="14">
        <v>2710</v>
      </c>
      <c r="S46" s="18" t="s">
        <v>47</v>
      </c>
      <c r="T46" s="18"/>
      <c r="U46" s="14">
        <f>R46*D46</f>
        <v>5420</v>
      </c>
      <c r="V46" s="14">
        <f>IF('Détail Achats'!$S136="DA",'Détail Achats'!$U136*19%,0)</f>
        <v>4750</v>
      </c>
      <c r="W46" s="14">
        <f>V46+U46</f>
        <v>10170</v>
      </c>
      <c r="X46" s="26">
        <f>IF('Détail Achats'!$Q136&lt;&gt;"",'Détail Achats'!$Q136+30,"")</f>
        <v>43132</v>
      </c>
    </row>
    <row r="47" spans="1:24" x14ac:dyDescent="0.25">
      <c r="A47" s="30"/>
      <c r="B47" s="23" t="s">
        <v>216</v>
      </c>
      <c r="C47" s="19" t="s">
        <v>38</v>
      </c>
      <c r="D47" s="20">
        <v>36</v>
      </c>
      <c r="E47" s="20"/>
      <c r="F47" s="24">
        <v>36</v>
      </c>
      <c r="G47" s="22">
        <v>43145</v>
      </c>
      <c r="H47" s="21" t="s">
        <v>62</v>
      </c>
      <c r="I47" s="22">
        <v>43149</v>
      </c>
      <c r="J47" s="23" t="s">
        <v>354</v>
      </c>
      <c r="K47" s="23" t="s">
        <v>18</v>
      </c>
      <c r="L47" s="23" t="s">
        <v>28</v>
      </c>
      <c r="M47" s="23" t="s">
        <v>492</v>
      </c>
      <c r="N47" s="21" t="s">
        <v>64</v>
      </c>
      <c r="O47" s="22">
        <v>43149</v>
      </c>
      <c r="P47" s="21" t="s">
        <v>65</v>
      </c>
      <c r="Q47" s="22">
        <v>43171</v>
      </c>
      <c r="R47" s="20">
        <v>273.60000000000002</v>
      </c>
      <c r="S47" s="24" t="s">
        <v>47</v>
      </c>
      <c r="T47" s="24"/>
      <c r="U47" s="20">
        <f>R47*D47</f>
        <v>9849.6</v>
      </c>
      <c r="V47" s="20">
        <f>IF('Détail Achats'!$S115="DA",'Détail Achats'!$U115*19%,0)</f>
        <v>195.7</v>
      </c>
      <c r="W47" s="20">
        <f>V47+U47</f>
        <v>10045.300000000001</v>
      </c>
      <c r="X47" s="27">
        <f>IF('Détail Achats'!$Q115&lt;&gt;"",'Détail Achats'!$Q115+30,"")</f>
        <v>43126</v>
      </c>
    </row>
    <row r="48" spans="1:24" x14ac:dyDescent="0.25">
      <c r="A48" s="29"/>
      <c r="B48" s="17" t="s">
        <v>195</v>
      </c>
      <c r="C48" s="13" t="s">
        <v>37</v>
      </c>
      <c r="D48" s="14">
        <v>8</v>
      </c>
      <c r="E48" s="14"/>
      <c r="F48" s="15"/>
      <c r="G48" s="16"/>
      <c r="H48" s="15"/>
      <c r="I48" s="16"/>
      <c r="J48" s="17" t="s">
        <v>333</v>
      </c>
      <c r="K48" s="17" t="s">
        <v>18</v>
      </c>
      <c r="L48" s="17" t="s">
        <v>27</v>
      </c>
      <c r="M48" s="17" t="s">
        <v>471</v>
      </c>
      <c r="N48" s="15"/>
      <c r="O48" s="16"/>
      <c r="P48" s="15"/>
      <c r="Q48" s="16"/>
      <c r="R48" s="14">
        <v>940</v>
      </c>
      <c r="S48" s="18" t="s">
        <v>47</v>
      </c>
      <c r="T48" s="18"/>
      <c r="U48" s="14">
        <f>R48*D48</f>
        <v>7520</v>
      </c>
      <c r="V48" s="14">
        <f>IF('Détail Achats'!$S94="DA",'Détail Achats'!$U94*19%,0)</f>
        <v>359.1</v>
      </c>
      <c r="W48" s="14">
        <f>V48+U48</f>
        <v>7879.1</v>
      </c>
      <c r="X48" s="26">
        <f>IF('Détail Achats'!$Q94&lt;&gt;"",'Détail Achats'!$Q94+30,"")</f>
        <v>43126</v>
      </c>
    </row>
    <row r="49" spans="1:24" x14ac:dyDescent="0.25">
      <c r="A49" s="30"/>
      <c r="B49" s="23" t="s">
        <v>166</v>
      </c>
      <c r="C49" s="19" t="s">
        <v>37</v>
      </c>
      <c r="D49" s="20">
        <v>1</v>
      </c>
      <c r="E49" s="20"/>
      <c r="F49" s="21"/>
      <c r="G49" s="22"/>
      <c r="H49" s="21"/>
      <c r="I49" s="22"/>
      <c r="J49" s="23" t="s">
        <v>304</v>
      </c>
      <c r="K49" s="23" t="s">
        <v>18</v>
      </c>
      <c r="L49" s="23" t="s">
        <v>27</v>
      </c>
      <c r="M49" s="23" t="s">
        <v>442</v>
      </c>
      <c r="N49" s="21" t="s">
        <v>51</v>
      </c>
      <c r="O49" s="22">
        <v>43095</v>
      </c>
      <c r="P49" s="21" t="s">
        <v>52</v>
      </c>
      <c r="Q49" s="22">
        <v>43096</v>
      </c>
      <c r="R49" s="20">
        <v>1200</v>
      </c>
      <c r="S49" s="24" t="s">
        <v>47</v>
      </c>
      <c r="T49" s="24"/>
      <c r="U49" s="20">
        <f>R49*D49</f>
        <v>1200</v>
      </c>
      <c r="V49" s="20">
        <f>IF('Détail Achats'!$S65="DA",'Détail Achats'!$U65*19%,0)</f>
        <v>917.7</v>
      </c>
      <c r="W49" s="20">
        <f>V49+U49</f>
        <v>2117.6999999999998</v>
      </c>
      <c r="X49" s="27" t="str">
        <f>IF('Détail Achats'!$Q65&lt;&gt;"",'Détail Achats'!$Q65+30,"")</f>
        <v/>
      </c>
    </row>
    <row r="50" spans="1:24" x14ac:dyDescent="0.25">
      <c r="A50" s="30"/>
      <c r="B50" s="23" t="s">
        <v>144</v>
      </c>
      <c r="C50" s="19" t="s">
        <v>37</v>
      </c>
      <c r="D50" s="20">
        <v>1</v>
      </c>
      <c r="E50" s="20"/>
      <c r="F50" s="21"/>
      <c r="G50" s="22"/>
      <c r="H50" s="21"/>
      <c r="I50" s="22"/>
      <c r="J50" s="23" t="s">
        <v>282</v>
      </c>
      <c r="K50" s="23" t="s">
        <v>18</v>
      </c>
      <c r="L50" s="23" t="s">
        <v>27</v>
      </c>
      <c r="M50" s="23" t="s">
        <v>420</v>
      </c>
      <c r="N50" s="21" t="s">
        <v>49</v>
      </c>
      <c r="O50" s="22">
        <v>43095</v>
      </c>
      <c r="P50" s="21" t="s">
        <v>50</v>
      </c>
      <c r="Q50" s="22">
        <v>43102</v>
      </c>
      <c r="R50" s="20">
        <v>960</v>
      </c>
      <c r="S50" s="24" t="s">
        <v>47</v>
      </c>
      <c r="T50" s="24"/>
      <c r="U50" s="20">
        <f>R50*D50</f>
        <v>960</v>
      </c>
      <c r="V50" s="20">
        <f>IF('Détail Achats'!$S43="DA",'Détail Achats'!$U43*19%,0)</f>
        <v>89.147999999999996</v>
      </c>
      <c r="W50" s="20">
        <f>V50+U50</f>
        <v>1049.1479999999999</v>
      </c>
      <c r="X50" s="27">
        <f>IF('Détail Achats'!$Q43&lt;&gt;"",'Détail Achats'!$Q43+30,"")</f>
        <v>43201</v>
      </c>
    </row>
    <row r="51" spans="1:24" x14ac:dyDescent="0.25">
      <c r="A51" s="29"/>
      <c r="B51" s="17" t="s">
        <v>113</v>
      </c>
      <c r="C51" s="13" t="s">
        <v>38</v>
      </c>
      <c r="D51" s="14">
        <v>100</v>
      </c>
      <c r="E51" s="14"/>
      <c r="F51" s="15"/>
      <c r="G51" s="16"/>
      <c r="H51" s="15"/>
      <c r="I51" s="16"/>
      <c r="J51" s="17" t="s">
        <v>251</v>
      </c>
      <c r="K51" s="17" t="s">
        <v>18</v>
      </c>
      <c r="L51" s="17" t="s">
        <v>28</v>
      </c>
      <c r="M51" s="17" t="s">
        <v>389</v>
      </c>
      <c r="N51" s="15" t="s">
        <v>20</v>
      </c>
      <c r="O51" s="16">
        <v>43153</v>
      </c>
      <c r="P51" s="15"/>
      <c r="Q51" s="16"/>
      <c r="R51" s="14"/>
      <c r="S51" s="18" t="s">
        <v>47</v>
      </c>
      <c r="T51" s="18"/>
      <c r="U51" s="14">
        <f>R51*D51</f>
        <v>0</v>
      </c>
      <c r="V51" s="14">
        <f>IF('Détail Achats'!$S12="DA",'Détail Achats'!$U12*19%,0)</f>
        <v>598.5</v>
      </c>
      <c r="W51" s="14">
        <f>V51+U51</f>
        <v>598.5</v>
      </c>
      <c r="X51" s="26">
        <f>IF('Détail Achats'!$Q12&lt;&gt;"",'Détail Achats'!$Q12+30,"")</f>
        <v>43198</v>
      </c>
    </row>
    <row r="52" spans="1:24" x14ac:dyDescent="0.25">
      <c r="A52" s="30"/>
      <c r="B52" s="23" t="s">
        <v>198</v>
      </c>
      <c r="C52" s="19" t="s">
        <v>37</v>
      </c>
      <c r="D52" s="20">
        <v>20</v>
      </c>
      <c r="E52" s="20"/>
      <c r="F52" s="21"/>
      <c r="G52" s="22"/>
      <c r="H52" s="21"/>
      <c r="I52" s="22"/>
      <c r="J52" s="23" t="s">
        <v>336</v>
      </c>
      <c r="K52" s="23" t="s">
        <v>18</v>
      </c>
      <c r="L52" s="23" t="s">
        <v>27</v>
      </c>
      <c r="M52" s="23" t="s">
        <v>474</v>
      </c>
      <c r="N52" s="21"/>
      <c r="O52" s="22"/>
      <c r="P52" s="21"/>
      <c r="Q52" s="22"/>
      <c r="R52" s="20">
        <v>1210</v>
      </c>
      <c r="S52" s="24" t="s">
        <v>47</v>
      </c>
      <c r="T52" s="24"/>
      <c r="U52" s="20">
        <f>R52*D52</f>
        <v>24200</v>
      </c>
      <c r="V52" s="20">
        <f>IF('Détail Achats'!$S97="DA",'Détail Achats'!$U97*19%,0)</f>
        <v>0</v>
      </c>
      <c r="W52" s="20">
        <f>V52+U52</f>
        <v>24200</v>
      </c>
      <c r="X52" s="27" t="str">
        <f>IF('Détail Achats'!$Q97&lt;&gt;"",'Détail Achats'!$Q97+30,"")</f>
        <v/>
      </c>
    </row>
    <row r="53" spans="1:24" x14ac:dyDescent="0.25">
      <c r="A53" s="29"/>
      <c r="B53" s="17" t="s">
        <v>171</v>
      </c>
      <c r="C53" s="13" t="s">
        <v>37</v>
      </c>
      <c r="D53" s="14">
        <v>17</v>
      </c>
      <c r="E53" s="14"/>
      <c r="F53" s="15"/>
      <c r="G53" s="16"/>
      <c r="H53" s="15"/>
      <c r="I53" s="16"/>
      <c r="J53" s="17" t="s">
        <v>309</v>
      </c>
      <c r="K53" s="17" t="s">
        <v>18</v>
      </c>
      <c r="L53" s="17" t="s">
        <v>27</v>
      </c>
      <c r="M53" s="17" t="s">
        <v>447</v>
      </c>
      <c r="N53" s="15" t="s">
        <v>53</v>
      </c>
      <c r="O53" s="16">
        <v>43095</v>
      </c>
      <c r="P53" s="15" t="s">
        <v>54</v>
      </c>
      <c r="Q53" s="16">
        <v>43102</v>
      </c>
      <c r="R53" s="14">
        <v>210</v>
      </c>
      <c r="S53" s="18" t="s">
        <v>47</v>
      </c>
      <c r="T53" s="18"/>
      <c r="U53" s="14">
        <f>R53*D53</f>
        <v>3570</v>
      </c>
      <c r="V53" s="14">
        <f>IF('Détail Achats'!$S70="DA",'Détail Achats'!$U70*19%,0)</f>
        <v>4151.5</v>
      </c>
      <c r="W53" s="14">
        <f>V53+U53</f>
        <v>7721.5</v>
      </c>
      <c r="X53" s="26">
        <f>IF('Détail Achats'!$Q70&lt;&gt;"",'Détail Achats'!$Q70+30,"")</f>
        <v>43132</v>
      </c>
    </row>
    <row r="54" spans="1:24" x14ac:dyDescent="0.25">
      <c r="A54" s="29"/>
      <c r="B54" s="17" t="s">
        <v>183</v>
      </c>
      <c r="C54" s="13" t="s">
        <v>37</v>
      </c>
      <c r="D54" s="14">
        <v>48</v>
      </c>
      <c r="E54" s="14"/>
      <c r="F54" s="15"/>
      <c r="G54" s="16"/>
      <c r="H54" s="15"/>
      <c r="I54" s="16"/>
      <c r="J54" s="17" t="s">
        <v>321</v>
      </c>
      <c r="K54" s="17" t="s">
        <v>18</v>
      </c>
      <c r="L54" s="17" t="s">
        <v>27</v>
      </c>
      <c r="M54" s="17" t="s">
        <v>459</v>
      </c>
      <c r="N54" s="15" t="s">
        <v>55</v>
      </c>
      <c r="O54" s="16">
        <v>43102</v>
      </c>
      <c r="P54" s="15" t="s">
        <v>54</v>
      </c>
      <c r="Q54" s="16">
        <v>43102</v>
      </c>
      <c r="R54" s="14">
        <v>420</v>
      </c>
      <c r="S54" s="18" t="s">
        <v>47</v>
      </c>
      <c r="T54" s="18"/>
      <c r="U54" s="14">
        <f>R54*D54</f>
        <v>20160</v>
      </c>
      <c r="V54" s="14">
        <f>IF('Détail Achats'!$S82="DA",'Détail Achats'!$U82*19%,0)</f>
        <v>342</v>
      </c>
      <c r="W54" s="14">
        <f>V54+U54</f>
        <v>20502</v>
      </c>
      <c r="X54" s="26">
        <f>IF('Détail Achats'!$Q82&lt;&gt;"",'Détail Achats'!$Q82+30,"")</f>
        <v>43126</v>
      </c>
    </row>
    <row r="55" spans="1:24" x14ac:dyDescent="0.25">
      <c r="A55" s="30"/>
      <c r="B55" s="23" t="s">
        <v>138</v>
      </c>
      <c r="C55" s="19" t="s">
        <v>39</v>
      </c>
      <c r="D55" s="20">
        <v>20</v>
      </c>
      <c r="E55" s="20"/>
      <c r="F55" s="21"/>
      <c r="G55" s="22"/>
      <c r="H55" s="21"/>
      <c r="I55" s="22"/>
      <c r="J55" s="23" t="s">
        <v>276</v>
      </c>
      <c r="K55" s="23" t="s">
        <v>32</v>
      </c>
      <c r="L55" s="23" t="s">
        <v>35</v>
      </c>
      <c r="M55" s="23" t="s">
        <v>414</v>
      </c>
      <c r="N55" s="21" t="s">
        <v>33</v>
      </c>
      <c r="O55" s="22">
        <v>43121</v>
      </c>
      <c r="P55" s="21" t="s">
        <v>34</v>
      </c>
      <c r="Q55" s="22">
        <v>43121</v>
      </c>
      <c r="R55" s="20">
        <v>1350</v>
      </c>
      <c r="S55" s="24" t="s">
        <v>47</v>
      </c>
      <c r="T55" s="24"/>
      <c r="U55" s="20">
        <f>R55*D55</f>
        <v>27000</v>
      </c>
      <c r="V55" s="20">
        <f>IF('Détail Achats'!$S37="DA",'Détail Achats'!$U37*19%,0)</f>
        <v>2553.6</v>
      </c>
      <c r="W55" s="20">
        <f>V55+U55</f>
        <v>29553.599999999999</v>
      </c>
      <c r="X55" s="27">
        <f>IF('Détail Achats'!$Q37&lt;&gt;"",'Détail Achats'!$Q37+30,"")</f>
        <v>43126</v>
      </c>
    </row>
    <row r="56" spans="1:24" x14ac:dyDescent="0.25">
      <c r="A56" s="29"/>
      <c r="B56" s="17" t="s">
        <v>115</v>
      </c>
      <c r="C56" s="13" t="s">
        <v>38</v>
      </c>
      <c r="D56" s="14">
        <v>50</v>
      </c>
      <c r="E56" s="14"/>
      <c r="F56" s="15"/>
      <c r="G56" s="16"/>
      <c r="H56" s="15"/>
      <c r="I56" s="16"/>
      <c r="J56" s="17" t="s">
        <v>253</v>
      </c>
      <c r="K56" s="17" t="s">
        <v>18</v>
      </c>
      <c r="L56" s="17" t="s">
        <v>28</v>
      </c>
      <c r="M56" s="17" t="s">
        <v>391</v>
      </c>
      <c r="N56" s="15" t="s">
        <v>20</v>
      </c>
      <c r="O56" s="16">
        <v>43153</v>
      </c>
      <c r="P56" s="15"/>
      <c r="Q56" s="16"/>
      <c r="R56" s="14"/>
      <c r="S56" s="18" t="s">
        <v>47</v>
      </c>
      <c r="T56" s="18"/>
      <c r="U56" s="14">
        <f>R56*D56</f>
        <v>0</v>
      </c>
      <c r="V56" s="14">
        <f>IF('Détail Achats'!$S14="DA",'Détail Achats'!$U14*19%,0)</f>
        <v>2470</v>
      </c>
      <c r="W56" s="14">
        <f>V56+U56</f>
        <v>2470</v>
      </c>
      <c r="X56" s="26">
        <f>IF('Détail Achats'!$Q14&lt;&gt;"",'Détail Achats'!$Q14+30,"")</f>
        <v>43132</v>
      </c>
    </row>
    <row r="57" spans="1:24" x14ac:dyDescent="0.25">
      <c r="A57" s="29"/>
      <c r="B57" s="17" t="s">
        <v>163</v>
      </c>
      <c r="C57" s="13" t="s">
        <v>37</v>
      </c>
      <c r="D57" s="14">
        <v>3</v>
      </c>
      <c r="E57" s="14"/>
      <c r="F57" s="15"/>
      <c r="G57" s="16"/>
      <c r="H57" s="15"/>
      <c r="I57" s="16"/>
      <c r="J57" s="17" t="s">
        <v>301</v>
      </c>
      <c r="K57" s="17" t="s">
        <v>18</v>
      </c>
      <c r="L57" s="17" t="s">
        <v>27</v>
      </c>
      <c r="M57" s="17" t="s">
        <v>439</v>
      </c>
      <c r="N57" s="15" t="s">
        <v>51</v>
      </c>
      <c r="O57" s="16">
        <v>43095</v>
      </c>
      <c r="P57" s="15" t="s">
        <v>52</v>
      </c>
      <c r="Q57" s="16">
        <v>43096</v>
      </c>
      <c r="R57" s="14">
        <v>420</v>
      </c>
      <c r="S57" s="18" t="s">
        <v>47</v>
      </c>
      <c r="T57" s="18"/>
      <c r="U57" s="14">
        <f>R57*D57</f>
        <v>1260</v>
      </c>
      <c r="V57" s="14">
        <f>IF('Détail Achats'!$S62="DA",'Détail Achats'!$U62*19%,0)</f>
        <v>1657.5790000000002</v>
      </c>
      <c r="W57" s="14">
        <f>V57+U57</f>
        <v>2917.5790000000002</v>
      </c>
      <c r="X57" s="26" t="str">
        <f>IF('Détail Achats'!$Q62&lt;&gt;"",'Détail Achats'!$Q62+30,"")</f>
        <v/>
      </c>
    </row>
    <row r="58" spans="1:24" x14ac:dyDescent="0.25">
      <c r="A58" s="29"/>
      <c r="B58" s="17" t="s">
        <v>167</v>
      </c>
      <c r="C58" s="13" t="s">
        <v>37</v>
      </c>
      <c r="D58" s="14">
        <v>1</v>
      </c>
      <c r="E58" s="14"/>
      <c r="F58" s="15"/>
      <c r="G58" s="16"/>
      <c r="H58" s="15"/>
      <c r="I58" s="16"/>
      <c r="J58" s="17" t="s">
        <v>305</v>
      </c>
      <c r="K58" s="17" t="s">
        <v>18</v>
      </c>
      <c r="L58" s="17" t="s">
        <v>27</v>
      </c>
      <c r="M58" s="17" t="s">
        <v>443</v>
      </c>
      <c r="N58" s="15" t="s">
        <v>51</v>
      </c>
      <c r="O58" s="16">
        <v>43095</v>
      </c>
      <c r="P58" s="15" t="s">
        <v>52</v>
      </c>
      <c r="Q58" s="16">
        <v>43096</v>
      </c>
      <c r="R58" s="14">
        <v>2290</v>
      </c>
      <c r="S58" s="18" t="s">
        <v>47</v>
      </c>
      <c r="T58" s="18"/>
      <c r="U58" s="14">
        <f>R58*D58</f>
        <v>2290</v>
      </c>
      <c r="V58" s="14">
        <f>IF('Détail Achats'!$S66="DA",'Détail Achats'!$U66*19%,0)</f>
        <v>5510</v>
      </c>
      <c r="W58" s="14">
        <f>V58+U58</f>
        <v>7800</v>
      </c>
      <c r="X58" s="26" t="str">
        <f>IF('Détail Achats'!$Q66&lt;&gt;"",'Détail Achats'!$Q66+30,"")</f>
        <v/>
      </c>
    </row>
    <row r="59" spans="1:24" x14ac:dyDescent="0.25">
      <c r="A59" s="29"/>
      <c r="B59" s="17" t="s">
        <v>159</v>
      </c>
      <c r="C59" s="13" t="s">
        <v>37</v>
      </c>
      <c r="D59" s="14">
        <v>10</v>
      </c>
      <c r="E59" s="14"/>
      <c r="F59" s="15"/>
      <c r="G59" s="16"/>
      <c r="H59" s="15"/>
      <c r="I59" s="16"/>
      <c r="J59" s="17" t="s">
        <v>297</v>
      </c>
      <c r="K59" s="17" t="s">
        <v>18</v>
      </c>
      <c r="L59" s="17" t="s">
        <v>27</v>
      </c>
      <c r="M59" s="17" t="s">
        <v>435</v>
      </c>
      <c r="N59" s="15" t="s">
        <v>51</v>
      </c>
      <c r="O59" s="16">
        <v>43095</v>
      </c>
      <c r="P59" s="15" t="s">
        <v>52</v>
      </c>
      <c r="Q59" s="16">
        <v>43096</v>
      </c>
      <c r="R59" s="14">
        <v>300</v>
      </c>
      <c r="S59" s="18" t="s">
        <v>47</v>
      </c>
      <c r="T59" s="18"/>
      <c r="U59" s="14">
        <f>R59*D59</f>
        <v>3000</v>
      </c>
      <c r="V59" s="14">
        <f>IF('Détail Achats'!$S58="DA",'Détail Achats'!$U58*19%,0)</f>
        <v>435.1</v>
      </c>
      <c r="W59" s="14">
        <f>V59+U59</f>
        <v>3435.1</v>
      </c>
      <c r="X59" s="26">
        <f>IF('Détail Achats'!$Q58&lt;&gt;"",'Détail Achats'!$Q58+30,"")</f>
        <v>43126</v>
      </c>
    </row>
    <row r="60" spans="1:24" x14ac:dyDescent="0.25">
      <c r="A60" s="30"/>
      <c r="B60" s="23" t="s">
        <v>210</v>
      </c>
      <c r="C60" s="19" t="s">
        <v>38</v>
      </c>
      <c r="D60" s="20">
        <v>3</v>
      </c>
      <c r="E60" s="20"/>
      <c r="F60" s="24">
        <v>3</v>
      </c>
      <c r="G60" s="22">
        <v>43110</v>
      </c>
      <c r="H60" s="21" t="s">
        <v>61</v>
      </c>
      <c r="I60" s="22">
        <v>43122</v>
      </c>
      <c r="J60" s="23" t="s">
        <v>348</v>
      </c>
      <c r="K60" s="23" t="s">
        <v>18</v>
      </c>
      <c r="L60" s="23" t="s">
        <v>28</v>
      </c>
      <c r="M60" s="23" t="s">
        <v>486</v>
      </c>
      <c r="N60" s="21" t="s">
        <v>29</v>
      </c>
      <c r="O60" s="22">
        <v>43122</v>
      </c>
      <c r="P60" s="21" t="s">
        <v>65</v>
      </c>
      <c r="Q60" s="22">
        <v>43171</v>
      </c>
      <c r="R60" s="20">
        <v>6.7</v>
      </c>
      <c r="S60" s="24" t="s">
        <v>47</v>
      </c>
      <c r="T60" s="24"/>
      <c r="U60" s="20">
        <f>R60*D60</f>
        <v>20.100000000000001</v>
      </c>
      <c r="V60" s="20">
        <f>IF('Détail Achats'!$S109="DA",'Détail Achats'!$U109*19%,0)</f>
        <v>0</v>
      </c>
      <c r="W60" s="20">
        <f>V60+U60</f>
        <v>20.100000000000001</v>
      </c>
      <c r="X60" s="27" t="str">
        <f>IF('Détail Achats'!$Q109&lt;&gt;"",'Détail Achats'!$Q109+30,"")</f>
        <v/>
      </c>
    </row>
    <row r="61" spans="1:24" x14ac:dyDescent="0.25">
      <c r="A61" s="29"/>
      <c r="B61" s="17" t="s">
        <v>213</v>
      </c>
      <c r="C61" s="13" t="s">
        <v>38</v>
      </c>
      <c r="D61" s="14">
        <v>2</v>
      </c>
      <c r="E61" s="14"/>
      <c r="F61" s="18">
        <v>2</v>
      </c>
      <c r="G61" s="16">
        <v>43110</v>
      </c>
      <c r="H61" s="15" t="s">
        <v>61</v>
      </c>
      <c r="I61" s="16">
        <v>43122</v>
      </c>
      <c r="J61" s="17" t="s">
        <v>351</v>
      </c>
      <c r="K61" s="17" t="s">
        <v>18</v>
      </c>
      <c r="L61" s="17" t="s">
        <v>28</v>
      </c>
      <c r="M61" s="17" t="s">
        <v>489</v>
      </c>
      <c r="N61" s="15" t="s">
        <v>29</v>
      </c>
      <c r="O61" s="16">
        <v>43122</v>
      </c>
      <c r="P61" s="15" t="s">
        <v>65</v>
      </c>
      <c r="Q61" s="16">
        <v>43171</v>
      </c>
      <c r="R61" s="14">
        <v>3640</v>
      </c>
      <c r="S61" s="18" t="s">
        <v>47</v>
      </c>
      <c r="T61" s="18"/>
      <c r="U61" s="14">
        <f>R61*D61</f>
        <v>7280</v>
      </c>
      <c r="V61" s="14">
        <f>IF('Détail Achats'!$S112="DA",'Détail Achats'!$U112*19%,0)</f>
        <v>1729</v>
      </c>
      <c r="W61" s="14">
        <f>V61+U61</f>
        <v>9009</v>
      </c>
      <c r="X61" s="26">
        <f>IF('Détail Achats'!$Q112&lt;&gt;"",'Détail Achats'!$Q112+30,"")</f>
        <v>43183</v>
      </c>
    </row>
    <row r="62" spans="1:24" x14ac:dyDescent="0.25">
      <c r="A62" s="30"/>
      <c r="B62" s="23" t="s">
        <v>192</v>
      </c>
      <c r="C62" s="19" t="s">
        <v>37</v>
      </c>
      <c r="D62" s="20">
        <v>1</v>
      </c>
      <c r="E62" s="20"/>
      <c r="F62" s="21"/>
      <c r="G62" s="22"/>
      <c r="H62" s="21"/>
      <c r="I62" s="22"/>
      <c r="J62" s="23" t="s">
        <v>330</v>
      </c>
      <c r="K62" s="23" t="s">
        <v>18</v>
      </c>
      <c r="L62" s="23" t="s">
        <v>27</v>
      </c>
      <c r="M62" s="23" t="s">
        <v>468</v>
      </c>
      <c r="N62" s="21"/>
      <c r="O62" s="22"/>
      <c r="P62" s="21"/>
      <c r="Q62" s="22"/>
      <c r="R62" s="20">
        <v>8724.1</v>
      </c>
      <c r="S62" s="24" t="s">
        <v>47</v>
      </c>
      <c r="T62" s="24"/>
      <c r="U62" s="20">
        <f>R62*D62</f>
        <v>8724.1</v>
      </c>
      <c r="V62" s="20">
        <f>IF('Détail Achats'!$S91="DA",'Détail Achats'!$U91*19%,0)</f>
        <v>4151.5</v>
      </c>
      <c r="W62" s="20">
        <f>V62+U62</f>
        <v>12875.6</v>
      </c>
      <c r="X62" s="27" t="str">
        <f>IF('Détail Achats'!$Q91&lt;&gt;"",'Détail Achats'!$Q91+30,"")</f>
        <v/>
      </c>
    </row>
    <row r="63" spans="1:24" x14ac:dyDescent="0.25">
      <c r="A63" s="30"/>
      <c r="B63" s="23" t="s">
        <v>128</v>
      </c>
      <c r="C63" s="19" t="s">
        <v>38</v>
      </c>
      <c r="D63" s="20">
        <v>20</v>
      </c>
      <c r="E63" s="20"/>
      <c r="F63" s="21"/>
      <c r="G63" s="22"/>
      <c r="H63" s="21"/>
      <c r="I63" s="22"/>
      <c r="J63" s="23" t="s">
        <v>266</v>
      </c>
      <c r="K63" s="23" t="s">
        <v>18</v>
      </c>
      <c r="L63" s="23" t="s">
        <v>28</v>
      </c>
      <c r="M63" s="23" t="s">
        <v>404</v>
      </c>
      <c r="N63" s="21" t="s">
        <v>29</v>
      </c>
      <c r="O63" s="22">
        <v>43122</v>
      </c>
      <c r="P63" s="21"/>
      <c r="Q63" s="22"/>
      <c r="R63" s="20"/>
      <c r="S63" s="24" t="s">
        <v>47</v>
      </c>
      <c r="T63" s="24"/>
      <c r="U63" s="20">
        <f>R63*D63</f>
        <v>0</v>
      </c>
      <c r="V63" s="20">
        <f>IF('Détail Achats'!$S27="DA",'Détail Achats'!$U27*19%,0)</f>
        <v>4541</v>
      </c>
      <c r="W63" s="20">
        <f>V63+U63</f>
        <v>4541</v>
      </c>
      <c r="X63" s="27">
        <f>IF('Détail Achats'!$Q27&lt;&gt;"",'Détail Achats'!$Q27+30,"")</f>
        <v>43168</v>
      </c>
    </row>
    <row r="64" spans="1:24" x14ac:dyDescent="0.25">
      <c r="A64" s="30"/>
      <c r="B64" s="23" t="s">
        <v>218</v>
      </c>
      <c r="C64" s="19" t="s">
        <v>38</v>
      </c>
      <c r="D64" s="20">
        <v>100</v>
      </c>
      <c r="E64" s="20"/>
      <c r="F64" s="24">
        <v>100</v>
      </c>
      <c r="G64" s="22">
        <v>43145</v>
      </c>
      <c r="H64" s="21" t="s">
        <v>63</v>
      </c>
      <c r="I64" s="22">
        <v>43153</v>
      </c>
      <c r="J64" s="23" t="s">
        <v>356</v>
      </c>
      <c r="K64" s="23" t="s">
        <v>18</v>
      </c>
      <c r="L64" s="23" t="s">
        <v>28</v>
      </c>
      <c r="M64" s="23" t="s">
        <v>494</v>
      </c>
      <c r="N64" s="21" t="s">
        <v>20</v>
      </c>
      <c r="O64" s="22">
        <v>43153</v>
      </c>
      <c r="P64" s="21" t="s">
        <v>65</v>
      </c>
      <c r="Q64" s="22">
        <v>43171</v>
      </c>
      <c r="R64" s="20">
        <v>190.8</v>
      </c>
      <c r="S64" s="24" t="s">
        <v>47</v>
      </c>
      <c r="T64" s="24"/>
      <c r="U64" s="20">
        <f>R64*D64</f>
        <v>19080</v>
      </c>
      <c r="V64" s="20">
        <f>IF('Détail Achats'!$S117="DA",'Détail Achats'!$U117*19%,0)</f>
        <v>5608.8</v>
      </c>
      <c r="W64" s="20">
        <f>V64+U64</f>
        <v>24688.799999999999</v>
      </c>
      <c r="X64" s="27">
        <f>IF('Détail Achats'!$Q117&lt;&gt;"",'Détail Achats'!$Q117+30,"")</f>
        <v>43132</v>
      </c>
    </row>
    <row r="65" spans="1:24" x14ac:dyDescent="0.25">
      <c r="A65" s="30"/>
      <c r="B65" s="23" t="s">
        <v>184</v>
      </c>
      <c r="C65" s="19" t="s">
        <v>37</v>
      </c>
      <c r="D65" s="20">
        <v>7</v>
      </c>
      <c r="E65" s="20"/>
      <c r="F65" s="21"/>
      <c r="G65" s="22"/>
      <c r="H65" s="21"/>
      <c r="I65" s="22"/>
      <c r="J65" s="23" t="s">
        <v>322</v>
      </c>
      <c r="K65" s="23" t="s">
        <v>18</v>
      </c>
      <c r="L65" s="23" t="s">
        <v>27</v>
      </c>
      <c r="M65" s="23" t="s">
        <v>460</v>
      </c>
      <c r="N65" s="21"/>
      <c r="O65" s="22"/>
      <c r="P65" s="21"/>
      <c r="Q65" s="22"/>
      <c r="R65" s="20">
        <v>690</v>
      </c>
      <c r="S65" s="24" t="s">
        <v>47</v>
      </c>
      <c r="T65" s="24"/>
      <c r="U65" s="20">
        <f>R65*D65</f>
        <v>4830</v>
      </c>
      <c r="V65" s="20">
        <f>IF('Détail Achats'!$S83="DA",'Détail Achats'!$U83*19%,0)</f>
        <v>1368</v>
      </c>
      <c r="W65" s="20">
        <f>V65+U65</f>
        <v>6198</v>
      </c>
      <c r="X65" s="27">
        <f>IF('Détail Achats'!$Q83&lt;&gt;"",'Détail Achats'!$Q83+30,"")</f>
        <v>43132</v>
      </c>
    </row>
    <row r="66" spans="1:24" x14ac:dyDescent="0.25">
      <c r="A66" s="30"/>
      <c r="B66" s="23" t="s">
        <v>200</v>
      </c>
      <c r="C66" s="19" t="s">
        <v>37</v>
      </c>
      <c r="D66" s="20">
        <v>20</v>
      </c>
      <c r="E66" s="20"/>
      <c r="F66" s="21"/>
      <c r="G66" s="22"/>
      <c r="H66" s="21"/>
      <c r="I66" s="22"/>
      <c r="J66" s="23" t="s">
        <v>338</v>
      </c>
      <c r="K66" s="23" t="s">
        <v>18</v>
      </c>
      <c r="L66" s="23" t="s">
        <v>27</v>
      </c>
      <c r="M66" s="23" t="s">
        <v>476</v>
      </c>
      <c r="N66" s="21"/>
      <c r="O66" s="22"/>
      <c r="P66" s="21"/>
      <c r="Q66" s="22"/>
      <c r="R66" s="20">
        <v>1450</v>
      </c>
      <c r="S66" s="24" t="s">
        <v>47</v>
      </c>
      <c r="T66" s="24"/>
      <c r="U66" s="20">
        <f>R66*D66</f>
        <v>29000</v>
      </c>
      <c r="V66" s="20">
        <f>IF('Détail Achats'!$S99="DA",'Détail Achats'!$U99*19%,0)</f>
        <v>760</v>
      </c>
      <c r="W66" s="20">
        <f>V66+U66</f>
        <v>29760</v>
      </c>
      <c r="X66" s="27">
        <f>IF('Détail Achats'!$Q99&lt;&gt;"",'Détail Achats'!$Q99+30,"")</f>
        <v>43132</v>
      </c>
    </row>
    <row r="67" spans="1:24" x14ac:dyDescent="0.25">
      <c r="A67" s="29"/>
      <c r="B67" s="17" t="s">
        <v>181</v>
      </c>
      <c r="C67" s="13" t="s">
        <v>37</v>
      </c>
      <c r="D67" s="14">
        <v>10</v>
      </c>
      <c r="E67" s="14"/>
      <c r="F67" s="15"/>
      <c r="G67" s="16"/>
      <c r="H67" s="15"/>
      <c r="I67" s="16"/>
      <c r="J67" s="17" t="s">
        <v>319</v>
      </c>
      <c r="K67" s="17" t="s">
        <v>18</v>
      </c>
      <c r="L67" s="17" t="s">
        <v>27</v>
      </c>
      <c r="M67" s="17" t="s">
        <v>457</v>
      </c>
      <c r="N67" s="15" t="s">
        <v>53</v>
      </c>
      <c r="O67" s="16">
        <v>43095</v>
      </c>
      <c r="P67" s="15" t="s">
        <v>54</v>
      </c>
      <c r="Q67" s="16">
        <v>43102</v>
      </c>
      <c r="R67" s="14">
        <v>1590</v>
      </c>
      <c r="S67" s="18" t="s">
        <v>47</v>
      </c>
      <c r="T67" s="18"/>
      <c r="U67" s="14">
        <f>R67*D67</f>
        <v>15900</v>
      </c>
      <c r="V67" s="14">
        <f>IF('Détail Achats'!$S80="DA",'Détail Achats'!$U80*19%,0)</f>
        <v>760</v>
      </c>
      <c r="W67" s="14">
        <f>V67+U67</f>
        <v>16660</v>
      </c>
      <c r="X67" s="26">
        <f>IF('Détail Achats'!$Q80&lt;&gt;"",'Détail Achats'!$Q80+30,"")</f>
        <v>43208</v>
      </c>
    </row>
    <row r="68" spans="1:24" x14ac:dyDescent="0.25">
      <c r="A68" s="30"/>
      <c r="B68" s="23" t="s">
        <v>188</v>
      </c>
      <c r="C68" s="19" t="s">
        <v>37</v>
      </c>
      <c r="D68" s="20">
        <v>37</v>
      </c>
      <c r="E68" s="20"/>
      <c r="F68" s="21"/>
      <c r="G68" s="22"/>
      <c r="H68" s="21"/>
      <c r="I68" s="22"/>
      <c r="J68" s="23" t="s">
        <v>326</v>
      </c>
      <c r="K68" s="23" t="s">
        <v>18</v>
      </c>
      <c r="L68" s="23" t="s">
        <v>27</v>
      </c>
      <c r="M68" s="23" t="s">
        <v>464</v>
      </c>
      <c r="N68" s="21"/>
      <c r="O68" s="22"/>
      <c r="P68" s="21"/>
      <c r="Q68" s="22"/>
      <c r="R68" s="20">
        <v>210</v>
      </c>
      <c r="S68" s="24" t="s">
        <v>47</v>
      </c>
      <c r="T68" s="24"/>
      <c r="U68" s="20">
        <f>R68*D68</f>
        <v>7770</v>
      </c>
      <c r="V68" s="20">
        <f>IF('Détail Achats'!$S87="DA",'Détail Achats'!$U87*19%,0)</f>
        <v>0</v>
      </c>
      <c r="W68" s="20">
        <f>V68+U68</f>
        <v>7770</v>
      </c>
      <c r="X68" s="27" t="str">
        <f>IF('Détail Achats'!$Q87&lt;&gt;"",'Détail Achats'!$Q87+30,"")</f>
        <v/>
      </c>
    </row>
    <row r="69" spans="1:24" x14ac:dyDescent="0.25">
      <c r="A69" s="30"/>
      <c r="B69" s="23" t="s">
        <v>208</v>
      </c>
      <c r="C69" s="19" t="s">
        <v>38</v>
      </c>
      <c r="D69" s="20">
        <v>10</v>
      </c>
      <c r="E69" s="20"/>
      <c r="F69" s="24">
        <v>10</v>
      </c>
      <c r="G69" s="22">
        <v>43110</v>
      </c>
      <c r="H69" s="21" t="s">
        <v>61</v>
      </c>
      <c r="I69" s="22">
        <v>43122</v>
      </c>
      <c r="J69" s="23" t="s">
        <v>346</v>
      </c>
      <c r="K69" s="23" t="s">
        <v>18</v>
      </c>
      <c r="L69" s="23" t="s">
        <v>28</v>
      </c>
      <c r="M69" s="23" t="s">
        <v>484</v>
      </c>
      <c r="N69" s="21" t="s">
        <v>29</v>
      </c>
      <c r="O69" s="22">
        <v>43122</v>
      </c>
      <c r="P69" s="21" t="s">
        <v>65</v>
      </c>
      <c r="Q69" s="22">
        <v>43171</v>
      </c>
      <c r="R69" s="20">
        <v>190.8</v>
      </c>
      <c r="S69" s="24" t="s">
        <v>47</v>
      </c>
      <c r="T69" s="24"/>
      <c r="U69" s="20">
        <f>R69*D69</f>
        <v>1908</v>
      </c>
      <c r="V69" s="20">
        <f>IF('Détail Achats'!$S107="DA",'Détail Achats'!$U107*19%,0)</f>
        <v>0</v>
      </c>
      <c r="W69" s="20">
        <f>V69+U69</f>
        <v>1908</v>
      </c>
      <c r="X69" s="27" t="str">
        <f>IF('Détail Achats'!$Q107&lt;&gt;"",'Détail Achats'!$Q107+30,"")</f>
        <v/>
      </c>
    </row>
    <row r="70" spans="1:24" x14ac:dyDescent="0.25">
      <c r="A70" s="29"/>
      <c r="B70" s="17" t="s">
        <v>175</v>
      </c>
      <c r="C70" s="13" t="s">
        <v>37</v>
      </c>
      <c r="D70" s="14">
        <v>5</v>
      </c>
      <c r="E70" s="14"/>
      <c r="F70" s="15"/>
      <c r="G70" s="16"/>
      <c r="H70" s="15"/>
      <c r="I70" s="16"/>
      <c r="J70" s="17" t="s">
        <v>313</v>
      </c>
      <c r="K70" s="17" t="s">
        <v>18</v>
      </c>
      <c r="L70" s="17" t="s">
        <v>27</v>
      </c>
      <c r="M70" s="17" t="s">
        <v>451</v>
      </c>
      <c r="N70" s="15" t="s">
        <v>53</v>
      </c>
      <c r="O70" s="16">
        <v>43095</v>
      </c>
      <c r="P70" s="15" t="s">
        <v>54</v>
      </c>
      <c r="Q70" s="16">
        <v>43102</v>
      </c>
      <c r="R70" s="14">
        <v>4370</v>
      </c>
      <c r="S70" s="18" t="s">
        <v>47</v>
      </c>
      <c r="T70" s="18"/>
      <c r="U70" s="14">
        <f>R70*D70</f>
        <v>21850</v>
      </c>
      <c r="V70" s="14">
        <f>IF('Détail Achats'!$S74="DA",'Détail Achats'!$U74*19%,0)</f>
        <v>14877</v>
      </c>
      <c r="W70" s="14">
        <f>V70+U70</f>
        <v>36727</v>
      </c>
      <c r="X70" s="26">
        <f>IF('Détail Achats'!$Q74&lt;&gt;"",'Détail Achats'!$Q74+30,"")</f>
        <v>43183</v>
      </c>
    </row>
    <row r="71" spans="1:24" x14ac:dyDescent="0.25">
      <c r="A71" s="29"/>
      <c r="B71" s="17" t="s">
        <v>161</v>
      </c>
      <c r="C71" s="13" t="s">
        <v>37</v>
      </c>
      <c r="D71" s="14">
        <v>1</v>
      </c>
      <c r="E71" s="14"/>
      <c r="F71" s="15"/>
      <c r="G71" s="16"/>
      <c r="H71" s="15"/>
      <c r="I71" s="16"/>
      <c r="J71" s="17" t="s">
        <v>299</v>
      </c>
      <c r="K71" s="17" t="s">
        <v>18</v>
      </c>
      <c r="L71" s="17" t="s">
        <v>27</v>
      </c>
      <c r="M71" s="17" t="s">
        <v>437</v>
      </c>
      <c r="N71" s="15" t="s">
        <v>51</v>
      </c>
      <c r="O71" s="16">
        <v>43095</v>
      </c>
      <c r="P71" s="15" t="s">
        <v>52</v>
      </c>
      <c r="Q71" s="16">
        <v>43096</v>
      </c>
      <c r="R71" s="14">
        <v>960</v>
      </c>
      <c r="S71" s="18" t="s">
        <v>47</v>
      </c>
      <c r="T71" s="18"/>
      <c r="U71" s="14">
        <f>R71*D71</f>
        <v>960</v>
      </c>
      <c r="V71" s="14">
        <f>IF('Détail Achats'!$S60="DA",'Détail Achats'!$U60*19%,0)</f>
        <v>3.8190000000000004</v>
      </c>
      <c r="W71" s="14">
        <f>V71+U71</f>
        <v>963.81899999999996</v>
      </c>
      <c r="X71" s="26">
        <f>IF('Détail Achats'!$Q60&lt;&gt;"",'Détail Achats'!$Q60+30,"")</f>
        <v>43201</v>
      </c>
    </row>
    <row r="72" spans="1:24" x14ac:dyDescent="0.25">
      <c r="A72" s="30"/>
      <c r="B72" s="23" t="s">
        <v>134</v>
      </c>
      <c r="C72" s="19" t="s">
        <v>37</v>
      </c>
      <c r="D72" s="20">
        <v>2</v>
      </c>
      <c r="E72" s="20"/>
      <c r="F72" s="21"/>
      <c r="G72" s="22"/>
      <c r="H72" s="21"/>
      <c r="I72" s="22"/>
      <c r="J72" s="23" t="s">
        <v>272</v>
      </c>
      <c r="K72" s="23" t="s">
        <v>18</v>
      </c>
      <c r="L72" s="23" t="s">
        <v>28</v>
      </c>
      <c r="M72" s="23" t="s">
        <v>410</v>
      </c>
      <c r="N72" s="21" t="s">
        <v>29</v>
      </c>
      <c r="O72" s="22">
        <v>43122</v>
      </c>
      <c r="P72" s="21"/>
      <c r="Q72" s="22"/>
      <c r="R72" s="20"/>
      <c r="S72" s="24" t="s">
        <v>47</v>
      </c>
      <c r="T72" s="24"/>
      <c r="U72" s="20">
        <f>R72*D72</f>
        <v>0</v>
      </c>
      <c r="V72" s="20">
        <f>IF('Détail Achats'!$S33="DA",'Détail Achats'!$U33*19%,0)</f>
        <v>1938</v>
      </c>
      <c r="W72" s="20">
        <f>V72+U72</f>
        <v>1938</v>
      </c>
      <c r="X72" s="27">
        <f>IF('Détail Achats'!$Q33&lt;&gt;"",'Détail Achats'!$Q33+30,"")</f>
        <v>43132</v>
      </c>
    </row>
    <row r="73" spans="1:24" x14ac:dyDescent="0.25">
      <c r="A73" s="30"/>
      <c r="B73" s="23" t="s">
        <v>230</v>
      </c>
      <c r="C73" s="19" t="s">
        <v>41</v>
      </c>
      <c r="D73" s="20">
        <v>24</v>
      </c>
      <c r="E73" s="20"/>
      <c r="F73" s="21" t="s">
        <v>72</v>
      </c>
      <c r="G73" s="22">
        <v>43177</v>
      </c>
      <c r="H73" s="21" t="s">
        <v>73</v>
      </c>
      <c r="I73" s="22">
        <v>43178</v>
      </c>
      <c r="J73" s="23" t="s">
        <v>368</v>
      </c>
      <c r="K73" s="23" t="s">
        <v>41</v>
      </c>
      <c r="L73" s="23" t="s">
        <v>35</v>
      </c>
      <c r="M73" s="23" t="s">
        <v>506</v>
      </c>
      <c r="N73" s="21" t="s">
        <v>74</v>
      </c>
      <c r="O73" s="22">
        <v>43178</v>
      </c>
      <c r="P73" s="21" t="s">
        <v>58</v>
      </c>
      <c r="Q73" s="22">
        <v>43178</v>
      </c>
      <c r="R73" s="20">
        <v>3100</v>
      </c>
      <c r="S73" s="24" t="s">
        <v>47</v>
      </c>
      <c r="T73" s="24"/>
      <c r="U73" s="20">
        <f>R73*D73</f>
        <v>74400</v>
      </c>
      <c r="V73" s="20">
        <f>IF('Détail Achats'!$S129="DA",'Détail Achats'!$U129*19%,0)</f>
        <v>3420</v>
      </c>
      <c r="W73" s="20">
        <f>V73+U73</f>
        <v>77820</v>
      </c>
      <c r="X73" s="27">
        <f>IF('Détail Achats'!$Q129&lt;&gt;"",'Détail Achats'!$Q129+30,"")</f>
        <v>43201</v>
      </c>
    </row>
    <row r="74" spans="1:24" x14ac:dyDescent="0.25">
      <c r="A74" s="29"/>
      <c r="B74" s="17" t="s">
        <v>119</v>
      </c>
      <c r="C74" s="13" t="s">
        <v>38</v>
      </c>
      <c r="D74" s="14">
        <v>54</v>
      </c>
      <c r="E74" s="14"/>
      <c r="F74" s="15"/>
      <c r="G74" s="16"/>
      <c r="H74" s="15"/>
      <c r="I74" s="16"/>
      <c r="J74" s="17" t="s">
        <v>257</v>
      </c>
      <c r="K74" s="17" t="s">
        <v>18</v>
      </c>
      <c r="L74" s="17" t="s">
        <v>27</v>
      </c>
      <c r="M74" s="17" t="s">
        <v>395</v>
      </c>
      <c r="N74" s="15" t="s">
        <v>21</v>
      </c>
      <c r="O74" s="16">
        <v>43153</v>
      </c>
      <c r="P74" s="15" t="s">
        <v>22</v>
      </c>
      <c r="Q74" s="16">
        <v>43153</v>
      </c>
      <c r="R74" s="14">
        <v>1450</v>
      </c>
      <c r="S74" s="18" t="s">
        <v>47</v>
      </c>
      <c r="T74" s="18"/>
      <c r="U74" s="14">
        <f>R74*D74</f>
        <v>78300</v>
      </c>
      <c r="V74" s="14">
        <f>IF('Détail Achats'!$S18="DA",'Détail Achats'!$U18*19%,0)</f>
        <v>1140</v>
      </c>
      <c r="W74" s="14">
        <f>V74+U74</f>
        <v>79440</v>
      </c>
      <c r="X74" s="26">
        <f>IF('Détail Achats'!$Q18&lt;&gt;"",'Détail Achats'!$Q18+30,"")</f>
        <v>43207</v>
      </c>
    </row>
    <row r="75" spans="1:24" x14ac:dyDescent="0.25">
      <c r="A75" s="29"/>
      <c r="B75" s="17" t="s">
        <v>177</v>
      </c>
      <c r="C75" s="13" t="s">
        <v>37</v>
      </c>
      <c r="D75" s="14">
        <v>10</v>
      </c>
      <c r="E75" s="14"/>
      <c r="F75" s="15"/>
      <c r="G75" s="16"/>
      <c r="H75" s="15"/>
      <c r="I75" s="16"/>
      <c r="J75" s="17" t="s">
        <v>315</v>
      </c>
      <c r="K75" s="17" t="s">
        <v>18</v>
      </c>
      <c r="L75" s="17" t="s">
        <v>27</v>
      </c>
      <c r="M75" s="17" t="s">
        <v>453</v>
      </c>
      <c r="N75" s="15" t="s">
        <v>53</v>
      </c>
      <c r="O75" s="16">
        <v>43095</v>
      </c>
      <c r="P75" s="15" t="s">
        <v>54</v>
      </c>
      <c r="Q75" s="16">
        <v>43102</v>
      </c>
      <c r="R75" s="14">
        <v>420</v>
      </c>
      <c r="S75" s="18" t="s">
        <v>47</v>
      </c>
      <c r="T75" s="18"/>
      <c r="U75" s="14">
        <f>R75*D75</f>
        <v>4200</v>
      </c>
      <c r="V75" s="14">
        <f>IF('Détail Achats'!$S76="DA",'Détail Achats'!$U76*19%,0)</f>
        <v>741.76</v>
      </c>
      <c r="W75" s="14">
        <f>V75+U75</f>
        <v>4941.76</v>
      </c>
      <c r="X75" s="26">
        <f>IF('Détail Achats'!$Q76&lt;&gt;"",'Détail Achats'!$Q76+30,"")</f>
        <v>43201</v>
      </c>
    </row>
    <row r="76" spans="1:24" x14ac:dyDescent="0.25">
      <c r="A76" s="30"/>
      <c r="B76" s="23" t="s">
        <v>212</v>
      </c>
      <c r="C76" s="19" t="s">
        <v>38</v>
      </c>
      <c r="D76" s="20">
        <v>2</v>
      </c>
      <c r="E76" s="20"/>
      <c r="F76" s="24">
        <v>2</v>
      </c>
      <c r="G76" s="22">
        <v>43110</v>
      </c>
      <c r="H76" s="21" t="s">
        <v>61</v>
      </c>
      <c r="I76" s="22">
        <v>43122</v>
      </c>
      <c r="J76" s="23" t="s">
        <v>350</v>
      </c>
      <c r="K76" s="23" t="s">
        <v>18</v>
      </c>
      <c r="L76" s="23" t="s">
        <v>28</v>
      </c>
      <c r="M76" s="23" t="s">
        <v>488</v>
      </c>
      <c r="N76" s="21" t="s">
        <v>29</v>
      </c>
      <c r="O76" s="22">
        <v>43122</v>
      </c>
      <c r="P76" s="21" t="s">
        <v>65</v>
      </c>
      <c r="Q76" s="22">
        <v>43171</v>
      </c>
      <c r="R76" s="20">
        <v>1952</v>
      </c>
      <c r="S76" s="24" t="s">
        <v>47</v>
      </c>
      <c r="T76" s="24"/>
      <c r="U76" s="20">
        <f>R76*D76</f>
        <v>3904</v>
      </c>
      <c r="V76" s="20">
        <f>IF('Détail Achats'!$S111="DA",'Détail Achats'!$U111*19%,0)</f>
        <v>514.9</v>
      </c>
      <c r="W76" s="20">
        <f>V76+U76</f>
        <v>4418.8999999999996</v>
      </c>
      <c r="X76" s="27">
        <f>IF('Détail Achats'!$Q111&lt;&gt;"",'Détail Achats'!$Q111+30,"")</f>
        <v>43203</v>
      </c>
    </row>
    <row r="77" spans="1:24" x14ac:dyDescent="0.25">
      <c r="A77" s="30"/>
      <c r="B77" s="23" t="s">
        <v>164</v>
      </c>
      <c r="C77" s="19" t="s">
        <v>37</v>
      </c>
      <c r="D77" s="20">
        <v>3</v>
      </c>
      <c r="E77" s="20"/>
      <c r="F77" s="21"/>
      <c r="G77" s="22"/>
      <c r="H77" s="21"/>
      <c r="I77" s="22"/>
      <c r="J77" s="23" t="s">
        <v>302</v>
      </c>
      <c r="K77" s="23" t="s">
        <v>18</v>
      </c>
      <c r="L77" s="23" t="s">
        <v>27</v>
      </c>
      <c r="M77" s="23" t="s">
        <v>440</v>
      </c>
      <c r="N77" s="21" t="s">
        <v>51</v>
      </c>
      <c r="O77" s="22">
        <v>43095</v>
      </c>
      <c r="P77" s="21" t="s">
        <v>52</v>
      </c>
      <c r="Q77" s="22">
        <v>43096</v>
      </c>
      <c r="R77" s="20">
        <v>210</v>
      </c>
      <c r="S77" s="24" t="s">
        <v>47</v>
      </c>
      <c r="T77" s="24"/>
      <c r="U77" s="20">
        <f>R77*D77</f>
        <v>630</v>
      </c>
      <c r="V77" s="20">
        <f>IF('Détail Achats'!$S63="DA",'Détail Achats'!$U63*19%,0)</f>
        <v>0</v>
      </c>
      <c r="W77" s="20">
        <f>V77+U77</f>
        <v>630</v>
      </c>
      <c r="X77" s="27" t="str">
        <f>IF('Détail Achats'!$Q63&lt;&gt;"",'Détail Achats'!$Q63+30,"")</f>
        <v/>
      </c>
    </row>
    <row r="78" spans="1:24" x14ac:dyDescent="0.25">
      <c r="A78" s="29"/>
      <c r="B78" s="17" t="s">
        <v>235</v>
      </c>
      <c r="C78" s="13" t="s">
        <v>38</v>
      </c>
      <c r="D78" s="14">
        <v>8</v>
      </c>
      <c r="E78" s="14"/>
      <c r="F78" s="15"/>
      <c r="G78" s="16"/>
      <c r="H78" s="15" t="s">
        <v>82</v>
      </c>
      <c r="I78" s="16">
        <v>42785</v>
      </c>
      <c r="J78" s="17" t="s">
        <v>373</v>
      </c>
      <c r="K78" s="17" t="s">
        <v>18</v>
      </c>
      <c r="L78" s="17" t="s">
        <v>76</v>
      </c>
      <c r="M78" s="17" t="s">
        <v>511</v>
      </c>
      <c r="N78" s="15" t="s">
        <v>83</v>
      </c>
      <c r="O78" s="16">
        <v>43149</v>
      </c>
      <c r="P78" s="15" t="s">
        <v>84</v>
      </c>
      <c r="Q78" s="16">
        <v>43168</v>
      </c>
      <c r="R78" s="14">
        <v>1450</v>
      </c>
      <c r="S78" s="18" t="s">
        <v>47</v>
      </c>
      <c r="T78" s="18"/>
      <c r="U78" s="14">
        <f>R78*D78</f>
        <v>11600</v>
      </c>
      <c r="V78" s="14">
        <f>IF('Détail Achats'!$S134="DA",'Détail Achats'!$U134*19%,0)</f>
        <v>0</v>
      </c>
      <c r="W78" s="14">
        <f>V78+U78</f>
        <v>11600</v>
      </c>
      <c r="X78" s="26">
        <f>IF('Détail Achats'!$Q134&lt;&gt;"",'Détail Achats'!$Q134+30,"")</f>
        <v>43154</v>
      </c>
    </row>
    <row r="79" spans="1:24" x14ac:dyDescent="0.25">
      <c r="A79" s="29"/>
      <c r="B79" s="17" t="s">
        <v>155</v>
      </c>
      <c r="C79" s="13" t="s">
        <v>37</v>
      </c>
      <c r="D79" s="14">
        <v>15</v>
      </c>
      <c r="E79" s="14"/>
      <c r="F79" s="15"/>
      <c r="G79" s="16"/>
      <c r="H79" s="15"/>
      <c r="I79" s="16"/>
      <c r="J79" s="17" t="s">
        <v>293</v>
      </c>
      <c r="K79" s="17" t="s">
        <v>18</v>
      </c>
      <c r="L79" s="17" t="s">
        <v>27</v>
      </c>
      <c r="M79" s="17" t="s">
        <v>431</v>
      </c>
      <c r="N79" s="15" t="s">
        <v>49</v>
      </c>
      <c r="O79" s="16">
        <v>43095</v>
      </c>
      <c r="P79" s="15" t="s">
        <v>50</v>
      </c>
      <c r="Q79" s="16">
        <v>43102</v>
      </c>
      <c r="R79" s="14">
        <v>2270</v>
      </c>
      <c r="S79" s="18" t="s">
        <v>47</v>
      </c>
      <c r="T79" s="18"/>
      <c r="U79" s="14">
        <f>R79*D79</f>
        <v>34050</v>
      </c>
      <c r="V79" s="14">
        <f>IF('Détail Achats'!$S54="DA",'Détail Achats'!$U54*19%,0)</f>
        <v>3830.4</v>
      </c>
      <c r="W79" s="14">
        <f>V79+U79</f>
        <v>37880.400000000001</v>
      </c>
      <c r="X79" s="26">
        <f>IF('Détail Achats'!$Q54&lt;&gt;"",'Détail Achats'!$Q54+30,"")</f>
        <v>43132</v>
      </c>
    </row>
    <row r="80" spans="1:24" x14ac:dyDescent="0.25">
      <c r="A80" s="30"/>
      <c r="B80" s="23" t="s">
        <v>228</v>
      </c>
      <c r="C80" s="19" t="s">
        <v>41</v>
      </c>
      <c r="D80" s="20">
        <v>2</v>
      </c>
      <c r="E80" s="20"/>
      <c r="F80" s="21" t="s">
        <v>72</v>
      </c>
      <c r="G80" s="22">
        <v>43177</v>
      </c>
      <c r="H80" s="21" t="s">
        <v>73</v>
      </c>
      <c r="I80" s="22">
        <v>43178</v>
      </c>
      <c r="J80" s="23" t="s">
        <v>366</v>
      </c>
      <c r="K80" s="23" t="s">
        <v>41</v>
      </c>
      <c r="L80" s="23" t="s">
        <v>35</v>
      </c>
      <c r="M80" s="23" t="s">
        <v>504</v>
      </c>
      <c r="N80" s="21" t="s">
        <v>74</v>
      </c>
      <c r="O80" s="22">
        <v>43178</v>
      </c>
      <c r="P80" s="21" t="s">
        <v>58</v>
      </c>
      <c r="Q80" s="22">
        <v>43178</v>
      </c>
      <c r="R80" s="20">
        <v>2000</v>
      </c>
      <c r="S80" s="24" t="s">
        <v>47</v>
      </c>
      <c r="T80" s="24"/>
      <c r="U80" s="20">
        <f>R80*D80</f>
        <v>4000</v>
      </c>
      <c r="V80" s="20">
        <f>IF('Détail Achats'!$S127="DA",'Détail Achats'!$U127*19%,0)</f>
        <v>6338.4</v>
      </c>
      <c r="W80" s="20">
        <f>V80+U80</f>
        <v>10338.4</v>
      </c>
      <c r="X80" s="27">
        <f>IF('Détail Achats'!$Q127&lt;&gt;"",'Détail Achats'!$Q127+30,"")</f>
        <v>43201</v>
      </c>
    </row>
    <row r="81" spans="1:24" x14ac:dyDescent="0.25">
      <c r="A81" s="30"/>
      <c r="B81" s="23" t="s">
        <v>226</v>
      </c>
      <c r="C81" s="19" t="s">
        <v>41</v>
      </c>
      <c r="D81" s="20">
        <v>1</v>
      </c>
      <c r="E81" s="20"/>
      <c r="F81" s="21" t="s">
        <v>68</v>
      </c>
      <c r="G81" s="22">
        <v>43125</v>
      </c>
      <c r="H81" s="21" t="s">
        <v>69</v>
      </c>
      <c r="I81" s="22">
        <v>43178</v>
      </c>
      <c r="J81" s="23" t="s">
        <v>364</v>
      </c>
      <c r="K81" s="23" t="s">
        <v>41</v>
      </c>
      <c r="L81" s="23" t="s">
        <v>70</v>
      </c>
      <c r="M81" s="23" t="s">
        <v>502</v>
      </c>
      <c r="N81" s="21" t="s">
        <v>71</v>
      </c>
      <c r="O81" s="22">
        <v>43178</v>
      </c>
      <c r="P81" s="21" t="s">
        <v>96</v>
      </c>
      <c r="Q81" s="22">
        <v>43178</v>
      </c>
      <c r="R81" s="20">
        <v>72030.13</v>
      </c>
      <c r="S81" s="24" t="s">
        <v>47</v>
      </c>
      <c r="T81" s="24"/>
      <c r="U81" s="20">
        <f>R81*D81</f>
        <v>72030.13</v>
      </c>
      <c r="V81" s="20">
        <f>IF('Détail Achats'!$S125="DA",'Détail Achats'!$U125*19%,0)</f>
        <v>0</v>
      </c>
      <c r="W81" s="20">
        <f>V81+U81</f>
        <v>72030.13</v>
      </c>
      <c r="X81" s="27" t="str">
        <f>IF('Détail Achats'!$Q125&lt;&gt;"",'Détail Achats'!$Q125+30,"")</f>
        <v/>
      </c>
    </row>
    <row r="82" spans="1:24" x14ac:dyDescent="0.25">
      <c r="A82" s="30"/>
      <c r="B82" s="23" t="s">
        <v>158</v>
      </c>
      <c r="C82" s="19" t="s">
        <v>37</v>
      </c>
      <c r="D82" s="20">
        <v>10</v>
      </c>
      <c r="E82" s="20"/>
      <c r="F82" s="21"/>
      <c r="G82" s="22"/>
      <c r="H82" s="21"/>
      <c r="I82" s="22"/>
      <c r="J82" s="23" t="s">
        <v>296</v>
      </c>
      <c r="K82" s="23" t="s">
        <v>18</v>
      </c>
      <c r="L82" s="23" t="s">
        <v>27</v>
      </c>
      <c r="M82" s="23" t="s">
        <v>434</v>
      </c>
      <c r="N82" s="21" t="s">
        <v>51</v>
      </c>
      <c r="O82" s="22">
        <v>43095</v>
      </c>
      <c r="P82" s="21" t="s">
        <v>52</v>
      </c>
      <c r="Q82" s="22">
        <v>43096</v>
      </c>
      <c r="R82" s="20">
        <v>180</v>
      </c>
      <c r="S82" s="24" t="s">
        <v>47</v>
      </c>
      <c r="T82" s="24"/>
      <c r="U82" s="20">
        <f>R82*D82</f>
        <v>1800</v>
      </c>
      <c r="V82" s="20">
        <f>IF('Détail Achats'!$S57="DA",'Détail Achats'!$U57*19%,0)</f>
        <v>239.4</v>
      </c>
      <c r="W82" s="20">
        <f>V82+U82</f>
        <v>2039.4</v>
      </c>
      <c r="X82" s="27">
        <f>IF('Détail Achats'!$Q57&lt;&gt;"",'Détail Achats'!$Q57+30,"")</f>
        <v>43126</v>
      </c>
    </row>
    <row r="83" spans="1:24" x14ac:dyDescent="0.25">
      <c r="A83" s="29"/>
      <c r="B83" s="17" t="s">
        <v>153</v>
      </c>
      <c r="C83" s="13" t="s">
        <v>37</v>
      </c>
      <c r="D83" s="14">
        <v>9</v>
      </c>
      <c r="E83" s="14"/>
      <c r="F83" s="15"/>
      <c r="G83" s="16"/>
      <c r="H83" s="15"/>
      <c r="I83" s="16"/>
      <c r="J83" s="17" t="s">
        <v>291</v>
      </c>
      <c r="K83" s="17" t="s">
        <v>18</v>
      </c>
      <c r="L83" s="17" t="s">
        <v>27</v>
      </c>
      <c r="M83" s="17" t="s">
        <v>429</v>
      </c>
      <c r="N83" s="15" t="s">
        <v>49</v>
      </c>
      <c r="O83" s="16">
        <v>43095</v>
      </c>
      <c r="P83" s="15" t="s">
        <v>50</v>
      </c>
      <c r="Q83" s="16">
        <v>43102</v>
      </c>
      <c r="R83" s="14">
        <v>800</v>
      </c>
      <c r="S83" s="18" t="s">
        <v>47</v>
      </c>
      <c r="T83" s="18"/>
      <c r="U83" s="14">
        <f>R83*D83</f>
        <v>7200</v>
      </c>
      <c r="V83" s="14">
        <f>IF('Détail Achats'!$S52="DA",'Détail Achats'!$U52*19%,0)</f>
        <v>4598</v>
      </c>
      <c r="W83" s="14">
        <f>V83+U83</f>
        <v>11798</v>
      </c>
      <c r="X83" s="26" t="str">
        <f>IF('Détail Achats'!$Q52&lt;&gt;"",'Détail Achats'!$Q52+30,"")</f>
        <v/>
      </c>
    </row>
    <row r="84" spans="1:24" x14ac:dyDescent="0.25">
      <c r="A84" s="30"/>
      <c r="B84" s="23" t="s">
        <v>136</v>
      </c>
      <c r="C84" s="19" t="s">
        <v>37</v>
      </c>
      <c r="D84" s="20">
        <v>2</v>
      </c>
      <c r="E84" s="20"/>
      <c r="F84" s="21"/>
      <c r="G84" s="22"/>
      <c r="H84" s="21"/>
      <c r="I84" s="22"/>
      <c r="J84" s="23" t="s">
        <v>274</v>
      </c>
      <c r="K84" s="23" t="s">
        <v>18</v>
      </c>
      <c r="L84" s="23" t="s">
        <v>28</v>
      </c>
      <c r="M84" s="23" t="s">
        <v>412</v>
      </c>
      <c r="N84" s="21" t="s">
        <v>29</v>
      </c>
      <c r="O84" s="22">
        <v>43122</v>
      </c>
      <c r="P84" s="21"/>
      <c r="Q84" s="22"/>
      <c r="R84" s="20"/>
      <c r="S84" s="24" t="s">
        <v>47</v>
      </c>
      <c r="T84" s="24"/>
      <c r="U84" s="20">
        <f>R84*D84</f>
        <v>0</v>
      </c>
      <c r="V84" s="20">
        <f>IF('Détail Achats'!$S35="DA",'Détail Achats'!$U35*19%,0)</f>
        <v>870.2</v>
      </c>
      <c r="W84" s="20">
        <f>V84+U84</f>
        <v>870.2</v>
      </c>
      <c r="X84" s="27">
        <f>IF('Détail Achats'!$Q35&lt;&gt;"",'Détail Achats'!$Q35+30,"")</f>
        <v>43132</v>
      </c>
    </row>
    <row r="85" spans="1:24" x14ac:dyDescent="0.25">
      <c r="A85" s="30"/>
      <c r="B85" s="23" t="s">
        <v>120</v>
      </c>
      <c r="C85" s="19" t="s">
        <v>38</v>
      </c>
      <c r="D85" s="20">
        <v>50</v>
      </c>
      <c r="E85" s="20"/>
      <c r="F85" s="21"/>
      <c r="G85" s="22"/>
      <c r="H85" s="21"/>
      <c r="I85" s="22"/>
      <c r="J85" s="23" t="s">
        <v>258</v>
      </c>
      <c r="K85" s="23" t="s">
        <v>18</v>
      </c>
      <c r="L85" s="23" t="s">
        <v>27</v>
      </c>
      <c r="M85" s="23" t="s">
        <v>396</v>
      </c>
      <c r="N85" s="21" t="s">
        <v>21</v>
      </c>
      <c r="O85" s="22">
        <v>43153</v>
      </c>
      <c r="P85" s="21" t="s">
        <v>22</v>
      </c>
      <c r="Q85" s="22">
        <v>43153</v>
      </c>
      <c r="R85" s="20">
        <v>2290</v>
      </c>
      <c r="S85" s="24" t="s">
        <v>47</v>
      </c>
      <c r="T85" s="24"/>
      <c r="U85" s="20">
        <f>R85*D85</f>
        <v>114500</v>
      </c>
      <c r="V85" s="20">
        <f>IF('Détail Achats'!$S19="DA",'Détail Achats'!$U19*19%,0)</f>
        <v>228</v>
      </c>
      <c r="W85" s="20">
        <f>V85+U85</f>
        <v>114728</v>
      </c>
      <c r="X85" s="27">
        <f>IF('Détail Achats'!$Q19&lt;&gt;"",'Détail Achats'!$Q19+30,"")</f>
        <v>43132</v>
      </c>
    </row>
    <row r="86" spans="1:24" x14ac:dyDescent="0.25">
      <c r="A86" s="30"/>
      <c r="B86" s="23" t="s">
        <v>126</v>
      </c>
      <c r="C86" s="19" t="s">
        <v>38</v>
      </c>
      <c r="D86" s="20">
        <v>100</v>
      </c>
      <c r="E86" s="20"/>
      <c r="F86" s="21"/>
      <c r="G86" s="22"/>
      <c r="H86" s="21"/>
      <c r="I86" s="22"/>
      <c r="J86" s="23" t="s">
        <v>264</v>
      </c>
      <c r="K86" s="23" t="s">
        <v>18</v>
      </c>
      <c r="L86" s="23" t="s">
        <v>28</v>
      </c>
      <c r="M86" s="23" t="s">
        <v>402</v>
      </c>
      <c r="N86" s="21" t="s">
        <v>29</v>
      </c>
      <c r="O86" s="22">
        <v>43122</v>
      </c>
      <c r="P86" s="21"/>
      <c r="Q86" s="22"/>
      <c r="R86" s="20"/>
      <c r="S86" s="24" t="s">
        <v>47</v>
      </c>
      <c r="T86" s="24"/>
      <c r="U86" s="20">
        <f>R86*D86</f>
        <v>0</v>
      </c>
      <c r="V86" s="20">
        <f>IF('Détail Achats'!$S25="DA",'Détail Achats'!$U25*19%,0)</f>
        <v>1474.4</v>
      </c>
      <c r="W86" s="20">
        <f>V86+U86</f>
        <v>1474.4</v>
      </c>
      <c r="X86" s="27">
        <f>IF('Détail Achats'!$Q25&lt;&gt;"",'Détail Achats'!$Q25+30,"")</f>
        <v>43132</v>
      </c>
    </row>
    <row r="87" spans="1:24" x14ac:dyDescent="0.25">
      <c r="A87" s="30"/>
      <c r="B87" s="23" t="s">
        <v>114</v>
      </c>
      <c r="C87" s="19" t="s">
        <v>38</v>
      </c>
      <c r="D87" s="20">
        <v>50</v>
      </c>
      <c r="E87" s="20"/>
      <c r="F87" s="21"/>
      <c r="G87" s="22"/>
      <c r="H87" s="21"/>
      <c r="I87" s="22"/>
      <c r="J87" s="23" t="s">
        <v>252</v>
      </c>
      <c r="K87" s="23" t="s">
        <v>18</v>
      </c>
      <c r="L87" s="23" t="s">
        <v>28</v>
      </c>
      <c r="M87" s="23" t="s">
        <v>390</v>
      </c>
      <c r="N87" s="21" t="s">
        <v>20</v>
      </c>
      <c r="O87" s="22">
        <v>43153</v>
      </c>
      <c r="P87" s="21"/>
      <c r="Q87" s="22"/>
      <c r="R87" s="20"/>
      <c r="S87" s="24" t="s">
        <v>47</v>
      </c>
      <c r="T87" s="24"/>
      <c r="U87" s="20">
        <f>R87*D87</f>
        <v>0</v>
      </c>
      <c r="V87" s="20">
        <f>IF('Détail Achats'!$S13="DA",'Détail Achats'!$U13*19%,0)</f>
        <v>0</v>
      </c>
      <c r="W87" s="20">
        <f>V87+U87</f>
        <v>0</v>
      </c>
      <c r="X87" s="27" t="str">
        <f>IF('Détail Achats'!$Q13&lt;&gt;"",'Détail Achats'!$Q13+30,"")</f>
        <v/>
      </c>
    </row>
    <row r="88" spans="1:24" x14ac:dyDescent="0.25">
      <c r="A88" s="29"/>
      <c r="B88" s="17" t="s">
        <v>223</v>
      </c>
      <c r="C88" s="13" t="s">
        <v>38</v>
      </c>
      <c r="D88" s="14">
        <v>100</v>
      </c>
      <c r="E88" s="14"/>
      <c r="F88" s="18">
        <v>100</v>
      </c>
      <c r="G88" s="16">
        <v>43145</v>
      </c>
      <c r="H88" s="15" t="s">
        <v>63</v>
      </c>
      <c r="I88" s="16">
        <v>43153</v>
      </c>
      <c r="J88" s="17" t="s">
        <v>361</v>
      </c>
      <c r="K88" s="17" t="s">
        <v>18</v>
      </c>
      <c r="L88" s="17" t="s">
        <v>28</v>
      </c>
      <c r="M88" s="17" t="s">
        <v>499</v>
      </c>
      <c r="N88" s="15" t="s">
        <v>20</v>
      </c>
      <c r="O88" s="16">
        <v>43153</v>
      </c>
      <c r="P88" s="15" t="s">
        <v>65</v>
      </c>
      <c r="Q88" s="16">
        <v>43171</v>
      </c>
      <c r="R88" s="14">
        <v>72</v>
      </c>
      <c r="S88" s="18" t="s">
        <v>47</v>
      </c>
      <c r="T88" s="18"/>
      <c r="U88" s="14">
        <f>R88*D88</f>
        <v>7200</v>
      </c>
      <c r="V88" s="14">
        <f>IF('Détail Achats'!$S122="DA",'Détail Achats'!$U122*19%,0)</f>
        <v>1641.6</v>
      </c>
      <c r="W88" s="14">
        <f>V88+U88</f>
        <v>8841.6</v>
      </c>
      <c r="X88" s="26" t="str">
        <f>IF('Détail Achats'!$Q122&lt;&gt;"",'Détail Achats'!$Q122+30,"")</f>
        <v/>
      </c>
    </row>
    <row r="89" spans="1:24" x14ac:dyDescent="0.25">
      <c r="A89" s="29"/>
      <c r="B89" s="17" t="s">
        <v>149</v>
      </c>
      <c r="C89" s="13" t="s">
        <v>37</v>
      </c>
      <c r="D89" s="14">
        <v>4</v>
      </c>
      <c r="E89" s="14"/>
      <c r="F89" s="15"/>
      <c r="G89" s="16"/>
      <c r="H89" s="15"/>
      <c r="I89" s="16"/>
      <c r="J89" s="17" t="s">
        <v>287</v>
      </c>
      <c r="K89" s="17" t="s">
        <v>18</v>
      </c>
      <c r="L89" s="17" t="s">
        <v>27</v>
      </c>
      <c r="M89" s="17" t="s">
        <v>425</v>
      </c>
      <c r="N89" s="15" t="s">
        <v>49</v>
      </c>
      <c r="O89" s="16">
        <v>43095</v>
      </c>
      <c r="P89" s="15" t="s">
        <v>50</v>
      </c>
      <c r="Q89" s="16">
        <v>43102</v>
      </c>
      <c r="R89" s="14">
        <v>210</v>
      </c>
      <c r="S89" s="18" t="s">
        <v>47</v>
      </c>
      <c r="T89" s="18"/>
      <c r="U89" s="14">
        <f>R89*D89</f>
        <v>840</v>
      </c>
      <c r="V89" s="14">
        <f>IF('Détail Achats'!$S48="DA",'Détail Achats'!$U48*19%,0)</f>
        <v>1428.8</v>
      </c>
      <c r="W89" s="14">
        <f>V89+U89</f>
        <v>2268.8000000000002</v>
      </c>
      <c r="X89" s="26" t="str">
        <f>IF('Détail Achats'!$Q48&lt;&gt;"",'Détail Achats'!$Q48+30,"")</f>
        <v/>
      </c>
    </row>
    <row r="90" spans="1:24" x14ac:dyDescent="0.25">
      <c r="A90" s="29"/>
      <c r="B90" s="17" t="s">
        <v>219</v>
      </c>
      <c r="C90" s="13" t="s">
        <v>38</v>
      </c>
      <c r="D90" s="14">
        <v>50</v>
      </c>
      <c r="E90" s="14"/>
      <c r="F90" s="18">
        <v>50</v>
      </c>
      <c r="G90" s="16">
        <v>43145</v>
      </c>
      <c r="H90" s="15" t="s">
        <v>63</v>
      </c>
      <c r="I90" s="16">
        <v>43153</v>
      </c>
      <c r="J90" s="17" t="s">
        <v>357</v>
      </c>
      <c r="K90" s="17" t="s">
        <v>18</v>
      </c>
      <c r="L90" s="17" t="s">
        <v>28</v>
      </c>
      <c r="M90" s="17" t="s">
        <v>495</v>
      </c>
      <c r="N90" s="15" t="s">
        <v>20</v>
      </c>
      <c r="O90" s="16">
        <v>43153</v>
      </c>
      <c r="P90" s="15" t="s">
        <v>65</v>
      </c>
      <c r="Q90" s="16">
        <v>43171</v>
      </c>
      <c r="R90" s="14">
        <v>195.6</v>
      </c>
      <c r="S90" s="18" t="s">
        <v>47</v>
      </c>
      <c r="T90" s="18"/>
      <c r="U90" s="14">
        <f>R90*D90</f>
        <v>9780</v>
      </c>
      <c r="V90" s="14">
        <f>IF('Détail Achats'!$S118="DA",'Détail Achats'!$U118*19%,0)</f>
        <v>159.6</v>
      </c>
      <c r="W90" s="14">
        <f>V90+U90</f>
        <v>9939.6</v>
      </c>
      <c r="X90" s="26">
        <f>IF('Détail Achats'!$Q118&lt;&gt;"",'Détail Achats'!$Q118+30,"")</f>
        <v>43132</v>
      </c>
    </row>
    <row r="91" spans="1:24" x14ac:dyDescent="0.25">
      <c r="A91" s="29"/>
      <c r="B91" s="17" t="s">
        <v>187</v>
      </c>
      <c r="C91" s="13" t="s">
        <v>37</v>
      </c>
      <c r="D91" s="14">
        <v>5</v>
      </c>
      <c r="E91" s="14"/>
      <c r="F91" s="15"/>
      <c r="G91" s="16"/>
      <c r="H91" s="15"/>
      <c r="I91" s="16"/>
      <c r="J91" s="17" t="s">
        <v>325</v>
      </c>
      <c r="K91" s="17" t="s">
        <v>18</v>
      </c>
      <c r="L91" s="17" t="s">
        <v>27</v>
      </c>
      <c r="M91" s="17" t="s">
        <v>463</v>
      </c>
      <c r="N91" s="15"/>
      <c r="O91" s="16"/>
      <c r="P91" s="15"/>
      <c r="Q91" s="16"/>
      <c r="R91" s="14">
        <v>4370</v>
      </c>
      <c r="S91" s="18" t="s">
        <v>47</v>
      </c>
      <c r="T91" s="18"/>
      <c r="U91" s="14">
        <f>R91*D91</f>
        <v>21850</v>
      </c>
      <c r="V91" s="14">
        <f>IF('Détail Achats'!$S86="DA",'Détail Achats'!$U86*19%,0)</f>
        <v>0</v>
      </c>
      <c r="W91" s="14">
        <f>V91+U91</f>
        <v>21850</v>
      </c>
      <c r="X91" s="26" t="str">
        <f>IF('Détail Achats'!$Q86&lt;&gt;"",'Détail Achats'!$Q86+30,"")</f>
        <v/>
      </c>
    </row>
    <row r="92" spans="1:24" x14ac:dyDescent="0.25">
      <c r="A92" s="30"/>
      <c r="B92" s="23" t="s">
        <v>104</v>
      </c>
      <c r="C92" s="19" t="s">
        <v>37</v>
      </c>
      <c r="D92" s="20">
        <v>5</v>
      </c>
      <c r="E92" s="20"/>
      <c r="F92" s="21"/>
      <c r="G92" s="22"/>
      <c r="H92" s="21"/>
      <c r="I92" s="22"/>
      <c r="J92" s="23" t="s">
        <v>242</v>
      </c>
      <c r="K92" s="23" t="s">
        <v>18</v>
      </c>
      <c r="L92" s="23" t="s">
        <v>27</v>
      </c>
      <c r="M92" s="23" t="s">
        <v>380</v>
      </c>
      <c r="N92" s="21" t="s">
        <v>10</v>
      </c>
      <c r="O92" s="22">
        <v>43144</v>
      </c>
      <c r="P92" s="21"/>
      <c r="Q92" s="22"/>
      <c r="R92" s="20">
        <v>4500</v>
      </c>
      <c r="S92" s="24" t="s">
        <v>47</v>
      </c>
      <c r="T92" s="24"/>
      <c r="U92" s="20">
        <f>R92*D92</f>
        <v>22500</v>
      </c>
      <c r="V92" s="20">
        <f>IF('Détail Achats'!$S3="DA",'Détail Achats'!$U3*19%,0)</f>
        <v>1140</v>
      </c>
      <c r="W92" s="20">
        <f>V92+U92</f>
        <v>23640</v>
      </c>
      <c r="X92" s="27" t="str">
        <f>IF('Détail Achats'!$Q3&lt;&gt;"",'Détail Achats'!$Q3+30,"")</f>
        <v/>
      </c>
    </row>
    <row r="93" spans="1:24" x14ac:dyDescent="0.25">
      <c r="A93" s="30"/>
      <c r="B93" s="23" t="s">
        <v>238</v>
      </c>
      <c r="C93" s="19" t="s">
        <v>35</v>
      </c>
      <c r="D93" s="20">
        <v>270</v>
      </c>
      <c r="E93" s="20"/>
      <c r="F93" s="21" t="s">
        <v>59</v>
      </c>
      <c r="G93" s="22" t="s">
        <v>59</v>
      </c>
      <c r="H93" s="21" t="s">
        <v>89</v>
      </c>
      <c r="I93" s="22">
        <v>43173</v>
      </c>
      <c r="J93" s="23" t="s">
        <v>376</v>
      </c>
      <c r="K93" s="23" t="s">
        <v>35</v>
      </c>
      <c r="L93" s="23" t="s">
        <v>35</v>
      </c>
      <c r="M93" s="23" t="s">
        <v>514</v>
      </c>
      <c r="N93" s="21"/>
      <c r="O93" s="22"/>
      <c r="P93" s="21" t="s">
        <v>90</v>
      </c>
      <c r="Q93" s="22">
        <v>43124</v>
      </c>
      <c r="R93" s="20">
        <v>9.9700000000000006</v>
      </c>
      <c r="S93" s="24" t="s">
        <v>91</v>
      </c>
      <c r="T93" s="24"/>
      <c r="U93" s="20">
        <f>R93*D93</f>
        <v>2691.9</v>
      </c>
      <c r="V93" s="20">
        <f>IF('Détail Achats'!$S137="DA",'Détail Achats'!$U137*19%,0)</f>
        <v>0</v>
      </c>
      <c r="W93" s="20">
        <f>V93+U93</f>
        <v>2691.9</v>
      </c>
      <c r="X93" s="27" t="str">
        <f>IF('Détail Achats'!$Q137&lt;&gt;"",'Détail Achats'!$Q137+30,"")</f>
        <v/>
      </c>
    </row>
    <row r="94" spans="1:24" x14ac:dyDescent="0.25">
      <c r="A94" s="29"/>
      <c r="B94" s="17" t="s">
        <v>169</v>
      </c>
      <c r="C94" s="13" t="s">
        <v>38</v>
      </c>
      <c r="D94" s="14">
        <v>3</v>
      </c>
      <c r="E94" s="14"/>
      <c r="F94" s="15"/>
      <c r="G94" s="16"/>
      <c r="H94" s="15"/>
      <c r="I94" s="16"/>
      <c r="J94" s="17" t="s">
        <v>307</v>
      </c>
      <c r="K94" s="17" t="s">
        <v>18</v>
      </c>
      <c r="L94" s="17" t="s">
        <v>27</v>
      </c>
      <c r="M94" s="17" t="s">
        <v>445</v>
      </c>
      <c r="N94" s="15" t="s">
        <v>51</v>
      </c>
      <c r="O94" s="16">
        <v>43095</v>
      </c>
      <c r="P94" s="15" t="s">
        <v>52</v>
      </c>
      <c r="Q94" s="16">
        <v>43096</v>
      </c>
      <c r="R94" s="14">
        <v>630</v>
      </c>
      <c r="S94" s="18" t="s">
        <v>47</v>
      </c>
      <c r="T94" s="18"/>
      <c r="U94" s="14">
        <f>R94*D94</f>
        <v>1890</v>
      </c>
      <c r="V94" s="14">
        <f>IF('Détail Achats'!$S68="DA",'Détail Achats'!$U68*19%,0)</f>
        <v>1476.3</v>
      </c>
      <c r="W94" s="14">
        <f>V94+U94</f>
        <v>3366.3</v>
      </c>
      <c r="X94" s="26" t="str">
        <f>IF('Détail Achats'!$Q68&lt;&gt;"",'Détail Achats'!$Q68+30,"")</f>
        <v/>
      </c>
    </row>
    <row r="95" spans="1:24" x14ac:dyDescent="0.25">
      <c r="A95" s="30"/>
      <c r="B95" s="23" t="s">
        <v>148</v>
      </c>
      <c r="C95" s="19" t="s">
        <v>37</v>
      </c>
      <c r="D95" s="20">
        <v>4</v>
      </c>
      <c r="E95" s="20"/>
      <c r="F95" s="21"/>
      <c r="G95" s="22"/>
      <c r="H95" s="21"/>
      <c r="I95" s="22"/>
      <c r="J95" s="23" t="s">
        <v>286</v>
      </c>
      <c r="K95" s="23" t="s">
        <v>18</v>
      </c>
      <c r="L95" s="23" t="s">
        <v>27</v>
      </c>
      <c r="M95" s="23" t="s">
        <v>424</v>
      </c>
      <c r="N95" s="21" t="s">
        <v>49</v>
      </c>
      <c r="O95" s="22">
        <v>43095</v>
      </c>
      <c r="P95" s="21" t="s">
        <v>50</v>
      </c>
      <c r="Q95" s="22">
        <v>43102</v>
      </c>
      <c r="R95" s="20">
        <v>3050</v>
      </c>
      <c r="S95" s="24" t="s">
        <v>47</v>
      </c>
      <c r="T95" s="24"/>
      <c r="U95" s="20">
        <f>R95*D95</f>
        <v>12200</v>
      </c>
      <c r="V95" s="20">
        <f>IF('Détail Achats'!$S47="DA",'Détail Achats'!$U47*19%,0)</f>
        <v>1871.424</v>
      </c>
      <c r="W95" s="20">
        <f>V95+U95</f>
        <v>14071.423999999999</v>
      </c>
      <c r="X95" s="27">
        <f>IF('Détail Achats'!$Q47&lt;&gt;"",'Détail Achats'!$Q47+30,"")</f>
        <v>43201</v>
      </c>
    </row>
    <row r="96" spans="1:24" x14ac:dyDescent="0.25">
      <c r="A96" s="30"/>
      <c r="B96" s="23" t="s">
        <v>178</v>
      </c>
      <c r="C96" s="19" t="s">
        <v>37</v>
      </c>
      <c r="D96" s="20">
        <v>16</v>
      </c>
      <c r="E96" s="20"/>
      <c r="F96" s="21"/>
      <c r="G96" s="22"/>
      <c r="H96" s="21"/>
      <c r="I96" s="22"/>
      <c r="J96" s="23" t="s">
        <v>316</v>
      </c>
      <c r="K96" s="23" t="s">
        <v>18</v>
      </c>
      <c r="L96" s="23" t="s">
        <v>27</v>
      </c>
      <c r="M96" s="23" t="s">
        <v>454</v>
      </c>
      <c r="N96" s="21" t="s">
        <v>53</v>
      </c>
      <c r="O96" s="22">
        <v>43095</v>
      </c>
      <c r="P96" s="21" t="s">
        <v>54</v>
      </c>
      <c r="Q96" s="22">
        <v>43102</v>
      </c>
      <c r="R96" s="20">
        <v>210</v>
      </c>
      <c r="S96" s="24" t="s">
        <v>47</v>
      </c>
      <c r="T96" s="24"/>
      <c r="U96" s="20">
        <f>R96*D96</f>
        <v>3360</v>
      </c>
      <c r="V96" s="20">
        <f>IF('Détail Achats'!$S77="DA",'Détail Achats'!$U77*19%,0)</f>
        <v>119.7</v>
      </c>
      <c r="W96" s="20">
        <f>V96+U96</f>
        <v>3479.7</v>
      </c>
      <c r="X96" s="27">
        <f>IF('Détail Achats'!$Q77&lt;&gt;"",'Détail Achats'!$Q77+30,"")</f>
        <v>43126</v>
      </c>
    </row>
    <row r="97" spans="1:24" x14ac:dyDescent="0.25">
      <c r="A97" s="29"/>
      <c r="B97" s="17" t="s">
        <v>133</v>
      </c>
      <c r="C97" s="13" t="s">
        <v>38</v>
      </c>
      <c r="D97" s="14">
        <v>1</v>
      </c>
      <c r="E97" s="14"/>
      <c r="F97" s="15"/>
      <c r="G97" s="16"/>
      <c r="H97" s="15"/>
      <c r="I97" s="16"/>
      <c r="J97" s="17" t="s">
        <v>271</v>
      </c>
      <c r="K97" s="17" t="s">
        <v>18</v>
      </c>
      <c r="L97" s="17" t="s">
        <v>28</v>
      </c>
      <c r="M97" s="17" t="s">
        <v>409</v>
      </c>
      <c r="N97" s="15" t="s">
        <v>29</v>
      </c>
      <c r="O97" s="16">
        <v>43122</v>
      </c>
      <c r="P97" s="15"/>
      <c r="Q97" s="16"/>
      <c r="R97" s="14"/>
      <c r="S97" s="18" t="s">
        <v>47</v>
      </c>
      <c r="T97" s="18"/>
      <c r="U97" s="14">
        <f>R97*D97</f>
        <v>0</v>
      </c>
      <c r="V97" s="14">
        <f>IF('Détail Achats'!$S32="DA",'Détail Achats'!$U32*19%,0)</f>
        <v>9241.6</v>
      </c>
      <c r="W97" s="14">
        <f>V97+U97</f>
        <v>9241.6</v>
      </c>
      <c r="X97" s="26" t="str">
        <f>IF('Détail Achats'!$Q32&lt;&gt;"",'Détail Achats'!$Q32+30,"")</f>
        <v/>
      </c>
    </row>
    <row r="98" spans="1:24" x14ac:dyDescent="0.25">
      <c r="A98" s="29"/>
      <c r="B98" s="17" t="s">
        <v>173</v>
      </c>
      <c r="C98" s="13" t="s">
        <v>37</v>
      </c>
      <c r="D98" s="14">
        <v>10</v>
      </c>
      <c r="E98" s="14"/>
      <c r="F98" s="15"/>
      <c r="G98" s="16"/>
      <c r="H98" s="15"/>
      <c r="I98" s="16"/>
      <c r="J98" s="17" t="s">
        <v>311</v>
      </c>
      <c r="K98" s="17" t="s">
        <v>18</v>
      </c>
      <c r="L98" s="17" t="s">
        <v>27</v>
      </c>
      <c r="M98" s="17" t="s">
        <v>449</v>
      </c>
      <c r="N98" s="15" t="s">
        <v>53</v>
      </c>
      <c r="O98" s="16">
        <v>43095</v>
      </c>
      <c r="P98" s="15" t="s">
        <v>54</v>
      </c>
      <c r="Q98" s="16">
        <v>43102</v>
      </c>
      <c r="R98" s="14">
        <v>690</v>
      </c>
      <c r="S98" s="18" t="s">
        <v>47</v>
      </c>
      <c r="T98" s="18"/>
      <c r="U98" s="14">
        <f>R98*D98</f>
        <v>6900</v>
      </c>
      <c r="V98" s="14">
        <f>IF('Détail Achats'!$S72="DA",'Détail Achats'!$U72*19%,0)</f>
        <v>0</v>
      </c>
      <c r="W98" s="14">
        <f>V98+U98</f>
        <v>6900</v>
      </c>
      <c r="X98" s="26" t="str">
        <f>IF('Détail Achats'!$Q72&lt;&gt;"",'Détail Achats'!$Q72+30,"")</f>
        <v/>
      </c>
    </row>
    <row r="99" spans="1:24" x14ac:dyDescent="0.25">
      <c r="A99" s="30"/>
      <c r="B99" s="23" t="s">
        <v>174</v>
      </c>
      <c r="C99" s="19" t="s">
        <v>37</v>
      </c>
      <c r="D99" s="20">
        <v>5</v>
      </c>
      <c r="E99" s="20"/>
      <c r="F99" s="21"/>
      <c r="G99" s="22"/>
      <c r="H99" s="21"/>
      <c r="I99" s="22"/>
      <c r="J99" s="23" t="s">
        <v>312</v>
      </c>
      <c r="K99" s="23" t="s">
        <v>18</v>
      </c>
      <c r="L99" s="23" t="s">
        <v>27</v>
      </c>
      <c r="M99" s="23" t="s">
        <v>450</v>
      </c>
      <c r="N99" s="21" t="s">
        <v>53</v>
      </c>
      <c r="O99" s="22">
        <v>43095</v>
      </c>
      <c r="P99" s="21" t="s">
        <v>54</v>
      </c>
      <c r="Q99" s="22">
        <v>43102</v>
      </c>
      <c r="R99" s="20">
        <v>800</v>
      </c>
      <c r="S99" s="24" t="s">
        <v>47</v>
      </c>
      <c r="T99" s="24"/>
      <c r="U99" s="20">
        <f>R99*D99</f>
        <v>4000</v>
      </c>
      <c r="V99" s="20">
        <f>IF('Détail Achats'!$S73="DA",'Détail Achats'!$U73*19%,0)</f>
        <v>14136</v>
      </c>
      <c r="W99" s="20">
        <f>V99+U99</f>
        <v>18136</v>
      </c>
      <c r="X99" s="27">
        <f>IF('Détail Achats'!$Q73&lt;&gt;"",'Détail Achats'!$Q73+30,"")</f>
        <v>43208</v>
      </c>
    </row>
    <row r="100" spans="1:24" x14ac:dyDescent="0.25">
      <c r="A100" s="29"/>
      <c r="B100" s="17" t="s">
        <v>185</v>
      </c>
      <c r="C100" s="13" t="s">
        <v>37</v>
      </c>
      <c r="D100" s="14">
        <v>30</v>
      </c>
      <c r="E100" s="14"/>
      <c r="F100" s="15"/>
      <c r="G100" s="16"/>
      <c r="H100" s="15"/>
      <c r="I100" s="16"/>
      <c r="J100" s="17" t="s">
        <v>323</v>
      </c>
      <c r="K100" s="17" t="s">
        <v>18</v>
      </c>
      <c r="L100" s="17" t="s">
        <v>27</v>
      </c>
      <c r="M100" s="17" t="s">
        <v>461</v>
      </c>
      <c r="N100" s="15"/>
      <c r="O100" s="16"/>
      <c r="P100" s="15"/>
      <c r="Q100" s="16"/>
      <c r="R100" s="14">
        <v>440</v>
      </c>
      <c r="S100" s="18" t="s">
        <v>47</v>
      </c>
      <c r="T100" s="18"/>
      <c r="U100" s="14">
        <f>R100*D100</f>
        <v>13200</v>
      </c>
      <c r="V100" s="14">
        <f>IF('Détail Achats'!$S84="DA",'Détail Achats'!$U84*19%,0)</f>
        <v>0</v>
      </c>
      <c r="W100" s="14">
        <f>V100+U100</f>
        <v>13200</v>
      </c>
      <c r="X100" s="26" t="str">
        <f>IF('Détail Achats'!$Q84&lt;&gt;"",'Détail Achats'!$Q84+30,"")</f>
        <v/>
      </c>
    </row>
    <row r="101" spans="1:24" x14ac:dyDescent="0.25">
      <c r="A101" s="29"/>
      <c r="B101" s="17" t="s">
        <v>193</v>
      </c>
      <c r="C101" s="13" t="s">
        <v>37</v>
      </c>
      <c r="D101" s="14">
        <v>10</v>
      </c>
      <c r="E101" s="14"/>
      <c r="F101" s="15"/>
      <c r="G101" s="16"/>
      <c r="H101" s="15"/>
      <c r="I101" s="16"/>
      <c r="J101" s="17" t="s">
        <v>331</v>
      </c>
      <c r="K101" s="17" t="s">
        <v>18</v>
      </c>
      <c r="L101" s="17" t="s">
        <v>27</v>
      </c>
      <c r="M101" s="17" t="s">
        <v>469</v>
      </c>
      <c r="N101" s="15"/>
      <c r="O101" s="16"/>
      <c r="P101" s="15"/>
      <c r="Q101" s="16"/>
      <c r="R101" s="14">
        <v>2290</v>
      </c>
      <c r="S101" s="18" t="s">
        <v>47</v>
      </c>
      <c r="T101" s="18"/>
      <c r="U101" s="14">
        <f>R101*D101</f>
        <v>22900</v>
      </c>
      <c r="V101" s="14">
        <f>IF('Détail Achats'!$S92="DA",'Détail Achats'!$U92*19%,0)</f>
        <v>4275</v>
      </c>
      <c r="W101" s="14">
        <f>V101+U101</f>
        <v>27175</v>
      </c>
      <c r="X101" s="26" t="str">
        <f>IF('Détail Achats'!$Q92&lt;&gt;"",'Détail Achats'!$Q92+30,"")</f>
        <v/>
      </c>
    </row>
    <row r="102" spans="1:24" x14ac:dyDescent="0.25">
      <c r="A102" s="30"/>
      <c r="B102" s="23" t="s">
        <v>180</v>
      </c>
      <c r="C102" s="19" t="s">
        <v>37</v>
      </c>
      <c r="D102" s="20">
        <v>30</v>
      </c>
      <c r="E102" s="20"/>
      <c r="F102" s="21"/>
      <c r="G102" s="22"/>
      <c r="H102" s="21"/>
      <c r="I102" s="22"/>
      <c r="J102" s="23" t="s">
        <v>318</v>
      </c>
      <c r="K102" s="23" t="s">
        <v>18</v>
      </c>
      <c r="L102" s="23" t="s">
        <v>27</v>
      </c>
      <c r="M102" s="23" t="s">
        <v>456</v>
      </c>
      <c r="N102" s="21" t="s">
        <v>53</v>
      </c>
      <c r="O102" s="22">
        <v>43095</v>
      </c>
      <c r="P102" s="21" t="s">
        <v>54</v>
      </c>
      <c r="Q102" s="22">
        <v>43102</v>
      </c>
      <c r="R102" s="20">
        <v>210</v>
      </c>
      <c r="S102" s="24" t="s">
        <v>47</v>
      </c>
      <c r="T102" s="24"/>
      <c r="U102" s="20">
        <f>R102*D102</f>
        <v>6300</v>
      </c>
      <c r="V102" s="20">
        <f>IF('Détail Achats'!$S79="DA",'Détail Achats'!$U79*19%,0)</f>
        <v>6469.5</v>
      </c>
      <c r="W102" s="20">
        <f>V102+U102</f>
        <v>12769.5</v>
      </c>
      <c r="X102" s="27">
        <f>IF('Détail Achats'!$Q79&lt;&gt;"",'Détail Achats'!$Q79+30,"")</f>
        <v>43132</v>
      </c>
    </row>
    <row r="103" spans="1:24" x14ac:dyDescent="0.25">
      <c r="A103" s="30"/>
      <c r="B103" s="23" t="s">
        <v>204</v>
      </c>
      <c r="C103" s="19" t="s">
        <v>38</v>
      </c>
      <c r="D103" s="20">
        <v>100</v>
      </c>
      <c r="E103" s="20"/>
      <c r="F103" s="24">
        <v>100</v>
      </c>
      <c r="G103" s="22">
        <v>43110</v>
      </c>
      <c r="H103" s="21" t="s">
        <v>61</v>
      </c>
      <c r="I103" s="22">
        <v>43122</v>
      </c>
      <c r="J103" s="23" t="s">
        <v>342</v>
      </c>
      <c r="K103" s="23" t="s">
        <v>18</v>
      </c>
      <c r="L103" s="23" t="s">
        <v>28</v>
      </c>
      <c r="M103" s="23" t="s">
        <v>480</v>
      </c>
      <c r="N103" s="21" t="s">
        <v>29</v>
      </c>
      <c r="O103" s="22">
        <v>43122</v>
      </c>
      <c r="P103" s="21" t="s">
        <v>65</v>
      </c>
      <c r="Q103" s="22">
        <v>43171</v>
      </c>
      <c r="R103" s="20">
        <v>174</v>
      </c>
      <c r="S103" s="24" t="s">
        <v>47</v>
      </c>
      <c r="T103" s="24"/>
      <c r="U103" s="20">
        <f>R103*D103</f>
        <v>17400</v>
      </c>
      <c r="V103" s="20">
        <f>IF('Détail Achats'!$S103="DA",'Détail Achats'!$U103*19%,0)</f>
        <v>3306</v>
      </c>
      <c r="W103" s="20">
        <f>V103+U103</f>
        <v>20706</v>
      </c>
      <c r="X103" s="27">
        <f>IF('Détail Achats'!$Q103&lt;&gt;"",'Détail Achats'!$Q103+30,"")</f>
        <v>43201</v>
      </c>
    </row>
    <row r="104" spans="1:24" x14ac:dyDescent="0.25">
      <c r="A104" s="30"/>
      <c r="B104" s="23" t="s">
        <v>106</v>
      </c>
      <c r="C104" s="19" t="s">
        <v>38</v>
      </c>
      <c r="D104" s="20">
        <v>8</v>
      </c>
      <c r="E104" s="20"/>
      <c r="F104" s="21"/>
      <c r="G104" s="22"/>
      <c r="H104" s="21"/>
      <c r="I104" s="22"/>
      <c r="J104" s="23" t="s">
        <v>244</v>
      </c>
      <c r="K104" s="23" t="s">
        <v>18</v>
      </c>
      <c r="L104" s="23" t="s">
        <v>27</v>
      </c>
      <c r="M104" s="23" t="s">
        <v>382</v>
      </c>
      <c r="N104" s="21" t="s">
        <v>14</v>
      </c>
      <c r="O104" s="22">
        <v>43144</v>
      </c>
      <c r="P104" s="21"/>
      <c r="Q104" s="22"/>
      <c r="R104" s="20"/>
      <c r="S104" s="24" t="s">
        <v>47</v>
      </c>
      <c r="T104" s="24"/>
      <c r="U104" s="20">
        <f>R104*D104</f>
        <v>0</v>
      </c>
      <c r="V104" s="20">
        <f>IF('Détail Achats'!$S5="DA",'Détail Achats'!$U5*19%,0)</f>
        <v>184.3</v>
      </c>
      <c r="W104" s="20">
        <f>V104+U104</f>
        <v>184.3</v>
      </c>
      <c r="X104" s="27">
        <f>IF('Détail Achats'!$Q5&lt;&gt;"",'Détail Achats'!$Q5+30,"")</f>
        <v>43126</v>
      </c>
    </row>
    <row r="105" spans="1:24" x14ac:dyDescent="0.25">
      <c r="A105" s="30"/>
      <c r="B105" s="23" t="s">
        <v>182</v>
      </c>
      <c r="C105" s="19" t="s">
        <v>38</v>
      </c>
      <c r="D105" s="20">
        <v>4</v>
      </c>
      <c r="E105" s="20"/>
      <c r="F105" s="21"/>
      <c r="G105" s="22"/>
      <c r="H105" s="21"/>
      <c r="I105" s="22"/>
      <c r="J105" s="23" t="s">
        <v>320</v>
      </c>
      <c r="K105" s="23" t="s">
        <v>18</v>
      </c>
      <c r="L105" s="23" t="s">
        <v>27</v>
      </c>
      <c r="M105" s="23" t="s">
        <v>458</v>
      </c>
      <c r="N105" s="21" t="s">
        <v>53</v>
      </c>
      <c r="O105" s="22">
        <v>43095</v>
      </c>
      <c r="P105" s="21" t="s">
        <v>54</v>
      </c>
      <c r="Q105" s="22">
        <v>43102</v>
      </c>
      <c r="R105" s="20">
        <v>530</v>
      </c>
      <c r="S105" s="24" t="s">
        <v>47</v>
      </c>
      <c r="T105" s="24"/>
      <c r="U105" s="20">
        <f>R105*D105</f>
        <v>2120</v>
      </c>
      <c r="V105" s="20">
        <f>IF('Détail Achats'!$S81="DA",'Détail Achats'!$U81*19%,0)</f>
        <v>13685.724700000001</v>
      </c>
      <c r="W105" s="20">
        <f>V105+U105</f>
        <v>15805.724700000001</v>
      </c>
      <c r="X105" s="27">
        <f>IF('Détail Achats'!$Q81&lt;&gt;"",'Détail Achats'!$Q81+30,"")</f>
        <v>43208</v>
      </c>
    </row>
    <row r="106" spans="1:24" x14ac:dyDescent="0.25">
      <c r="A106" s="29"/>
      <c r="B106" s="17" t="s">
        <v>117</v>
      </c>
      <c r="C106" s="13" t="s">
        <v>38</v>
      </c>
      <c r="D106" s="14">
        <v>100</v>
      </c>
      <c r="E106" s="14"/>
      <c r="F106" s="15"/>
      <c r="G106" s="16"/>
      <c r="H106" s="15"/>
      <c r="I106" s="16"/>
      <c r="J106" s="17" t="s">
        <v>255</v>
      </c>
      <c r="K106" s="17" t="s">
        <v>18</v>
      </c>
      <c r="L106" s="17" t="s">
        <v>28</v>
      </c>
      <c r="M106" s="17" t="s">
        <v>393</v>
      </c>
      <c r="N106" s="15" t="s">
        <v>20</v>
      </c>
      <c r="O106" s="16">
        <v>43153</v>
      </c>
      <c r="P106" s="15"/>
      <c r="Q106" s="16"/>
      <c r="R106" s="14"/>
      <c r="S106" s="18" t="s">
        <v>47</v>
      </c>
      <c r="T106" s="18"/>
      <c r="U106" s="14">
        <f>R106*D106</f>
        <v>0</v>
      </c>
      <c r="V106" s="14">
        <f>IF('Détail Achats'!$S16="DA",'Détail Achats'!$U16*19%,0)</f>
        <v>575.89</v>
      </c>
      <c r="W106" s="14">
        <f>V106+U106</f>
        <v>575.89</v>
      </c>
      <c r="X106" s="26" t="str">
        <f>IF('Détail Achats'!$Q16&lt;&gt;"",'Détail Achats'!$Q16+30,"")</f>
        <v/>
      </c>
    </row>
    <row r="107" spans="1:24" x14ac:dyDescent="0.25">
      <c r="A107" s="30"/>
      <c r="B107" s="23" t="s">
        <v>116</v>
      </c>
      <c r="C107" s="19" t="s">
        <v>38</v>
      </c>
      <c r="D107" s="20">
        <v>30</v>
      </c>
      <c r="E107" s="20"/>
      <c r="F107" s="21"/>
      <c r="G107" s="22"/>
      <c r="H107" s="21"/>
      <c r="I107" s="22"/>
      <c r="J107" s="23" t="s">
        <v>254</v>
      </c>
      <c r="K107" s="23" t="s">
        <v>18</v>
      </c>
      <c r="L107" s="23" t="s">
        <v>28</v>
      </c>
      <c r="M107" s="23" t="s">
        <v>392</v>
      </c>
      <c r="N107" s="21" t="s">
        <v>20</v>
      </c>
      <c r="O107" s="22">
        <v>43153</v>
      </c>
      <c r="P107" s="21"/>
      <c r="Q107" s="22"/>
      <c r="R107" s="20"/>
      <c r="S107" s="24" t="s">
        <v>47</v>
      </c>
      <c r="T107" s="24"/>
      <c r="U107" s="20">
        <f>R107*D107</f>
        <v>0</v>
      </c>
      <c r="V107" s="20">
        <f>IF('Détail Achats'!$S15="DA",'Détail Achats'!$U15*19%,0)</f>
        <v>4149.6000000000004</v>
      </c>
      <c r="W107" s="20">
        <f>V107+U107</f>
        <v>4149.6000000000004</v>
      </c>
      <c r="X107" s="27">
        <f>IF('Détail Achats'!$Q15&lt;&gt;"",'Détail Achats'!$Q15+30,"")</f>
        <v>43201</v>
      </c>
    </row>
    <row r="108" spans="1:24" x14ac:dyDescent="0.25">
      <c r="A108" s="30"/>
      <c r="B108" s="23" t="s">
        <v>110</v>
      </c>
      <c r="C108" s="19" t="s">
        <v>39</v>
      </c>
      <c r="D108" s="20">
        <v>20</v>
      </c>
      <c r="E108" s="20"/>
      <c r="F108" s="21"/>
      <c r="G108" s="22"/>
      <c r="H108" s="21"/>
      <c r="I108" s="22"/>
      <c r="J108" s="23" t="s">
        <v>248</v>
      </c>
      <c r="K108" s="23" t="s">
        <v>19</v>
      </c>
      <c r="L108" s="23" t="s">
        <v>35</v>
      </c>
      <c r="M108" s="23" t="s">
        <v>386</v>
      </c>
      <c r="N108" s="21"/>
      <c r="O108" s="22"/>
      <c r="P108" s="21" t="s">
        <v>16</v>
      </c>
      <c r="Q108" s="22">
        <v>43138</v>
      </c>
      <c r="R108" s="20">
        <v>490</v>
      </c>
      <c r="S108" s="24" t="s">
        <v>47</v>
      </c>
      <c r="T108" s="24"/>
      <c r="U108" s="20">
        <f>R108*D108</f>
        <v>9800</v>
      </c>
      <c r="V108" s="20">
        <f>IF('Détail Achats'!$S9="DA",'Détail Achats'!$U9*19%,0)</f>
        <v>282.72000000000003</v>
      </c>
      <c r="W108" s="20">
        <f>V108+U108</f>
        <v>10082.719999999999</v>
      </c>
      <c r="X108" s="27">
        <f>IF('Détail Achats'!$Q9&lt;&gt;"",'Détail Achats'!$Q9+30,"")</f>
        <v>43201</v>
      </c>
    </row>
    <row r="109" spans="1:24" x14ac:dyDescent="0.25">
      <c r="A109" s="30"/>
      <c r="B109" s="23" t="s">
        <v>112</v>
      </c>
      <c r="C109" s="19" t="s">
        <v>38</v>
      </c>
      <c r="D109" s="20">
        <v>100</v>
      </c>
      <c r="E109" s="20"/>
      <c r="F109" s="21"/>
      <c r="G109" s="22"/>
      <c r="H109" s="21"/>
      <c r="I109" s="22"/>
      <c r="J109" s="23" t="s">
        <v>250</v>
      </c>
      <c r="K109" s="23" t="s">
        <v>18</v>
      </c>
      <c r="L109" s="23" t="s">
        <v>28</v>
      </c>
      <c r="M109" s="23" t="s">
        <v>388</v>
      </c>
      <c r="N109" s="21" t="s">
        <v>20</v>
      </c>
      <c r="O109" s="22">
        <v>43153</v>
      </c>
      <c r="P109" s="21"/>
      <c r="Q109" s="22"/>
      <c r="R109" s="20"/>
      <c r="S109" s="24" t="s">
        <v>47</v>
      </c>
      <c r="T109" s="24"/>
      <c r="U109" s="20">
        <f>R109*D109</f>
        <v>0</v>
      </c>
      <c r="V109" s="20">
        <f>IF('Détail Achats'!$S11="DA",'Détail Achats'!$U11*19%,0)</f>
        <v>0</v>
      </c>
      <c r="W109" s="20">
        <f>V109+U109</f>
        <v>0</v>
      </c>
      <c r="X109" s="27" t="str">
        <f>IF('Détail Achats'!$Q11&lt;&gt;"",'Détail Achats'!$Q11+30,"")</f>
        <v/>
      </c>
    </row>
    <row r="110" spans="1:24" x14ac:dyDescent="0.25">
      <c r="A110" s="30"/>
      <c r="B110" s="23" t="s">
        <v>156</v>
      </c>
      <c r="C110" s="19" t="s">
        <v>37</v>
      </c>
      <c r="D110" s="20">
        <v>22</v>
      </c>
      <c r="E110" s="20"/>
      <c r="F110" s="21"/>
      <c r="G110" s="22"/>
      <c r="H110" s="21"/>
      <c r="I110" s="22"/>
      <c r="J110" s="23" t="s">
        <v>294</v>
      </c>
      <c r="K110" s="23" t="s">
        <v>18</v>
      </c>
      <c r="L110" s="23" t="s">
        <v>27</v>
      </c>
      <c r="M110" s="23" t="s">
        <v>432</v>
      </c>
      <c r="N110" s="21" t="s">
        <v>49</v>
      </c>
      <c r="O110" s="22">
        <v>43095</v>
      </c>
      <c r="P110" s="21" t="s">
        <v>50</v>
      </c>
      <c r="Q110" s="22">
        <v>43102</v>
      </c>
      <c r="R110" s="20">
        <v>480</v>
      </c>
      <c r="S110" s="24" t="s">
        <v>47</v>
      </c>
      <c r="T110" s="24"/>
      <c r="U110" s="20">
        <f>R110*D110</f>
        <v>10560</v>
      </c>
      <c r="V110" s="20">
        <f>IF('Détail Achats'!$S55="DA",'Détail Achats'!$U55*19%,0)</f>
        <v>5130</v>
      </c>
      <c r="W110" s="20">
        <f>V110+U110</f>
        <v>15690</v>
      </c>
      <c r="X110" s="27">
        <f>IF('Détail Achats'!$Q55&lt;&gt;"",'Détail Achats'!$Q55+30,"")</f>
        <v>43151</v>
      </c>
    </row>
    <row r="111" spans="1:24" x14ac:dyDescent="0.25">
      <c r="A111" s="29"/>
      <c r="B111" s="17" t="s">
        <v>233</v>
      </c>
      <c r="C111" s="13" t="s">
        <v>38</v>
      </c>
      <c r="D111" s="14">
        <v>1</v>
      </c>
      <c r="E111" s="14"/>
      <c r="F111" s="15" t="s">
        <v>59</v>
      </c>
      <c r="G111" s="16" t="s">
        <v>59</v>
      </c>
      <c r="H111" s="15" t="s">
        <v>79</v>
      </c>
      <c r="I111" s="16">
        <v>43173</v>
      </c>
      <c r="J111" s="17" t="s">
        <v>371</v>
      </c>
      <c r="K111" s="17" t="s">
        <v>18</v>
      </c>
      <c r="L111" s="17" t="s">
        <v>76</v>
      </c>
      <c r="M111" s="17" t="s">
        <v>509</v>
      </c>
      <c r="N111" s="15" t="s">
        <v>80</v>
      </c>
      <c r="O111" s="16">
        <v>43173</v>
      </c>
      <c r="P111" s="15" t="s">
        <v>81</v>
      </c>
      <c r="Q111" s="16">
        <v>43173</v>
      </c>
      <c r="R111" s="14">
        <v>2710</v>
      </c>
      <c r="S111" s="18" t="s">
        <v>47</v>
      </c>
      <c r="T111" s="18"/>
      <c r="U111" s="14">
        <f>R111*D111</f>
        <v>2710</v>
      </c>
      <c r="V111" s="14">
        <f>IF('Détail Achats'!$S132="DA",'Détail Achats'!$U132*19%,0)</f>
        <v>0</v>
      </c>
      <c r="W111" s="14">
        <f>V111+U111</f>
        <v>2710</v>
      </c>
      <c r="X111" s="26" t="str">
        <f>IF('Détail Achats'!$Q132&lt;&gt;"",'Détail Achats'!$Q132+30,"")</f>
        <v/>
      </c>
    </row>
    <row r="112" spans="1:24" x14ac:dyDescent="0.25">
      <c r="A112" s="29"/>
      <c r="B112" s="17" t="s">
        <v>121</v>
      </c>
      <c r="C112" s="13" t="s">
        <v>38</v>
      </c>
      <c r="D112" s="14">
        <v>2</v>
      </c>
      <c r="E112" s="14"/>
      <c r="F112" s="15"/>
      <c r="G112" s="16"/>
      <c r="H112" s="15"/>
      <c r="I112" s="16"/>
      <c r="J112" s="17" t="s">
        <v>259</v>
      </c>
      <c r="K112" s="17" t="s">
        <v>18</v>
      </c>
      <c r="L112" s="17" t="s">
        <v>27</v>
      </c>
      <c r="M112" s="17" t="s">
        <v>397</v>
      </c>
      <c r="N112" s="15" t="s">
        <v>21</v>
      </c>
      <c r="O112" s="16">
        <v>43153</v>
      </c>
      <c r="P112" s="15" t="s">
        <v>22</v>
      </c>
      <c r="Q112" s="16">
        <v>43153</v>
      </c>
      <c r="R112" s="14">
        <v>4550</v>
      </c>
      <c r="S112" s="18" t="s">
        <v>47</v>
      </c>
      <c r="T112" s="18"/>
      <c r="U112" s="14">
        <f>R112*D112</f>
        <v>9100</v>
      </c>
      <c r="V112" s="14">
        <f>IF('Détail Achats'!$S20="DA",'Détail Achats'!$U20*19%,0)</f>
        <v>9583.6</v>
      </c>
      <c r="W112" s="14">
        <f>V112+U112</f>
        <v>18683.599999999999</v>
      </c>
      <c r="X112" s="26" t="str">
        <f>IF('Détail Achats'!$Q20&lt;&gt;"",'Détail Achats'!$Q20+30,"")</f>
        <v/>
      </c>
    </row>
    <row r="113" spans="1:24" x14ac:dyDescent="0.25">
      <c r="A113" s="29"/>
      <c r="B113" s="17" t="s">
        <v>103</v>
      </c>
      <c r="C113" s="13" t="s">
        <v>37</v>
      </c>
      <c r="D113" s="14">
        <v>5</v>
      </c>
      <c r="E113" s="14"/>
      <c r="F113" s="15"/>
      <c r="G113" s="16"/>
      <c r="H113" s="15"/>
      <c r="I113" s="16"/>
      <c r="J113" s="17" t="s">
        <v>241</v>
      </c>
      <c r="K113" s="17" t="s">
        <v>18</v>
      </c>
      <c r="L113" s="17" t="s">
        <v>27</v>
      </c>
      <c r="M113" s="17" t="s">
        <v>379</v>
      </c>
      <c r="N113" s="15" t="s">
        <v>10</v>
      </c>
      <c r="O113" s="16">
        <v>43144</v>
      </c>
      <c r="P113" s="15"/>
      <c r="Q113" s="16"/>
      <c r="R113" s="14">
        <v>4000</v>
      </c>
      <c r="S113" s="18" t="s">
        <v>47</v>
      </c>
      <c r="T113" s="18"/>
      <c r="U113" s="14">
        <f>R113*D113</f>
        <v>20000</v>
      </c>
      <c r="V113" s="14">
        <f>IF('Détail Achats'!$S2="DA",'Détail Achats'!$U2*19%,0)</f>
        <v>1140</v>
      </c>
      <c r="W113" s="14">
        <f>V113+U113</f>
        <v>21140</v>
      </c>
      <c r="X113" s="26">
        <f>IF('Détail Achats'!$Q2&lt;&gt;"",'Détail Achats'!$Q2+30,"")</f>
        <v>43132</v>
      </c>
    </row>
    <row r="114" spans="1:24" x14ac:dyDescent="0.25">
      <c r="A114" s="29"/>
      <c r="B114" s="17" t="s">
        <v>207</v>
      </c>
      <c r="C114" s="13" t="s">
        <v>38</v>
      </c>
      <c r="D114" s="14">
        <v>20</v>
      </c>
      <c r="E114" s="14"/>
      <c r="F114" s="18">
        <v>20</v>
      </c>
      <c r="G114" s="16">
        <v>43110</v>
      </c>
      <c r="H114" s="15" t="s">
        <v>61</v>
      </c>
      <c r="I114" s="16">
        <v>43122</v>
      </c>
      <c r="J114" s="17" t="s">
        <v>345</v>
      </c>
      <c r="K114" s="17" t="s">
        <v>18</v>
      </c>
      <c r="L114" s="17" t="s">
        <v>28</v>
      </c>
      <c r="M114" s="17" t="s">
        <v>483</v>
      </c>
      <c r="N114" s="15" t="s">
        <v>29</v>
      </c>
      <c r="O114" s="16">
        <v>43122</v>
      </c>
      <c r="P114" s="15" t="s">
        <v>65</v>
      </c>
      <c r="Q114" s="16">
        <v>43171</v>
      </c>
      <c r="R114" s="14">
        <v>69.599999999999994</v>
      </c>
      <c r="S114" s="18" t="s">
        <v>47</v>
      </c>
      <c r="T114" s="18"/>
      <c r="U114" s="14">
        <f>R114*D114</f>
        <v>1392</v>
      </c>
      <c r="V114" s="14">
        <f>IF('Détail Achats'!$S106="DA",'Détail Achats'!$U106*19%,0)</f>
        <v>0</v>
      </c>
      <c r="W114" s="14">
        <f>V114+U114</f>
        <v>1392</v>
      </c>
      <c r="X114" s="26" t="str">
        <f>IF('Détail Achats'!$Q106&lt;&gt;"",'Détail Achats'!$Q106+30,"")</f>
        <v/>
      </c>
    </row>
    <row r="115" spans="1:24" x14ac:dyDescent="0.25">
      <c r="A115" s="29"/>
      <c r="B115" s="17" t="s">
        <v>165</v>
      </c>
      <c r="C115" s="13" t="s">
        <v>37</v>
      </c>
      <c r="D115" s="14">
        <v>1</v>
      </c>
      <c r="E115" s="14"/>
      <c r="F115" s="15"/>
      <c r="G115" s="16"/>
      <c r="H115" s="15"/>
      <c r="I115" s="16"/>
      <c r="J115" s="17" t="s">
        <v>303</v>
      </c>
      <c r="K115" s="17" t="s">
        <v>18</v>
      </c>
      <c r="L115" s="17" t="s">
        <v>27</v>
      </c>
      <c r="M115" s="17" t="s">
        <v>441</v>
      </c>
      <c r="N115" s="15" t="s">
        <v>51</v>
      </c>
      <c r="O115" s="16">
        <v>43095</v>
      </c>
      <c r="P115" s="15" t="s">
        <v>52</v>
      </c>
      <c r="Q115" s="16">
        <v>43096</v>
      </c>
      <c r="R115" s="14">
        <v>1030</v>
      </c>
      <c r="S115" s="18" t="s">
        <v>47</v>
      </c>
      <c r="T115" s="18"/>
      <c r="U115" s="14">
        <f>R115*D115</f>
        <v>1030</v>
      </c>
      <c r="V115" s="14">
        <f>IF('Détail Achats'!$S64="DA",'Détail Achats'!$U64*19%,0)</f>
        <v>3625.2</v>
      </c>
      <c r="W115" s="14">
        <f>V115+U115</f>
        <v>4655.2</v>
      </c>
      <c r="X115" s="26">
        <f>IF('Détail Achats'!$Q64&lt;&gt;"",'Détail Achats'!$Q64+30,"")</f>
        <v>43201</v>
      </c>
    </row>
    <row r="116" spans="1:24" x14ac:dyDescent="0.25">
      <c r="A116" s="30"/>
      <c r="B116" s="23" t="s">
        <v>140</v>
      </c>
      <c r="C116" s="19" t="s">
        <v>38</v>
      </c>
      <c r="D116" s="20">
        <v>1</v>
      </c>
      <c r="E116" s="20"/>
      <c r="F116" s="21"/>
      <c r="G116" s="22"/>
      <c r="H116" s="21"/>
      <c r="I116" s="22"/>
      <c r="J116" s="23" t="s">
        <v>278</v>
      </c>
      <c r="K116" s="23" t="s">
        <v>18</v>
      </c>
      <c r="L116" s="23" t="s">
        <v>27</v>
      </c>
      <c r="M116" s="23" t="s">
        <v>416</v>
      </c>
      <c r="N116" s="21" t="s">
        <v>44</v>
      </c>
      <c r="O116" s="22">
        <v>43135</v>
      </c>
      <c r="P116" s="21" t="s">
        <v>11</v>
      </c>
      <c r="Q116" s="22">
        <v>43135</v>
      </c>
      <c r="R116" s="20">
        <v>3810</v>
      </c>
      <c r="S116" s="24" t="s">
        <v>47</v>
      </c>
      <c r="T116" s="24"/>
      <c r="U116" s="20">
        <f>R116*D116</f>
        <v>3810</v>
      </c>
      <c r="V116" s="20">
        <f>IF('Détail Achats'!$S39="DA",'Détail Achats'!$U39*19%,0)</f>
        <v>2998.01</v>
      </c>
      <c r="W116" s="20">
        <f>V116+U116</f>
        <v>6808.01</v>
      </c>
      <c r="X116" s="27" t="str">
        <f>IF('Détail Achats'!$Q39&lt;&gt;"",'Détail Achats'!$Q39+30,"")</f>
        <v/>
      </c>
    </row>
    <row r="117" spans="1:24" x14ac:dyDescent="0.25">
      <c r="A117" s="29"/>
      <c r="B117" s="17" t="s">
        <v>151</v>
      </c>
      <c r="C117" s="13" t="s">
        <v>37</v>
      </c>
      <c r="D117" s="14">
        <v>6</v>
      </c>
      <c r="E117" s="14"/>
      <c r="F117" s="15"/>
      <c r="G117" s="16"/>
      <c r="H117" s="15"/>
      <c r="I117" s="16"/>
      <c r="J117" s="17" t="s">
        <v>289</v>
      </c>
      <c r="K117" s="17" t="s">
        <v>18</v>
      </c>
      <c r="L117" s="17" t="s">
        <v>27</v>
      </c>
      <c r="M117" s="17" t="s">
        <v>427</v>
      </c>
      <c r="N117" s="15" t="s">
        <v>49</v>
      </c>
      <c r="O117" s="16">
        <v>43095</v>
      </c>
      <c r="P117" s="15" t="s">
        <v>50</v>
      </c>
      <c r="Q117" s="16">
        <v>43102</v>
      </c>
      <c r="R117" s="14">
        <v>4920</v>
      </c>
      <c r="S117" s="18" t="s">
        <v>47</v>
      </c>
      <c r="T117" s="18"/>
      <c r="U117" s="14">
        <f>R117*D117</f>
        <v>29520</v>
      </c>
      <c r="V117" s="14">
        <f>IF('Détail Achats'!$S50="DA",'Détail Achats'!$U50*19%,0)</f>
        <v>182.4</v>
      </c>
      <c r="W117" s="14">
        <f>V117+U117</f>
        <v>29702.400000000001</v>
      </c>
      <c r="X117" s="26">
        <f>IF('Détail Achats'!$Q50&lt;&gt;"",'Détail Achats'!$Q50+30,"")</f>
        <v>43132</v>
      </c>
    </row>
    <row r="118" spans="1:24" x14ac:dyDescent="0.25">
      <c r="A118" s="29"/>
      <c r="B118" s="17" t="s">
        <v>145</v>
      </c>
      <c r="C118" s="13" t="s">
        <v>37</v>
      </c>
      <c r="D118" s="14">
        <v>2</v>
      </c>
      <c r="E118" s="14"/>
      <c r="F118" s="15"/>
      <c r="G118" s="16"/>
      <c r="H118" s="15"/>
      <c r="I118" s="16"/>
      <c r="J118" s="17" t="s">
        <v>283</v>
      </c>
      <c r="K118" s="17" t="s">
        <v>18</v>
      </c>
      <c r="L118" s="17" t="s">
        <v>27</v>
      </c>
      <c r="M118" s="17" t="s">
        <v>421</v>
      </c>
      <c r="N118" s="15" t="s">
        <v>49</v>
      </c>
      <c r="O118" s="16">
        <v>43095</v>
      </c>
      <c r="P118" s="15" t="s">
        <v>50</v>
      </c>
      <c r="Q118" s="16">
        <v>43102</v>
      </c>
      <c r="R118" s="14">
        <v>420</v>
      </c>
      <c r="S118" s="18" t="s">
        <v>47</v>
      </c>
      <c r="T118" s="18"/>
      <c r="U118" s="14">
        <f>R118*D118</f>
        <v>840</v>
      </c>
      <c r="V118" s="14">
        <f>IF('Détail Achats'!$S44="DA",'Détail Achats'!$U44*19%,0)</f>
        <v>1368</v>
      </c>
      <c r="W118" s="14">
        <f>V118+U118</f>
        <v>2208</v>
      </c>
      <c r="X118" s="26" t="str">
        <f>IF('Détail Achats'!$Q44&lt;&gt;"",'Détail Achats'!$Q44+30,"")</f>
        <v/>
      </c>
    </row>
    <row r="119" spans="1:24" x14ac:dyDescent="0.25">
      <c r="A119" s="29"/>
      <c r="B119" s="17" t="s">
        <v>127</v>
      </c>
      <c r="C119" s="13" t="s">
        <v>38</v>
      </c>
      <c r="D119" s="14">
        <v>20</v>
      </c>
      <c r="E119" s="14"/>
      <c r="F119" s="15"/>
      <c r="G119" s="16"/>
      <c r="H119" s="15"/>
      <c r="I119" s="16"/>
      <c r="J119" s="17" t="s">
        <v>265</v>
      </c>
      <c r="K119" s="17" t="s">
        <v>18</v>
      </c>
      <c r="L119" s="17" t="s">
        <v>28</v>
      </c>
      <c r="M119" s="17" t="s">
        <v>403</v>
      </c>
      <c r="N119" s="15" t="s">
        <v>29</v>
      </c>
      <c r="O119" s="16">
        <v>43122</v>
      </c>
      <c r="P119" s="15"/>
      <c r="Q119" s="16"/>
      <c r="R119" s="14"/>
      <c r="S119" s="18" t="s">
        <v>47</v>
      </c>
      <c r="T119" s="18"/>
      <c r="U119" s="14">
        <f>R119*D119</f>
        <v>0</v>
      </c>
      <c r="V119" s="14">
        <f>IF('Détail Achats'!$S26="DA",'Détail Achats'!$U26*19%,0)</f>
        <v>0</v>
      </c>
      <c r="W119" s="14">
        <f>V119+U119</f>
        <v>0</v>
      </c>
      <c r="X119" s="26" t="str">
        <f>IF('Détail Achats'!$Q26&lt;&gt;"",'Détail Achats'!$Q26+30,"")</f>
        <v/>
      </c>
    </row>
    <row r="120" spans="1:24" x14ac:dyDescent="0.25">
      <c r="A120" s="29"/>
      <c r="B120" s="17" t="s">
        <v>227</v>
      </c>
      <c r="C120" s="13" t="s">
        <v>41</v>
      </c>
      <c r="D120" s="14">
        <v>1</v>
      </c>
      <c r="E120" s="14"/>
      <c r="F120" s="15" t="s">
        <v>68</v>
      </c>
      <c r="G120" s="16">
        <v>43125</v>
      </c>
      <c r="H120" s="15" t="s">
        <v>69</v>
      </c>
      <c r="I120" s="16">
        <v>43178</v>
      </c>
      <c r="J120" s="17" t="s">
        <v>365</v>
      </c>
      <c r="K120" s="17" t="s">
        <v>41</v>
      </c>
      <c r="L120" s="17" t="s">
        <v>70</v>
      </c>
      <c r="M120" s="17" t="s">
        <v>503</v>
      </c>
      <c r="N120" s="15" t="s">
        <v>71</v>
      </c>
      <c r="O120" s="16">
        <v>43178</v>
      </c>
      <c r="P120" s="15" t="s">
        <v>96</v>
      </c>
      <c r="Q120" s="16">
        <v>43178</v>
      </c>
      <c r="R120" s="14">
        <v>73362.880000000005</v>
      </c>
      <c r="S120" s="18" t="s">
        <v>47</v>
      </c>
      <c r="T120" s="18"/>
      <c r="U120" s="14">
        <f>R120*D120</f>
        <v>73362.880000000005</v>
      </c>
      <c r="V120" s="14">
        <f>IF('Détail Achats'!$S126="DA",'Détail Achats'!$U126*19%,0)</f>
        <v>15200</v>
      </c>
      <c r="W120" s="14">
        <f>V120+U120</f>
        <v>88562.880000000005</v>
      </c>
      <c r="X120" s="26">
        <f>IF('Détail Achats'!$Q126&lt;&gt;"",'Détail Achats'!$Q126+30,"")</f>
        <v>43147</v>
      </c>
    </row>
    <row r="121" spans="1:24" x14ac:dyDescent="0.25">
      <c r="A121" s="29"/>
      <c r="B121" s="17" t="s">
        <v>109</v>
      </c>
      <c r="C121" s="13" t="s">
        <v>39</v>
      </c>
      <c r="D121" s="14">
        <v>20</v>
      </c>
      <c r="E121" s="14"/>
      <c r="F121" s="15"/>
      <c r="G121" s="16"/>
      <c r="H121" s="15"/>
      <c r="I121" s="16"/>
      <c r="J121" s="17" t="s">
        <v>247</v>
      </c>
      <c r="K121" s="17" t="s">
        <v>19</v>
      </c>
      <c r="L121" s="17" t="s">
        <v>35</v>
      </c>
      <c r="M121" s="17" t="s">
        <v>385</v>
      </c>
      <c r="N121" s="15"/>
      <c r="O121" s="16"/>
      <c r="P121" s="15" t="s">
        <v>16</v>
      </c>
      <c r="Q121" s="16">
        <v>43138</v>
      </c>
      <c r="R121" s="14">
        <v>490</v>
      </c>
      <c r="S121" s="18" t="s">
        <v>47</v>
      </c>
      <c r="T121" s="18"/>
      <c r="U121" s="14">
        <f>R121*D121</f>
        <v>9800</v>
      </c>
      <c r="V121" s="14">
        <f>IF('Détail Achats'!$S8="DA",'Détail Achats'!$U8*19%,0)</f>
        <v>583.29999999999995</v>
      </c>
      <c r="W121" s="14">
        <f>V121+U121</f>
        <v>10383.299999999999</v>
      </c>
      <c r="X121" s="26">
        <f>IF('Détail Achats'!$Q8&lt;&gt;"",'Détail Achats'!$Q8+30,"")</f>
        <v>43203</v>
      </c>
    </row>
    <row r="122" spans="1:24" x14ac:dyDescent="0.25">
      <c r="A122" s="30"/>
      <c r="B122" s="23" t="s">
        <v>190</v>
      </c>
      <c r="C122" s="19" t="s">
        <v>37</v>
      </c>
      <c r="D122" s="20">
        <v>9</v>
      </c>
      <c r="E122" s="20"/>
      <c r="F122" s="21"/>
      <c r="G122" s="22"/>
      <c r="H122" s="21"/>
      <c r="I122" s="22"/>
      <c r="J122" s="23" t="s">
        <v>328</v>
      </c>
      <c r="K122" s="23" t="s">
        <v>18</v>
      </c>
      <c r="L122" s="23" t="s">
        <v>27</v>
      </c>
      <c r="M122" s="23" t="s">
        <v>466</v>
      </c>
      <c r="N122" s="21"/>
      <c r="O122" s="22"/>
      <c r="P122" s="21"/>
      <c r="Q122" s="22"/>
      <c r="R122" s="20">
        <v>960</v>
      </c>
      <c r="S122" s="24" t="s">
        <v>47</v>
      </c>
      <c r="T122" s="24"/>
      <c r="U122" s="20">
        <f>R122*D122</f>
        <v>8640</v>
      </c>
      <c r="V122" s="20">
        <f>IF('Détail Achats'!$S89="DA",'Détail Achats'!$U89*19%,0)</f>
        <v>159.6</v>
      </c>
      <c r="W122" s="20">
        <f>V122+U122</f>
        <v>8799.6</v>
      </c>
      <c r="X122" s="27">
        <f>IF('Détail Achats'!$Q89&lt;&gt;"",'Détail Achats'!$Q89+30,"")</f>
        <v>43132</v>
      </c>
    </row>
    <row r="123" spans="1:24" x14ac:dyDescent="0.25">
      <c r="A123" s="29"/>
      <c r="B123" s="17" t="s">
        <v>125</v>
      </c>
      <c r="C123" s="13" t="s">
        <v>39</v>
      </c>
      <c r="D123" s="14">
        <v>2200</v>
      </c>
      <c r="E123" s="14"/>
      <c r="F123" s="15"/>
      <c r="G123" s="16"/>
      <c r="H123" s="15"/>
      <c r="I123" s="16"/>
      <c r="J123" s="17" t="s">
        <v>263</v>
      </c>
      <c r="K123" s="17" t="s">
        <v>19</v>
      </c>
      <c r="L123" s="17" t="s">
        <v>35</v>
      </c>
      <c r="M123" s="17" t="s">
        <v>401</v>
      </c>
      <c r="N123" s="15" t="s">
        <v>24</v>
      </c>
      <c r="O123" s="16">
        <v>43102</v>
      </c>
      <c r="P123" s="15" t="s">
        <v>25</v>
      </c>
      <c r="Q123" s="16">
        <v>43100</v>
      </c>
      <c r="R123" s="14">
        <v>3.5</v>
      </c>
      <c r="S123" s="18" t="s">
        <v>47</v>
      </c>
      <c r="T123" s="18"/>
      <c r="U123" s="14">
        <f>R123*D123</f>
        <v>7700</v>
      </c>
      <c r="V123" s="14">
        <f>IF('Détail Achats'!$S24="DA",'Détail Achats'!$U24*19%,0)</f>
        <v>1037.4000000000001</v>
      </c>
      <c r="W123" s="14">
        <f>V123+U123</f>
        <v>8737.4</v>
      </c>
      <c r="X123" s="26">
        <f>IF('Détail Achats'!$Q24&lt;&gt;"",'Détail Achats'!$Q24+30,"")</f>
        <v>43132</v>
      </c>
    </row>
    <row r="124" spans="1:24" x14ac:dyDescent="0.25">
      <c r="A124" s="29"/>
      <c r="B124" s="17" t="s">
        <v>197</v>
      </c>
      <c r="C124" s="13" t="s">
        <v>37</v>
      </c>
      <c r="D124" s="14">
        <v>34</v>
      </c>
      <c r="E124" s="14"/>
      <c r="F124" s="15"/>
      <c r="G124" s="16"/>
      <c r="H124" s="15"/>
      <c r="I124" s="16"/>
      <c r="J124" s="17" t="s">
        <v>335</v>
      </c>
      <c r="K124" s="17" t="s">
        <v>18</v>
      </c>
      <c r="L124" s="17" t="s">
        <v>27</v>
      </c>
      <c r="M124" s="17" t="s">
        <v>473</v>
      </c>
      <c r="N124" s="15"/>
      <c r="O124" s="16"/>
      <c r="P124" s="15"/>
      <c r="Q124" s="16"/>
      <c r="R124" s="14">
        <v>1510</v>
      </c>
      <c r="S124" s="18" t="s">
        <v>47</v>
      </c>
      <c r="T124" s="18"/>
      <c r="U124" s="14">
        <f>R124*D124</f>
        <v>51340</v>
      </c>
      <c r="V124" s="14">
        <f>IF('Détail Achats'!$S96="DA",'Détail Achats'!$U96*19%,0)</f>
        <v>638.4</v>
      </c>
      <c r="W124" s="14">
        <f>V124+U124</f>
        <v>51978.400000000001</v>
      </c>
      <c r="X124" s="26">
        <f>IF('Détail Achats'!$Q96&lt;&gt;"",'Détail Achats'!$Q96+30,"")</f>
        <v>43132</v>
      </c>
    </row>
    <row r="125" spans="1:24" x14ac:dyDescent="0.25">
      <c r="A125" s="29"/>
      <c r="B125" s="17" t="s">
        <v>107</v>
      </c>
      <c r="C125" s="13" t="s">
        <v>38</v>
      </c>
      <c r="D125" s="14">
        <v>4</v>
      </c>
      <c r="E125" s="14"/>
      <c r="F125" s="15"/>
      <c r="G125" s="16"/>
      <c r="H125" s="15"/>
      <c r="I125" s="16"/>
      <c r="J125" s="17" t="s">
        <v>245</v>
      </c>
      <c r="K125" s="17" t="s">
        <v>18</v>
      </c>
      <c r="L125" s="17" t="s">
        <v>27</v>
      </c>
      <c r="M125" s="17" t="s">
        <v>383</v>
      </c>
      <c r="N125" s="15" t="s">
        <v>14</v>
      </c>
      <c r="O125" s="16">
        <v>43144</v>
      </c>
      <c r="P125" s="15"/>
      <c r="Q125" s="16"/>
      <c r="R125" s="14"/>
      <c r="S125" s="18" t="s">
        <v>47</v>
      </c>
      <c r="T125" s="18"/>
      <c r="U125" s="14">
        <f>R125*D125</f>
        <v>0</v>
      </c>
      <c r="V125" s="14">
        <f>IF('Détail Achats'!$S6="DA",'Détail Achats'!$U6*19%,0)</f>
        <v>18057.599999999999</v>
      </c>
      <c r="W125" s="14">
        <f>V125+U125</f>
        <v>18057.599999999999</v>
      </c>
      <c r="X125" s="26" t="str">
        <f>IF('Détail Achats'!$Q6&lt;&gt;"",'Détail Achats'!$Q6+30,"")</f>
        <v/>
      </c>
    </row>
    <row r="126" spans="1:24" x14ac:dyDescent="0.25">
      <c r="A126" s="29"/>
      <c r="B126" s="17" t="s">
        <v>139</v>
      </c>
      <c r="C126" s="13" t="s">
        <v>40</v>
      </c>
      <c r="D126" s="14">
        <v>2</v>
      </c>
      <c r="E126" s="14"/>
      <c r="F126" s="15"/>
      <c r="G126" s="16"/>
      <c r="H126" s="15"/>
      <c r="I126" s="16"/>
      <c r="J126" s="17" t="s">
        <v>277</v>
      </c>
      <c r="K126" s="17" t="s">
        <v>35</v>
      </c>
      <c r="L126" s="17" t="s">
        <v>41</v>
      </c>
      <c r="M126" s="17" t="s">
        <v>415</v>
      </c>
      <c r="N126" s="15" t="s">
        <v>42</v>
      </c>
      <c r="O126" s="16">
        <v>43117</v>
      </c>
      <c r="P126" s="15" t="s">
        <v>43</v>
      </c>
      <c r="Q126" s="16">
        <v>43117</v>
      </c>
      <c r="R126" s="14">
        <v>40000</v>
      </c>
      <c r="S126" s="18" t="s">
        <v>47</v>
      </c>
      <c r="T126" s="18"/>
      <c r="U126" s="14">
        <f>R126*D126</f>
        <v>80000</v>
      </c>
      <c r="V126" s="14">
        <f>IF('Détail Achats'!$S38="DA",'Détail Achats'!$U38*19%,0)</f>
        <v>3610</v>
      </c>
      <c r="W126" s="14">
        <f>V126+U126</f>
        <v>83610</v>
      </c>
      <c r="X126" s="26">
        <f>IF('Détail Achats'!$Q38&lt;&gt;"",'Détail Achats'!$Q38+30,"")</f>
        <v>43132</v>
      </c>
    </row>
    <row r="127" spans="1:24" x14ac:dyDescent="0.25">
      <c r="A127" s="29"/>
      <c r="B127" s="17" t="s">
        <v>215</v>
      </c>
      <c r="C127" s="13" t="s">
        <v>38</v>
      </c>
      <c r="D127" s="14">
        <v>200</v>
      </c>
      <c r="E127" s="14"/>
      <c r="F127" s="18">
        <v>200</v>
      </c>
      <c r="G127" s="16">
        <v>43145</v>
      </c>
      <c r="H127" s="15" t="s">
        <v>62</v>
      </c>
      <c r="I127" s="16">
        <v>43149</v>
      </c>
      <c r="J127" s="17" t="s">
        <v>353</v>
      </c>
      <c r="K127" s="17" t="s">
        <v>18</v>
      </c>
      <c r="L127" s="17" t="s">
        <v>28</v>
      </c>
      <c r="M127" s="17" t="s">
        <v>491</v>
      </c>
      <c r="N127" s="15" t="s">
        <v>64</v>
      </c>
      <c r="O127" s="16">
        <v>43149</v>
      </c>
      <c r="P127" s="15" t="s">
        <v>65</v>
      </c>
      <c r="Q127" s="16">
        <v>43171</v>
      </c>
      <c r="R127" s="14">
        <v>166.8</v>
      </c>
      <c r="S127" s="18" t="s">
        <v>47</v>
      </c>
      <c r="T127" s="18"/>
      <c r="U127" s="14">
        <f>R127*D127</f>
        <v>33360</v>
      </c>
      <c r="V127" s="14">
        <f>IF('Détail Achats'!$S114="DA",'Détail Achats'!$U114*19%,0)</f>
        <v>264.48</v>
      </c>
      <c r="W127" s="14">
        <f>V127+U127</f>
        <v>33624.480000000003</v>
      </c>
      <c r="X127" s="26">
        <f>IF('Détail Achats'!$Q114&lt;&gt;"",'Détail Achats'!$Q114+30,"")</f>
        <v>43201</v>
      </c>
    </row>
    <row r="128" spans="1:24" x14ac:dyDescent="0.25">
      <c r="A128" s="29"/>
      <c r="B128" s="17" t="s">
        <v>221</v>
      </c>
      <c r="C128" s="13" t="s">
        <v>38</v>
      </c>
      <c r="D128" s="14">
        <v>30</v>
      </c>
      <c r="E128" s="14"/>
      <c r="F128" s="18">
        <v>30</v>
      </c>
      <c r="G128" s="16">
        <v>43145</v>
      </c>
      <c r="H128" s="15" t="s">
        <v>63</v>
      </c>
      <c r="I128" s="16">
        <v>43153</v>
      </c>
      <c r="J128" s="17" t="s">
        <v>359</v>
      </c>
      <c r="K128" s="17" t="s">
        <v>18</v>
      </c>
      <c r="L128" s="17" t="s">
        <v>28</v>
      </c>
      <c r="M128" s="17" t="s">
        <v>497</v>
      </c>
      <c r="N128" s="15" t="s">
        <v>20</v>
      </c>
      <c r="O128" s="16">
        <v>43153</v>
      </c>
      <c r="P128" s="15" t="s">
        <v>65</v>
      </c>
      <c r="Q128" s="16">
        <v>43171</v>
      </c>
      <c r="R128" s="14">
        <v>312</v>
      </c>
      <c r="S128" s="18" t="s">
        <v>47</v>
      </c>
      <c r="T128" s="18"/>
      <c r="U128" s="14">
        <f>R128*D128</f>
        <v>9360</v>
      </c>
      <c r="V128" s="14">
        <f>IF('Détail Achats'!$S120="DA",'Détail Achats'!$U120*19%,0)</f>
        <v>13938.947200000001</v>
      </c>
      <c r="W128" s="14">
        <f>V128+U128</f>
        <v>23298.947200000002</v>
      </c>
      <c r="X128" s="26">
        <f>IF('Détail Achats'!$Q120&lt;&gt;"",'Détail Achats'!$Q120+30,"")</f>
        <v>43208</v>
      </c>
    </row>
    <row r="129" spans="1:24" x14ac:dyDescent="0.25">
      <c r="A129" s="29"/>
      <c r="B129" s="17" t="s">
        <v>217</v>
      </c>
      <c r="C129" s="13" t="s">
        <v>38</v>
      </c>
      <c r="D129" s="14">
        <v>100</v>
      </c>
      <c r="E129" s="14"/>
      <c r="F129" s="18">
        <v>100</v>
      </c>
      <c r="G129" s="16">
        <v>43145</v>
      </c>
      <c r="H129" s="15" t="s">
        <v>63</v>
      </c>
      <c r="I129" s="16">
        <v>43153</v>
      </c>
      <c r="J129" s="17" t="s">
        <v>355</v>
      </c>
      <c r="K129" s="17" t="s">
        <v>18</v>
      </c>
      <c r="L129" s="17" t="s">
        <v>28</v>
      </c>
      <c r="M129" s="17" t="s">
        <v>493</v>
      </c>
      <c r="N129" s="15" t="s">
        <v>20</v>
      </c>
      <c r="O129" s="16">
        <v>43153</v>
      </c>
      <c r="P129" s="15" t="s">
        <v>65</v>
      </c>
      <c r="Q129" s="16">
        <v>43171</v>
      </c>
      <c r="R129" s="14">
        <v>180</v>
      </c>
      <c r="S129" s="18" t="s">
        <v>47</v>
      </c>
      <c r="T129" s="18"/>
      <c r="U129" s="14">
        <f>R129*D129</f>
        <v>18000</v>
      </c>
      <c r="V129" s="14">
        <f>IF('Détail Achats'!$S116="DA",'Détail Achats'!$U116*19%,0)</f>
        <v>723.9</v>
      </c>
      <c r="W129" s="14">
        <f>V129+U129</f>
        <v>18723.900000000001</v>
      </c>
      <c r="X129" s="26">
        <f>IF('Détail Achats'!$Q116&lt;&gt;"",'Détail Achats'!$Q116+30,"")</f>
        <v>43165</v>
      </c>
    </row>
    <row r="130" spans="1:24" x14ac:dyDescent="0.25">
      <c r="A130" s="29"/>
      <c r="B130" s="17" t="s">
        <v>111</v>
      </c>
      <c r="C130" s="13" t="s">
        <v>39</v>
      </c>
      <c r="D130" s="14">
        <v>20</v>
      </c>
      <c r="E130" s="14"/>
      <c r="F130" s="15"/>
      <c r="G130" s="16"/>
      <c r="H130" s="15"/>
      <c r="I130" s="16"/>
      <c r="J130" s="17" t="s">
        <v>249</v>
      </c>
      <c r="K130" s="17" t="s">
        <v>19</v>
      </c>
      <c r="L130" s="17" t="s">
        <v>35</v>
      </c>
      <c r="M130" s="17" t="s">
        <v>387</v>
      </c>
      <c r="N130" s="15"/>
      <c r="O130" s="16"/>
      <c r="P130" s="15" t="s">
        <v>16</v>
      </c>
      <c r="Q130" s="16">
        <v>43138</v>
      </c>
      <c r="R130" s="14">
        <v>490</v>
      </c>
      <c r="S130" s="18" t="s">
        <v>47</v>
      </c>
      <c r="T130" s="18"/>
      <c r="U130" s="14">
        <f>R130*D130</f>
        <v>9800</v>
      </c>
      <c r="V130" s="14">
        <f>IF('Détail Achats'!$S10="DA",'Détail Achats'!$U10*19%,0)</f>
        <v>4750</v>
      </c>
      <c r="W130" s="14">
        <f>V130+U130</f>
        <v>14550</v>
      </c>
      <c r="X130" s="26" t="str">
        <f>IF('Détail Achats'!$Q10&lt;&gt;"",'Détail Achats'!$Q10+30,"")</f>
        <v/>
      </c>
    </row>
    <row r="131" spans="1:24" x14ac:dyDescent="0.25">
      <c r="A131" s="29"/>
      <c r="B131" s="17" t="s">
        <v>123</v>
      </c>
      <c r="C131" s="13" t="s">
        <v>38</v>
      </c>
      <c r="D131" s="14">
        <v>1</v>
      </c>
      <c r="E131" s="14"/>
      <c r="F131" s="15"/>
      <c r="G131" s="16"/>
      <c r="H131" s="15"/>
      <c r="I131" s="16"/>
      <c r="J131" s="17" t="s">
        <v>261</v>
      </c>
      <c r="K131" s="17" t="s">
        <v>18</v>
      </c>
      <c r="L131" s="17" t="s">
        <v>27</v>
      </c>
      <c r="M131" s="17" t="s">
        <v>399</v>
      </c>
      <c r="N131" s="15" t="s">
        <v>21</v>
      </c>
      <c r="O131" s="16">
        <v>43153</v>
      </c>
      <c r="P131" s="15" t="s">
        <v>22</v>
      </c>
      <c r="Q131" s="16">
        <v>43153</v>
      </c>
      <c r="R131" s="14">
        <v>2400</v>
      </c>
      <c r="S131" s="18" t="s">
        <v>47</v>
      </c>
      <c r="T131" s="18"/>
      <c r="U131" s="14">
        <f>R131*D131</f>
        <v>2400</v>
      </c>
      <c r="V131" s="14">
        <f>IF('Détail Achats'!$S22="DA",'Détail Achats'!$U22*19%,0)</f>
        <v>182.4</v>
      </c>
      <c r="W131" s="14">
        <f>V131+U131</f>
        <v>2582.4</v>
      </c>
      <c r="X131" s="26">
        <f>IF('Détail Achats'!$Q22&lt;&gt;"",'Détail Achats'!$Q22+30,"")</f>
        <v>43132</v>
      </c>
    </row>
    <row r="132" spans="1:24" x14ac:dyDescent="0.25">
      <c r="A132" s="30"/>
      <c r="B132" s="23" t="s">
        <v>132</v>
      </c>
      <c r="C132" s="19" t="s">
        <v>38</v>
      </c>
      <c r="D132" s="20">
        <v>3</v>
      </c>
      <c r="E132" s="20"/>
      <c r="F132" s="21"/>
      <c r="G132" s="22"/>
      <c r="H132" s="21"/>
      <c r="I132" s="22"/>
      <c r="J132" s="23" t="s">
        <v>270</v>
      </c>
      <c r="K132" s="23" t="s">
        <v>18</v>
      </c>
      <c r="L132" s="23" t="s">
        <v>28</v>
      </c>
      <c r="M132" s="23" t="s">
        <v>408</v>
      </c>
      <c r="N132" s="21" t="s">
        <v>29</v>
      </c>
      <c r="O132" s="22">
        <v>43122</v>
      </c>
      <c r="P132" s="21"/>
      <c r="Q132" s="22"/>
      <c r="R132" s="20"/>
      <c r="S132" s="24" t="s">
        <v>47</v>
      </c>
      <c r="T132" s="24"/>
      <c r="U132" s="20">
        <f>R132*D132</f>
        <v>0</v>
      </c>
      <c r="V132" s="20">
        <f>IF('Détail Achats'!$S31="DA",'Détail Achats'!$U31*19%,0)</f>
        <v>3601.1839999999997</v>
      </c>
      <c r="W132" s="20">
        <f>V132+U132</f>
        <v>3601.1839999999997</v>
      </c>
      <c r="X132" s="27">
        <f>IF('Détail Achats'!$Q31&lt;&gt;"",'Détail Achats'!$Q31+30,"")</f>
        <v>43208</v>
      </c>
    </row>
    <row r="133" spans="1:24" x14ac:dyDescent="0.25">
      <c r="A133" s="29"/>
      <c r="B133" s="17" t="s">
        <v>229</v>
      </c>
      <c r="C133" s="13" t="s">
        <v>41</v>
      </c>
      <c r="D133" s="14">
        <v>3</v>
      </c>
      <c r="E133" s="14"/>
      <c r="F133" s="15" t="s">
        <v>72</v>
      </c>
      <c r="G133" s="16">
        <v>43177</v>
      </c>
      <c r="H133" s="15" t="s">
        <v>73</v>
      </c>
      <c r="I133" s="16">
        <v>43178</v>
      </c>
      <c r="J133" s="17" t="s">
        <v>367</v>
      </c>
      <c r="K133" s="17" t="s">
        <v>41</v>
      </c>
      <c r="L133" s="17" t="s">
        <v>35</v>
      </c>
      <c r="M133" s="17" t="s">
        <v>505</v>
      </c>
      <c r="N133" s="15" t="s">
        <v>74</v>
      </c>
      <c r="O133" s="16">
        <v>43178</v>
      </c>
      <c r="P133" s="15" t="s">
        <v>58</v>
      </c>
      <c r="Q133" s="16">
        <v>43178</v>
      </c>
      <c r="R133" s="14">
        <v>9000</v>
      </c>
      <c r="S133" s="18" t="s">
        <v>47</v>
      </c>
      <c r="T133" s="18"/>
      <c r="U133" s="14">
        <f>R133*D133</f>
        <v>27000</v>
      </c>
      <c r="V133" s="14">
        <f>IF('Détail Achats'!$S128="DA",'Détail Achats'!$U128*19%,0)</f>
        <v>1778.4</v>
      </c>
      <c r="W133" s="14">
        <f>V133+U133</f>
        <v>28778.400000000001</v>
      </c>
      <c r="X133" s="26">
        <f>IF('Détail Achats'!$Q128&lt;&gt;"",'Détail Achats'!$Q128+30,"")</f>
        <v>43201</v>
      </c>
    </row>
    <row r="134" spans="1:24" x14ac:dyDescent="0.25">
      <c r="A134" s="29"/>
      <c r="B134" s="17" t="s">
        <v>239</v>
      </c>
      <c r="C134" s="13" t="s">
        <v>35</v>
      </c>
      <c r="D134" s="14">
        <v>2000</v>
      </c>
      <c r="E134" s="14"/>
      <c r="F134" s="15"/>
      <c r="G134" s="16"/>
      <c r="H134" s="15" t="s">
        <v>89</v>
      </c>
      <c r="I134" s="16">
        <v>43173</v>
      </c>
      <c r="J134" s="17" t="s">
        <v>377</v>
      </c>
      <c r="K134" s="17" t="s">
        <v>35</v>
      </c>
      <c r="L134" s="17" t="s">
        <v>35</v>
      </c>
      <c r="M134" s="17" t="s">
        <v>515</v>
      </c>
      <c r="N134" s="15"/>
      <c r="O134" s="16"/>
      <c r="P134" s="15" t="s">
        <v>90</v>
      </c>
      <c r="Q134" s="16">
        <v>43124</v>
      </c>
      <c r="R134" s="14">
        <v>117</v>
      </c>
      <c r="S134" s="18" t="s">
        <v>91</v>
      </c>
      <c r="T134" s="18"/>
      <c r="U134" s="14">
        <f>R134*D134</f>
        <v>234000</v>
      </c>
      <c r="V134" s="14">
        <f>IF('Détail Achats'!$S138="DA",'Détail Achats'!$U138*19%,0)</f>
        <v>2143.1999999999998</v>
      </c>
      <c r="W134" s="14">
        <f>V134+U134</f>
        <v>236143.2</v>
      </c>
      <c r="X134" s="26">
        <f>IF('Détail Achats'!$Q138&lt;&gt;"",'Détail Achats'!$Q138+30,"")</f>
        <v>43132</v>
      </c>
    </row>
    <row r="135" spans="1:24" x14ac:dyDescent="0.25">
      <c r="A135" s="30"/>
      <c r="B135" s="23" t="s">
        <v>142</v>
      </c>
      <c r="C135" s="19" t="s">
        <v>37</v>
      </c>
      <c r="D135" s="20">
        <v>1</v>
      </c>
      <c r="E135" s="20"/>
      <c r="F135" s="21"/>
      <c r="G135" s="22"/>
      <c r="H135" s="21"/>
      <c r="I135" s="22"/>
      <c r="J135" s="23" t="s">
        <v>280</v>
      </c>
      <c r="K135" s="23" t="s">
        <v>18</v>
      </c>
      <c r="L135" s="23" t="s">
        <v>27</v>
      </c>
      <c r="M135" s="23" t="s">
        <v>418</v>
      </c>
      <c r="N135" s="21" t="s">
        <v>49</v>
      </c>
      <c r="O135" s="22">
        <v>43095</v>
      </c>
      <c r="P135" s="21" t="s">
        <v>50</v>
      </c>
      <c r="Q135" s="22">
        <v>43102</v>
      </c>
      <c r="R135" s="20">
        <v>2600</v>
      </c>
      <c r="S135" s="24" t="s">
        <v>47</v>
      </c>
      <c r="T135" s="24"/>
      <c r="U135" s="20">
        <f>R135*D135</f>
        <v>2600</v>
      </c>
      <c r="V135" s="20">
        <f>IF('Détail Achats'!$S41="DA",'Détail Achats'!$U41*19%,0)</f>
        <v>1083</v>
      </c>
      <c r="W135" s="20">
        <f>V135+U135</f>
        <v>3683</v>
      </c>
      <c r="X135" s="27">
        <f>IF('Détail Achats'!$Q41&lt;&gt;"",'Détail Achats'!$Q41+30,"")</f>
        <v>43132</v>
      </c>
    </row>
    <row r="136" spans="1:24" x14ac:dyDescent="0.25">
      <c r="A136" s="30"/>
      <c r="B136" s="23" t="s">
        <v>170</v>
      </c>
      <c r="C136" s="19" t="s">
        <v>37</v>
      </c>
      <c r="D136" s="20">
        <v>100</v>
      </c>
      <c r="E136" s="20"/>
      <c r="F136" s="21"/>
      <c r="G136" s="22"/>
      <c r="H136" s="21"/>
      <c r="I136" s="22"/>
      <c r="J136" s="23" t="s">
        <v>308</v>
      </c>
      <c r="K136" s="23" t="s">
        <v>18</v>
      </c>
      <c r="L136" s="23" t="s">
        <v>27</v>
      </c>
      <c r="M136" s="23" t="s">
        <v>446</v>
      </c>
      <c r="N136" s="21" t="s">
        <v>53</v>
      </c>
      <c r="O136" s="22">
        <v>43095</v>
      </c>
      <c r="P136" s="21" t="s">
        <v>54</v>
      </c>
      <c r="Q136" s="22">
        <v>43102</v>
      </c>
      <c r="R136" s="20">
        <v>250</v>
      </c>
      <c r="S136" s="24" t="s">
        <v>47</v>
      </c>
      <c r="T136" s="24"/>
      <c r="U136" s="20">
        <f>R136*D136</f>
        <v>25000</v>
      </c>
      <c r="V136" s="20">
        <f>IF('Détail Achats'!$S69="DA",'Détail Achats'!$U69*19%,0)</f>
        <v>362.52</v>
      </c>
      <c r="W136" s="20">
        <f>V136+U136</f>
        <v>25362.52</v>
      </c>
      <c r="X136" s="27">
        <f>IF('Détail Achats'!$Q69&lt;&gt;"",'Détail Achats'!$Q69+30,"")</f>
        <v>43201</v>
      </c>
    </row>
    <row r="137" spans="1:24" x14ac:dyDescent="0.25">
      <c r="A137" s="29"/>
      <c r="B137" s="17" t="s">
        <v>131</v>
      </c>
      <c r="C137" s="13" t="s">
        <v>38</v>
      </c>
      <c r="D137" s="14">
        <v>1500</v>
      </c>
      <c r="E137" s="14"/>
      <c r="F137" s="15"/>
      <c r="G137" s="16"/>
      <c r="H137" s="15"/>
      <c r="I137" s="16"/>
      <c r="J137" s="17" t="s">
        <v>269</v>
      </c>
      <c r="K137" s="17" t="s">
        <v>18</v>
      </c>
      <c r="L137" s="17" t="s">
        <v>28</v>
      </c>
      <c r="M137" s="17" t="s">
        <v>407</v>
      </c>
      <c r="N137" s="15" t="s">
        <v>29</v>
      </c>
      <c r="O137" s="16">
        <v>43122</v>
      </c>
      <c r="P137" s="15"/>
      <c r="Q137" s="16"/>
      <c r="R137" s="14"/>
      <c r="S137" s="18" t="s">
        <v>47</v>
      </c>
      <c r="T137" s="18"/>
      <c r="U137" s="14">
        <f>R137*D137</f>
        <v>0</v>
      </c>
      <c r="V137" s="14">
        <f>IF('Détail Achats'!$S30="DA",'Détail Achats'!$U30*19%,0)</f>
        <v>1763.2</v>
      </c>
      <c r="W137" s="14">
        <f>V137+U137</f>
        <v>1763.2</v>
      </c>
      <c r="X137" s="26">
        <f>IF('Détail Achats'!$Q30&lt;&gt;"",'Détail Achats'!$Q30+30,"")</f>
        <v>43198</v>
      </c>
    </row>
    <row r="138" spans="1:24" x14ac:dyDescent="0.25">
      <c r="A138" s="30"/>
      <c r="B138" s="23" t="s">
        <v>154</v>
      </c>
      <c r="C138" s="19" t="s">
        <v>37</v>
      </c>
      <c r="D138" s="20">
        <v>12</v>
      </c>
      <c r="E138" s="20"/>
      <c r="F138" s="21"/>
      <c r="G138" s="22"/>
      <c r="H138" s="21"/>
      <c r="I138" s="22"/>
      <c r="J138" s="23" t="s">
        <v>292</v>
      </c>
      <c r="K138" s="23" t="s">
        <v>18</v>
      </c>
      <c r="L138" s="23" t="s">
        <v>27</v>
      </c>
      <c r="M138" s="23" t="s">
        <v>430</v>
      </c>
      <c r="N138" s="21" t="s">
        <v>49</v>
      </c>
      <c r="O138" s="22">
        <v>43095</v>
      </c>
      <c r="P138" s="21" t="s">
        <v>50</v>
      </c>
      <c r="Q138" s="22">
        <v>43102</v>
      </c>
      <c r="R138" s="20">
        <v>940</v>
      </c>
      <c r="S138" s="24" t="s">
        <v>47</v>
      </c>
      <c r="T138" s="24"/>
      <c r="U138" s="20">
        <f>R138*D138</f>
        <v>11280</v>
      </c>
      <c r="V138" s="20">
        <f>IF('Détail Achats'!$S53="DA",'Détail Achats'!$U53*19%,0)</f>
        <v>678.3</v>
      </c>
      <c r="W138" s="20">
        <f>V138+U138</f>
        <v>11958.3</v>
      </c>
      <c r="X138" s="27">
        <f>IF('Détail Achats'!$Q53&lt;&gt;"",'Détail Achats'!$Q53+30,"")</f>
        <v>43132</v>
      </c>
    </row>
    <row r="139" spans="1:24" x14ac:dyDescent="0.25">
      <c r="A139" s="30"/>
      <c r="B139" s="23" t="s">
        <v>194</v>
      </c>
      <c r="C139" s="19" t="s">
        <v>37</v>
      </c>
      <c r="D139" s="20">
        <v>31</v>
      </c>
      <c r="E139" s="20"/>
      <c r="F139" s="21"/>
      <c r="G139" s="22"/>
      <c r="H139" s="21"/>
      <c r="I139" s="22"/>
      <c r="J139" s="23" t="s">
        <v>332</v>
      </c>
      <c r="K139" s="23" t="s">
        <v>18</v>
      </c>
      <c r="L139" s="23" t="s">
        <v>27</v>
      </c>
      <c r="M139" s="23" t="s">
        <v>470</v>
      </c>
      <c r="N139" s="21"/>
      <c r="O139" s="22"/>
      <c r="P139" s="21"/>
      <c r="Q139" s="22"/>
      <c r="R139" s="20">
        <v>2338.1</v>
      </c>
      <c r="S139" s="24" t="s">
        <v>47</v>
      </c>
      <c r="T139" s="24"/>
      <c r="U139" s="20">
        <f>R139*D139</f>
        <v>72481.099999999991</v>
      </c>
      <c r="V139" s="20">
        <f>IF('Détail Achats'!$S93="DA",'Détail Achats'!$U93*19%,0)</f>
        <v>0</v>
      </c>
      <c r="W139" s="20">
        <f>V139+U139</f>
        <v>72481.099999999991</v>
      </c>
      <c r="X139" s="27">
        <f>IF('Détail Achats'!$Q93&lt;&gt;"",'Détail Achats'!$Q93+30,"")</f>
        <v>43154</v>
      </c>
    </row>
    <row r="140" spans="1:24" x14ac:dyDescent="0.25">
      <c r="A140" s="31"/>
      <c r="B140" s="32"/>
      <c r="C140" s="33"/>
      <c r="D140" s="31"/>
      <c r="E140" s="31"/>
      <c r="F140" s="34"/>
      <c r="G140" s="35"/>
      <c r="H140" s="31"/>
      <c r="I140" s="35"/>
      <c r="J140" s="36"/>
      <c r="K140" s="31"/>
      <c r="L140" s="31"/>
      <c r="M140" s="31"/>
      <c r="N140" s="31"/>
      <c r="O140" s="35"/>
      <c r="P140" s="37"/>
      <c r="Q140" s="35"/>
      <c r="R140" s="37"/>
      <c r="S140" s="38"/>
      <c r="T140" s="34"/>
      <c r="U140" s="34"/>
      <c r="V140" s="38"/>
      <c r="W140" s="38"/>
      <c r="X140" s="39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autoLine="0" r:id="rId5">
            <anchor moveWithCells="1">
              <from>
                <xdr:col>1</xdr:col>
                <xdr:colOff>57150</xdr:colOff>
                <xdr:row>0</xdr:row>
                <xdr:rowOff>38100</xdr:rowOff>
              </from>
              <to>
                <xdr:col>1</xdr:col>
                <xdr:colOff>1409700</xdr:colOff>
                <xdr:row>0</xdr:row>
                <xdr:rowOff>381000</xdr:rowOff>
              </to>
            </anchor>
          </controlPr>
        </control>
      </mc:Choice>
      <mc:Fallback>
        <control shapeId="1025" r:id="rId4" name="Toggle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3"/>
  <sheetViews>
    <sheetView tabSelected="1" workbookViewId="0">
      <selection activeCell="A4" sqref="A4"/>
    </sheetView>
  </sheetViews>
  <sheetFormatPr baseColWidth="10" defaultRowHeight="15" x14ac:dyDescent="0.25"/>
  <cols>
    <col min="1" max="1" width="60.140625" customWidth="1"/>
    <col min="2" max="2" width="23.42578125" bestFit="1" customWidth="1"/>
    <col min="3" max="3" width="20.7109375" bestFit="1" customWidth="1"/>
    <col min="4" max="5" width="20.28515625" bestFit="1" customWidth="1"/>
  </cols>
  <sheetData>
    <row r="1" spans="1:4" x14ac:dyDescent="0.25">
      <c r="A1" s="2" t="s">
        <v>2</v>
      </c>
      <c r="B1" t="s">
        <v>97</v>
      </c>
    </row>
    <row r="2" spans="1:4" x14ac:dyDescent="0.25">
      <c r="A2" s="2" t="s">
        <v>3</v>
      </c>
      <c r="B2" t="s">
        <v>97</v>
      </c>
    </row>
    <row r="4" spans="1:4" x14ac:dyDescent="0.25">
      <c r="A4" s="2" t="s">
        <v>101</v>
      </c>
      <c r="B4" t="s">
        <v>98</v>
      </c>
      <c r="C4" t="s">
        <v>99</v>
      </c>
      <c r="D4" t="s">
        <v>100</v>
      </c>
    </row>
    <row r="5" spans="1:4" x14ac:dyDescent="0.25">
      <c r="A5" s="4" t="s">
        <v>164</v>
      </c>
      <c r="B5" s="3">
        <v>630</v>
      </c>
      <c r="C5" s="3">
        <v>119.7</v>
      </c>
      <c r="D5" s="3">
        <v>749.7</v>
      </c>
    </row>
    <row r="6" spans="1:4" x14ac:dyDescent="0.25">
      <c r="A6" s="4" t="s">
        <v>132</v>
      </c>
      <c r="B6" s="3">
        <v>0</v>
      </c>
      <c r="C6" s="3">
        <v>0</v>
      </c>
      <c r="D6" s="3">
        <v>0</v>
      </c>
    </row>
    <row r="7" spans="1:4" x14ac:dyDescent="0.25">
      <c r="A7" s="4" t="s">
        <v>183</v>
      </c>
      <c r="B7" s="3">
        <v>20160</v>
      </c>
      <c r="C7" s="3">
        <v>3830.4</v>
      </c>
      <c r="D7" s="3">
        <v>23990.400000000001</v>
      </c>
    </row>
    <row r="8" spans="1:4" x14ac:dyDescent="0.25">
      <c r="A8" s="4" t="s">
        <v>143</v>
      </c>
      <c r="B8" s="3">
        <v>960</v>
      </c>
      <c r="C8" s="3">
        <v>182.4</v>
      </c>
      <c r="D8" s="3">
        <v>1142.4000000000001</v>
      </c>
    </row>
    <row r="9" spans="1:4" x14ac:dyDescent="0.25">
      <c r="A9" s="4" t="s">
        <v>214</v>
      </c>
      <c r="B9" s="3">
        <v>7808</v>
      </c>
      <c r="C9" s="3">
        <v>1483.52</v>
      </c>
      <c r="D9" s="3">
        <v>9291.52</v>
      </c>
    </row>
    <row r="10" spans="1:4" x14ac:dyDescent="0.25">
      <c r="A10" s="4" t="s">
        <v>139</v>
      </c>
      <c r="B10" s="3">
        <v>80000</v>
      </c>
      <c r="C10" s="3">
        <v>15200</v>
      </c>
      <c r="D10" s="3">
        <v>95200</v>
      </c>
    </row>
    <row r="11" spans="1:4" x14ac:dyDescent="0.25">
      <c r="A11" s="4" t="s">
        <v>185</v>
      </c>
      <c r="B11" s="3">
        <v>13200</v>
      </c>
      <c r="C11" s="3">
        <v>2508</v>
      </c>
      <c r="D11" s="3">
        <v>15708</v>
      </c>
    </row>
    <row r="12" spans="1:4" x14ac:dyDescent="0.25">
      <c r="A12" s="4" t="s">
        <v>197</v>
      </c>
      <c r="B12" s="3">
        <v>51340</v>
      </c>
      <c r="C12" s="3">
        <v>9754.6</v>
      </c>
      <c r="D12" s="3">
        <v>61094.6</v>
      </c>
    </row>
    <row r="13" spans="1:4" x14ac:dyDescent="0.25">
      <c r="A13" s="4" t="s">
        <v>189</v>
      </c>
      <c r="B13" s="3">
        <v>7200</v>
      </c>
      <c r="C13" s="3">
        <v>1368</v>
      </c>
      <c r="D13" s="3">
        <v>8568</v>
      </c>
    </row>
    <row r="14" spans="1:4" x14ac:dyDescent="0.25">
      <c r="A14" s="4" t="s">
        <v>129</v>
      </c>
      <c r="B14" s="3">
        <v>0</v>
      </c>
      <c r="C14" s="3">
        <v>0</v>
      </c>
      <c r="D14" s="3">
        <v>0</v>
      </c>
    </row>
    <row r="15" spans="1:4" x14ac:dyDescent="0.25">
      <c r="A15" s="4" t="s">
        <v>229</v>
      </c>
      <c r="B15" s="3">
        <v>27000</v>
      </c>
      <c r="C15" s="3">
        <v>5130</v>
      </c>
      <c r="D15" s="3">
        <v>32130</v>
      </c>
    </row>
    <row r="16" spans="1:4" x14ac:dyDescent="0.25">
      <c r="A16" s="4" t="s">
        <v>122</v>
      </c>
      <c r="B16" s="3">
        <v>1954</v>
      </c>
      <c r="C16" s="3">
        <v>371.26</v>
      </c>
      <c r="D16" s="3">
        <v>2325.2600000000002</v>
      </c>
    </row>
    <row r="17" spans="1:4" x14ac:dyDescent="0.25">
      <c r="A17" s="4" t="s">
        <v>210</v>
      </c>
      <c r="B17" s="3">
        <v>20.100000000000001</v>
      </c>
      <c r="C17" s="3">
        <v>3.8190000000000004</v>
      </c>
      <c r="D17" s="3">
        <v>23.919</v>
      </c>
    </row>
    <row r="18" spans="1:4" x14ac:dyDescent="0.25">
      <c r="A18" s="4" t="s">
        <v>194</v>
      </c>
      <c r="B18" s="3">
        <v>72481.099999999991</v>
      </c>
      <c r="C18" s="3">
        <v>13771.408999999998</v>
      </c>
      <c r="D18" s="3">
        <v>86252.508999999991</v>
      </c>
    </row>
    <row r="19" spans="1:4" x14ac:dyDescent="0.25">
      <c r="A19" s="4" t="s">
        <v>109</v>
      </c>
      <c r="B19" s="3">
        <v>9800</v>
      </c>
      <c r="C19" s="3">
        <v>1862</v>
      </c>
      <c r="D19" s="3">
        <v>11662</v>
      </c>
    </row>
    <row r="20" spans="1:4" x14ac:dyDescent="0.25">
      <c r="A20" s="4" t="s">
        <v>201</v>
      </c>
      <c r="B20" s="3">
        <v>48640</v>
      </c>
      <c r="C20" s="3">
        <v>9241.6</v>
      </c>
      <c r="D20" s="3">
        <v>57881.599999999999</v>
      </c>
    </row>
    <row r="21" spans="1:4" x14ac:dyDescent="0.25">
      <c r="A21" s="4" t="s">
        <v>224</v>
      </c>
      <c r="B21" s="3">
        <v>6000</v>
      </c>
      <c r="C21" s="3">
        <v>1140</v>
      </c>
      <c r="D21" s="3">
        <v>7140</v>
      </c>
    </row>
    <row r="22" spans="1:4" x14ac:dyDescent="0.25">
      <c r="A22" s="4" t="s">
        <v>203</v>
      </c>
      <c r="B22" s="3">
        <v>6000</v>
      </c>
      <c r="C22" s="3">
        <v>1140</v>
      </c>
      <c r="D22" s="3">
        <v>7140</v>
      </c>
    </row>
    <row r="23" spans="1:4" x14ac:dyDescent="0.25">
      <c r="A23" s="4" t="s">
        <v>116</v>
      </c>
      <c r="B23" s="3">
        <v>0</v>
      </c>
      <c r="C23" s="3">
        <v>0</v>
      </c>
      <c r="D23" s="3">
        <v>0</v>
      </c>
    </row>
    <row r="24" spans="1:4" x14ac:dyDescent="0.25">
      <c r="A24" s="4" t="s">
        <v>159</v>
      </c>
      <c r="B24" s="3">
        <v>3000</v>
      </c>
      <c r="C24" s="3">
        <v>570</v>
      </c>
      <c r="D24" s="3">
        <v>3570</v>
      </c>
    </row>
    <row r="25" spans="1:4" x14ac:dyDescent="0.25">
      <c r="A25" s="4" t="s">
        <v>175</v>
      </c>
      <c r="B25" s="3">
        <v>21850</v>
      </c>
      <c r="C25" s="3">
        <v>4151.5</v>
      </c>
      <c r="D25" s="3">
        <v>26001.5</v>
      </c>
    </row>
    <row r="26" spans="1:4" x14ac:dyDescent="0.25">
      <c r="A26" s="4" t="s">
        <v>154</v>
      </c>
      <c r="B26" s="3">
        <v>11280</v>
      </c>
      <c r="C26" s="3">
        <v>2143.1999999999998</v>
      </c>
      <c r="D26" s="3">
        <v>13423.2</v>
      </c>
    </row>
    <row r="27" spans="1:4" x14ac:dyDescent="0.25">
      <c r="A27" s="4" t="s">
        <v>206</v>
      </c>
      <c r="B27" s="3">
        <v>1416</v>
      </c>
      <c r="C27" s="3">
        <v>269.04000000000002</v>
      </c>
      <c r="D27" s="3">
        <v>1685.04</v>
      </c>
    </row>
    <row r="28" spans="1:4" x14ac:dyDescent="0.25">
      <c r="A28" s="4" t="s">
        <v>184</v>
      </c>
      <c r="B28" s="3">
        <v>4830</v>
      </c>
      <c r="C28" s="3">
        <v>917.7</v>
      </c>
      <c r="D28" s="3">
        <v>5747.7</v>
      </c>
    </row>
    <row r="29" spans="1:4" x14ac:dyDescent="0.25">
      <c r="A29" s="4" t="s">
        <v>134</v>
      </c>
      <c r="B29" s="3">
        <v>0</v>
      </c>
      <c r="C29" s="3">
        <v>0</v>
      </c>
      <c r="D29" s="3">
        <v>0</v>
      </c>
    </row>
    <row r="30" spans="1:4" x14ac:dyDescent="0.25">
      <c r="A30" s="4" t="s">
        <v>156</v>
      </c>
      <c r="B30" s="3">
        <v>10560</v>
      </c>
      <c r="C30" s="3">
        <v>2006.4</v>
      </c>
      <c r="D30" s="3">
        <v>12566.4</v>
      </c>
    </row>
    <row r="31" spans="1:4" x14ac:dyDescent="0.25">
      <c r="A31" s="4" t="s">
        <v>145</v>
      </c>
      <c r="B31" s="3">
        <v>840</v>
      </c>
      <c r="C31" s="3">
        <v>159.6</v>
      </c>
      <c r="D31" s="3">
        <v>999.6</v>
      </c>
    </row>
    <row r="32" spans="1:4" x14ac:dyDescent="0.25">
      <c r="A32" s="4" t="s">
        <v>235</v>
      </c>
      <c r="B32" s="3">
        <v>11600</v>
      </c>
      <c r="C32" s="3">
        <v>2204</v>
      </c>
      <c r="D32" s="3">
        <v>13804</v>
      </c>
    </row>
    <row r="33" spans="1:4" x14ac:dyDescent="0.25">
      <c r="A33" s="4" t="s">
        <v>208</v>
      </c>
      <c r="B33" s="3">
        <v>1908</v>
      </c>
      <c r="C33" s="3">
        <v>362.52</v>
      </c>
      <c r="D33" s="3">
        <v>2270.52</v>
      </c>
    </row>
    <row r="34" spans="1:4" x14ac:dyDescent="0.25">
      <c r="A34" s="4" t="s">
        <v>232</v>
      </c>
      <c r="B34" s="3">
        <v>3070</v>
      </c>
      <c r="C34" s="3">
        <v>583.29999999999995</v>
      </c>
      <c r="D34" s="3">
        <v>3653.3</v>
      </c>
    </row>
    <row r="35" spans="1:4" x14ac:dyDescent="0.25">
      <c r="A35" s="4" t="s">
        <v>228</v>
      </c>
      <c r="B35" s="3">
        <v>4000</v>
      </c>
      <c r="C35" s="3">
        <v>760</v>
      </c>
      <c r="D35" s="3">
        <v>4760</v>
      </c>
    </row>
    <row r="36" spans="1:4" x14ac:dyDescent="0.25">
      <c r="A36" s="4" t="s">
        <v>146</v>
      </c>
      <c r="B36" s="3">
        <v>4580</v>
      </c>
      <c r="C36" s="3">
        <v>870.2</v>
      </c>
      <c r="D36" s="3">
        <v>5450.2</v>
      </c>
    </row>
    <row r="37" spans="1:4" x14ac:dyDescent="0.25">
      <c r="A37" s="4" t="s">
        <v>137</v>
      </c>
      <c r="B37" s="3">
        <v>43020</v>
      </c>
      <c r="C37" s="3">
        <v>8173.8</v>
      </c>
      <c r="D37" s="3">
        <v>51193.8</v>
      </c>
    </row>
    <row r="38" spans="1:4" x14ac:dyDescent="0.25">
      <c r="A38" s="4" t="s">
        <v>153</v>
      </c>
      <c r="B38" s="3">
        <v>7200</v>
      </c>
      <c r="C38" s="3">
        <v>1368</v>
      </c>
      <c r="D38" s="3">
        <v>8568</v>
      </c>
    </row>
    <row r="39" spans="1:4" x14ac:dyDescent="0.25">
      <c r="A39" s="4" t="s">
        <v>155</v>
      </c>
      <c r="B39" s="3">
        <v>34050</v>
      </c>
      <c r="C39" s="3">
        <v>6469.5</v>
      </c>
      <c r="D39" s="3">
        <v>40519.5</v>
      </c>
    </row>
    <row r="40" spans="1:4" x14ac:dyDescent="0.25">
      <c r="A40" s="4" t="s">
        <v>219</v>
      </c>
      <c r="B40" s="3">
        <v>9780</v>
      </c>
      <c r="C40" s="3">
        <v>1858.2</v>
      </c>
      <c r="D40" s="3">
        <v>11638.2</v>
      </c>
    </row>
    <row r="41" spans="1:4" x14ac:dyDescent="0.25">
      <c r="A41" s="4" t="s">
        <v>111</v>
      </c>
      <c r="B41" s="3">
        <v>9800</v>
      </c>
      <c r="C41" s="3">
        <v>1862</v>
      </c>
      <c r="D41" s="3">
        <v>11662</v>
      </c>
    </row>
    <row r="42" spans="1:4" x14ac:dyDescent="0.25">
      <c r="A42" s="4" t="s">
        <v>220</v>
      </c>
      <c r="B42" s="3">
        <v>10312.5</v>
      </c>
      <c r="C42" s="3">
        <v>1959.375</v>
      </c>
      <c r="D42" s="3">
        <v>12271.875</v>
      </c>
    </row>
    <row r="43" spans="1:4" x14ac:dyDescent="0.25">
      <c r="A43" s="4" t="s">
        <v>231</v>
      </c>
      <c r="B43" s="3">
        <v>38000</v>
      </c>
      <c r="C43" s="3">
        <v>7220</v>
      </c>
      <c r="D43" s="3">
        <v>45220</v>
      </c>
    </row>
    <row r="44" spans="1:4" x14ac:dyDescent="0.25">
      <c r="A44" s="4" t="s">
        <v>179</v>
      </c>
      <c r="B44" s="3">
        <v>6000</v>
      </c>
      <c r="C44" s="3">
        <v>1140</v>
      </c>
      <c r="D44" s="3">
        <v>7140</v>
      </c>
    </row>
    <row r="45" spans="1:4" x14ac:dyDescent="0.25">
      <c r="A45" s="4" t="s">
        <v>200</v>
      </c>
      <c r="B45" s="3">
        <v>29000</v>
      </c>
      <c r="C45" s="3">
        <v>5510</v>
      </c>
      <c r="D45" s="3">
        <v>34510</v>
      </c>
    </row>
    <row r="46" spans="1:4" x14ac:dyDescent="0.25">
      <c r="A46" s="4" t="s">
        <v>221</v>
      </c>
      <c r="B46" s="3">
        <v>9360</v>
      </c>
      <c r="C46" s="3">
        <v>1778.4</v>
      </c>
      <c r="D46" s="3">
        <v>11138.4</v>
      </c>
    </row>
    <row r="47" spans="1:4" x14ac:dyDescent="0.25">
      <c r="A47" s="4" t="s">
        <v>107</v>
      </c>
      <c r="B47" s="3">
        <v>0</v>
      </c>
      <c r="C47" s="3">
        <v>0</v>
      </c>
      <c r="D47" s="3">
        <v>0</v>
      </c>
    </row>
    <row r="48" spans="1:4" x14ac:dyDescent="0.25">
      <c r="A48" s="4" t="s">
        <v>119</v>
      </c>
      <c r="B48" s="3">
        <v>78300</v>
      </c>
      <c r="C48" s="3">
        <v>14877</v>
      </c>
      <c r="D48" s="3">
        <v>93177</v>
      </c>
    </row>
    <row r="49" spans="1:4" x14ac:dyDescent="0.25">
      <c r="A49" s="4" t="s">
        <v>236</v>
      </c>
      <c r="B49" s="3">
        <v>9280</v>
      </c>
      <c r="C49" s="3">
        <v>1763.2</v>
      </c>
      <c r="D49" s="3">
        <v>11043.2</v>
      </c>
    </row>
    <row r="50" spans="1:4" x14ac:dyDescent="0.25">
      <c r="A50" s="4" t="s">
        <v>176</v>
      </c>
      <c r="B50" s="3">
        <v>19000</v>
      </c>
      <c r="C50" s="3">
        <v>3610</v>
      </c>
      <c r="D50" s="3">
        <v>22610</v>
      </c>
    </row>
    <row r="51" spans="1:4" x14ac:dyDescent="0.25">
      <c r="A51" s="4" t="s">
        <v>225</v>
      </c>
      <c r="B51" s="3">
        <v>18953.599999999999</v>
      </c>
      <c r="C51" s="3">
        <v>3601.1839999999997</v>
      </c>
      <c r="D51" s="3">
        <v>22554.784</v>
      </c>
    </row>
    <row r="52" spans="1:4" x14ac:dyDescent="0.25">
      <c r="A52" s="4" t="s">
        <v>192</v>
      </c>
      <c r="B52" s="3">
        <v>8724.1</v>
      </c>
      <c r="C52" s="3">
        <v>1657.5790000000002</v>
      </c>
      <c r="D52" s="3">
        <v>10381.679</v>
      </c>
    </row>
    <row r="53" spans="1:4" x14ac:dyDescent="0.25">
      <c r="A53" s="4" t="s">
        <v>162</v>
      </c>
      <c r="B53" s="3">
        <v>970</v>
      </c>
      <c r="C53" s="3">
        <v>184.3</v>
      </c>
      <c r="D53" s="3">
        <v>1154.3</v>
      </c>
    </row>
    <row r="54" spans="1:4" x14ac:dyDescent="0.25">
      <c r="A54" s="4" t="s">
        <v>147</v>
      </c>
      <c r="B54" s="3">
        <v>5460</v>
      </c>
      <c r="C54" s="3">
        <v>1037.4000000000001</v>
      </c>
      <c r="D54" s="3">
        <v>6497.4</v>
      </c>
    </row>
    <row r="55" spans="1:4" x14ac:dyDescent="0.25">
      <c r="A55" s="4" t="s">
        <v>118</v>
      </c>
      <c r="B55" s="3">
        <v>0</v>
      </c>
      <c r="C55" s="3">
        <v>0</v>
      </c>
      <c r="D55" s="3">
        <v>0</v>
      </c>
    </row>
    <row r="56" spans="1:4" x14ac:dyDescent="0.25">
      <c r="A56" s="4" t="s">
        <v>212</v>
      </c>
      <c r="B56" s="3">
        <v>3904</v>
      </c>
      <c r="C56" s="3">
        <v>741.76</v>
      </c>
      <c r="D56" s="3">
        <v>4645.76</v>
      </c>
    </row>
    <row r="57" spans="1:4" x14ac:dyDescent="0.25">
      <c r="A57" s="4" t="s">
        <v>135</v>
      </c>
      <c r="B57" s="3">
        <v>0</v>
      </c>
      <c r="C57" s="3">
        <v>0</v>
      </c>
      <c r="D57" s="3">
        <v>0</v>
      </c>
    </row>
    <row r="58" spans="1:4" x14ac:dyDescent="0.25">
      <c r="A58" s="4" t="s">
        <v>127</v>
      </c>
      <c r="B58" s="3">
        <v>0</v>
      </c>
      <c r="C58" s="3">
        <v>0</v>
      </c>
      <c r="D58" s="3">
        <v>0</v>
      </c>
    </row>
    <row r="59" spans="1:4" x14ac:dyDescent="0.25">
      <c r="A59" s="4" t="s">
        <v>182</v>
      </c>
      <c r="B59" s="3">
        <v>2120</v>
      </c>
      <c r="C59" s="3">
        <v>402.8</v>
      </c>
      <c r="D59" s="3">
        <v>2522.8000000000002</v>
      </c>
    </row>
    <row r="60" spans="1:4" x14ac:dyDescent="0.25">
      <c r="A60" s="4" t="s">
        <v>213</v>
      </c>
      <c r="B60" s="3">
        <v>7280</v>
      </c>
      <c r="C60" s="3">
        <v>1383.2</v>
      </c>
      <c r="D60" s="3">
        <v>8663.2000000000007</v>
      </c>
    </row>
    <row r="61" spans="1:4" x14ac:dyDescent="0.25">
      <c r="A61" s="4" t="s">
        <v>234</v>
      </c>
      <c r="B61" s="3">
        <v>3150</v>
      </c>
      <c r="C61" s="3">
        <v>598.5</v>
      </c>
      <c r="D61" s="3">
        <v>3748.5</v>
      </c>
    </row>
    <row r="62" spans="1:4" x14ac:dyDescent="0.25">
      <c r="A62" s="4" t="s">
        <v>180</v>
      </c>
      <c r="B62" s="3">
        <v>6300</v>
      </c>
      <c r="C62" s="3">
        <v>1197</v>
      </c>
      <c r="D62" s="3">
        <v>7497</v>
      </c>
    </row>
    <row r="63" spans="1:4" x14ac:dyDescent="0.25">
      <c r="A63" s="4" t="s">
        <v>130</v>
      </c>
      <c r="B63" s="3">
        <v>0</v>
      </c>
      <c r="C63" s="3">
        <v>0</v>
      </c>
      <c r="D63" s="3">
        <v>0</v>
      </c>
    </row>
    <row r="64" spans="1:4" x14ac:dyDescent="0.25">
      <c r="A64" s="4" t="s">
        <v>172</v>
      </c>
      <c r="B64" s="3">
        <v>13000</v>
      </c>
      <c r="C64" s="3">
        <v>2470</v>
      </c>
      <c r="D64" s="3">
        <v>15470</v>
      </c>
    </row>
    <row r="65" spans="1:4" x14ac:dyDescent="0.25">
      <c r="A65" s="4" t="s">
        <v>199</v>
      </c>
      <c r="B65" s="3">
        <v>20020</v>
      </c>
      <c r="C65" s="3">
        <v>3803.8</v>
      </c>
      <c r="D65" s="3">
        <v>23823.8</v>
      </c>
    </row>
    <row r="66" spans="1:4" x14ac:dyDescent="0.25">
      <c r="A66" s="4" t="s">
        <v>142</v>
      </c>
      <c r="B66" s="3">
        <v>2600</v>
      </c>
      <c r="C66" s="3">
        <v>494</v>
      </c>
      <c r="D66" s="3">
        <v>3094</v>
      </c>
    </row>
    <row r="67" spans="1:4" x14ac:dyDescent="0.25">
      <c r="A67" s="4" t="s">
        <v>112</v>
      </c>
      <c r="B67" s="3">
        <v>0</v>
      </c>
      <c r="C67" s="3">
        <v>0</v>
      </c>
      <c r="D67" s="3">
        <v>0</v>
      </c>
    </row>
    <row r="68" spans="1:4" x14ac:dyDescent="0.25">
      <c r="A68" s="4" t="s">
        <v>149</v>
      </c>
      <c r="B68" s="3">
        <v>840</v>
      </c>
      <c r="C68" s="3">
        <v>159.6</v>
      </c>
      <c r="D68" s="3">
        <v>999.6</v>
      </c>
    </row>
    <row r="69" spans="1:4" x14ac:dyDescent="0.25">
      <c r="A69" s="4" t="s">
        <v>144</v>
      </c>
      <c r="B69" s="3">
        <v>960</v>
      </c>
      <c r="C69" s="3">
        <v>182.4</v>
      </c>
      <c r="D69" s="3">
        <v>1142.4000000000001</v>
      </c>
    </row>
    <row r="70" spans="1:4" x14ac:dyDescent="0.25">
      <c r="A70" s="4" t="s">
        <v>223</v>
      </c>
      <c r="B70" s="3">
        <v>7200</v>
      </c>
      <c r="C70" s="3">
        <v>1368</v>
      </c>
      <c r="D70" s="3">
        <v>8568</v>
      </c>
    </row>
    <row r="71" spans="1:4" x14ac:dyDescent="0.25">
      <c r="A71" s="4" t="s">
        <v>196</v>
      </c>
      <c r="B71" s="3">
        <v>50440</v>
      </c>
      <c r="C71" s="3">
        <v>9583.6</v>
      </c>
      <c r="D71" s="3">
        <v>60023.6</v>
      </c>
    </row>
    <row r="72" spans="1:4" x14ac:dyDescent="0.25">
      <c r="A72" s="4" t="s">
        <v>230</v>
      </c>
      <c r="B72" s="3">
        <v>74400</v>
      </c>
      <c r="C72" s="3">
        <v>14136</v>
      </c>
      <c r="D72" s="3">
        <v>88536</v>
      </c>
    </row>
    <row r="73" spans="1:4" x14ac:dyDescent="0.25">
      <c r="A73" s="4" t="s">
        <v>151</v>
      </c>
      <c r="B73" s="3">
        <v>29520</v>
      </c>
      <c r="C73" s="3">
        <v>5608.8</v>
      </c>
      <c r="D73" s="3">
        <v>35128.800000000003</v>
      </c>
    </row>
    <row r="74" spans="1:4" x14ac:dyDescent="0.25">
      <c r="A74" s="4" t="s">
        <v>191</v>
      </c>
      <c r="B74" s="3">
        <v>15779</v>
      </c>
      <c r="C74" s="3">
        <v>2998.01</v>
      </c>
      <c r="D74" s="3">
        <v>18777.010000000002</v>
      </c>
    </row>
    <row r="75" spans="1:4" x14ac:dyDescent="0.25">
      <c r="A75" s="4" t="s">
        <v>233</v>
      </c>
      <c r="B75" s="3">
        <v>2710</v>
      </c>
      <c r="C75" s="3">
        <v>514.9</v>
      </c>
      <c r="D75" s="3">
        <v>3224.9</v>
      </c>
    </row>
    <row r="76" spans="1:4" x14ac:dyDescent="0.25">
      <c r="A76" s="4" t="s">
        <v>104</v>
      </c>
      <c r="B76" s="3">
        <v>22500</v>
      </c>
      <c r="C76" s="3">
        <v>4275</v>
      </c>
      <c r="D76" s="3">
        <v>26775</v>
      </c>
    </row>
    <row r="77" spans="1:4" x14ac:dyDescent="0.25">
      <c r="A77" s="4" t="s">
        <v>227</v>
      </c>
      <c r="B77" s="3">
        <v>73362.880000000005</v>
      </c>
      <c r="C77" s="3">
        <v>13938.947200000001</v>
      </c>
      <c r="D77" s="3">
        <v>87301.8272</v>
      </c>
    </row>
    <row r="78" spans="1:4" x14ac:dyDescent="0.25">
      <c r="A78" s="4" t="s">
        <v>163</v>
      </c>
      <c r="B78" s="3">
        <v>1260</v>
      </c>
      <c r="C78" s="3">
        <v>239.4</v>
      </c>
      <c r="D78" s="3">
        <v>1499.4</v>
      </c>
    </row>
    <row r="79" spans="1:4" x14ac:dyDescent="0.25">
      <c r="A79" s="4" t="s">
        <v>165</v>
      </c>
      <c r="B79" s="3">
        <v>1030</v>
      </c>
      <c r="C79" s="3">
        <v>195.7</v>
      </c>
      <c r="D79" s="3">
        <v>1225.7</v>
      </c>
    </row>
    <row r="80" spans="1:4" x14ac:dyDescent="0.25">
      <c r="A80" s="4" t="s">
        <v>173</v>
      </c>
      <c r="B80" s="3">
        <v>6900</v>
      </c>
      <c r="C80" s="3">
        <v>1311</v>
      </c>
      <c r="D80" s="3">
        <v>8211</v>
      </c>
    </row>
    <row r="81" spans="1:4" x14ac:dyDescent="0.25">
      <c r="A81" s="4" t="s">
        <v>133</v>
      </c>
      <c r="B81" s="3">
        <v>0</v>
      </c>
      <c r="C81" s="3">
        <v>0</v>
      </c>
      <c r="D81" s="3">
        <v>0</v>
      </c>
    </row>
    <row r="82" spans="1:4" x14ac:dyDescent="0.25">
      <c r="A82" s="4" t="s">
        <v>226</v>
      </c>
      <c r="B82" s="3">
        <v>72030.13</v>
      </c>
      <c r="C82" s="3">
        <v>13685.724700000001</v>
      </c>
      <c r="D82" s="3">
        <v>85715.854700000011</v>
      </c>
    </row>
    <row r="83" spans="1:4" x14ac:dyDescent="0.25">
      <c r="A83" s="4" t="s">
        <v>209</v>
      </c>
      <c r="B83" s="3">
        <v>16950</v>
      </c>
      <c r="C83" s="3">
        <v>3220.5</v>
      </c>
      <c r="D83" s="3">
        <v>20170.5</v>
      </c>
    </row>
    <row r="84" spans="1:4" x14ac:dyDescent="0.25">
      <c r="A84" s="4" t="s">
        <v>204</v>
      </c>
      <c r="B84" s="3">
        <v>17400</v>
      </c>
      <c r="C84" s="3">
        <v>3306</v>
      </c>
      <c r="D84" s="3">
        <v>20706</v>
      </c>
    </row>
    <row r="85" spans="1:4" x14ac:dyDescent="0.25">
      <c r="A85" s="4" t="s">
        <v>195</v>
      </c>
      <c r="B85" s="3">
        <v>7520</v>
      </c>
      <c r="C85" s="3">
        <v>1428.8</v>
      </c>
      <c r="D85" s="3">
        <v>8948.7999999999993</v>
      </c>
    </row>
    <row r="86" spans="1:4" x14ac:dyDescent="0.25">
      <c r="A86" s="4" t="s">
        <v>166</v>
      </c>
      <c r="B86" s="3">
        <v>1200</v>
      </c>
      <c r="C86" s="3">
        <v>228</v>
      </c>
      <c r="D86" s="3">
        <v>1428</v>
      </c>
    </row>
    <row r="87" spans="1:4" x14ac:dyDescent="0.25">
      <c r="A87" s="4" t="s">
        <v>141</v>
      </c>
      <c r="B87" s="3">
        <v>1200</v>
      </c>
      <c r="C87" s="3">
        <v>228</v>
      </c>
      <c r="D87" s="3">
        <v>1428</v>
      </c>
    </row>
    <row r="88" spans="1:4" x14ac:dyDescent="0.25">
      <c r="A88" s="4" t="s">
        <v>188</v>
      </c>
      <c r="B88" s="3">
        <v>7770</v>
      </c>
      <c r="C88" s="3">
        <v>1476.3</v>
      </c>
      <c r="D88" s="3">
        <v>9246.2999999999993</v>
      </c>
    </row>
    <row r="89" spans="1:4" x14ac:dyDescent="0.25">
      <c r="A89" s="4" t="s">
        <v>193</v>
      </c>
      <c r="B89" s="3">
        <v>22900</v>
      </c>
      <c r="C89" s="3">
        <v>4351</v>
      </c>
      <c r="D89" s="3">
        <v>27251</v>
      </c>
    </row>
    <row r="90" spans="1:4" x14ac:dyDescent="0.25">
      <c r="A90" s="4" t="s">
        <v>110</v>
      </c>
      <c r="B90" s="3">
        <v>9800</v>
      </c>
      <c r="C90" s="3">
        <v>1862</v>
      </c>
      <c r="D90" s="3">
        <v>11662</v>
      </c>
    </row>
    <row r="91" spans="1:4" x14ac:dyDescent="0.25">
      <c r="A91" s="4" t="s">
        <v>106</v>
      </c>
      <c r="B91" s="3">
        <v>0</v>
      </c>
      <c r="C91" s="3">
        <v>0</v>
      </c>
      <c r="D91" s="3">
        <v>0</v>
      </c>
    </row>
    <row r="92" spans="1:4" x14ac:dyDescent="0.25">
      <c r="A92" s="4" t="s">
        <v>108</v>
      </c>
      <c r="B92" s="3">
        <v>23900</v>
      </c>
      <c r="C92" s="3">
        <v>4541</v>
      </c>
      <c r="D92" s="3">
        <v>28441</v>
      </c>
    </row>
    <row r="93" spans="1:4" x14ac:dyDescent="0.25">
      <c r="A93" s="4" t="s">
        <v>168</v>
      </c>
      <c r="B93" s="3">
        <v>2520</v>
      </c>
      <c r="C93" s="3">
        <v>478.8</v>
      </c>
      <c r="D93" s="3">
        <v>2998.8</v>
      </c>
    </row>
    <row r="94" spans="1:4" x14ac:dyDescent="0.25">
      <c r="A94" s="4" t="s">
        <v>140</v>
      </c>
      <c r="B94" s="3">
        <v>3810</v>
      </c>
      <c r="C94" s="3">
        <v>723.9</v>
      </c>
      <c r="D94" s="3">
        <v>4533.8999999999996</v>
      </c>
    </row>
    <row r="95" spans="1:4" x14ac:dyDescent="0.25">
      <c r="A95" s="4" t="s">
        <v>169</v>
      </c>
      <c r="B95" s="3">
        <v>1890</v>
      </c>
      <c r="C95" s="3">
        <v>359.1</v>
      </c>
      <c r="D95" s="3">
        <v>2249.1</v>
      </c>
    </row>
    <row r="96" spans="1:4" x14ac:dyDescent="0.25">
      <c r="A96" s="4" t="s">
        <v>148</v>
      </c>
      <c r="B96" s="3">
        <v>12200</v>
      </c>
      <c r="C96" s="3">
        <v>2318</v>
      </c>
      <c r="D96" s="3">
        <v>14518</v>
      </c>
    </row>
    <row r="97" spans="1:4" x14ac:dyDescent="0.25">
      <c r="A97" s="4" t="s">
        <v>181</v>
      </c>
      <c r="B97" s="3">
        <v>15900</v>
      </c>
      <c r="C97" s="3">
        <v>3021</v>
      </c>
      <c r="D97" s="3">
        <v>18921</v>
      </c>
    </row>
    <row r="98" spans="1:4" x14ac:dyDescent="0.25">
      <c r="A98" s="4" t="s">
        <v>167</v>
      </c>
      <c r="B98" s="3">
        <v>2290</v>
      </c>
      <c r="C98" s="3">
        <v>435.1</v>
      </c>
      <c r="D98" s="3">
        <v>2725.1</v>
      </c>
    </row>
    <row r="99" spans="1:4" x14ac:dyDescent="0.25">
      <c r="A99" s="4" t="s">
        <v>216</v>
      </c>
      <c r="B99" s="3">
        <v>9849.6</v>
      </c>
      <c r="C99" s="3">
        <v>1871.424</v>
      </c>
      <c r="D99" s="3">
        <v>11721.024000000001</v>
      </c>
    </row>
    <row r="100" spans="1:4" x14ac:dyDescent="0.25">
      <c r="A100" s="4" t="s">
        <v>152</v>
      </c>
      <c r="B100" s="3">
        <v>7760</v>
      </c>
      <c r="C100" s="3">
        <v>1474.4</v>
      </c>
      <c r="D100" s="3">
        <v>9234.4</v>
      </c>
    </row>
    <row r="101" spans="1:4" x14ac:dyDescent="0.25">
      <c r="A101" s="4" t="s">
        <v>113</v>
      </c>
      <c r="B101" s="3">
        <v>0</v>
      </c>
      <c r="C101" s="3">
        <v>0</v>
      </c>
      <c r="D101" s="3">
        <v>0</v>
      </c>
    </row>
    <row r="102" spans="1:4" x14ac:dyDescent="0.25">
      <c r="A102" s="4" t="s">
        <v>178</v>
      </c>
      <c r="B102" s="3">
        <v>3360</v>
      </c>
      <c r="C102" s="3">
        <v>638.4</v>
      </c>
      <c r="D102" s="3">
        <v>3998.4</v>
      </c>
    </row>
    <row r="103" spans="1:4" x14ac:dyDescent="0.25">
      <c r="A103" s="4" t="s">
        <v>126</v>
      </c>
      <c r="B103" s="3">
        <v>0</v>
      </c>
      <c r="C103" s="3">
        <v>0</v>
      </c>
      <c r="D103" s="3">
        <v>0</v>
      </c>
    </row>
    <row r="104" spans="1:4" x14ac:dyDescent="0.25">
      <c r="A104" s="4" t="s">
        <v>187</v>
      </c>
      <c r="B104" s="3">
        <v>21850</v>
      </c>
      <c r="C104" s="3">
        <v>4151.5</v>
      </c>
      <c r="D104" s="3">
        <v>26001.5</v>
      </c>
    </row>
    <row r="105" spans="1:4" x14ac:dyDescent="0.25">
      <c r="A105" s="4" t="s">
        <v>239</v>
      </c>
      <c r="B105" s="3">
        <v>234000</v>
      </c>
      <c r="C105" s="3">
        <v>0</v>
      </c>
      <c r="D105" s="3">
        <v>234000</v>
      </c>
    </row>
    <row r="106" spans="1:4" x14ac:dyDescent="0.25">
      <c r="A106" s="4" t="s">
        <v>177</v>
      </c>
      <c r="B106" s="3">
        <v>4200</v>
      </c>
      <c r="C106" s="3">
        <v>798</v>
      </c>
      <c r="D106" s="3">
        <v>4998</v>
      </c>
    </row>
    <row r="107" spans="1:4" x14ac:dyDescent="0.25">
      <c r="A107" s="4" t="s">
        <v>121</v>
      </c>
      <c r="B107" s="3">
        <v>9100</v>
      </c>
      <c r="C107" s="3">
        <v>1729</v>
      </c>
      <c r="D107" s="3">
        <v>10829</v>
      </c>
    </row>
    <row r="108" spans="1:4" x14ac:dyDescent="0.25">
      <c r="A108" s="4" t="s">
        <v>205</v>
      </c>
      <c r="B108" s="3">
        <v>1488</v>
      </c>
      <c r="C108" s="3">
        <v>282.72000000000003</v>
      </c>
      <c r="D108" s="3">
        <v>1770.72</v>
      </c>
    </row>
    <row r="109" spans="1:4" x14ac:dyDescent="0.25">
      <c r="A109" s="4" t="s">
        <v>238</v>
      </c>
      <c r="B109" s="3">
        <v>2691.9</v>
      </c>
      <c r="C109" s="3">
        <v>0</v>
      </c>
      <c r="D109" s="3">
        <v>2691.9</v>
      </c>
    </row>
    <row r="110" spans="1:4" x14ac:dyDescent="0.25">
      <c r="A110" s="4" t="s">
        <v>160</v>
      </c>
      <c r="B110" s="3">
        <v>13440</v>
      </c>
      <c r="C110" s="3">
        <v>2553.6</v>
      </c>
      <c r="D110" s="3">
        <v>15993.6</v>
      </c>
    </row>
    <row r="111" spans="1:4" x14ac:dyDescent="0.25">
      <c r="A111" s="4" t="s">
        <v>161</v>
      </c>
      <c r="B111" s="3">
        <v>960</v>
      </c>
      <c r="C111" s="3">
        <v>182.4</v>
      </c>
      <c r="D111" s="3">
        <v>1142.4000000000001</v>
      </c>
    </row>
    <row r="112" spans="1:4" x14ac:dyDescent="0.25">
      <c r="A112" s="4" t="s">
        <v>136</v>
      </c>
      <c r="B112" s="3">
        <v>0</v>
      </c>
      <c r="C112" s="3">
        <v>0</v>
      </c>
      <c r="D112" s="3">
        <v>0</v>
      </c>
    </row>
    <row r="113" spans="1:4" x14ac:dyDescent="0.25">
      <c r="A113" s="4" t="s">
        <v>240</v>
      </c>
      <c r="B113" s="3">
        <v>1440</v>
      </c>
      <c r="C113" s="3">
        <v>0</v>
      </c>
      <c r="D113" s="3">
        <v>1440</v>
      </c>
    </row>
    <row r="114" spans="1:4" x14ac:dyDescent="0.25">
      <c r="A114" s="4" t="s">
        <v>115</v>
      </c>
      <c r="B114" s="3">
        <v>0</v>
      </c>
      <c r="C114" s="3">
        <v>0</v>
      </c>
      <c r="D114" s="3">
        <v>0</v>
      </c>
    </row>
    <row r="115" spans="1:4" x14ac:dyDescent="0.25">
      <c r="A115" s="4" t="s">
        <v>222</v>
      </c>
      <c r="B115" s="3">
        <v>21840</v>
      </c>
      <c r="C115" s="3">
        <v>4149.6000000000004</v>
      </c>
      <c r="D115" s="3">
        <v>25989.599999999999</v>
      </c>
    </row>
    <row r="116" spans="1:4" x14ac:dyDescent="0.25">
      <c r="A116" s="4" t="s">
        <v>105</v>
      </c>
      <c r="B116" s="3">
        <v>25000</v>
      </c>
      <c r="C116" s="3">
        <v>4750</v>
      </c>
      <c r="D116" s="3">
        <v>29750</v>
      </c>
    </row>
    <row r="117" spans="1:4" x14ac:dyDescent="0.25">
      <c r="A117" s="4" t="s">
        <v>124</v>
      </c>
      <c r="B117" s="3">
        <v>4712.3999999999996</v>
      </c>
      <c r="C117" s="3">
        <v>895.35599999999999</v>
      </c>
      <c r="D117" s="3">
        <v>5607.7559999999994</v>
      </c>
    </row>
    <row r="118" spans="1:4" x14ac:dyDescent="0.25">
      <c r="A118" s="4" t="s">
        <v>211</v>
      </c>
      <c r="B118" s="3">
        <v>469.2</v>
      </c>
      <c r="C118" s="3">
        <v>89.147999999999996</v>
      </c>
      <c r="D118" s="3">
        <v>558.34799999999996</v>
      </c>
    </row>
    <row r="119" spans="1:4" x14ac:dyDescent="0.25">
      <c r="A119" s="4" t="s">
        <v>125</v>
      </c>
      <c r="B119" s="3">
        <v>7700</v>
      </c>
      <c r="C119" s="3">
        <v>1463</v>
      </c>
      <c r="D119" s="3">
        <v>9163</v>
      </c>
    </row>
    <row r="120" spans="1:4" x14ac:dyDescent="0.25">
      <c r="A120" s="4" t="s">
        <v>218</v>
      </c>
      <c r="B120" s="3">
        <v>19080</v>
      </c>
      <c r="C120" s="3">
        <v>3625.2</v>
      </c>
      <c r="D120" s="3">
        <v>22705.200000000001</v>
      </c>
    </row>
    <row r="121" spans="1:4" x14ac:dyDescent="0.25">
      <c r="A121" s="4" t="s">
        <v>217</v>
      </c>
      <c r="B121" s="3">
        <v>18000</v>
      </c>
      <c r="C121" s="3">
        <v>3420</v>
      </c>
      <c r="D121" s="3">
        <v>21420</v>
      </c>
    </row>
    <row r="122" spans="1:4" x14ac:dyDescent="0.25">
      <c r="A122" s="4" t="s">
        <v>158</v>
      </c>
      <c r="B122" s="3">
        <v>1800</v>
      </c>
      <c r="C122" s="3">
        <v>342</v>
      </c>
      <c r="D122" s="3">
        <v>2142</v>
      </c>
    </row>
    <row r="123" spans="1:4" x14ac:dyDescent="0.25">
      <c r="A123" s="4" t="s">
        <v>120</v>
      </c>
      <c r="B123" s="3">
        <v>114500</v>
      </c>
      <c r="C123" s="3">
        <v>21755</v>
      </c>
      <c r="D123" s="3">
        <v>136255</v>
      </c>
    </row>
    <row r="124" spans="1:4" x14ac:dyDescent="0.25">
      <c r="A124" s="4" t="s">
        <v>114</v>
      </c>
      <c r="B124" s="3">
        <v>0</v>
      </c>
      <c r="C124" s="3">
        <v>0</v>
      </c>
      <c r="D124" s="3">
        <v>0</v>
      </c>
    </row>
    <row r="125" spans="1:4" x14ac:dyDescent="0.25">
      <c r="A125" s="4" t="s">
        <v>207</v>
      </c>
      <c r="B125" s="3">
        <v>1392</v>
      </c>
      <c r="C125" s="3">
        <v>264.48</v>
      </c>
      <c r="D125" s="3">
        <v>1656.48</v>
      </c>
    </row>
    <row r="126" spans="1:4" x14ac:dyDescent="0.25">
      <c r="A126" s="4" t="s">
        <v>190</v>
      </c>
      <c r="B126" s="3">
        <v>8640</v>
      </c>
      <c r="C126" s="3">
        <v>1641.6</v>
      </c>
      <c r="D126" s="3">
        <v>10281.6</v>
      </c>
    </row>
    <row r="127" spans="1:4" x14ac:dyDescent="0.25">
      <c r="A127" s="4" t="s">
        <v>131</v>
      </c>
      <c r="B127" s="3">
        <v>0</v>
      </c>
      <c r="C127" s="3">
        <v>0</v>
      </c>
      <c r="D127" s="3">
        <v>0</v>
      </c>
    </row>
    <row r="128" spans="1:4" x14ac:dyDescent="0.25">
      <c r="A128" s="4" t="s">
        <v>237</v>
      </c>
      <c r="B128" s="3">
        <v>5420</v>
      </c>
      <c r="C128" s="3">
        <v>1029.8</v>
      </c>
      <c r="D128" s="3">
        <v>6449.8</v>
      </c>
    </row>
    <row r="129" spans="1:4" x14ac:dyDescent="0.25">
      <c r="A129" s="4" t="s">
        <v>215</v>
      </c>
      <c r="B129" s="3">
        <v>33360</v>
      </c>
      <c r="C129" s="3">
        <v>6338.4</v>
      </c>
      <c r="D129" s="3">
        <v>39698.400000000001</v>
      </c>
    </row>
    <row r="130" spans="1:4" x14ac:dyDescent="0.25">
      <c r="A130" s="4" t="s">
        <v>174</v>
      </c>
      <c r="B130" s="3">
        <v>4000</v>
      </c>
      <c r="C130" s="3">
        <v>760</v>
      </c>
      <c r="D130" s="3">
        <v>4760</v>
      </c>
    </row>
    <row r="131" spans="1:4" x14ac:dyDescent="0.25">
      <c r="A131" s="4" t="s">
        <v>202</v>
      </c>
      <c r="B131" s="3">
        <v>3031</v>
      </c>
      <c r="C131" s="3">
        <v>575.89</v>
      </c>
      <c r="D131" s="3">
        <v>3606.89</v>
      </c>
    </row>
    <row r="132" spans="1:4" x14ac:dyDescent="0.25">
      <c r="A132" s="4" t="s">
        <v>150</v>
      </c>
      <c r="B132" s="3">
        <v>10200</v>
      </c>
      <c r="C132" s="3">
        <v>1938</v>
      </c>
      <c r="D132" s="3">
        <v>12138</v>
      </c>
    </row>
    <row r="133" spans="1:4" x14ac:dyDescent="0.25">
      <c r="A133" s="4" t="s">
        <v>138</v>
      </c>
      <c r="B133" s="3">
        <v>27000</v>
      </c>
      <c r="C133" s="3">
        <v>5130</v>
      </c>
      <c r="D133" s="3">
        <v>32130</v>
      </c>
    </row>
    <row r="134" spans="1:4" x14ac:dyDescent="0.25">
      <c r="A134" s="4" t="s">
        <v>186</v>
      </c>
      <c r="B134" s="3">
        <v>95040</v>
      </c>
      <c r="C134" s="3">
        <v>18057.599999999999</v>
      </c>
      <c r="D134" s="3">
        <v>113097.60000000001</v>
      </c>
    </row>
    <row r="135" spans="1:4" x14ac:dyDescent="0.25">
      <c r="A135" s="4" t="s">
        <v>123</v>
      </c>
      <c r="B135" s="3">
        <v>2400</v>
      </c>
      <c r="C135" s="3">
        <v>456</v>
      </c>
      <c r="D135" s="3">
        <v>2856</v>
      </c>
    </row>
    <row r="136" spans="1:4" x14ac:dyDescent="0.25">
      <c r="A136" s="4" t="s">
        <v>117</v>
      </c>
      <c r="B136" s="3">
        <v>0</v>
      </c>
      <c r="C136" s="3">
        <v>0</v>
      </c>
      <c r="D136" s="3">
        <v>0</v>
      </c>
    </row>
    <row r="137" spans="1:4" x14ac:dyDescent="0.25">
      <c r="A137" s="4" t="s">
        <v>157</v>
      </c>
      <c r="B137" s="3">
        <v>5700</v>
      </c>
      <c r="C137" s="3">
        <v>1083</v>
      </c>
      <c r="D137" s="3">
        <v>6783</v>
      </c>
    </row>
    <row r="138" spans="1:4" x14ac:dyDescent="0.25">
      <c r="A138" s="4" t="s">
        <v>103</v>
      </c>
      <c r="B138" s="3">
        <v>20000</v>
      </c>
      <c r="C138" s="3">
        <v>3800</v>
      </c>
      <c r="D138" s="3">
        <v>23800</v>
      </c>
    </row>
    <row r="139" spans="1:4" x14ac:dyDescent="0.25">
      <c r="A139" s="4" t="s">
        <v>170</v>
      </c>
      <c r="B139" s="3">
        <v>25000</v>
      </c>
      <c r="C139" s="3">
        <v>4750</v>
      </c>
      <c r="D139" s="3">
        <v>29750</v>
      </c>
    </row>
    <row r="140" spans="1:4" x14ac:dyDescent="0.25">
      <c r="A140" s="4" t="s">
        <v>198</v>
      </c>
      <c r="B140" s="3">
        <v>24200</v>
      </c>
      <c r="C140" s="3">
        <v>4598</v>
      </c>
      <c r="D140" s="3">
        <v>28798</v>
      </c>
    </row>
    <row r="141" spans="1:4" x14ac:dyDescent="0.25">
      <c r="A141" s="4" t="s">
        <v>171</v>
      </c>
      <c r="B141" s="3">
        <v>3570</v>
      </c>
      <c r="C141" s="3">
        <v>678.3</v>
      </c>
      <c r="D141" s="3">
        <v>4248.3</v>
      </c>
    </row>
    <row r="142" spans="1:4" x14ac:dyDescent="0.25">
      <c r="A142" s="4" t="s">
        <v>128</v>
      </c>
      <c r="B142" s="3">
        <v>0</v>
      </c>
      <c r="C142" s="3">
        <v>0</v>
      </c>
      <c r="D142" s="3">
        <v>0</v>
      </c>
    </row>
    <row r="143" spans="1:4" x14ac:dyDescent="0.25">
      <c r="A143" s="4" t="s">
        <v>102</v>
      </c>
      <c r="B143" s="3">
        <v>2126087.5099999998</v>
      </c>
      <c r="C143" s="3">
        <v>358711.56589999987</v>
      </c>
      <c r="D143" s="3">
        <v>2484799.0759000001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Détail Achats</vt:lpstr>
      <vt:lpstr>TCDACHAT</vt:lpstr>
      <vt:lpstr>TABLEAU1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samira.rouabhi</dc:creator>
  <cp:lastModifiedBy>hosni.briki</cp:lastModifiedBy>
  <dcterms:created xsi:type="dcterms:W3CDTF">2018-03-06T09:23:25Z</dcterms:created>
  <dcterms:modified xsi:type="dcterms:W3CDTF">2018-04-03T10:40:51Z</dcterms:modified>
</cp:coreProperties>
</file>