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120" yWindow="1215" windowWidth="11535" windowHeight="4245" tabRatio="541" activeTab="1"/>
  </bookViews>
  <sheets>
    <sheet name="Planning" sheetId="24" r:id="rId1"/>
    <sheet name="Synthese" sheetId="37" r:id="rId2"/>
  </sheets>
  <externalReferences>
    <externalReference r:id="rId3"/>
    <externalReference r:id="rId4"/>
  </externalReferences>
  <definedNames>
    <definedName name="_xlnm._FilterDatabase" localSheetId="0" hidden="1">Planning!$A$10:$N$20</definedName>
    <definedName name="_xlnm.Criteria">#REF!</definedName>
    <definedName name="EQUIP">#REF!</definedName>
    <definedName name="EQUIPEMENT">OFFSET([1]Listes!$A$2,,,COUNTA([1]Listes!$A$1:$A$65536)-1)</definedName>
    <definedName name="Liste_Extru">#REF!</definedName>
    <definedName name="liste_Imp">#REF!</definedName>
    <definedName name="Planifier">#REF!</definedName>
    <definedName name="Tab_cap">#REF!</definedName>
  </definedNames>
  <calcPr calcId="144525"/>
</workbook>
</file>

<file path=xl/calcChain.xml><?xml version="1.0" encoding="utf-8"?>
<calcChain xmlns="http://schemas.openxmlformats.org/spreadsheetml/2006/main">
  <c r="B10" i="37" l="1"/>
  <c r="B11" i="37"/>
  <c r="B12" i="37"/>
  <c r="B13" i="37"/>
  <c r="B14" i="37"/>
  <c r="B21" i="37" l="1"/>
  <c r="B20" i="37"/>
  <c r="B18" i="37"/>
  <c r="B22" i="37" s="1"/>
  <c r="B17" i="37"/>
  <c r="B15" i="37"/>
  <c r="F11" i="24" l="1"/>
  <c r="F12" i="24"/>
  <c r="F13" i="24"/>
  <c r="F14" i="24"/>
  <c r="F15" i="24"/>
  <c r="F16" i="24"/>
  <c r="F17" i="24"/>
  <c r="F18" i="24"/>
  <c r="F19" i="24"/>
  <c r="F20" i="24"/>
  <c r="G14" i="24" l="1"/>
  <c r="G16" i="24"/>
  <c r="G12" i="24"/>
  <c r="G18" i="24"/>
  <c r="G20" i="24"/>
  <c r="G15" i="24"/>
  <c r="G17" i="24"/>
  <c r="G19" i="24"/>
  <c r="G11" i="24"/>
  <c r="G13" i="24"/>
  <c r="E15" i="24"/>
  <c r="E17" i="24"/>
  <c r="E19" i="24"/>
  <c r="E14" i="24"/>
  <c r="E16" i="24"/>
  <c r="E12" i="24"/>
  <c r="E18" i="24"/>
  <c r="E20" i="24"/>
  <c r="E11" i="24"/>
  <c r="E13" i="24"/>
  <c r="C15" i="24"/>
  <c r="C17" i="24"/>
  <c r="C19" i="24"/>
  <c r="C13" i="24"/>
  <c r="C14" i="24"/>
  <c r="C16" i="24"/>
  <c r="C12" i="24"/>
  <c r="C18" i="24"/>
  <c r="C20" i="24"/>
  <c r="C11" i="24"/>
</calcChain>
</file>

<file path=xl/sharedStrings.xml><?xml version="1.0" encoding="utf-8"?>
<sst xmlns="http://schemas.openxmlformats.org/spreadsheetml/2006/main" count="129" uniqueCount="69">
  <si>
    <t>Famille</t>
  </si>
  <si>
    <t>Sleeve</t>
  </si>
  <si>
    <t>Soudage HUDON SHARP MS 1200</t>
  </si>
  <si>
    <t>Commande Client</t>
  </si>
  <si>
    <t>Code Client</t>
  </si>
  <si>
    <t>Nom / Rais. Sociale</t>
  </si>
  <si>
    <t>Description Famille</t>
  </si>
  <si>
    <t>Dates de Dépôt</t>
  </si>
  <si>
    <t>Extrusion</t>
  </si>
  <si>
    <t>Impression</t>
  </si>
  <si>
    <t>Collage</t>
  </si>
  <si>
    <t>Découpe</t>
  </si>
  <si>
    <t>Soudage</t>
  </si>
  <si>
    <t>REIFENHAUSER n° 1 SITE 1</t>
  </si>
  <si>
    <t>REIFENHAUSER n° 2 SITE 2</t>
  </si>
  <si>
    <t>MACCHI n° 1 05 COUCHES SITE 2</t>
  </si>
  <si>
    <t>MACCHI n° 2 03 COUCHES SITE 2</t>
  </si>
  <si>
    <t>MACCHI n° 3  03 COUCHES SITE 2</t>
  </si>
  <si>
    <t>NEXTROM</t>
  </si>
  <si>
    <t>LIGNE QUEENS (5)</t>
  </si>
  <si>
    <t>HELIO CERUTTI 10 C</t>
  </si>
  <si>
    <t>HELIO CERUTTI 08 C</t>
  </si>
  <si>
    <t xml:space="preserve">FLEXO COMEXI 08 C FI </t>
  </si>
  <si>
    <t>FLEXO COMEXI 08 C FB</t>
  </si>
  <si>
    <t xml:space="preserve">FLEXO COMEXI 08 C FL </t>
  </si>
  <si>
    <t>FLEXO COMEXI 06 C 1500</t>
  </si>
  <si>
    <t>SUPER COMBI n° 1</t>
  </si>
  <si>
    <t>SUPER COMBI n° 2</t>
  </si>
  <si>
    <t>SUPER COMBI n° 3</t>
  </si>
  <si>
    <t xml:space="preserve">Découp KSC 140  N° 3 en site </t>
  </si>
  <si>
    <t xml:space="preserve">Découp KMEC  N° 4 </t>
  </si>
  <si>
    <t>Découp KSC 140  N° 1 en site</t>
  </si>
  <si>
    <t xml:space="preserve">Découp PROSLIT N° 5 </t>
  </si>
  <si>
    <t>Découp PROSLIT N°  6</t>
  </si>
  <si>
    <t>Découp KSC 140  N° 1en site 01</t>
  </si>
  <si>
    <t>Découp KSC 140  N° 2 en site 01</t>
  </si>
  <si>
    <t>Découp KSC 140  N° 3 en site 01</t>
  </si>
  <si>
    <t>Nlle Découp en site 01</t>
  </si>
  <si>
    <t>SOUDAGE HUDON SHARP MS 1000</t>
  </si>
  <si>
    <t>SOUDAGE DE LA SOFLEX</t>
  </si>
  <si>
    <t xml:space="preserve">SOUDAGE HUDON SHARP WIKET </t>
  </si>
  <si>
    <t>SOUDAGE HUDON SHARP WIKET JUMBO</t>
  </si>
  <si>
    <t>SOUDAGE DE L’ARVOR</t>
  </si>
  <si>
    <t>SLEEVEUSE 01</t>
  </si>
  <si>
    <t>SLEEVEUSE 02</t>
  </si>
  <si>
    <t>DÉCOUP KSC 140  N° 2 EN SITE</t>
  </si>
  <si>
    <t>CODE PROD. FINI.</t>
  </si>
  <si>
    <t>Qté(s) Commandée(S)</t>
  </si>
  <si>
    <t>CC122473.2</t>
  </si>
  <si>
    <t>CC122473.3</t>
  </si>
  <si>
    <t>CC122129.1</t>
  </si>
  <si>
    <t>CC122473.1</t>
  </si>
  <si>
    <t>CC120945.1</t>
  </si>
  <si>
    <t>CC120945.2</t>
  </si>
  <si>
    <t>CC120945.3</t>
  </si>
  <si>
    <t>CC121966.1</t>
  </si>
  <si>
    <t>CC121966.2</t>
  </si>
  <si>
    <t>CC121015.5</t>
  </si>
  <si>
    <t>EQUIPEMENT DE PRODUCTION</t>
  </si>
  <si>
    <t>QUANTITES / CHARGES</t>
  </si>
  <si>
    <t>TOTAL EXTRUSION</t>
  </si>
  <si>
    <t>TOTAL  IMPRESSION</t>
  </si>
  <si>
    <t>TOTAL   COLLAGE</t>
  </si>
  <si>
    <t>TOTAL   DECOUPE</t>
  </si>
  <si>
    <t>TOTAL   SOUDAGE</t>
  </si>
  <si>
    <t>TOTAL   SLEEVE</t>
  </si>
  <si>
    <t>NB TOT DE CMDES</t>
  </si>
  <si>
    <t>SYNTHESE DES QUANTITES A PRODUIR ET CHARGE MACHINES</t>
  </si>
  <si>
    <t>SOMMEPROD((Planning!D11:D20=Synthese!A8)*(Planning!D11:D20))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</si>
</sst>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78"/>
    </font>
    <font>
      <sz val="9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name val="Calibri"/>
      <family val="2"/>
      <scheme val="minor"/>
    </font>
    <font>
      <sz val="9"/>
      <color indexed="13"/>
      <name val="Calibri"/>
      <family val="2"/>
      <scheme val="minor"/>
    </font>
    <font>
      <sz val="9"/>
      <color theme="5" tint="-0.499984740745262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i/>
      <sz val="14"/>
      <color rgb="FF000099"/>
      <name val="Calibri"/>
      <family val="2"/>
      <scheme val="minor"/>
    </font>
    <font>
      <sz val="12"/>
      <color rgb="FF000099"/>
      <name val="Arial Black"/>
      <family val="2"/>
    </font>
    <font>
      <sz val="12"/>
      <color theme="5" tint="-0.499984740745262"/>
      <name val="Arial Black"/>
      <family val="2"/>
    </font>
    <font>
      <b/>
      <sz val="12"/>
      <color rgb="FFFFFF00"/>
      <name val="Arial Black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AF2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gradientFill degree="270">
        <stop position="0">
          <color rgb="FFFFFF99"/>
        </stop>
        <stop position="1">
          <color rgb="FF002060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4" fontId="5" fillId="0" borderId="0" xfId="0" applyNumberFormat="1" applyFont="1" applyFill="1"/>
    <xf numFmtId="0" fontId="4" fillId="0" borderId="0" xfId="0" applyFont="1" applyFill="1" applyAlignment="1">
      <alignment horizontal="center" vertical="center" wrapText="1"/>
    </xf>
    <xf numFmtId="0" fontId="0" fillId="0" borderId="0" xfId="0" applyAlignment="1"/>
    <xf numFmtId="0" fontId="10" fillId="6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right" vertical="center"/>
    </xf>
    <xf numFmtId="0" fontId="9" fillId="4" borderId="0" xfId="0" applyFont="1" applyFill="1" applyAlignment="1">
      <alignment vertical="center"/>
    </xf>
    <xf numFmtId="0" fontId="8" fillId="7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right" vertical="center"/>
    </xf>
    <xf numFmtId="4" fontId="12" fillId="8" borderId="1" xfId="0" applyNumberFormat="1" applyFont="1" applyFill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14" fontId="6" fillId="0" borderId="0" xfId="0" applyNumberFormat="1" applyFont="1" applyFill="1" applyAlignment="1">
      <alignment vertical="center"/>
    </xf>
    <xf numFmtId="14" fontId="7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0" fontId="3" fillId="0" borderId="4" xfId="0" applyFont="1" applyFill="1" applyBorder="1"/>
    <xf numFmtId="4" fontId="5" fillId="0" borderId="4" xfId="0" applyNumberFormat="1" applyFont="1" applyFill="1" applyBorder="1"/>
    <xf numFmtId="0" fontId="15" fillId="10" borderId="3" xfId="0" applyFont="1" applyFill="1" applyBorder="1" applyAlignment="1">
      <alignment horizontal="center" vertical="center" wrapText="1"/>
    </xf>
    <xf numFmtId="0" fontId="3" fillId="11" borderId="4" xfId="0" applyFont="1" applyFill="1" applyBorder="1"/>
    <xf numFmtId="0" fontId="3" fillId="12" borderId="4" xfId="0" applyFont="1" applyFill="1" applyBorder="1"/>
    <xf numFmtId="0" fontId="9" fillId="4" borderId="0" xfId="0" applyFont="1" applyFill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4" xfId="0" applyFont="1" applyFill="1" applyBorder="1"/>
    <xf numFmtId="2" fontId="10" fillId="6" borderId="0" xfId="0" applyNumberFormat="1" applyFont="1" applyFill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mruColors>
      <color rgb="FFFFFF99"/>
      <color rgb="FF000099"/>
      <color rgb="FFC2AF26"/>
      <color rgb="FFFFFFCC"/>
      <color rgb="FFE7E45E"/>
      <color rgb="FF000066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2362200</xdr:colOff>
      <xdr:row>36</xdr:row>
      <xdr:rowOff>28574</xdr:rowOff>
    </xdr:from>
    <xdr:to>
      <xdr:col>0</xdr:col>
      <xdr:colOff>3114675</xdr:colOff>
      <xdr:row>36</xdr:row>
      <xdr:rowOff>209549</xdr:rowOff>
    </xdr:to>
    <xdr:sp macro="" textlink="">
      <xdr:nvSpPr>
        <xdr:cNvPr id="5" name="Flèche droite 4"/>
        <xdr:cNvSpPr/>
      </xdr:nvSpPr>
      <xdr:spPr>
        <a:xfrm>
          <a:off x="2362200" y="7639049"/>
          <a:ext cx="752475" cy="18097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2362200</xdr:colOff>
      <xdr:row>43</xdr:row>
      <xdr:rowOff>28574</xdr:rowOff>
    </xdr:from>
    <xdr:to>
      <xdr:col>0</xdr:col>
      <xdr:colOff>3114675</xdr:colOff>
      <xdr:row>43</xdr:row>
      <xdr:rowOff>209549</xdr:rowOff>
    </xdr:to>
    <xdr:sp macro="" textlink="">
      <xdr:nvSpPr>
        <xdr:cNvPr id="6" name="Flèche droite 5"/>
        <xdr:cNvSpPr/>
      </xdr:nvSpPr>
      <xdr:spPr>
        <a:xfrm>
          <a:off x="2362200" y="9305924"/>
          <a:ext cx="752475" cy="18097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2352675</xdr:colOff>
      <xdr:row>46</xdr:row>
      <xdr:rowOff>28574</xdr:rowOff>
    </xdr:from>
    <xdr:to>
      <xdr:col>0</xdr:col>
      <xdr:colOff>3105150</xdr:colOff>
      <xdr:row>46</xdr:row>
      <xdr:rowOff>209549</xdr:rowOff>
    </xdr:to>
    <xdr:sp macro="" textlink="">
      <xdr:nvSpPr>
        <xdr:cNvPr id="7" name="Flèche droite 6"/>
        <xdr:cNvSpPr/>
      </xdr:nvSpPr>
      <xdr:spPr>
        <a:xfrm>
          <a:off x="2352675" y="10020299"/>
          <a:ext cx="752475" cy="18097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2362200</xdr:colOff>
      <xdr:row>14</xdr:row>
      <xdr:rowOff>28574</xdr:rowOff>
    </xdr:from>
    <xdr:to>
      <xdr:col>0</xdr:col>
      <xdr:colOff>3114675</xdr:colOff>
      <xdr:row>14</xdr:row>
      <xdr:rowOff>209549</xdr:rowOff>
    </xdr:to>
    <xdr:sp macro="" textlink="">
      <xdr:nvSpPr>
        <xdr:cNvPr id="8" name="Flèche droite 7"/>
        <xdr:cNvSpPr/>
      </xdr:nvSpPr>
      <xdr:spPr>
        <a:xfrm>
          <a:off x="2362200" y="2400299"/>
          <a:ext cx="752475" cy="18097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2371725</xdr:colOff>
      <xdr:row>25</xdr:row>
      <xdr:rowOff>28574</xdr:rowOff>
    </xdr:from>
    <xdr:to>
      <xdr:col>0</xdr:col>
      <xdr:colOff>3124200</xdr:colOff>
      <xdr:row>25</xdr:row>
      <xdr:rowOff>209549</xdr:rowOff>
    </xdr:to>
    <xdr:sp macro="" textlink="">
      <xdr:nvSpPr>
        <xdr:cNvPr id="9" name="Flèche droite 8"/>
        <xdr:cNvSpPr/>
      </xdr:nvSpPr>
      <xdr:spPr>
        <a:xfrm>
          <a:off x="2371725" y="5019674"/>
          <a:ext cx="752475" cy="18097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2381250</xdr:colOff>
      <xdr:row>21</xdr:row>
      <xdr:rowOff>19049</xdr:rowOff>
    </xdr:from>
    <xdr:to>
      <xdr:col>0</xdr:col>
      <xdr:colOff>3133725</xdr:colOff>
      <xdr:row>21</xdr:row>
      <xdr:rowOff>200024</xdr:rowOff>
    </xdr:to>
    <xdr:sp macro="" textlink="">
      <xdr:nvSpPr>
        <xdr:cNvPr id="10" name="Flèche droite 9"/>
        <xdr:cNvSpPr/>
      </xdr:nvSpPr>
      <xdr:spPr>
        <a:xfrm>
          <a:off x="2381250" y="4057649"/>
          <a:ext cx="752475" cy="18097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161924</xdr:colOff>
      <xdr:row>2</xdr:row>
      <xdr:rowOff>200024</xdr:rowOff>
    </xdr:from>
    <xdr:to>
      <xdr:col>0</xdr:col>
      <xdr:colOff>742949</xdr:colOff>
      <xdr:row>5</xdr:row>
      <xdr:rowOff>66674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4" y="733424"/>
          <a:ext cx="581025" cy="5810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sni_Filt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halissa%2015072012/Planif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</sheetNames>
    <sheetDataSet>
      <sheetData sheetId="0" refreshError="1"/>
      <sheetData sheetId="1">
        <row r="1">
          <cell r="A1" t="str">
            <v>EQUIPEMENT</v>
          </cell>
        </row>
        <row r="2">
          <cell r="A2" t="str">
            <v>FLEXO COMEXI 06 C 1500</v>
          </cell>
        </row>
        <row r="3">
          <cell r="A3" t="str">
            <v xml:space="preserve">FLEXO COMEXI 08 C FI </v>
          </cell>
        </row>
        <row r="4">
          <cell r="A4" t="str">
            <v xml:space="preserve">FLEXO COMEXI 08 C FL </v>
          </cell>
        </row>
        <row r="5">
          <cell r="A5" t="str">
            <v>HELIO CERUTTI 08 C</v>
          </cell>
        </row>
        <row r="6">
          <cell r="A6" t="str">
            <v>HELIO CERUTTI 10 C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mdes"/>
      <sheetName val="Planning"/>
      <sheetName val="Délais de Livraison"/>
      <sheetName val="Feuil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20"/>
  <sheetViews>
    <sheetView showGridLines="0" workbookViewId="0">
      <pane xSplit="8" ySplit="10" topLeftCell="I11" activePane="bottomRight" state="frozen"/>
      <selection pane="topRight" activeCell="I1" sqref="I1"/>
      <selection pane="bottomLeft" activeCell="A11" sqref="A11"/>
      <selection pane="bottomRight" activeCell="I16" sqref="I16"/>
    </sheetView>
  </sheetViews>
  <sheetFormatPr baseColWidth="10" defaultRowHeight="12"/>
  <cols>
    <col min="1" max="1" width="15.28515625" style="2" customWidth="1"/>
    <col min="2" max="2" width="9.85546875" style="17" hidden="1" customWidth="1"/>
    <col min="3" max="3" width="28.85546875" style="3" hidden="1" customWidth="1"/>
    <col min="4" max="4" width="19" style="4" bestFit="1" customWidth="1"/>
    <col min="5" max="5" width="13.28515625" style="2" hidden="1" customWidth="1"/>
    <col min="6" max="6" width="6.85546875" style="2" hidden="1" customWidth="1"/>
    <col min="7" max="7" width="46" style="3" hidden="1" customWidth="1"/>
    <col min="8" max="8" width="17" style="4" hidden="1" customWidth="1"/>
    <col min="9" max="9" width="25.140625" style="3" bestFit="1" customWidth="1"/>
    <col min="10" max="10" width="19" style="3" bestFit="1" customWidth="1"/>
    <col min="11" max="11" width="14.42578125" style="3" bestFit="1" customWidth="1"/>
    <col min="12" max="12" width="17.28515625" style="3" bestFit="1" customWidth="1"/>
    <col min="13" max="13" width="26.7109375" style="3" bestFit="1" customWidth="1"/>
    <col min="14" max="14" width="11.140625" style="3" bestFit="1" customWidth="1"/>
    <col min="15" max="16384" width="11.42578125" style="3"/>
  </cols>
  <sheetData>
    <row r="1" spans="1:14" s="1" customFormat="1" ht="12.75" customHeight="1">
      <c r="A1" s="15"/>
      <c r="B1" s="15"/>
      <c r="C1" s="15"/>
      <c r="D1" s="15"/>
      <c r="E1" s="15"/>
      <c r="F1" s="15"/>
      <c r="G1" s="15"/>
      <c r="H1" s="15"/>
      <c r="I1" s="16"/>
      <c r="J1" s="15"/>
      <c r="K1" s="15"/>
      <c r="L1" s="15"/>
      <c r="M1" s="15"/>
      <c r="N1" s="15"/>
    </row>
    <row r="2" spans="1:14" s="1" customFormat="1" ht="15" customHeight="1">
      <c r="A2" s="15"/>
      <c r="B2" s="15"/>
      <c r="C2" s="15"/>
      <c r="D2" s="15"/>
      <c r="E2" s="15"/>
      <c r="F2" s="15"/>
      <c r="G2" s="15"/>
      <c r="H2" s="15"/>
      <c r="I2" s="16"/>
      <c r="J2" s="15"/>
      <c r="K2" s="15"/>
      <c r="L2" s="15"/>
      <c r="M2" s="15"/>
      <c r="N2" s="15"/>
    </row>
    <row r="3" spans="1:14" s="1" customFormat="1" ht="12" customHeight="1">
      <c r="A3" s="15"/>
      <c r="B3" s="15"/>
      <c r="C3" s="15"/>
      <c r="D3" s="15"/>
      <c r="E3" s="15"/>
      <c r="F3" s="15"/>
      <c r="G3" s="15"/>
      <c r="H3" s="15"/>
      <c r="I3" s="16"/>
      <c r="J3" s="15"/>
      <c r="K3" s="15"/>
      <c r="L3" s="15"/>
      <c r="M3" s="15"/>
      <c r="N3" s="15"/>
    </row>
    <row r="4" spans="1:14" s="1" customFormat="1" ht="12" customHeight="1">
      <c r="A4" s="15"/>
      <c r="B4" s="15"/>
      <c r="C4" s="15"/>
      <c r="D4" s="15"/>
      <c r="E4" s="15"/>
      <c r="F4" s="15"/>
      <c r="G4" s="15"/>
      <c r="H4" s="15"/>
      <c r="I4" s="16"/>
      <c r="J4" s="15"/>
      <c r="K4" s="15"/>
      <c r="L4" s="15"/>
      <c r="M4" s="15"/>
      <c r="N4" s="15"/>
    </row>
    <row r="5" spans="1:14" s="1" customFormat="1" ht="12" customHeight="1">
      <c r="A5" s="15"/>
      <c r="B5" s="15"/>
      <c r="C5" s="15"/>
      <c r="D5" s="15"/>
      <c r="E5" s="15"/>
      <c r="F5" s="15"/>
      <c r="G5" s="15"/>
      <c r="H5" s="15"/>
      <c r="I5" s="16"/>
      <c r="J5" s="15"/>
      <c r="K5" s="15"/>
      <c r="L5" s="15"/>
      <c r="M5" s="15"/>
      <c r="N5" s="15"/>
    </row>
    <row r="6" spans="1:14" s="1" customFormat="1" ht="12" customHeight="1">
      <c r="A6" s="15"/>
      <c r="B6" s="15"/>
      <c r="C6" s="15"/>
      <c r="D6" s="15"/>
      <c r="E6" s="15"/>
      <c r="F6" s="15"/>
      <c r="G6" s="15"/>
      <c r="H6" s="15"/>
      <c r="I6" s="16"/>
      <c r="J6" s="15"/>
      <c r="K6" s="15"/>
      <c r="L6" s="15"/>
      <c r="M6" s="15"/>
      <c r="N6" s="15"/>
    </row>
    <row r="7" spans="1:14" s="1" customFormat="1" ht="12" customHeight="1">
      <c r="A7" s="15"/>
      <c r="B7" s="15"/>
      <c r="C7" s="15"/>
      <c r="D7" s="15"/>
      <c r="E7" s="15"/>
      <c r="F7" s="15"/>
      <c r="G7" s="15"/>
      <c r="H7" s="15"/>
      <c r="I7" s="16"/>
      <c r="J7" s="15"/>
      <c r="K7" s="15"/>
      <c r="L7" s="15"/>
      <c r="M7" s="15"/>
      <c r="N7" s="15"/>
    </row>
    <row r="8" spans="1:14" s="1" customFormat="1">
      <c r="A8" s="15"/>
      <c r="B8" s="15"/>
      <c r="C8" s="15"/>
      <c r="D8" s="15"/>
      <c r="E8" s="15"/>
      <c r="F8" s="15"/>
      <c r="G8" s="15"/>
      <c r="H8" s="15"/>
      <c r="I8" s="16"/>
      <c r="J8" s="15"/>
      <c r="K8" s="15"/>
      <c r="L8" s="15"/>
      <c r="M8" s="15"/>
      <c r="N8" s="15"/>
    </row>
    <row r="9" spans="1:14" s="1" customFormat="1">
      <c r="A9" s="15"/>
      <c r="B9" s="15"/>
      <c r="C9" s="15"/>
      <c r="D9" s="15"/>
      <c r="E9" s="15"/>
      <c r="F9" s="15"/>
      <c r="G9" s="15"/>
      <c r="H9" s="15"/>
      <c r="I9" s="16"/>
      <c r="J9" s="15"/>
      <c r="K9" s="15"/>
      <c r="L9" s="15"/>
      <c r="M9" s="15"/>
      <c r="N9" s="15"/>
    </row>
    <row r="10" spans="1:14" s="5" customFormat="1" ht="12.75" customHeight="1">
      <c r="A10" s="22" t="s">
        <v>3</v>
      </c>
      <c r="B10" s="22" t="s">
        <v>4</v>
      </c>
      <c r="C10" s="22" t="s">
        <v>5</v>
      </c>
      <c r="D10" s="22" t="s">
        <v>47</v>
      </c>
      <c r="E10" s="22" t="s">
        <v>46</v>
      </c>
      <c r="F10" s="22" t="s">
        <v>0</v>
      </c>
      <c r="G10" s="22" t="s">
        <v>6</v>
      </c>
      <c r="H10" s="22" t="s">
        <v>7</v>
      </c>
      <c r="I10" s="22" t="s">
        <v>8</v>
      </c>
      <c r="J10" s="22" t="s">
        <v>9</v>
      </c>
      <c r="K10" s="22" t="s">
        <v>10</v>
      </c>
      <c r="L10" s="22" t="s">
        <v>11</v>
      </c>
      <c r="M10" s="22" t="s">
        <v>12</v>
      </c>
      <c r="N10" s="22" t="s">
        <v>1</v>
      </c>
    </row>
    <row r="11" spans="1:14" ht="12.75" customHeight="1">
      <c r="A11" s="18" t="s">
        <v>48</v>
      </c>
      <c r="B11" s="19"/>
      <c r="C11" s="20" t="str">
        <f>IFERROR(VLOOKUP(A11,#REF!,7,FALSE),"")</f>
        <v/>
      </c>
      <c r="D11" s="19">
        <v>350</v>
      </c>
      <c r="E11" s="18" t="str">
        <f>IFERROR(VLOOKUP(A11,#REF!,8,FALSE),"")</f>
        <v/>
      </c>
      <c r="F11" s="18" t="str">
        <f>IFERROR(VLOOKUP(A11,#REF!,9,FALSE),"")</f>
        <v/>
      </c>
      <c r="G11" s="20" t="str">
        <f>IFERROR(VLOOKUP(A11,#REF!,10,FALSE),"")</f>
        <v/>
      </c>
      <c r="H11" s="21"/>
      <c r="I11" s="23" t="s">
        <v>13</v>
      </c>
      <c r="J11" s="24" t="s">
        <v>20</v>
      </c>
      <c r="K11" s="20" t="s">
        <v>26</v>
      </c>
      <c r="L11" s="20" t="s">
        <v>32</v>
      </c>
      <c r="M11" s="20" t="s">
        <v>38</v>
      </c>
      <c r="N11" s="20" t="s">
        <v>44</v>
      </c>
    </row>
    <row r="12" spans="1:14" ht="12.75" customHeight="1">
      <c r="A12" s="18" t="s">
        <v>49</v>
      </c>
      <c r="B12" s="19"/>
      <c r="C12" s="20" t="str">
        <f>IFERROR(VLOOKUP(A12,#REF!,7,FALSE),"")</f>
        <v/>
      </c>
      <c r="D12" s="19">
        <v>2300</v>
      </c>
      <c r="E12" s="18" t="str">
        <f>IFERROR(VLOOKUP(A12,#REF!,8,FALSE),"")</f>
        <v/>
      </c>
      <c r="F12" s="18" t="str">
        <f>IFERROR(VLOOKUP(A12,#REF!,9,FALSE),"")</f>
        <v/>
      </c>
      <c r="G12" s="20" t="str">
        <f>IFERROR(VLOOKUP(A12,#REF!,10,FALSE),"")</f>
        <v/>
      </c>
      <c r="H12" s="21"/>
      <c r="I12" s="24" t="s">
        <v>14</v>
      </c>
      <c r="J12" s="24" t="s">
        <v>20</v>
      </c>
      <c r="K12" s="20" t="s">
        <v>27</v>
      </c>
      <c r="L12" s="20" t="s">
        <v>33</v>
      </c>
      <c r="M12" s="20" t="s">
        <v>39</v>
      </c>
      <c r="N12" s="20" t="s">
        <v>44</v>
      </c>
    </row>
    <row r="13" spans="1:14" ht="12.75" customHeight="1">
      <c r="A13" s="18" t="s">
        <v>50</v>
      </c>
      <c r="B13" s="19"/>
      <c r="C13" s="20" t="str">
        <f>IFERROR(VLOOKUP(A13,#REF!,7,FALSE),"")</f>
        <v/>
      </c>
      <c r="D13" s="19">
        <v>2000</v>
      </c>
      <c r="E13" s="18" t="str">
        <f>IFERROR(VLOOKUP(A13,#REF!,8,FALSE),"")</f>
        <v/>
      </c>
      <c r="F13" s="18" t="str">
        <f>IFERROR(VLOOKUP(A13,#REF!,9,FALSE),"")</f>
        <v/>
      </c>
      <c r="G13" s="20" t="str">
        <f>IFERROR(VLOOKUP(A13,#REF!,10,FALSE),"")</f>
        <v/>
      </c>
      <c r="H13" s="21"/>
      <c r="I13" s="20" t="s">
        <v>19</v>
      </c>
      <c r="J13" s="20" t="s">
        <v>22</v>
      </c>
      <c r="K13" s="20" t="s">
        <v>26</v>
      </c>
      <c r="L13" s="20" t="s">
        <v>32</v>
      </c>
      <c r="M13" s="20" t="s">
        <v>2</v>
      </c>
      <c r="N13" s="20" t="s">
        <v>43</v>
      </c>
    </row>
    <row r="14" spans="1:14" ht="12.75" customHeight="1">
      <c r="A14" s="18" t="s">
        <v>51</v>
      </c>
      <c r="B14" s="19"/>
      <c r="C14" s="20" t="str">
        <f>IFERROR(VLOOKUP(A14,#REF!,7,FALSE),"")</f>
        <v/>
      </c>
      <c r="D14" s="19">
        <v>1000</v>
      </c>
      <c r="E14" s="18" t="str">
        <f>IFERROR(VLOOKUP(A14,#REF!,8,FALSE),"")</f>
        <v/>
      </c>
      <c r="F14" s="18" t="str">
        <f>IFERROR(VLOOKUP(A14,#REF!,9,FALSE),"")</f>
        <v/>
      </c>
      <c r="G14" s="20" t="str">
        <f>IFERROR(VLOOKUP(A14,#REF!,10,FALSE),"")</f>
        <v/>
      </c>
      <c r="H14" s="21"/>
      <c r="I14" s="20" t="s">
        <v>15</v>
      </c>
      <c r="J14" s="28" t="s">
        <v>23</v>
      </c>
      <c r="K14" s="20" t="s">
        <v>27</v>
      </c>
      <c r="L14" s="20" t="s">
        <v>33</v>
      </c>
      <c r="M14" s="20" t="s">
        <v>2</v>
      </c>
      <c r="N14" s="20" t="s">
        <v>43</v>
      </c>
    </row>
    <row r="15" spans="1:14">
      <c r="A15" s="18" t="s">
        <v>52</v>
      </c>
      <c r="B15" s="19"/>
      <c r="C15" s="20" t="str">
        <f>IFERROR(VLOOKUP(A15,#REF!,7,FALSE),"")</f>
        <v/>
      </c>
      <c r="D15" s="19">
        <v>1520</v>
      </c>
      <c r="E15" s="18" t="str">
        <f>IFERROR(VLOOKUP(A15,#REF!,8,FALSE),"")</f>
        <v/>
      </c>
      <c r="F15" s="18" t="str">
        <f>IFERROR(VLOOKUP(A15,#REF!,9,FALSE),"")</f>
        <v/>
      </c>
      <c r="G15" s="20" t="str">
        <f>IFERROR(VLOOKUP(A15,#REF!,10,FALSE),"")</f>
        <v/>
      </c>
      <c r="H15" s="21"/>
      <c r="I15" s="20" t="s">
        <v>16</v>
      </c>
      <c r="J15" s="28" t="s">
        <v>23</v>
      </c>
      <c r="K15" s="20" t="s">
        <v>26</v>
      </c>
      <c r="L15" s="20" t="s">
        <v>32</v>
      </c>
      <c r="M15" s="20" t="s">
        <v>2</v>
      </c>
      <c r="N15" s="20" t="s">
        <v>43</v>
      </c>
    </row>
    <row r="16" spans="1:14">
      <c r="A16" s="18" t="s">
        <v>53</v>
      </c>
      <c r="B16" s="19"/>
      <c r="C16" s="20" t="str">
        <f>IFERROR(VLOOKUP(A16,#REF!,7,FALSE),"")</f>
        <v/>
      </c>
      <c r="D16" s="19">
        <v>1200</v>
      </c>
      <c r="E16" s="18" t="str">
        <f>IFERROR(VLOOKUP(A16,#REF!,8,FALSE),"")</f>
        <v/>
      </c>
      <c r="F16" s="18" t="str">
        <f>IFERROR(VLOOKUP(A16,#REF!,9,FALSE),"")</f>
        <v/>
      </c>
      <c r="G16" s="20" t="str">
        <f>IFERROR(VLOOKUP(A16,#REF!,10,FALSE),"")</f>
        <v/>
      </c>
      <c r="H16" s="21"/>
      <c r="I16" s="20" t="s">
        <v>17</v>
      </c>
      <c r="J16" s="20" t="s">
        <v>24</v>
      </c>
      <c r="K16" s="20" t="s">
        <v>27</v>
      </c>
      <c r="L16" s="20" t="s">
        <v>33</v>
      </c>
      <c r="M16" s="20" t="s">
        <v>39</v>
      </c>
      <c r="N16" s="20" t="s">
        <v>44</v>
      </c>
    </row>
    <row r="17" spans="1:14">
      <c r="A17" s="18" t="s">
        <v>54</v>
      </c>
      <c r="B17" s="19"/>
      <c r="C17" s="20" t="str">
        <f>IFERROR(VLOOKUP(A17,#REF!,7,FALSE),"")</f>
        <v/>
      </c>
      <c r="D17" s="19">
        <v>5200</v>
      </c>
      <c r="E17" s="18" t="str">
        <f>IFERROR(VLOOKUP(A17,#REF!,8,FALSE),"")</f>
        <v/>
      </c>
      <c r="F17" s="18" t="str">
        <f>IFERROR(VLOOKUP(A17,#REF!,9,FALSE),"")</f>
        <v/>
      </c>
      <c r="G17" s="20" t="str">
        <f>IFERROR(VLOOKUP(A17,#REF!,10,FALSE),"")</f>
        <v/>
      </c>
      <c r="H17" s="21"/>
      <c r="I17" s="20" t="s">
        <v>18</v>
      </c>
      <c r="J17" s="20" t="s">
        <v>25</v>
      </c>
      <c r="K17" s="20" t="s">
        <v>26</v>
      </c>
      <c r="L17" s="20" t="s">
        <v>32</v>
      </c>
      <c r="M17" s="20" t="s">
        <v>39</v>
      </c>
      <c r="N17" s="20" t="s">
        <v>44</v>
      </c>
    </row>
    <row r="18" spans="1:14">
      <c r="A18" s="18" t="s">
        <v>55</v>
      </c>
      <c r="B18" s="19"/>
      <c r="C18" s="20" t="str">
        <f>IFERROR(VLOOKUP(A18,#REF!,7,FALSE),"")</f>
        <v/>
      </c>
      <c r="D18" s="19">
        <v>2510</v>
      </c>
      <c r="E18" s="18" t="str">
        <f>IFERROR(VLOOKUP(A18,#REF!,8,FALSE),"")</f>
        <v/>
      </c>
      <c r="F18" s="18" t="str">
        <f>IFERROR(VLOOKUP(A18,#REF!,9,FALSE),"")</f>
        <v/>
      </c>
      <c r="G18" s="20" t="str">
        <f>IFERROR(VLOOKUP(A18,#REF!,10,FALSE),"")</f>
        <v/>
      </c>
      <c r="H18" s="21"/>
      <c r="I18" s="23" t="s">
        <v>13</v>
      </c>
      <c r="J18" s="20" t="s">
        <v>21</v>
      </c>
      <c r="K18" s="20" t="s">
        <v>28</v>
      </c>
      <c r="L18" s="20" t="s">
        <v>33</v>
      </c>
      <c r="M18" s="20" t="s">
        <v>40</v>
      </c>
      <c r="N18" s="20" t="s">
        <v>43</v>
      </c>
    </row>
    <row r="19" spans="1:14">
      <c r="A19" s="18" t="s">
        <v>56</v>
      </c>
      <c r="B19" s="19"/>
      <c r="C19" s="20" t="str">
        <f>IFERROR(VLOOKUP(A19,#REF!,7,FALSE),"")</f>
        <v/>
      </c>
      <c r="D19" s="19">
        <v>2310</v>
      </c>
      <c r="E19" s="18" t="str">
        <f>IFERROR(VLOOKUP(A19,#REF!,8,FALSE),"")</f>
        <v/>
      </c>
      <c r="F19" s="18" t="str">
        <f>IFERROR(VLOOKUP(A19,#REF!,9,FALSE),"")</f>
        <v/>
      </c>
      <c r="G19" s="20" t="str">
        <f>IFERROR(VLOOKUP(A19,#REF!,10,FALSE),"")</f>
        <v/>
      </c>
      <c r="H19" s="21"/>
      <c r="I19" s="24" t="s">
        <v>14</v>
      </c>
      <c r="J19" s="28" t="s">
        <v>23</v>
      </c>
      <c r="K19" s="20" t="s">
        <v>28</v>
      </c>
      <c r="L19" s="20" t="s">
        <v>33</v>
      </c>
      <c r="M19" s="20" t="s">
        <v>40</v>
      </c>
      <c r="N19" s="20" t="s">
        <v>43</v>
      </c>
    </row>
    <row r="20" spans="1:14">
      <c r="A20" s="18" t="s">
        <v>57</v>
      </c>
      <c r="B20" s="19"/>
      <c r="C20" s="20" t="str">
        <f>IFERROR(VLOOKUP(A20,#REF!,7,FALSE),"")</f>
        <v/>
      </c>
      <c r="D20" s="19">
        <v>8210</v>
      </c>
      <c r="E20" s="18" t="str">
        <f>IFERROR(VLOOKUP(A20,#REF!,8,FALSE),"")</f>
        <v/>
      </c>
      <c r="F20" s="18" t="str">
        <f>IFERROR(VLOOKUP(A20,#REF!,9,FALSE),"")</f>
        <v/>
      </c>
      <c r="G20" s="20" t="str">
        <f>IFERROR(VLOOKUP(A20,#REF!,10,FALSE),"")</f>
        <v/>
      </c>
      <c r="H20" s="21"/>
      <c r="I20" s="24" t="s">
        <v>14</v>
      </c>
      <c r="J20" s="24" t="s">
        <v>20</v>
      </c>
      <c r="K20" s="20" t="s">
        <v>27</v>
      </c>
      <c r="L20" s="20" t="s">
        <v>30</v>
      </c>
      <c r="M20" s="20" t="s">
        <v>42</v>
      </c>
      <c r="N20" s="20" t="s">
        <v>43</v>
      </c>
    </row>
  </sheetData>
  <sortState ref="A10:P57">
    <sortCondition ref="F11"/>
  </sortState>
  <dataValidations count="1">
    <dataValidation type="list" allowBlank="1" showInputMessage="1" showErrorMessage="1" sqref="M528:M545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allowBlank="1" showInputMessage="1" showErrorMessage="1" error="Valeur Incorrecte, Verifiez!!!">
          <x14:formula1>
            <xm:f>#REF!</xm:f>
          </x14:formula1>
          <xm:sqref>I44:I545</xm:sqref>
        </x14:dataValidation>
        <x14:dataValidation type="list" allowBlank="1" showInputMessage="1" showErrorMessage="1">
          <x14:formula1>
            <xm:f>#REF!</xm:f>
          </x14:formula1>
          <xm:sqref>N21:N545</xm:sqref>
        </x14:dataValidation>
        <x14:dataValidation type="list" allowBlank="1" showInputMessage="1" showErrorMessage="1">
          <x14:formula1>
            <xm:f>#REF!</xm:f>
          </x14:formula1>
          <xm:sqref>J21:J545</xm:sqref>
        </x14:dataValidation>
        <x14:dataValidation type="list" allowBlank="1" showInputMessage="1" showErrorMessage="1">
          <x14:formula1>
            <xm:f>#REF!</xm:f>
          </x14:formula1>
          <xm:sqref>K21:K545</xm:sqref>
        </x14:dataValidation>
        <x14:dataValidation type="list" allowBlank="1" showInputMessage="1" showErrorMessage="1">
          <x14:formula1>
            <xm:f>#REF!</xm:f>
          </x14:formula1>
          <xm:sqref>L21:L545</xm:sqref>
        </x14:dataValidation>
        <x14:dataValidation type="list" allowBlank="1" showInputMessage="1" showErrorMessage="1">
          <x14:formula1>
            <xm:f>#REF!</xm:f>
          </x14:formula1>
          <xm:sqref>M21:M527</xm:sqref>
        </x14:dataValidation>
        <x14:dataValidation type="list" allowBlank="1" showInputMessage="1" showErrorMessage="1">
          <x14:formula1>
            <xm:f>#REF!</xm:f>
          </x14:formula1>
          <xm:sqref>I21:I43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7"/>
  <sheetViews>
    <sheetView showGridLines="0" tabSelected="1" workbookViewId="0">
      <pane ySplit="7" topLeftCell="A8" activePane="bottomLeft" state="frozen"/>
      <selection pane="bottomLeft" activeCell="A16" sqref="A16"/>
    </sheetView>
  </sheetViews>
  <sheetFormatPr baseColWidth="10" defaultRowHeight="18.75"/>
  <cols>
    <col min="1" max="1" width="47.28515625" style="13" bestFit="1" customWidth="1"/>
    <col min="2" max="2" width="27.7109375" style="14" bestFit="1" customWidth="1"/>
    <col min="3" max="3" width="21.85546875" style="27" bestFit="1" customWidth="1"/>
  </cols>
  <sheetData>
    <row r="1" spans="1:10" ht="22.5" customHeight="1" thickTop="1">
      <c r="A1" s="30" t="s">
        <v>67</v>
      </c>
      <c r="B1" s="30"/>
      <c r="C1" s="30"/>
    </row>
    <row r="2" spans="1:10" ht="19.5" customHeight="1">
      <c r="A2" s="31"/>
      <c r="B2" s="31"/>
      <c r="C2" s="31"/>
    </row>
    <row r="3" spans="1:10">
      <c r="A3" s="8"/>
      <c r="B3" s="9"/>
      <c r="C3" s="25"/>
    </row>
    <row r="4" spans="1:10">
      <c r="A4" s="8"/>
      <c r="B4" s="9"/>
      <c r="C4" s="25"/>
    </row>
    <row r="5" spans="1:10">
      <c r="A5" s="8"/>
      <c r="B5" s="9"/>
      <c r="C5" s="25"/>
    </row>
    <row r="6" spans="1:10">
      <c r="A6" s="8"/>
      <c r="B6" s="9"/>
      <c r="C6" s="25"/>
    </row>
    <row r="7" spans="1:10" ht="15.75">
      <c r="A7" s="10" t="s">
        <v>58</v>
      </c>
      <c r="B7" s="10" t="s">
        <v>59</v>
      </c>
      <c r="C7" s="10" t="s">
        <v>66</v>
      </c>
      <c r="D7" s="6"/>
      <c r="E7" s="6"/>
    </row>
    <row r="8" spans="1:10" ht="19.5">
      <c r="A8" s="11" t="s">
        <v>13</v>
      </c>
      <c r="B8" s="12">
        <v>2860</v>
      </c>
      <c r="C8" s="26">
        <v>2</v>
      </c>
    </row>
    <row r="9" spans="1:10" ht="19.5">
      <c r="A9" s="11" t="s">
        <v>14</v>
      </c>
      <c r="B9" s="12">
        <v>12820</v>
      </c>
      <c r="C9" s="26">
        <v>3</v>
      </c>
    </row>
    <row r="10" spans="1:10" ht="19.5">
      <c r="A10" s="11" t="s">
        <v>19</v>
      </c>
      <c r="B10" s="12">
        <f>Planning!D13</f>
        <v>2000</v>
      </c>
      <c r="C10" s="26">
        <v>1</v>
      </c>
    </row>
    <row r="11" spans="1:10" ht="19.5">
      <c r="A11" s="11" t="s">
        <v>15</v>
      </c>
      <c r="B11" s="12">
        <f>Planning!D14</f>
        <v>1000</v>
      </c>
      <c r="C11" s="26">
        <v>1</v>
      </c>
      <c r="E11" s="32" t="s">
        <v>68</v>
      </c>
      <c r="F11" s="32"/>
      <c r="G11" s="32"/>
      <c r="H11" s="32"/>
      <c r="I11" s="32"/>
      <c r="J11" s="32"/>
    </row>
    <row r="12" spans="1:10" ht="19.5">
      <c r="A12" s="11" t="s">
        <v>16</v>
      </c>
      <c r="B12" s="12">
        <f>Planning!D15</f>
        <v>1520</v>
      </c>
      <c r="C12" s="26">
        <v>1</v>
      </c>
    </row>
    <row r="13" spans="1:10" ht="19.5">
      <c r="A13" s="11" t="s">
        <v>17</v>
      </c>
      <c r="B13" s="12">
        <f>Planning!D16</f>
        <v>1200</v>
      </c>
      <c r="C13" s="26">
        <v>1</v>
      </c>
    </row>
    <row r="14" spans="1:10" ht="19.5">
      <c r="A14" s="11" t="s">
        <v>18</v>
      </c>
      <c r="B14" s="12">
        <f>Planning!D17</f>
        <v>5200</v>
      </c>
      <c r="C14" s="26">
        <v>1</v>
      </c>
    </row>
    <row r="15" spans="1:10" ht="19.5">
      <c r="A15" s="7" t="s">
        <v>60</v>
      </c>
      <c r="B15" s="29">
        <f>SUM(B8:B14)</f>
        <v>26600</v>
      </c>
      <c r="C15" s="26"/>
    </row>
    <row r="16" spans="1:10" ht="19.5">
      <c r="A16" s="11" t="s">
        <v>20</v>
      </c>
      <c r="B16" s="12">
        <v>10860</v>
      </c>
      <c r="C16" s="26">
        <v>3</v>
      </c>
    </row>
    <row r="17" spans="1:3" ht="19.5">
      <c r="A17" s="11" t="s">
        <v>21</v>
      </c>
      <c r="B17" s="12">
        <f>Planning!D19</f>
        <v>2310</v>
      </c>
      <c r="C17" s="26">
        <v>1</v>
      </c>
    </row>
    <row r="18" spans="1:3" ht="19.5">
      <c r="A18" s="11" t="s">
        <v>22</v>
      </c>
      <c r="B18" s="12">
        <f>Planning!D13</f>
        <v>2000</v>
      </c>
      <c r="C18" s="26">
        <v>1</v>
      </c>
    </row>
    <row r="19" spans="1:3" ht="19.5">
      <c r="A19" s="11" t="s">
        <v>23</v>
      </c>
      <c r="B19" s="12">
        <v>4830</v>
      </c>
      <c r="C19" s="26">
        <v>3</v>
      </c>
    </row>
    <row r="20" spans="1:3" ht="19.5">
      <c r="A20" s="11" t="s">
        <v>24</v>
      </c>
      <c r="B20" s="12">
        <f>Planning!D16</f>
        <v>1200</v>
      </c>
      <c r="C20" s="26">
        <v>1</v>
      </c>
    </row>
    <row r="21" spans="1:3" ht="19.5">
      <c r="A21" s="11" t="s">
        <v>25</v>
      </c>
      <c r="B21" s="12">
        <f>Planning!D17</f>
        <v>5200</v>
      </c>
      <c r="C21" s="26">
        <v>1</v>
      </c>
    </row>
    <row r="22" spans="1:3" ht="19.5">
      <c r="A22" s="7" t="s">
        <v>61</v>
      </c>
      <c r="B22" s="29">
        <f>SUM(B16:B21)</f>
        <v>26400</v>
      </c>
      <c r="C22" s="26"/>
    </row>
    <row r="23" spans="1:3" ht="19.5">
      <c r="A23" s="11" t="s">
        <v>26</v>
      </c>
      <c r="B23" s="12"/>
      <c r="C23" s="26"/>
    </row>
    <row r="24" spans="1:3" ht="19.5">
      <c r="A24" s="11" t="s">
        <v>27</v>
      </c>
      <c r="B24" s="12"/>
      <c r="C24" s="26"/>
    </row>
    <row r="25" spans="1:3" ht="19.5">
      <c r="A25" s="11" t="s">
        <v>28</v>
      </c>
      <c r="B25" s="12"/>
      <c r="C25" s="26"/>
    </row>
    <row r="26" spans="1:3" ht="19.5">
      <c r="A26" s="7" t="s">
        <v>62</v>
      </c>
      <c r="B26" s="29"/>
      <c r="C26" s="26"/>
    </row>
    <row r="27" spans="1:3" ht="19.5">
      <c r="A27" s="11" t="s">
        <v>45</v>
      </c>
      <c r="B27" s="12"/>
      <c r="C27" s="26"/>
    </row>
    <row r="28" spans="1:3" ht="19.5">
      <c r="A28" s="11" t="s">
        <v>29</v>
      </c>
      <c r="B28" s="12"/>
      <c r="C28" s="26"/>
    </row>
    <row r="29" spans="1:3" ht="19.5">
      <c r="A29" s="11" t="s">
        <v>30</v>
      </c>
      <c r="B29" s="12"/>
      <c r="C29" s="26"/>
    </row>
    <row r="30" spans="1:3" ht="19.5">
      <c r="A30" s="11" t="s">
        <v>31</v>
      </c>
      <c r="B30" s="12"/>
      <c r="C30" s="26"/>
    </row>
    <row r="31" spans="1:3" ht="19.5">
      <c r="A31" s="11" t="s">
        <v>32</v>
      </c>
      <c r="B31" s="12"/>
      <c r="C31" s="26"/>
    </row>
    <row r="32" spans="1:3" ht="19.5">
      <c r="A32" s="11" t="s">
        <v>33</v>
      </c>
      <c r="B32" s="12"/>
      <c r="C32" s="26"/>
    </row>
    <row r="33" spans="1:3" ht="19.5">
      <c r="A33" s="11" t="s">
        <v>34</v>
      </c>
      <c r="B33" s="12"/>
      <c r="C33" s="26"/>
    </row>
    <row r="34" spans="1:3" ht="19.5">
      <c r="A34" s="11" t="s">
        <v>35</v>
      </c>
      <c r="B34" s="12"/>
      <c r="C34" s="26"/>
    </row>
    <row r="35" spans="1:3" ht="19.5">
      <c r="A35" s="11" t="s">
        <v>36</v>
      </c>
      <c r="B35" s="12"/>
      <c r="C35" s="26"/>
    </row>
    <row r="36" spans="1:3" ht="19.5">
      <c r="A36" s="11" t="s">
        <v>37</v>
      </c>
      <c r="B36" s="12"/>
      <c r="C36" s="26"/>
    </row>
    <row r="37" spans="1:3" ht="19.5">
      <c r="A37" s="7" t="s">
        <v>63</v>
      </c>
      <c r="B37" s="29"/>
      <c r="C37" s="26"/>
    </row>
    <row r="38" spans="1:3" ht="19.5">
      <c r="A38" s="11" t="s">
        <v>38</v>
      </c>
      <c r="B38" s="12"/>
      <c r="C38" s="26"/>
    </row>
    <row r="39" spans="1:3" ht="19.5">
      <c r="A39" s="11" t="s">
        <v>2</v>
      </c>
      <c r="B39" s="12"/>
      <c r="C39" s="26"/>
    </row>
    <row r="40" spans="1:3" ht="19.5">
      <c r="A40" s="11" t="s">
        <v>39</v>
      </c>
      <c r="B40" s="12"/>
      <c r="C40" s="26"/>
    </row>
    <row r="41" spans="1:3" ht="19.5">
      <c r="A41" s="11" t="s">
        <v>40</v>
      </c>
      <c r="B41" s="12"/>
      <c r="C41" s="26"/>
    </row>
    <row r="42" spans="1:3" ht="19.5">
      <c r="A42" s="11" t="s">
        <v>41</v>
      </c>
      <c r="B42" s="12"/>
      <c r="C42" s="26"/>
    </row>
    <row r="43" spans="1:3" ht="19.5">
      <c r="A43" s="11" t="s">
        <v>42</v>
      </c>
      <c r="B43" s="12"/>
      <c r="C43" s="26"/>
    </row>
    <row r="44" spans="1:3" ht="19.5">
      <c r="A44" s="7" t="s">
        <v>64</v>
      </c>
      <c r="B44" s="29"/>
      <c r="C44" s="26"/>
    </row>
    <row r="45" spans="1:3" ht="19.5">
      <c r="A45" s="11" t="s">
        <v>43</v>
      </c>
      <c r="B45" s="12"/>
      <c r="C45" s="26"/>
    </row>
    <row r="46" spans="1:3" ht="19.5">
      <c r="A46" s="11" t="s">
        <v>44</v>
      </c>
      <c r="B46" s="12"/>
      <c r="C46" s="26"/>
    </row>
    <row r="47" spans="1:3" ht="19.5">
      <c r="A47" s="7" t="s">
        <v>65</v>
      </c>
      <c r="B47" s="29"/>
      <c r="C47" s="26"/>
    </row>
  </sheetData>
  <mergeCells count="2">
    <mergeCell ref="A1:C2"/>
    <mergeCell ref="E11:J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Synthese</vt:lpstr>
    </vt:vector>
  </TitlesOfParts>
  <Company>AGRO-FILM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BATICERAM INFO</cp:lastModifiedBy>
  <cp:lastPrinted>2012-05-20T09:01:12Z</cp:lastPrinted>
  <dcterms:created xsi:type="dcterms:W3CDTF">2009-03-10T13:35:23Z</dcterms:created>
  <dcterms:modified xsi:type="dcterms:W3CDTF">2012-07-21T17:56:41Z</dcterms:modified>
</cp:coreProperties>
</file>