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T-Manager\Desktop\"/>
    </mc:Choice>
  </mc:AlternateContent>
  <bookViews>
    <workbookView xWindow="0" yWindow="0" windowWidth="19200" windowHeight="7950"/>
  </bookViews>
  <sheets>
    <sheet name="Liste Resultat" sheetId="6" r:id="rId1"/>
    <sheet name="TriRecap" sheetId="5" r:id="rId2"/>
  </sheets>
  <definedNames>
    <definedName name="_xlnm._FilterDatabase" localSheetId="0" hidden="1">'Liste Resultat'!$A$1:$I$254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5" l="1"/>
  <c r="I15" i="5"/>
  <c r="K14" i="5"/>
  <c r="K17" i="5" s="1"/>
  <c r="I14" i="5"/>
  <c r="I17" i="5" s="1"/>
  <c r="J15" i="5"/>
  <c r="H15" i="5"/>
  <c r="J14" i="5"/>
  <c r="J17" i="5" s="1"/>
  <c r="H14" i="5"/>
  <c r="H17" i="5" s="1"/>
  <c r="K10" i="5"/>
  <c r="I10" i="5"/>
  <c r="K9" i="5"/>
  <c r="K12" i="5" s="1"/>
  <c r="I9" i="5"/>
  <c r="I12" i="5" s="1"/>
  <c r="J10" i="5"/>
  <c r="H10" i="5"/>
  <c r="J9" i="5"/>
  <c r="J12" i="5" s="1"/>
  <c r="H9" i="5"/>
  <c r="H12" i="5" s="1"/>
  <c r="K5" i="5"/>
  <c r="K4" i="5"/>
  <c r="G4" i="5"/>
  <c r="J5" i="5"/>
  <c r="J4" i="5"/>
  <c r="I4" i="5"/>
  <c r="I5" i="5"/>
  <c r="E4" i="5"/>
  <c r="H4" i="5"/>
  <c r="H5" i="5"/>
  <c r="D4" i="5"/>
  <c r="D10" i="5"/>
  <c r="G15" i="5"/>
  <c r="E15" i="5"/>
  <c r="G14" i="5"/>
  <c r="G17" i="5" s="1"/>
  <c r="E14" i="5"/>
  <c r="E17" i="5" s="1"/>
  <c r="F15" i="5"/>
  <c r="D15" i="5"/>
  <c r="F14" i="5"/>
  <c r="F17" i="5" s="1"/>
  <c r="D14" i="5"/>
  <c r="D17" i="5" s="1"/>
  <c r="G10" i="5"/>
  <c r="E10" i="5"/>
  <c r="G9" i="5"/>
  <c r="G12" i="5" s="1"/>
  <c r="E9" i="5"/>
  <c r="E12" i="5" s="1"/>
  <c r="F10" i="5"/>
  <c r="F9" i="5"/>
  <c r="D9" i="5"/>
  <c r="D12" i="5" s="1"/>
  <c r="G5" i="5"/>
  <c r="F5" i="5"/>
  <c r="F4" i="5"/>
  <c r="E5" i="5"/>
  <c r="D5" i="5"/>
  <c r="F12" i="5" l="1"/>
  <c r="K7" i="5"/>
  <c r="K20" i="5" s="1"/>
  <c r="J7" i="5"/>
  <c r="J20" i="5" s="1"/>
  <c r="H7" i="5"/>
  <c r="H20" i="5" s="1"/>
  <c r="I7" i="5"/>
  <c r="I20" i="5" s="1"/>
  <c r="F7" i="5"/>
  <c r="F20" i="5" s="1"/>
  <c r="G7" i="5"/>
  <c r="G20" i="5" s="1"/>
  <c r="E7" i="5"/>
  <c r="E20" i="5" s="1"/>
  <c r="D7" i="5"/>
  <c r="D20" i="5" s="1"/>
</calcChain>
</file>

<file path=xl/sharedStrings.xml><?xml version="1.0" encoding="utf-8"?>
<sst xmlns="http://schemas.openxmlformats.org/spreadsheetml/2006/main" count="1046" uniqueCount="639">
  <si>
    <t>110</t>
  </si>
  <si>
    <t>120</t>
  </si>
  <si>
    <t>156</t>
  </si>
  <si>
    <t>157</t>
  </si>
  <si>
    <t>160</t>
  </si>
  <si>
    <t>161</t>
  </si>
  <si>
    <t>163</t>
  </si>
  <si>
    <t>220</t>
  </si>
  <si>
    <t>240</t>
  </si>
  <si>
    <t>270</t>
  </si>
  <si>
    <t>301</t>
  </si>
  <si>
    <t>303</t>
  </si>
  <si>
    <t>308</t>
  </si>
  <si>
    <t>309</t>
  </si>
  <si>
    <t>313</t>
  </si>
  <si>
    <t>321</t>
  </si>
  <si>
    <t>435</t>
  </si>
  <si>
    <t>444</t>
  </si>
  <si>
    <t>446</t>
  </si>
  <si>
    <t>447</t>
  </si>
  <si>
    <t>508</t>
  </si>
  <si>
    <t>533</t>
  </si>
  <si>
    <t>534</t>
  </si>
  <si>
    <t>536</t>
  </si>
  <si>
    <t>537</t>
  </si>
  <si>
    <t>541</t>
  </si>
  <si>
    <t>547</t>
  </si>
  <si>
    <t>549</t>
  </si>
  <si>
    <t>959</t>
  </si>
  <si>
    <t>Matricule</t>
  </si>
  <si>
    <t>Nom</t>
  </si>
  <si>
    <t>Prenoms</t>
  </si>
  <si>
    <t>M</t>
  </si>
  <si>
    <t>1002</t>
  </si>
  <si>
    <t>AGGOUNE</t>
  </si>
  <si>
    <t>MOKHTAR</t>
  </si>
  <si>
    <t>1005</t>
  </si>
  <si>
    <t>ATROUCHE</t>
  </si>
  <si>
    <t>MESSAOUD</t>
  </si>
  <si>
    <t>ABDELMOUMENE</t>
  </si>
  <si>
    <t>MABROUK</t>
  </si>
  <si>
    <t>1009</t>
  </si>
  <si>
    <t>BOUDIB</t>
  </si>
  <si>
    <t>BACHIR</t>
  </si>
  <si>
    <t>101</t>
  </si>
  <si>
    <t>ARIF</t>
  </si>
  <si>
    <t>ZAIDI</t>
  </si>
  <si>
    <t>MOURAD</t>
  </si>
  <si>
    <t>AMAR</t>
  </si>
  <si>
    <t>TOUFIK</t>
  </si>
  <si>
    <t>1017</t>
  </si>
  <si>
    <t>BOUADJAJA</t>
  </si>
  <si>
    <t>MILOUD</t>
  </si>
  <si>
    <t>MOHAMED</t>
  </si>
  <si>
    <t>102</t>
  </si>
  <si>
    <t>BAHRI</t>
  </si>
  <si>
    <t>NADIR</t>
  </si>
  <si>
    <t>SALEM</t>
  </si>
  <si>
    <t>1021</t>
  </si>
  <si>
    <t>BENABID</t>
  </si>
  <si>
    <t>HANENE</t>
  </si>
  <si>
    <t>F</t>
  </si>
  <si>
    <t>1022</t>
  </si>
  <si>
    <t>AMEUR</t>
  </si>
  <si>
    <t>SAMIA</t>
  </si>
  <si>
    <t>ABDELGHANI</t>
  </si>
  <si>
    <t>1024</t>
  </si>
  <si>
    <t>BOUROUIH</t>
  </si>
  <si>
    <t>SALAH</t>
  </si>
  <si>
    <t>LAMRI</t>
  </si>
  <si>
    <t>HACENE</t>
  </si>
  <si>
    <t>MOHAMED TAHAR</t>
  </si>
  <si>
    <t>103</t>
  </si>
  <si>
    <t>BEGAG</t>
  </si>
  <si>
    <t>RABAH</t>
  </si>
  <si>
    <t>1030</t>
  </si>
  <si>
    <t>ABDEREZZAK</t>
  </si>
  <si>
    <t>SAMIR</t>
  </si>
  <si>
    <t>1031</t>
  </si>
  <si>
    <t>BOURAS</t>
  </si>
  <si>
    <t>KARIMA</t>
  </si>
  <si>
    <t>1032</t>
  </si>
  <si>
    <t>BADREDDINE</t>
  </si>
  <si>
    <t>CHAHINEZ</t>
  </si>
  <si>
    <t>1033</t>
  </si>
  <si>
    <t xml:space="preserve">BOULAOUAD </t>
  </si>
  <si>
    <t>ILYES MOHAMED SALAH</t>
  </si>
  <si>
    <t>1036</t>
  </si>
  <si>
    <t>BOUREBOUNE</t>
  </si>
  <si>
    <t>BADAR</t>
  </si>
  <si>
    <t>FOUAD</t>
  </si>
  <si>
    <t>1041</t>
  </si>
  <si>
    <t>CHEAA</t>
  </si>
  <si>
    <t>FAROUK</t>
  </si>
  <si>
    <t>1042</t>
  </si>
  <si>
    <t>BENCHAOUI</t>
  </si>
  <si>
    <t>DJALAL</t>
  </si>
  <si>
    <t>1043</t>
  </si>
  <si>
    <t>ALEM</t>
  </si>
  <si>
    <t>ADEL</t>
  </si>
  <si>
    <t>ZAKARIA</t>
  </si>
  <si>
    <t>FAOUZI</t>
  </si>
  <si>
    <t>ABDELMALEK</t>
  </si>
  <si>
    <t>WALID</t>
  </si>
  <si>
    <t>SOFIANE</t>
  </si>
  <si>
    <t>1054</t>
  </si>
  <si>
    <t>BENSBAA</t>
  </si>
  <si>
    <t>MADANI</t>
  </si>
  <si>
    <t>ABDELKRIM</t>
  </si>
  <si>
    <t>ABDELKADER</t>
  </si>
  <si>
    <t>1058</t>
  </si>
  <si>
    <t xml:space="preserve">AZZOUZ </t>
  </si>
  <si>
    <t>KHALED</t>
  </si>
  <si>
    <t>1061</t>
  </si>
  <si>
    <t>BABOUCHE</t>
  </si>
  <si>
    <t>SAADEDDINE</t>
  </si>
  <si>
    <t>1062</t>
  </si>
  <si>
    <t>BELHAOUCHET</t>
  </si>
  <si>
    <t>FERHAT ROCHDI</t>
  </si>
  <si>
    <t>MUSTAPHA</t>
  </si>
  <si>
    <t>1068</t>
  </si>
  <si>
    <t xml:space="preserve">CHELLAL </t>
  </si>
  <si>
    <t>107</t>
  </si>
  <si>
    <t>BELMAHDI</t>
  </si>
  <si>
    <t>KAMREZAMANE</t>
  </si>
  <si>
    <t>FARES</t>
  </si>
  <si>
    <t>RACHID</t>
  </si>
  <si>
    <t>KAMEL</t>
  </si>
  <si>
    <t>FARID</t>
  </si>
  <si>
    <t>HAMZA</t>
  </si>
  <si>
    <t>108</t>
  </si>
  <si>
    <t>BENAMRAOUI</t>
  </si>
  <si>
    <t>LAKHDAR</t>
  </si>
  <si>
    <t>1082</t>
  </si>
  <si>
    <t xml:space="preserve">BOUDIAF </t>
  </si>
  <si>
    <t>1084</t>
  </si>
  <si>
    <t>BOUHAFS</t>
  </si>
  <si>
    <t>1085</t>
  </si>
  <si>
    <t>CHAKRI</t>
  </si>
  <si>
    <t>BOUBAKER ESEDDIK</t>
  </si>
  <si>
    <t>1086</t>
  </si>
  <si>
    <t>CHAKHEB</t>
  </si>
  <si>
    <t>TEWFIK</t>
  </si>
  <si>
    <t>1088</t>
  </si>
  <si>
    <t>AKIL</t>
  </si>
  <si>
    <t>109</t>
  </si>
  <si>
    <t>BENARAB</t>
  </si>
  <si>
    <t>BOUZID</t>
  </si>
  <si>
    <t>1094</t>
  </si>
  <si>
    <t>BELOUAHRI</t>
  </si>
  <si>
    <t>SALIM</t>
  </si>
  <si>
    <t>1096</t>
  </si>
  <si>
    <t>AMMARI</t>
  </si>
  <si>
    <t/>
  </si>
  <si>
    <t>ABDELHAMID</t>
  </si>
  <si>
    <t>BOULEFRAKH</t>
  </si>
  <si>
    <t>1101</t>
  </si>
  <si>
    <t xml:space="preserve">BEZGHOUD </t>
  </si>
  <si>
    <t>MAHMOUD</t>
  </si>
  <si>
    <t>1102</t>
  </si>
  <si>
    <t>BELILITA</t>
  </si>
  <si>
    <t>1103</t>
  </si>
  <si>
    <t>DEKKICHE</t>
  </si>
  <si>
    <t>ANIS MOHAMED SAID</t>
  </si>
  <si>
    <t>1106</t>
  </si>
  <si>
    <t>BACHMAR</t>
  </si>
  <si>
    <t>EL HAMEL</t>
  </si>
  <si>
    <t>1109</t>
  </si>
  <si>
    <t>YAAKOUB</t>
  </si>
  <si>
    <t>111</t>
  </si>
  <si>
    <t>BENKHADRA</t>
  </si>
  <si>
    <t>BELKACEM</t>
  </si>
  <si>
    <t>1111</t>
  </si>
  <si>
    <t>1116</t>
  </si>
  <si>
    <t>ABDELHAFID</t>
  </si>
  <si>
    <t>112</t>
  </si>
  <si>
    <t>BOULADOUAR</t>
  </si>
  <si>
    <t>ALI</t>
  </si>
  <si>
    <t>1121</t>
  </si>
  <si>
    <t>BENDJEDOU</t>
  </si>
  <si>
    <t>RAMZI</t>
  </si>
  <si>
    <t>1122</t>
  </si>
  <si>
    <t>1130</t>
  </si>
  <si>
    <t>BOUDIAF</t>
  </si>
  <si>
    <t>1133</t>
  </si>
  <si>
    <t>BELLAOUEL</t>
  </si>
  <si>
    <t>NORI</t>
  </si>
  <si>
    <t>1134</t>
  </si>
  <si>
    <t>DEBABHA</t>
  </si>
  <si>
    <t>AICHA</t>
  </si>
  <si>
    <t>NACIR</t>
  </si>
  <si>
    <t>BILLEL</t>
  </si>
  <si>
    <t>114</t>
  </si>
  <si>
    <t>1140</t>
  </si>
  <si>
    <t>BOUDINA</t>
  </si>
  <si>
    <t>ABDELHALIM</t>
  </si>
  <si>
    <t>1142</t>
  </si>
  <si>
    <t>DERAFA</t>
  </si>
  <si>
    <t>1143</t>
  </si>
  <si>
    <t>BEKKOUCHE</t>
  </si>
  <si>
    <t>NOUREDDINE</t>
  </si>
  <si>
    <t>1146</t>
  </si>
  <si>
    <t>DJALLEL</t>
  </si>
  <si>
    <t>1147</t>
  </si>
  <si>
    <t>BENROUBA</t>
  </si>
  <si>
    <t>ZOUBIR</t>
  </si>
  <si>
    <t>1148</t>
  </si>
  <si>
    <t>BOUADAM</t>
  </si>
  <si>
    <t>DJAMEL EDDINE</t>
  </si>
  <si>
    <t>1149</t>
  </si>
  <si>
    <t>BOUMENDJEL</t>
  </si>
  <si>
    <t>SAID</t>
  </si>
  <si>
    <t>1153</t>
  </si>
  <si>
    <t>BOUBRAT</t>
  </si>
  <si>
    <t>ILYES</t>
  </si>
  <si>
    <t>SMAIL</t>
  </si>
  <si>
    <t>ABDELAZIZ</t>
  </si>
  <si>
    <t>1159</t>
  </si>
  <si>
    <t>AZI</t>
  </si>
  <si>
    <t>CHAKIB</t>
  </si>
  <si>
    <t>NACERDDINE</t>
  </si>
  <si>
    <t>1161</t>
  </si>
  <si>
    <t>BENZID</t>
  </si>
  <si>
    <t>IMENE</t>
  </si>
  <si>
    <t>ABDELLAH</t>
  </si>
  <si>
    <t>1164</t>
  </si>
  <si>
    <t>ACHOUR</t>
  </si>
  <si>
    <t>RAHMANI AMAR</t>
  </si>
  <si>
    <t>1165</t>
  </si>
  <si>
    <t>BOUAMAMA</t>
  </si>
  <si>
    <t>1166</t>
  </si>
  <si>
    <t xml:space="preserve">BRAHAM </t>
  </si>
  <si>
    <t>CHAOUCHE TOUFIK</t>
  </si>
  <si>
    <t>117</t>
  </si>
  <si>
    <t>DAHMAS</t>
  </si>
  <si>
    <t>1173</t>
  </si>
  <si>
    <t>BOUNEGGAR</t>
  </si>
  <si>
    <t>1176</t>
  </si>
  <si>
    <t>ATTOUI</t>
  </si>
  <si>
    <t>1177</t>
  </si>
  <si>
    <t>ABBASSEN</t>
  </si>
  <si>
    <t>1178</t>
  </si>
  <si>
    <t>BOUFEDJIKH</t>
  </si>
  <si>
    <t>ABDENOUR</t>
  </si>
  <si>
    <t>1179</t>
  </si>
  <si>
    <t>ARIBI</t>
  </si>
  <si>
    <t>1181</t>
  </si>
  <si>
    <t>1184</t>
  </si>
  <si>
    <t>BAITICHE</t>
  </si>
  <si>
    <t>DJAMEL</t>
  </si>
  <si>
    <t>1187</t>
  </si>
  <si>
    <t>DJEDI</t>
  </si>
  <si>
    <t>NABIL</t>
  </si>
  <si>
    <t>1191</t>
  </si>
  <si>
    <t>CHETOUANA</t>
  </si>
  <si>
    <t>CHARAF EDDINE</t>
  </si>
  <si>
    <t>1192</t>
  </si>
  <si>
    <t>BEGHOU</t>
  </si>
  <si>
    <t>1193</t>
  </si>
  <si>
    <t>YACINE</t>
  </si>
  <si>
    <t>1194</t>
  </si>
  <si>
    <t>BENLAOUER</t>
  </si>
  <si>
    <t>HEMZA</t>
  </si>
  <si>
    <t>1195</t>
  </si>
  <si>
    <t>BEN SMIDA</t>
  </si>
  <si>
    <t>1197</t>
  </si>
  <si>
    <t>BRIKI</t>
  </si>
  <si>
    <t>HOUSNI</t>
  </si>
  <si>
    <t>1198</t>
  </si>
  <si>
    <t>BRAHMIA</t>
  </si>
  <si>
    <t>NOUREDDINR</t>
  </si>
  <si>
    <t>1199</t>
  </si>
  <si>
    <t>BELHOCINE</t>
  </si>
  <si>
    <t>ADJISSI</t>
  </si>
  <si>
    <t>NADJIM</t>
  </si>
  <si>
    <t>1202</t>
  </si>
  <si>
    <t>DIAB</t>
  </si>
  <si>
    <t>MOUNIR</t>
  </si>
  <si>
    <t>HICHEM</t>
  </si>
  <si>
    <t>1205</t>
  </si>
  <si>
    <t>CHAIBI</t>
  </si>
  <si>
    <t>HOCINE</t>
  </si>
  <si>
    <t>1209</t>
  </si>
  <si>
    <t>1210</t>
  </si>
  <si>
    <t>BOUFETTA</t>
  </si>
  <si>
    <t>ZINEDINE</t>
  </si>
  <si>
    <t>1211</t>
  </si>
  <si>
    <t>BENDECHECHE</t>
  </si>
  <si>
    <t>AHMED</t>
  </si>
  <si>
    <t>153</t>
  </si>
  <si>
    <t>BALI</t>
  </si>
  <si>
    <t>ABDELBAKI</t>
  </si>
  <si>
    <t>AZZOUZI</t>
  </si>
  <si>
    <t>SACI</t>
  </si>
  <si>
    <t>BENMADANI</t>
  </si>
  <si>
    <t>16001</t>
  </si>
  <si>
    <t>BELACEL</t>
  </si>
  <si>
    <t>IDIR NADIR</t>
  </si>
  <si>
    <t>16002</t>
  </si>
  <si>
    <t>AMIR</t>
  </si>
  <si>
    <t>16003</t>
  </si>
  <si>
    <t>MAKHLOUF</t>
  </si>
  <si>
    <t>16005</t>
  </si>
  <si>
    <t>BERDJANE</t>
  </si>
  <si>
    <t>LOUNIS</t>
  </si>
  <si>
    <t>16007</t>
  </si>
  <si>
    <t>BOUDIFA</t>
  </si>
  <si>
    <t>16008</t>
  </si>
  <si>
    <t>BOURTI</t>
  </si>
  <si>
    <t>KARIM</t>
  </si>
  <si>
    <t>16011</t>
  </si>
  <si>
    <t>BOUYOUCEF</t>
  </si>
  <si>
    <t>16015</t>
  </si>
  <si>
    <t>DEBAH</t>
  </si>
  <si>
    <t>SID ALI</t>
  </si>
  <si>
    <t>16017</t>
  </si>
  <si>
    <t>BELOUI</t>
  </si>
  <si>
    <t>ABDELAKDER</t>
  </si>
  <si>
    <t>AISSA</t>
  </si>
  <si>
    <t>REDHA</t>
  </si>
  <si>
    <t>16023</t>
  </si>
  <si>
    <t>BEN GHARADA</t>
  </si>
  <si>
    <t>16024</t>
  </si>
  <si>
    <t>BRAIK</t>
  </si>
  <si>
    <t>16026</t>
  </si>
  <si>
    <t>BELLALEM</t>
  </si>
  <si>
    <t>AYOUB</t>
  </si>
  <si>
    <t>16031</t>
  </si>
  <si>
    <t>BOUKRAA</t>
  </si>
  <si>
    <t>ALAEDDINE</t>
  </si>
  <si>
    <t>16033</t>
  </si>
  <si>
    <t>CHERGUI</t>
  </si>
  <si>
    <t>SELMANE</t>
  </si>
  <si>
    <t>16036</t>
  </si>
  <si>
    <t>BRADAI</t>
  </si>
  <si>
    <t>BOUBAKEUR</t>
  </si>
  <si>
    <t>BELALA</t>
  </si>
  <si>
    <t>KHEMISSI</t>
  </si>
  <si>
    <t>176</t>
  </si>
  <si>
    <t>TAHAR</t>
  </si>
  <si>
    <t>182</t>
  </si>
  <si>
    <t>BEZGHOUD</t>
  </si>
  <si>
    <t>183</t>
  </si>
  <si>
    <t>201</t>
  </si>
  <si>
    <t>206</t>
  </si>
  <si>
    <t>207</t>
  </si>
  <si>
    <t>BOUDJELIDA</t>
  </si>
  <si>
    <t>213</t>
  </si>
  <si>
    <t>BENCHIHA</t>
  </si>
  <si>
    <t>SEGHIR</t>
  </si>
  <si>
    <t>232</t>
  </si>
  <si>
    <t>DEHBI</t>
  </si>
  <si>
    <t>233</t>
  </si>
  <si>
    <t>DJEMIET</t>
  </si>
  <si>
    <t>235</t>
  </si>
  <si>
    <t>DIB</t>
  </si>
  <si>
    <t>239</t>
  </si>
  <si>
    <t>ADJAL</t>
  </si>
  <si>
    <t>BEDDOUI</t>
  </si>
  <si>
    <t>248</t>
  </si>
  <si>
    <t>AKKOUCHE</t>
  </si>
  <si>
    <t>252</t>
  </si>
  <si>
    <t>DOUADI</t>
  </si>
  <si>
    <t>AMMAR</t>
  </si>
  <si>
    <t>262</t>
  </si>
  <si>
    <t>BENSADEK</t>
  </si>
  <si>
    <t>263</t>
  </si>
  <si>
    <t>AISSAOUI</t>
  </si>
  <si>
    <t>264</t>
  </si>
  <si>
    <t>ABED</t>
  </si>
  <si>
    <t>KHIER</t>
  </si>
  <si>
    <t>268</t>
  </si>
  <si>
    <t>BEKHOUCHE</t>
  </si>
  <si>
    <t>BADECHE</t>
  </si>
  <si>
    <t>FATEH</t>
  </si>
  <si>
    <t>293</t>
  </si>
  <si>
    <t>ALTI</t>
  </si>
  <si>
    <t>ABDELKARIM</t>
  </si>
  <si>
    <t>ANGAG</t>
  </si>
  <si>
    <t>ANANE</t>
  </si>
  <si>
    <t>CHERFAOUI</t>
  </si>
  <si>
    <t>ADBESSALEM</t>
  </si>
  <si>
    <t>BERARMA</t>
  </si>
  <si>
    <t>BELHOULI</t>
  </si>
  <si>
    <t>NEDJEMEDINE</t>
  </si>
  <si>
    <t>345</t>
  </si>
  <si>
    <t>BOUDISSA</t>
  </si>
  <si>
    <t>NASSEREDINE</t>
  </si>
  <si>
    <t>363</t>
  </si>
  <si>
    <t>DEKHANE</t>
  </si>
  <si>
    <t>ZAHIR</t>
  </si>
  <si>
    <t>367</t>
  </si>
  <si>
    <t>DAICHE</t>
  </si>
  <si>
    <t>AMOR</t>
  </si>
  <si>
    <t>372</t>
  </si>
  <si>
    <t>AZLI</t>
  </si>
  <si>
    <t>ABDELKADER RAFIK</t>
  </si>
  <si>
    <t>375</t>
  </si>
  <si>
    <t>BELHOUL</t>
  </si>
  <si>
    <t>NEDJEMEDDINE</t>
  </si>
  <si>
    <t>376</t>
  </si>
  <si>
    <t>BOUCETTA</t>
  </si>
  <si>
    <t>ZOHIR</t>
  </si>
  <si>
    <t>378</t>
  </si>
  <si>
    <t>BOUACID</t>
  </si>
  <si>
    <t>AZZEDDINE</t>
  </si>
  <si>
    <t>BOUREGHDA</t>
  </si>
  <si>
    <t>BOUTECHBAK</t>
  </si>
  <si>
    <t>AKROUN</t>
  </si>
  <si>
    <t>HAKIM</t>
  </si>
  <si>
    <t>459</t>
  </si>
  <si>
    <t>470</t>
  </si>
  <si>
    <t>480</t>
  </si>
  <si>
    <t>488</t>
  </si>
  <si>
    <t>AMARDJIA</t>
  </si>
  <si>
    <t>494</t>
  </si>
  <si>
    <t>NACERDINE</t>
  </si>
  <si>
    <t>495</t>
  </si>
  <si>
    <t>AZIZI</t>
  </si>
  <si>
    <t>497</t>
  </si>
  <si>
    <t>BENACER</t>
  </si>
  <si>
    <t>AZZEDINE</t>
  </si>
  <si>
    <t>BENBELKACEM</t>
  </si>
  <si>
    <t>514</t>
  </si>
  <si>
    <t>DERRADJI</t>
  </si>
  <si>
    <t>518</t>
  </si>
  <si>
    <t>BENSEMRA</t>
  </si>
  <si>
    <t>519</t>
  </si>
  <si>
    <t>520</t>
  </si>
  <si>
    <t>CHOUGUI</t>
  </si>
  <si>
    <t>523</t>
  </si>
  <si>
    <t>DAFI</t>
  </si>
  <si>
    <t>525</t>
  </si>
  <si>
    <t>BELLA</t>
  </si>
  <si>
    <t>CHAHDANE</t>
  </si>
  <si>
    <t>TOUHAMI</t>
  </si>
  <si>
    <t>ABBES</t>
  </si>
  <si>
    <t>ABDERAHMANE</t>
  </si>
  <si>
    <t>544</t>
  </si>
  <si>
    <t>BOUNAMES</t>
  </si>
  <si>
    <t>MED SALAH</t>
  </si>
  <si>
    <t>ADICHE</t>
  </si>
  <si>
    <t>JEAN KAMEL</t>
  </si>
  <si>
    <t>AOUNE</t>
  </si>
  <si>
    <t>560</t>
  </si>
  <si>
    <t>BENSEBAA</t>
  </si>
  <si>
    <t>565</t>
  </si>
  <si>
    <t>AIBOUD</t>
  </si>
  <si>
    <t>566</t>
  </si>
  <si>
    <t>578</t>
  </si>
  <si>
    <t>ALLALI</t>
  </si>
  <si>
    <t>579</t>
  </si>
  <si>
    <t>581</t>
  </si>
  <si>
    <t>LAHCENE</t>
  </si>
  <si>
    <t>589</t>
  </si>
  <si>
    <t>CHOUADRA</t>
  </si>
  <si>
    <t>607</t>
  </si>
  <si>
    <t>CHARMAT</t>
  </si>
  <si>
    <t>611</t>
  </si>
  <si>
    <t>BOUYOUNES</t>
  </si>
  <si>
    <t>617</t>
  </si>
  <si>
    <t>624</t>
  </si>
  <si>
    <t>632</t>
  </si>
  <si>
    <t>NAZIHA</t>
  </si>
  <si>
    <t>644</t>
  </si>
  <si>
    <t>BOUZERAD</t>
  </si>
  <si>
    <t>HASSEN</t>
  </si>
  <si>
    <t>649</t>
  </si>
  <si>
    <t>BOUCHAREB</t>
  </si>
  <si>
    <t>AZIZ</t>
  </si>
  <si>
    <t>650</t>
  </si>
  <si>
    <t>BALA</t>
  </si>
  <si>
    <t>SAADANE</t>
  </si>
  <si>
    <t>666</t>
  </si>
  <si>
    <t>DAACHI</t>
  </si>
  <si>
    <t>ABDELOUHAB</t>
  </si>
  <si>
    <t>672</t>
  </si>
  <si>
    <t>BOUMARAF</t>
  </si>
  <si>
    <t>673</t>
  </si>
  <si>
    <t>CHELLAL</t>
  </si>
  <si>
    <t>694</t>
  </si>
  <si>
    <t>BOUNEZEF</t>
  </si>
  <si>
    <t>LAZHAR</t>
  </si>
  <si>
    <t>704</t>
  </si>
  <si>
    <t>706</t>
  </si>
  <si>
    <t>707</t>
  </si>
  <si>
    <t>KHIEREDDINE</t>
  </si>
  <si>
    <t>709</t>
  </si>
  <si>
    <t>BEDOUI</t>
  </si>
  <si>
    <t>714</t>
  </si>
  <si>
    <t>BOUBAKER</t>
  </si>
  <si>
    <t>721</t>
  </si>
  <si>
    <t>BELMOULOUD</t>
  </si>
  <si>
    <t>MOHAMED CHAWKI</t>
  </si>
  <si>
    <t>722</t>
  </si>
  <si>
    <t>BERKACHE</t>
  </si>
  <si>
    <t>729</t>
  </si>
  <si>
    <t>BEGGAG</t>
  </si>
  <si>
    <t>730</t>
  </si>
  <si>
    <t>AZZOUZ</t>
  </si>
  <si>
    <t>735</t>
  </si>
  <si>
    <t>737</t>
  </si>
  <si>
    <t>BELHADJ</t>
  </si>
  <si>
    <t>ZOHER</t>
  </si>
  <si>
    <t>744</t>
  </si>
  <si>
    <t>MOULOUD</t>
  </si>
  <si>
    <t>750</t>
  </si>
  <si>
    <t>BARCHI</t>
  </si>
  <si>
    <t>753</t>
  </si>
  <si>
    <t>DHAMENE</t>
  </si>
  <si>
    <t>756</t>
  </si>
  <si>
    <t>SALAH EDDINE</t>
  </si>
  <si>
    <t>759</t>
  </si>
  <si>
    <t>BOUTARA</t>
  </si>
  <si>
    <t>766</t>
  </si>
  <si>
    <t>773</t>
  </si>
  <si>
    <t>BAIBAA</t>
  </si>
  <si>
    <t>779</t>
  </si>
  <si>
    <t>DJELLAL</t>
  </si>
  <si>
    <t>ZOGER KHIER</t>
  </si>
  <si>
    <t>781</t>
  </si>
  <si>
    <t>BOUMEZOUGH</t>
  </si>
  <si>
    <t>794</t>
  </si>
  <si>
    <t>BOUDIBA</t>
  </si>
  <si>
    <t>796</t>
  </si>
  <si>
    <t>AZZOUG</t>
  </si>
  <si>
    <t>804</t>
  </si>
  <si>
    <t>DAHMANI</t>
  </si>
  <si>
    <t>SALIMA</t>
  </si>
  <si>
    <t>808</t>
  </si>
  <si>
    <t>814</t>
  </si>
  <si>
    <t>AICHOUR</t>
  </si>
  <si>
    <t>816</t>
  </si>
  <si>
    <t>BENLABED</t>
  </si>
  <si>
    <t>822</t>
  </si>
  <si>
    <t>BOUHEDDOU</t>
  </si>
  <si>
    <t>FETHI</t>
  </si>
  <si>
    <t>826</t>
  </si>
  <si>
    <t>CHEBLI</t>
  </si>
  <si>
    <t>827</t>
  </si>
  <si>
    <t>OUKA YACINE</t>
  </si>
  <si>
    <t>831</t>
  </si>
  <si>
    <t>BAKIRI</t>
  </si>
  <si>
    <t>842</t>
  </si>
  <si>
    <t>BENHADDA</t>
  </si>
  <si>
    <t>843</t>
  </si>
  <si>
    <t>BOUABDELLAH</t>
  </si>
  <si>
    <t>TAKIEDDINE</t>
  </si>
  <si>
    <t>845</t>
  </si>
  <si>
    <t>BOURIOUNE</t>
  </si>
  <si>
    <t>FARIDA</t>
  </si>
  <si>
    <t>851</t>
  </si>
  <si>
    <t>BOULEKFOUL</t>
  </si>
  <si>
    <t>LYAMINE</t>
  </si>
  <si>
    <t>856</t>
  </si>
  <si>
    <t>BOUMEKHLOUF</t>
  </si>
  <si>
    <t>859</t>
  </si>
  <si>
    <t>861</t>
  </si>
  <si>
    <t>BOUAOUADJA</t>
  </si>
  <si>
    <t>862</t>
  </si>
  <si>
    <t>BENNABI</t>
  </si>
  <si>
    <t>ABDELLATIF</t>
  </si>
  <si>
    <t>874</t>
  </si>
  <si>
    <t>BOUSSADIA</t>
  </si>
  <si>
    <t>875</t>
  </si>
  <si>
    <t>AIDI</t>
  </si>
  <si>
    <t>876</t>
  </si>
  <si>
    <t>887</t>
  </si>
  <si>
    <t>DOUNIA ZED</t>
  </si>
  <si>
    <t>893</t>
  </si>
  <si>
    <t>KAIS</t>
  </si>
  <si>
    <t>895</t>
  </si>
  <si>
    <t>BOURZAMI</t>
  </si>
  <si>
    <t>897</t>
  </si>
  <si>
    <t>901</t>
  </si>
  <si>
    <t>BEKOUCHE</t>
  </si>
  <si>
    <t>902</t>
  </si>
  <si>
    <t>BAIBA</t>
  </si>
  <si>
    <t>903</t>
  </si>
  <si>
    <t>AYATA</t>
  </si>
  <si>
    <t>904</t>
  </si>
  <si>
    <t>BLIZAK</t>
  </si>
  <si>
    <t>ABDESLAM</t>
  </si>
  <si>
    <t>905</t>
  </si>
  <si>
    <t>906</t>
  </si>
  <si>
    <t>DIFALLAH</t>
  </si>
  <si>
    <t>YOUSSOUF</t>
  </si>
  <si>
    <t>907</t>
  </si>
  <si>
    <t>AYADI</t>
  </si>
  <si>
    <t>909</t>
  </si>
  <si>
    <t>910</t>
  </si>
  <si>
    <t>BENCHA</t>
  </si>
  <si>
    <t>911</t>
  </si>
  <si>
    <t>CHAIB DRAA</t>
  </si>
  <si>
    <t>912</t>
  </si>
  <si>
    <t>AMER</t>
  </si>
  <si>
    <t>914</t>
  </si>
  <si>
    <t>BOUTOUIL</t>
  </si>
  <si>
    <t>915</t>
  </si>
  <si>
    <t>BAIFOUH</t>
  </si>
  <si>
    <t>926</t>
  </si>
  <si>
    <t>AOUN</t>
  </si>
  <si>
    <t>MUSTAPHA DJAMEL</t>
  </si>
  <si>
    <t>934</t>
  </si>
  <si>
    <t>936</t>
  </si>
  <si>
    <t>939</t>
  </si>
  <si>
    <t>941</t>
  </si>
  <si>
    <t>BOUDRA</t>
  </si>
  <si>
    <t>947</t>
  </si>
  <si>
    <t>DJAZIA</t>
  </si>
  <si>
    <t>950</t>
  </si>
  <si>
    <t>CHEBIH</t>
  </si>
  <si>
    <t>952</t>
  </si>
  <si>
    <t>BENAMRANE</t>
  </si>
  <si>
    <t>998</t>
  </si>
  <si>
    <t>BRAHEM CHAOUCHE</t>
  </si>
  <si>
    <t>MAITRISE</t>
  </si>
  <si>
    <t>CADRES</t>
  </si>
  <si>
    <t>Hommes</t>
  </si>
  <si>
    <t>Femmes</t>
  </si>
  <si>
    <t>EXECUTION</t>
  </si>
  <si>
    <t>25 Ans</t>
  </si>
  <si>
    <t>25 à 35 Ans</t>
  </si>
  <si>
    <t>35 à 50 Ans</t>
  </si>
  <si>
    <t>Plus 50 Ans</t>
  </si>
  <si>
    <t>Par Anciennetés</t>
  </si>
  <si>
    <t>Moins 10 Ans</t>
  </si>
  <si>
    <t>10 à 20 Ans</t>
  </si>
  <si>
    <t>20 à 30 Ans</t>
  </si>
  <si>
    <t>Plus 30 Ans</t>
  </si>
  <si>
    <t>Par Tranches d'Ages</t>
  </si>
  <si>
    <t>CATEG.</t>
  </si>
  <si>
    <t>GENRE</t>
  </si>
  <si>
    <t>SALAIRE DE BASE</t>
  </si>
  <si>
    <t>Date de Naiss.</t>
  </si>
  <si>
    <t>Date d'Entrée</t>
  </si>
  <si>
    <t>Ancienneté</t>
  </si>
  <si>
    <t>Age</t>
  </si>
  <si>
    <t>Genre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</si>
</sst>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&quot; &quot;##0"/>
    <numFmt numFmtId="165" formatCode="#&quot; &quot;##0.00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2060"/>
      <name val="Arial Rounded MT Bold"/>
      <family val="2"/>
    </font>
    <font>
      <b/>
      <sz val="12"/>
      <color rgb="FF00206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 Unicode MS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6D436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5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0" xfId="0" applyFont="1" applyFill="1"/>
    <xf numFmtId="0" fontId="1" fillId="2" borderId="2" xfId="0" applyFont="1" applyFill="1" applyBorder="1" applyAlignment="1">
      <alignment horizontal="right"/>
    </xf>
    <xf numFmtId="164" fontId="1" fillId="8" borderId="1" xfId="0" applyNumberFormat="1" applyFont="1" applyFill="1" applyBorder="1"/>
    <xf numFmtId="164" fontId="1" fillId="9" borderId="1" xfId="0" applyNumberFormat="1" applyFont="1" applyFill="1" applyBorder="1"/>
    <xf numFmtId="0" fontId="4" fillId="0" borderId="0" xfId="0" applyFont="1" applyFill="1" applyAlignment="1">
      <alignment horizontal="center" vertical="center"/>
    </xf>
    <xf numFmtId="164" fontId="6" fillId="5" borderId="1" xfId="0" applyNumberFormat="1" applyFont="1" applyFill="1" applyBorder="1"/>
    <xf numFmtId="0" fontId="4" fillId="0" borderId="0" xfId="0" applyFont="1" applyFill="1" applyAlignment="1">
      <alignment horizontal="left" vertical="center"/>
    </xf>
    <xf numFmtId="164" fontId="1" fillId="0" borderId="0" xfId="0" applyNumberFormat="1" applyFont="1" applyFill="1" applyBorder="1"/>
    <xf numFmtId="0" fontId="0" fillId="0" borderId="0" xfId="0" applyFill="1" applyAlignment="1">
      <alignment horizontal="center"/>
    </xf>
    <xf numFmtId="0" fontId="0" fillId="0" borderId="0" xfId="0" applyFill="1"/>
    <xf numFmtId="0" fontId="8" fillId="0" borderId="0" xfId="0" applyFont="1" applyFill="1"/>
    <xf numFmtId="0" fontId="7" fillId="3" borderId="0" xfId="0" applyFont="1" applyFill="1" applyBorder="1" applyAlignment="1">
      <alignment horizontal="center"/>
    </xf>
    <xf numFmtId="165" fontId="7" fillId="3" borderId="0" xfId="0" applyNumberFormat="1" applyFont="1" applyFill="1" applyBorder="1" applyAlignment="1">
      <alignment horizontal="center"/>
    </xf>
    <xf numFmtId="14" fontId="7" fillId="3" borderId="0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165" fontId="0" fillId="0" borderId="1" xfId="0" applyNumberFormat="1" applyFill="1" applyBorder="1"/>
    <xf numFmtId="14" fontId="0" fillId="0" borderId="1" xfId="0" applyNumberFormat="1" applyFill="1" applyBorder="1"/>
    <xf numFmtId="165" fontId="0" fillId="0" borderId="0" xfId="0" applyNumberFormat="1" applyFill="1" applyBorder="1"/>
    <xf numFmtId="14" fontId="0" fillId="0" borderId="0" xfId="0" applyNumberForma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" fontId="7" fillId="3" borderId="0" xfId="0" applyNumberFormat="1" applyFont="1" applyFill="1" applyBorder="1" applyAlignment="1">
      <alignment horizontal="center"/>
    </xf>
    <xf numFmtId="1" fontId="7" fillId="3" borderId="0" xfId="0" applyNumberFormat="1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164" fontId="2" fillId="10" borderId="1" xfId="0" applyNumberFormat="1" applyFont="1" applyFill="1" applyBorder="1"/>
    <xf numFmtId="0" fontId="4" fillId="0" borderId="0" xfId="0" applyFont="1" applyFill="1" applyAlignment="1">
      <alignment horizontal="left" vertical="center"/>
    </xf>
    <xf numFmtId="0" fontId="3" fillId="6" borderId="1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D43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95250</xdr:rowOff>
    </xdr:from>
    <xdr:to>
      <xdr:col>2</xdr:col>
      <xdr:colOff>647699</xdr:colOff>
      <xdr:row>7</xdr:row>
      <xdr:rowOff>114300</xdr:rowOff>
    </xdr:to>
    <xdr:sp macro="" textlink="">
      <xdr:nvSpPr>
        <xdr:cNvPr id="2" name="Flèche droite 1"/>
        <xdr:cNvSpPr/>
      </xdr:nvSpPr>
      <xdr:spPr>
        <a:xfrm>
          <a:off x="1771650" y="1257300"/>
          <a:ext cx="647699" cy="495300"/>
        </a:xfrm>
        <a:prstGeom prst="rightArrow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200">
              <a:solidFill>
                <a:srgbClr val="FFFF00"/>
              </a:solidFill>
            </a:rPr>
            <a:t>Total</a:t>
          </a:r>
        </a:p>
      </xdr:txBody>
    </xdr:sp>
    <xdr:clientData/>
  </xdr:twoCellAnchor>
  <xdr:twoCellAnchor>
    <xdr:from>
      <xdr:col>2</xdr:col>
      <xdr:colOff>19050</xdr:colOff>
      <xdr:row>10</xdr:row>
      <xdr:rowOff>114300</xdr:rowOff>
    </xdr:from>
    <xdr:to>
      <xdr:col>2</xdr:col>
      <xdr:colOff>666749</xdr:colOff>
      <xdr:row>12</xdr:row>
      <xdr:rowOff>133350</xdr:rowOff>
    </xdr:to>
    <xdr:sp macro="" textlink="">
      <xdr:nvSpPr>
        <xdr:cNvPr id="9" name="Flèche droite 8"/>
        <xdr:cNvSpPr/>
      </xdr:nvSpPr>
      <xdr:spPr>
        <a:xfrm>
          <a:off x="1790700" y="2486025"/>
          <a:ext cx="647699" cy="495300"/>
        </a:xfrm>
        <a:prstGeom prst="rightArrow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200">
              <a:solidFill>
                <a:srgbClr val="FFFF00"/>
              </a:solidFill>
            </a:rPr>
            <a:t>Total</a:t>
          </a:r>
        </a:p>
      </xdr:txBody>
    </xdr:sp>
    <xdr:clientData/>
  </xdr:twoCellAnchor>
  <xdr:twoCellAnchor>
    <xdr:from>
      <xdr:col>1</xdr:col>
      <xdr:colOff>361950</xdr:colOff>
      <xdr:row>18</xdr:row>
      <xdr:rowOff>47625</xdr:rowOff>
    </xdr:from>
    <xdr:to>
      <xdr:col>2</xdr:col>
      <xdr:colOff>714375</xdr:colOff>
      <xdr:row>20</xdr:row>
      <xdr:rowOff>161925</xdr:rowOff>
    </xdr:to>
    <xdr:sp macro="" textlink="">
      <xdr:nvSpPr>
        <xdr:cNvPr id="11" name="Flèche droite 10"/>
        <xdr:cNvSpPr/>
      </xdr:nvSpPr>
      <xdr:spPr>
        <a:xfrm>
          <a:off x="1123950" y="4486275"/>
          <a:ext cx="1362075" cy="495300"/>
        </a:xfrm>
        <a:prstGeom prst="rightArrow">
          <a:avLst/>
        </a:prstGeom>
        <a:solidFill>
          <a:schemeClr val="tx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200">
              <a:solidFill>
                <a:srgbClr val="FFFF00"/>
              </a:solidFill>
            </a:rPr>
            <a:t>Total Général</a:t>
          </a:r>
        </a:p>
      </xdr:txBody>
    </xdr:sp>
    <xdr:clientData/>
  </xdr:twoCellAnchor>
  <xdr:twoCellAnchor>
    <xdr:from>
      <xdr:col>2</xdr:col>
      <xdr:colOff>19050</xdr:colOff>
      <xdr:row>15</xdr:row>
      <xdr:rowOff>76200</xdr:rowOff>
    </xdr:from>
    <xdr:to>
      <xdr:col>2</xdr:col>
      <xdr:colOff>666749</xdr:colOff>
      <xdr:row>17</xdr:row>
      <xdr:rowOff>95250</xdr:rowOff>
    </xdr:to>
    <xdr:sp macro="" textlink="">
      <xdr:nvSpPr>
        <xdr:cNvPr id="13" name="Flèche droite 12"/>
        <xdr:cNvSpPr/>
      </xdr:nvSpPr>
      <xdr:spPr>
        <a:xfrm>
          <a:off x="1790700" y="3133725"/>
          <a:ext cx="647699" cy="419100"/>
        </a:xfrm>
        <a:prstGeom prst="rightArrow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200">
              <a:solidFill>
                <a:srgbClr val="FFFF00"/>
              </a:solidFill>
            </a:rPr>
            <a:t>Total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254"/>
  <sheetViews>
    <sheetView tabSelected="1" workbookViewId="0">
      <pane ySplit="1" topLeftCell="A2" activePane="bottomLeft" state="frozen"/>
      <selection pane="bottomLeft" activeCell="K5" sqref="K5"/>
    </sheetView>
  </sheetViews>
  <sheetFormatPr baseColWidth="10" defaultRowHeight="15" x14ac:dyDescent="0.25"/>
  <cols>
    <col min="1" max="1" width="11" style="27" customWidth="1"/>
    <col min="2" max="2" width="19" style="27" bestFit="1" customWidth="1"/>
    <col min="3" max="3" width="22" style="27" bestFit="1" customWidth="1"/>
    <col min="4" max="4" width="6.5703125" style="28" bestFit="1" customWidth="1"/>
    <col min="5" max="5" width="15.7109375" style="25" bestFit="1" customWidth="1"/>
    <col min="6" max="6" width="13.5703125" style="26" bestFit="1" customWidth="1"/>
    <col min="7" max="7" width="13.5703125" style="32" customWidth="1"/>
    <col min="8" max="8" width="13.140625" style="26" bestFit="1" customWidth="1"/>
    <col min="9" max="9" width="11.42578125" style="34"/>
    <col min="10" max="10" width="11.42578125" style="16"/>
    <col min="11" max="11" width="58.7109375" style="16" bestFit="1" customWidth="1"/>
    <col min="12" max="16384" width="11.42578125" style="16"/>
  </cols>
  <sheetData>
    <row r="1" spans="1:11" s="15" customFormat="1" x14ac:dyDescent="0.25">
      <c r="A1" s="18" t="s">
        <v>29</v>
      </c>
      <c r="B1" s="18" t="s">
        <v>30</v>
      </c>
      <c r="C1" s="18" t="s">
        <v>31</v>
      </c>
      <c r="D1" s="18" t="s">
        <v>638</v>
      </c>
      <c r="E1" s="19" t="s">
        <v>633</v>
      </c>
      <c r="F1" s="20" t="s">
        <v>634</v>
      </c>
      <c r="G1" s="30" t="s">
        <v>637</v>
      </c>
      <c r="H1" s="20" t="s">
        <v>635</v>
      </c>
      <c r="I1" s="29" t="s">
        <v>636</v>
      </c>
    </row>
    <row r="2" spans="1:11" ht="15.75" x14ac:dyDescent="0.3">
      <c r="A2" s="21" t="s">
        <v>239</v>
      </c>
      <c r="B2" s="21" t="s">
        <v>240</v>
      </c>
      <c r="C2" s="21" t="s">
        <v>215</v>
      </c>
      <c r="D2" s="22" t="s">
        <v>32</v>
      </c>
      <c r="E2" s="23">
        <v>23276</v>
      </c>
      <c r="F2" s="24">
        <v>26744</v>
      </c>
      <c r="G2" s="31">
        <v>39</v>
      </c>
      <c r="H2" s="24">
        <v>41170</v>
      </c>
      <c r="I2" s="33">
        <v>0</v>
      </c>
      <c r="K2" s="17"/>
    </row>
    <row r="3" spans="1:11" x14ac:dyDescent="0.25">
      <c r="A3" s="21" t="s">
        <v>485</v>
      </c>
      <c r="B3" s="21" t="s">
        <v>436</v>
      </c>
      <c r="C3" s="21" t="s">
        <v>486</v>
      </c>
      <c r="D3" s="22" t="s">
        <v>32</v>
      </c>
      <c r="E3" s="23">
        <v>9628</v>
      </c>
      <c r="F3" s="24">
        <v>27777</v>
      </c>
      <c r="G3" s="31">
        <v>36</v>
      </c>
      <c r="H3" s="24">
        <v>38171</v>
      </c>
      <c r="I3" s="33">
        <v>8</v>
      </c>
    </row>
    <row r="4" spans="1:11" x14ac:dyDescent="0.25">
      <c r="A4" s="21" t="s">
        <v>75</v>
      </c>
      <c r="B4" s="21" t="s">
        <v>76</v>
      </c>
      <c r="C4" s="21" t="s">
        <v>77</v>
      </c>
      <c r="D4" s="22" t="s">
        <v>32</v>
      </c>
      <c r="E4" s="23">
        <v>15000</v>
      </c>
      <c r="F4" s="24">
        <v>32256</v>
      </c>
      <c r="G4" s="31">
        <v>24</v>
      </c>
      <c r="H4" s="24">
        <v>40616</v>
      </c>
      <c r="I4" s="33">
        <v>1</v>
      </c>
    </row>
    <row r="5" spans="1:11" x14ac:dyDescent="0.25">
      <c r="A5" s="21" t="s">
        <v>368</v>
      </c>
      <c r="B5" s="21" t="s">
        <v>369</v>
      </c>
      <c r="C5" s="21" t="s">
        <v>370</v>
      </c>
      <c r="D5" s="22" t="s">
        <v>32</v>
      </c>
      <c r="E5" s="23">
        <v>9628</v>
      </c>
      <c r="F5" s="24">
        <v>27430</v>
      </c>
      <c r="G5" s="31">
        <v>37</v>
      </c>
      <c r="H5" s="24">
        <v>35995</v>
      </c>
      <c r="I5" s="33">
        <v>14</v>
      </c>
    </row>
    <row r="6" spans="1:11" x14ac:dyDescent="0.25">
      <c r="A6" s="21" t="s">
        <v>225</v>
      </c>
      <c r="B6" s="21" t="s">
        <v>226</v>
      </c>
      <c r="C6" s="21" t="s">
        <v>227</v>
      </c>
      <c r="D6" s="22" t="s">
        <v>32</v>
      </c>
      <c r="E6" s="23">
        <v>13239</v>
      </c>
      <c r="F6" s="24">
        <v>32146</v>
      </c>
      <c r="G6" s="31">
        <v>24</v>
      </c>
      <c r="H6" s="24">
        <v>41459</v>
      </c>
      <c r="I6" s="33">
        <v>0</v>
      </c>
    </row>
    <row r="7" spans="1:11" x14ac:dyDescent="0.25">
      <c r="A7" s="21" t="s">
        <v>26</v>
      </c>
      <c r="B7" s="21" t="s">
        <v>441</v>
      </c>
      <c r="C7" s="21" t="s">
        <v>442</v>
      </c>
      <c r="D7" s="22" t="s">
        <v>32</v>
      </c>
      <c r="E7" s="23">
        <v>152232</v>
      </c>
      <c r="F7" s="24">
        <v>18951</v>
      </c>
      <c r="G7" s="31">
        <v>61</v>
      </c>
      <c r="H7" s="24">
        <v>37549</v>
      </c>
      <c r="I7" s="33">
        <v>10</v>
      </c>
    </row>
    <row r="8" spans="1:11" x14ac:dyDescent="0.25">
      <c r="A8" s="21" t="s">
        <v>356</v>
      </c>
      <c r="B8" s="21" t="s">
        <v>357</v>
      </c>
      <c r="C8" s="21" t="s">
        <v>65</v>
      </c>
      <c r="D8" s="22" t="s">
        <v>32</v>
      </c>
      <c r="E8" s="23">
        <v>11000</v>
      </c>
      <c r="F8" s="24">
        <v>25614</v>
      </c>
      <c r="G8" s="31">
        <v>42</v>
      </c>
      <c r="H8" s="24">
        <v>35658</v>
      </c>
      <c r="I8" s="33">
        <v>15</v>
      </c>
    </row>
    <row r="9" spans="1:11" x14ac:dyDescent="0.25">
      <c r="A9" s="21" t="s">
        <v>460</v>
      </c>
      <c r="B9" s="21" t="s">
        <v>357</v>
      </c>
      <c r="C9" s="21" t="s">
        <v>190</v>
      </c>
      <c r="D9" s="22" t="s">
        <v>32</v>
      </c>
      <c r="E9" s="23">
        <v>7035.85</v>
      </c>
      <c r="F9" s="24">
        <v>27948</v>
      </c>
      <c r="G9" s="31">
        <v>36</v>
      </c>
      <c r="H9" s="24">
        <v>37809</v>
      </c>
      <c r="I9" s="33">
        <v>9</v>
      </c>
    </row>
    <row r="10" spans="1:11" x14ac:dyDescent="0.25">
      <c r="A10" s="21" t="s">
        <v>1</v>
      </c>
      <c r="B10" s="21" t="s">
        <v>273</v>
      </c>
      <c r="C10" s="21" t="s">
        <v>274</v>
      </c>
      <c r="D10" s="22" t="s">
        <v>32</v>
      </c>
      <c r="E10" s="23">
        <v>9628</v>
      </c>
      <c r="F10" s="24">
        <v>20396</v>
      </c>
      <c r="G10" s="31">
        <v>57</v>
      </c>
      <c r="H10" s="24">
        <v>34456</v>
      </c>
      <c r="I10" s="33">
        <v>18</v>
      </c>
    </row>
    <row r="11" spans="1:11" x14ac:dyDescent="0.25">
      <c r="A11" s="21" t="s">
        <v>33</v>
      </c>
      <c r="B11" s="21" t="s">
        <v>34</v>
      </c>
      <c r="C11" s="21" t="s">
        <v>35</v>
      </c>
      <c r="D11" s="22" t="s">
        <v>32</v>
      </c>
      <c r="E11" s="23">
        <v>15000</v>
      </c>
      <c r="F11" s="24">
        <v>27180</v>
      </c>
      <c r="G11" s="31">
        <v>38</v>
      </c>
      <c r="H11" s="24">
        <v>40043</v>
      </c>
      <c r="I11" s="33">
        <v>3</v>
      </c>
    </row>
    <row r="12" spans="1:11" x14ac:dyDescent="0.25">
      <c r="A12" s="21" t="s">
        <v>246</v>
      </c>
      <c r="B12" s="21" t="s">
        <v>34</v>
      </c>
      <c r="C12" s="21" t="s">
        <v>40</v>
      </c>
      <c r="D12" s="22" t="s">
        <v>32</v>
      </c>
      <c r="E12" s="23">
        <v>21740</v>
      </c>
      <c r="F12" s="24">
        <v>24051</v>
      </c>
      <c r="G12" s="31">
        <v>47</v>
      </c>
      <c r="H12" s="24">
        <v>41175</v>
      </c>
      <c r="I12" s="33">
        <v>0</v>
      </c>
    </row>
    <row r="13" spans="1:11" x14ac:dyDescent="0.25">
      <c r="A13" s="21" t="s">
        <v>489</v>
      </c>
      <c r="B13" s="21" t="s">
        <v>34</v>
      </c>
      <c r="C13" s="21" t="s">
        <v>490</v>
      </c>
      <c r="D13" s="22" t="s">
        <v>32</v>
      </c>
      <c r="E13" s="23">
        <v>11000</v>
      </c>
      <c r="F13" s="24">
        <v>19024</v>
      </c>
      <c r="G13" s="31">
        <v>60</v>
      </c>
      <c r="H13" s="24">
        <v>38178</v>
      </c>
      <c r="I13" s="33">
        <v>8</v>
      </c>
    </row>
    <row r="14" spans="1:11" x14ac:dyDescent="0.25">
      <c r="A14" s="21" t="s">
        <v>446</v>
      </c>
      <c r="B14" s="21" t="s">
        <v>447</v>
      </c>
      <c r="C14" s="21" t="s">
        <v>150</v>
      </c>
      <c r="D14" s="22" t="s">
        <v>32</v>
      </c>
      <c r="E14" s="23">
        <v>11700</v>
      </c>
      <c r="F14" s="24">
        <v>28701</v>
      </c>
      <c r="G14" s="31">
        <v>34</v>
      </c>
      <c r="H14" s="24">
        <v>37704</v>
      </c>
      <c r="I14" s="33">
        <v>9</v>
      </c>
    </row>
    <row r="15" spans="1:11" x14ac:dyDescent="0.25">
      <c r="A15" s="21" t="s">
        <v>530</v>
      </c>
      <c r="B15" s="21" t="s">
        <v>531</v>
      </c>
      <c r="C15" s="21" t="s">
        <v>318</v>
      </c>
      <c r="D15" s="22" t="s">
        <v>32</v>
      </c>
      <c r="E15" s="23">
        <v>10528</v>
      </c>
      <c r="F15" s="24">
        <v>23201</v>
      </c>
      <c r="G15" s="31">
        <v>49</v>
      </c>
      <c r="H15" s="24">
        <v>38803</v>
      </c>
      <c r="I15" s="33">
        <v>6</v>
      </c>
    </row>
    <row r="16" spans="1:11" x14ac:dyDescent="0.25">
      <c r="A16" s="21" t="s">
        <v>564</v>
      </c>
      <c r="B16" s="21" t="s">
        <v>565</v>
      </c>
      <c r="C16" s="21" t="s">
        <v>52</v>
      </c>
      <c r="D16" s="22" t="s">
        <v>32</v>
      </c>
      <c r="E16" s="23">
        <v>9628</v>
      </c>
      <c r="F16" s="24">
        <v>31090</v>
      </c>
      <c r="G16" s="31">
        <v>27</v>
      </c>
      <c r="H16" s="24">
        <v>39994</v>
      </c>
      <c r="I16" s="33">
        <v>3</v>
      </c>
    </row>
    <row r="17" spans="1:9" x14ac:dyDescent="0.25">
      <c r="A17" s="21" t="s">
        <v>428</v>
      </c>
      <c r="B17" s="21" t="s">
        <v>318</v>
      </c>
      <c r="C17" s="21" t="s">
        <v>429</v>
      </c>
      <c r="D17" s="22" t="s">
        <v>32</v>
      </c>
      <c r="E17" s="23">
        <v>11600</v>
      </c>
      <c r="F17" s="24">
        <v>29307</v>
      </c>
      <c r="G17" s="31">
        <v>32</v>
      </c>
      <c r="H17" s="24">
        <v>37412</v>
      </c>
      <c r="I17" s="33">
        <v>10</v>
      </c>
    </row>
    <row r="18" spans="1:9" x14ac:dyDescent="0.25">
      <c r="A18" s="21" t="s">
        <v>366</v>
      </c>
      <c r="B18" s="21" t="s">
        <v>367</v>
      </c>
      <c r="C18" s="21" t="s">
        <v>301</v>
      </c>
      <c r="D18" s="22" t="s">
        <v>32</v>
      </c>
      <c r="E18" s="23">
        <v>11000</v>
      </c>
      <c r="F18" s="24">
        <v>22065</v>
      </c>
      <c r="G18" s="31">
        <v>52</v>
      </c>
      <c r="H18" s="24">
        <v>35961</v>
      </c>
      <c r="I18" s="33">
        <v>14</v>
      </c>
    </row>
    <row r="19" spans="1:9" x14ac:dyDescent="0.25">
      <c r="A19" s="21" t="s">
        <v>410</v>
      </c>
      <c r="B19" s="21" t="s">
        <v>367</v>
      </c>
      <c r="C19" s="21" t="s">
        <v>68</v>
      </c>
      <c r="D19" s="22" t="s">
        <v>32</v>
      </c>
      <c r="E19" s="23">
        <v>9628</v>
      </c>
      <c r="F19" s="24">
        <v>20090</v>
      </c>
      <c r="G19" s="31">
        <v>57</v>
      </c>
      <c r="H19" s="24">
        <v>37076</v>
      </c>
      <c r="I19" s="33">
        <v>11</v>
      </c>
    </row>
    <row r="20" spans="1:9" x14ac:dyDescent="0.25">
      <c r="A20" s="21" t="s">
        <v>461</v>
      </c>
      <c r="B20" s="21" t="s">
        <v>367</v>
      </c>
      <c r="C20" s="21" t="s">
        <v>259</v>
      </c>
      <c r="D20" s="22" t="s">
        <v>32</v>
      </c>
      <c r="E20" s="23">
        <v>9628</v>
      </c>
      <c r="F20" s="24">
        <v>28560</v>
      </c>
      <c r="G20" s="31">
        <v>34</v>
      </c>
      <c r="H20" s="24">
        <v>38145</v>
      </c>
      <c r="I20" s="33">
        <v>8</v>
      </c>
    </row>
    <row r="21" spans="1:9" x14ac:dyDescent="0.25">
      <c r="A21" s="21" t="s">
        <v>143</v>
      </c>
      <c r="B21" s="21" t="s">
        <v>144</v>
      </c>
      <c r="C21" s="21" t="s">
        <v>100</v>
      </c>
      <c r="D21" s="22" t="s">
        <v>32</v>
      </c>
      <c r="E21" s="23">
        <v>9628</v>
      </c>
      <c r="F21" s="24">
        <v>32439</v>
      </c>
      <c r="G21" s="31">
        <v>24</v>
      </c>
      <c r="H21" s="24">
        <v>40417</v>
      </c>
      <c r="I21" s="33">
        <v>2</v>
      </c>
    </row>
    <row r="22" spans="1:9" x14ac:dyDescent="0.25">
      <c r="A22" s="21" t="s">
        <v>359</v>
      </c>
      <c r="B22" s="21" t="s">
        <v>360</v>
      </c>
      <c r="C22" s="21" t="s">
        <v>249</v>
      </c>
      <c r="D22" s="22" t="s">
        <v>32</v>
      </c>
      <c r="E22" s="23">
        <v>9628</v>
      </c>
      <c r="F22" s="24">
        <v>26076</v>
      </c>
      <c r="G22" s="31">
        <v>41</v>
      </c>
      <c r="H22" s="24">
        <v>35704</v>
      </c>
      <c r="I22" s="33">
        <v>15</v>
      </c>
    </row>
    <row r="23" spans="1:9" x14ac:dyDescent="0.25">
      <c r="A23" s="21" t="s">
        <v>19</v>
      </c>
      <c r="B23" s="21" t="s">
        <v>408</v>
      </c>
      <c r="C23" s="21" t="s">
        <v>409</v>
      </c>
      <c r="D23" s="22" t="s">
        <v>32</v>
      </c>
      <c r="E23" s="23">
        <v>10700</v>
      </c>
      <c r="F23" s="24">
        <v>27405</v>
      </c>
      <c r="G23" s="31">
        <v>37</v>
      </c>
      <c r="H23" s="24">
        <v>36977</v>
      </c>
      <c r="I23" s="33">
        <v>11</v>
      </c>
    </row>
    <row r="24" spans="1:9" x14ac:dyDescent="0.25">
      <c r="A24" s="21" t="s">
        <v>97</v>
      </c>
      <c r="B24" s="21" t="s">
        <v>98</v>
      </c>
      <c r="C24" s="21" t="s">
        <v>99</v>
      </c>
      <c r="D24" s="22" t="s">
        <v>32</v>
      </c>
      <c r="E24" s="23">
        <v>9628</v>
      </c>
      <c r="F24" s="24">
        <v>29140</v>
      </c>
      <c r="G24" s="31">
        <v>33</v>
      </c>
      <c r="H24" s="24">
        <v>40350</v>
      </c>
      <c r="I24" s="33">
        <v>2</v>
      </c>
    </row>
    <row r="25" spans="1:9" x14ac:dyDescent="0.25">
      <c r="A25" s="21" t="s">
        <v>172</v>
      </c>
      <c r="B25" s="21" t="s">
        <v>98</v>
      </c>
      <c r="C25" s="21" t="s">
        <v>99</v>
      </c>
      <c r="D25" s="22" t="s">
        <v>32</v>
      </c>
      <c r="E25" s="23">
        <v>12035</v>
      </c>
      <c r="F25" s="24">
        <v>29140</v>
      </c>
      <c r="G25" s="31">
        <v>33</v>
      </c>
      <c r="H25" s="24">
        <v>40770</v>
      </c>
      <c r="I25" s="33">
        <v>1</v>
      </c>
    </row>
    <row r="26" spans="1:9" x14ac:dyDescent="0.25">
      <c r="A26" s="21" t="s">
        <v>449</v>
      </c>
      <c r="B26" s="21" t="s">
        <v>450</v>
      </c>
      <c r="C26" s="21" t="s">
        <v>224</v>
      </c>
      <c r="D26" s="22" t="s">
        <v>32</v>
      </c>
      <c r="E26" s="23">
        <v>9628</v>
      </c>
      <c r="F26" s="24">
        <v>27680</v>
      </c>
      <c r="G26" s="31">
        <v>37</v>
      </c>
      <c r="H26" s="24">
        <v>37744</v>
      </c>
      <c r="I26" s="33">
        <v>9</v>
      </c>
    </row>
    <row r="27" spans="1:9" x14ac:dyDescent="0.25">
      <c r="A27" s="21" t="s">
        <v>375</v>
      </c>
      <c r="B27" s="21" t="s">
        <v>376</v>
      </c>
      <c r="C27" s="21" t="s">
        <v>377</v>
      </c>
      <c r="D27" s="22" t="s">
        <v>32</v>
      </c>
      <c r="E27" s="23">
        <v>9628</v>
      </c>
      <c r="F27" s="24">
        <v>26818</v>
      </c>
      <c r="G27" s="31">
        <v>39</v>
      </c>
      <c r="H27" s="24">
        <v>36305</v>
      </c>
      <c r="I27" s="33">
        <v>13</v>
      </c>
    </row>
    <row r="28" spans="1:9" x14ac:dyDescent="0.25">
      <c r="A28" s="21" t="s">
        <v>10</v>
      </c>
      <c r="B28" s="21" t="s">
        <v>376</v>
      </c>
      <c r="C28" s="21" t="s">
        <v>154</v>
      </c>
      <c r="D28" s="22" t="s">
        <v>32</v>
      </c>
      <c r="E28" s="23">
        <v>370.31</v>
      </c>
      <c r="F28" s="24">
        <v>27731</v>
      </c>
      <c r="G28" s="31">
        <v>37</v>
      </c>
      <c r="H28" s="24">
        <v>36305</v>
      </c>
      <c r="I28" s="33">
        <v>13</v>
      </c>
    </row>
    <row r="29" spans="1:9" x14ac:dyDescent="0.25">
      <c r="A29" s="21" t="s">
        <v>413</v>
      </c>
      <c r="B29" s="21" t="s">
        <v>414</v>
      </c>
      <c r="C29" s="21" t="s">
        <v>363</v>
      </c>
      <c r="D29" s="22" t="s">
        <v>32</v>
      </c>
      <c r="E29" s="23">
        <v>1851.54</v>
      </c>
      <c r="F29" s="24">
        <v>18952</v>
      </c>
      <c r="G29" s="31">
        <v>61</v>
      </c>
      <c r="H29" s="24">
        <v>41078</v>
      </c>
      <c r="I29" s="33">
        <v>0</v>
      </c>
    </row>
    <row r="30" spans="1:9" x14ac:dyDescent="0.25">
      <c r="A30" s="21" t="s">
        <v>62</v>
      </c>
      <c r="B30" s="21" t="s">
        <v>63</v>
      </c>
      <c r="C30" s="21" t="s">
        <v>64</v>
      </c>
      <c r="D30" s="22" t="s">
        <v>32</v>
      </c>
      <c r="E30" s="23">
        <v>15000</v>
      </c>
      <c r="F30" s="24">
        <v>30443</v>
      </c>
      <c r="G30" s="31">
        <v>29</v>
      </c>
      <c r="H30" s="24">
        <v>40300</v>
      </c>
      <c r="I30" s="33">
        <v>2</v>
      </c>
    </row>
    <row r="31" spans="1:9" x14ac:dyDescent="0.25">
      <c r="A31" s="21" t="s">
        <v>151</v>
      </c>
      <c r="B31" s="21" t="s">
        <v>152</v>
      </c>
      <c r="C31" s="21" t="s">
        <v>76</v>
      </c>
      <c r="D31" s="22" t="s">
        <v>32</v>
      </c>
      <c r="E31" s="23">
        <v>11500</v>
      </c>
      <c r="F31" s="24">
        <v>30601</v>
      </c>
      <c r="G31" s="31">
        <v>29</v>
      </c>
      <c r="H31" s="24">
        <v>40579</v>
      </c>
      <c r="I31" s="33">
        <v>1</v>
      </c>
    </row>
    <row r="32" spans="1:9" x14ac:dyDescent="0.25">
      <c r="A32" s="21" t="s">
        <v>412</v>
      </c>
      <c r="B32" s="21" t="s">
        <v>152</v>
      </c>
      <c r="C32" s="21" t="s">
        <v>64</v>
      </c>
      <c r="D32" s="22" t="s">
        <v>61</v>
      </c>
      <c r="E32" s="23">
        <v>14100</v>
      </c>
      <c r="F32" s="24">
        <v>24403</v>
      </c>
      <c r="G32" s="31">
        <v>46</v>
      </c>
      <c r="H32" s="24">
        <v>37219</v>
      </c>
      <c r="I32" s="33">
        <v>11</v>
      </c>
    </row>
    <row r="33" spans="1:9" x14ac:dyDescent="0.25">
      <c r="A33" s="21" t="s">
        <v>22</v>
      </c>
      <c r="B33" s="21" t="s">
        <v>152</v>
      </c>
      <c r="C33" s="21" t="s">
        <v>374</v>
      </c>
      <c r="D33" s="22" t="s">
        <v>32</v>
      </c>
      <c r="E33" s="23">
        <v>10028</v>
      </c>
      <c r="F33" s="24">
        <v>29371</v>
      </c>
      <c r="G33" s="31">
        <v>32</v>
      </c>
      <c r="H33" s="24">
        <v>38487</v>
      </c>
      <c r="I33" s="33">
        <v>7</v>
      </c>
    </row>
    <row r="34" spans="1:9" x14ac:dyDescent="0.25">
      <c r="A34" s="21" t="s">
        <v>12</v>
      </c>
      <c r="B34" s="21" t="s">
        <v>379</v>
      </c>
      <c r="C34" s="21" t="s">
        <v>374</v>
      </c>
      <c r="D34" s="22" t="s">
        <v>32</v>
      </c>
      <c r="E34" s="23">
        <v>10700</v>
      </c>
      <c r="F34" s="24">
        <v>26657</v>
      </c>
      <c r="G34" s="31">
        <v>40</v>
      </c>
      <c r="H34" s="24">
        <v>36316</v>
      </c>
      <c r="I34" s="33">
        <v>13</v>
      </c>
    </row>
    <row r="35" spans="1:9" x14ac:dyDescent="0.25">
      <c r="A35" s="21" t="s">
        <v>11</v>
      </c>
      <c r="B35" s="21" t="s">
        <v>378</v>
      </c>
      <c r="C35" s="21" t="s">
        <v>65</v>
      </c>
      <c r="D35" s="22" t="s">
        <v>32</v>
      </c>
      <c r="E35" s="23">
        <v>11000</v>
      </c>
      <c r="F35" s="24">
        <v>26246</v>
      </c>
      <c r="G35" s="31">
        <v>41</v>
      </c>
      <c r="H35" s="24">
        <v>36316</v>
      </c>
      <c r="I35" s="33">
        <v>13</v>
      </c>
    </row>
    <row r="36" spans="1:9" x14ac:dyDescent="0.25">
      <c r="A36" s="21" t="s">
        <v>600</v>
      </c>
      <c r="B36" s="21" t="s">
        <v>601</v>
      </c>
      <c r="C36" s="21" t="s">
        <v>602</v>
      </c>
      <c r="D36" s="22" t="s">
        <v>32</v>
      </c>
      <c r="E36" s="23">
        <v>34500</v>
      </c>
      <c r="F36" s="24">
        <v>21125</v>
      </c>
      <c r="G36" s="31">
        <v>55</v>
      </c>
      <c r="H36" s="24">
        <v>39865</v>
      </c>
      <c r="I36" s="33">
        <v>3</v>
      </c>
    </row>
    <row r="37" spans="1:9" x14ac:dyDescent="0.25">
      <c r="A37" s="21" t="s">
        <v>27</v>
      </c>
      <c r="B37" s="21" t="s">
        <v>443</v>
      </c>
      <c r="C37" s="21" t="s">
        <v>93</v>
      </c>
      <c r="D37" s="22" t="s">
        <v>32</v>
      </c>
      <c r="E37" s="23">
        <v>108960</v>
      </c>
      <c r="F37" s="24">
        <v>17737</v>
      </c>
      <c r="G37" s="31">
        <v>64</v>
      </c>
      <c r="H37" s="24">
        <v>37667</v>
      </c>
      <c r="I37" s="33">
        <v>9</v>
      </c>
    </row>
    <row r="38" spans="1:9" x14ac:dyDescent="0.25">
      <c r="A38" s="21" t="s">
        <v>244</v>
      </c>
      <c r="B38" s="21" t="s">
        <v>245</v>
      </c>
      <c r="C38" s="21" t="s">
        <v>214</v>
      </c>
      <c r="D38" s="22" t="s">
        <v>32</v>
      </c>
      <c r="E38" s="23">
        <v>21740</v>
      </c>
      <c r="F38" s="24">
        <v>31594</v>
      </c>
      <c r="G38" s="31">
        <v>26</v>
      </c>
      <c r="H38" s="24">
        <v>41171</v>
      </c>
      <c r="I38" s="33">
        <v>0</v>
      </c>
    </row>
    <row r="39" spans="1:9" x14ac:dyDescent="0.25">
      <c r="A39" s="21" t="s">
        <v>603</v>
      </c>
      <c r="B39" s="21" t="s">
        <v>245</v>
      </c>
      <c r="C39" s="21" t="s">
        <v>99</v>
      </c>
      <c r="D39" s="22" t="s">
        <v>32</v>
      </c>
      <c r="E39" s="23">
        <v>10528</v>
      </c>
      <c r="F39" s="24">
        <v>28732</v>
      </c>
      <c r="G39" s="31">
        <v>34</v>
      </c>
      <c r="H39" s="24">
        <v>39950</v>
      </c>
      <c r="I39" s="33">
        <v>3</v>
      </c>
    </row>
    <row r="40" spans="1:9" x14ac:dyDescent="0.25">
      <c r="A40" s="21" t="s">
        <v>44</v>
      </c>
      <c r="B40" s="21" t="s">
        <v>45</v>
      </c>
      <c r="C40" s="21" t="s">
        <v>46</v>
      </c>
      <c r="D40" s="22" t="s">
        <v>32</v>
      </c>
      <c r="E40" s="23">
        <v>15000</v>
      </c>
      <c r="F40" s="24">
        <v>25513</v>
      </c>
      <c r="G40" s="31">
        <v>43</v>
      </c>
      <c r="H40" s="24">
        <v>32947</v>
      </c>
      <c r="I40" s="33">
        <v>22</v>
      </c>
    </row>
    <row r="41" spans="1:9" x14ac:dyDescent="0.25">
      <c r="A41" s="21" t="s">
        <v>361</v>
      </c>
      <c r="B41" s="21" t="s">
        <v>45</v>
      </c>
      <c r="C41" s="21" t="s">
        <v>362</v>
      </c>
      <c r="D41" s="22" t="s">
        <v>32</v>
      </c>
      <c r="E41" s="23">
        <v>9628</v>
      </c>
      <c r="F41" s="24">
        <v>26445</v>
      </c>
      <c r="G41" s="31">
        <v>40</v>
      </c>
      <c r="H41" s="24">
        <v>35736</v>
      </c>
      <c r="I41" s="33">
        <v>15</v>
      </c>
    </row>
    <row r="42" spans="1:9" x14ac:dyDescent="0.25">
      <c r="A42" s="21" t="s">
        <v>36</v>
      </c>
      <c r="B42" s="21" t="s">
        <v>37</v>
      </c>
      <c r="C42" s="21" t="s">
        <v>38</v>
      </c>
      <c r="D42" s="22" t="s">
        <v>32</v>
      </c>
      <c r="E42" s="23">
        <v>15000</v>
      </c>
      <c r="F42" s="24">
        <v>19045</v>
      </c>
      <c r="G42" s="31">
        <v>60</v>
      </c>
      <c r="H42" s="24">
        <v>40780</v>
      </c>
      <c r="I42" s="33">
        <v>1</v>
      </c>
    </row>
    <row r="43" spans="1:9" x14ac:dyDescent="0.25">
      <c r="A43" s="21" t="s">
        <v>237</v>
      </c>
      <c r="B43" s="21" t="s">
        <v>238</v>
      </c>
      <c r="C43" s="21" t="s">
        <v>68</v>
      </c>
      <c r="D43" s="22" t="s">
        <v>32</v>
      </c>
      <c r="E43" s="23">
        <v>20734</v>
      </c>
      <c r="F43" s="24">
        <v>20431</v>
      </c>
      <c r="G43" s="31">
        <v>57</v>
      </c>
      <c r="H43" s="24">
        <v>41153</v>
      </c>
      <c r="I43" s="33">
        <v>0</v>
      </c>
    </row>
    <row r="44" spans="1:9" x14ac:dyDescent="0.25">
      <c r="A44" s="21" t="s">
        <v>504</v>
      </c>
      <c r="B44" s="21" t="s">
        <v>238</v>
      </c>
      <c r="C44" s="21" t="s">
        <v>505</v>
      </c>
      <c r="D44" s="22" t="s">
        <v>32</v>
      </c>
      <c r="E44" s="23">
        <v>40000</v>
      </c>
      <c r="F44" s="24">
        <v>17208</v>
      </c>
      <c r="G44" s="31">
        <v>65</v>
      </c>
      <c r="H44" s="24">
        <v>38444</v>
      </c>
      <c r="I44" s="33">
        <v>7</v>
      </c>
    </row>
    <row r="45" spans="1:9" x14ac:dyDescent="0.25">
      <c r="A45" s="21" t="s">
        <v>529</v>
      </c>
      <c r="B45" s="21" t="s">
        <v>238</v>
      </c>
      <c r="C45" s="21" t="s">
        <v>68</v>
      </c>
      <c r="D45" s="22" t="s">
        <v>32</v>
      </c>
      <c r="E45" s="23">
        <v>13667.31</v>
      </c>
      <c r="F45" s="24">
        <v>20431</v>
      </c>
      <c r="G45" s="31">
        <v>57</v>
      </c>
      <c r="H45" s="24">
        <v>38782</v>
      </c>
      <c r="I45" s="33">
        <v>6</v>
      </c>
    </row>
    <row r="46" spans="1:9" x14ac:dyDescent="0.25">
      <c r="A46" s="21" t="s">
        <v>587</v>
      </c>
      <c r="B46" s="21" t="s">
        <v>588</v>
      </c>
      <c r="C46" s="21" t="s">
        <v>125</v>
      </c>
      <c r="D46" s="22" t="s">
        <v>32</v>
      </c>
      <c r="E46" s="23">
        <v>9628</v>
      </c>
      <c r="F46" s="24">
        <v>0</v>
      </c>
      <c r="G46" s="31">
        <v>112</v>
      </c>
      <c r="H46" s="24">
        <v>39961</v>
      </c>
      <c r="I46" s="33">
        <v>3</v>
      </c>
    </row>
    <row r="47" spans="1:9" x14ac:dyDescent="0.25">
      <c r="A47" s="21" t="s">
        <v>578</v>
      </c>
      <c r="B47" s="21" t="s">
        <v>579</v>
      </c>
      <c r="C47" s="21" t="s">
        <v>47</v>
      </c>
      <c r="D47" s="22" t="s">
        <v>32</v>
      </c>
      <c r="E47" s="23">
        <v>9628</v>
      </c>
      <c r="F47" s="24">
        <v>0</v>
      </c>
      <c r="G47" s="31">
        <v>112</v>
      </c>
      <c r="H47" s="24">
        <v>39635</v>
      </c>
      <c r="I47" s="33">
        <v>4</v>
      </c>
    </row>
    <row r="48" spans="1:9" x14ac:dyDescent="0.25">
      <c r="A48" s="21" t="s">
        <v>217</v>
      </c>
      <c r="B48" s="21" t="s">
        <v>218</v>
      </c>
      <c r="C48" s="21" t="s">
        <v>219</v>
      </c>
      <c r="D48" s="22" t="s">
        <v>32</v>
      </c>
      <c r="E48" s="23">
        <v>1600</v>
      </c>
      <c r="F48" s="24">
        <v>32434</v>
      </c>
      <c r="G48" s="31">
        <v>24</v>
      </c>
      <c r="H48" s="24">
        <v>41079</v>
      </c>
      <c r="I48" s="33">
        <v>0</v>
      </c>
    </row>
    <row r="49" spans="1:9" x14ac:dyDescent="0.25">
      <c r="A49" s="21" t="s">
        <v>417</v>
      </c>
      <c r="B49" s="21" t="s">
        <v>418</v>
      </c>
      <c r="C49" s="21" t="s">
        <v>109</v>
      </c>
      <c r="D49" s="22" t="s">
        <v>32</v>
      </c>
      <c r="E49" s="23">
        <v>18400</v>
      </c>
      <c r="F49" s="24">
        <v>18449</v>
      </c>
      <c r="G49" s="31">
        <v>62</v>
      </c>
      <c r="H49" s="24">
        <v>37317</v>
      </c>
      <c r="I49" s="33">
        <v>10</v>
      </c>
    </row>
    <row r="50" spans="1:9" x14ac:dyDescent="0.25">
      <c r="A50" s="21" t="s">
        <v>394</v>
      </c>
      <c r="B50" s="21" t="s">
        <v>395</v>
      </c>
      <c r="C50" s="21" t="s">
        <v>396</v>
      </c>
      <c r="D50" s="22" t="s">
        <v>32</v>
      </c>
      <c r="E50" s="23">
        <v>14100</v>
      </c>
      <c r="F50" s="24">
        <v>27967</v>
      </c>
      <c r="G50" s="31">
        <v>36</v>
      </c>
      <c r="H50" s="24">
        <v>36666</v>
      </c>
      <c r="I50" s="33">
        <v>12</v>
      </c>
    </row>
    <row r="51" spans="1:9" x14ac:dyDescent="0.25">
      <c r="A51" s="21" t="s">
        <v>524</v>
      </c>
      <c r="B51" s="21" t="s">
        <v>525</v>
      </c>
      <c r="C51" s="21" t="s">
        <v>90</v>
      </c>
      <c r="D51" s="22" t="s">
        <v>32</v>
      </c>
      <c r="E51" s="23">
        <v>19600</v>
      </c>
      <c r="F51" s="24">
        <v>27974</v>
      </c>
      <c r="G51" s="31">
        <v>36</v>
      </c>
      <c r="H51" s="24">
        <v>38596</v>
      </c>
      <c r="I51" s="33">
        <v>7</v>
      </c>
    </row>
    <row r="52" spans="1:9" x14ac:dyDescent="0.25">
      <c r="A52" s="21" t="s">
        <v>498</v>
      </c>
      <c r="B52" s="21" t="s">
        <v>499</v>
      </c>
      <c r="C52" s="21" t="s">
        <v>107</v>
      </c>
      <c r="D52" s="22" t="s">
        <v>32</v>
      </c>
      <c r="E52" s="23">
        <v>9628</v>
      </c>
      <c r="F52" s="24">
        <v>27030</v>
      </c>
      <c r="G52" s="31">
        <v>38</v>
      </c>
      <c r="H52" s="24">
        <v>38194</v>
      </c>
      <c r="I52" s="33">
        <v>8</v>
      </c>
    </row>
    <row r="53" spans="1:9" x14ac:dyDescent="0.25">
      <c r="A53" s="21" t="s">
        <v>612</v>
      </c>
      <c r="B53" s="21" t="s">
        <v>499</v>
      </c>
      <c r="C53" s="21" t="s">
        <v>68</v>
      </c>
      <c r="D53" s="22" t="s">
        <v>32</v>
      </c>
      <c r="E53" s="23">
        <v>9628</v>
      </c>
      <c r="F53" s="24">
        <v>32251</v>
      </c>
      <c r="G53" s="31">
        <v>24</v>
      </c>
      <c r="H53" s="24">
        <v>41071</v>
      </c>
      <c r="I53" s="33">
        <v>0</v>
      </c>
    </row>
    <row r="54" spans="1:9" x14ac:dyDescent="0.25">
      <c r="A54" s="21" t="s">
        <v>110</v>
      </c>
      <c r="B54" s="21" t="s">
        <v>111</v>
      </c>
      <c r="C54" s="21" t="s">
        <v>112</v>
      </c>
      <c r="D54" s="22" t="s">
        <v>32</v>
      </c>
      <c r="E54" s="23">
        <v>9628</v>
      </c>
      <c r="F54" s="24">
        <v>30440</v>
      </c>
      <c r="G54" s="31">
        <v>29</v>
      </c>
      <c r="H54" s="24">
        <v>40376</v>
      </c>
      <c r="I54" s="33">
        <v>2</v>
      </c>
    </row>
    <row r="55" spans="1:9" x14ac:dyDescent="0.25">
      <c r="A55" s="21" t="s">
        <v>2</v>
      </c>
      <c r="B55" s="21" t="s">
        <v>292</v>
      </c>
      <c r="C55" s="21" t="s">
        <v>68</v>
      </c>
      <c r="D55" s="22" t="s">
        <v>32</v>
      </c>
      <c r="E55" s="23">
        <v>9628</v>
      </c>
      <c r="F55" s="24">
        <v>23504</v>
      </c>
      <c r="G55" s="31">
        <v>48</v>
      </c>
      <c r="H55" s="24">
        <v>31094</v>
      </c>
      <c r="I55" s="33">
        <v>27</v>
      </c>
    </row>
    <row r="56" spans="1:9" x14ac:dyDescent="0.25">
      <c r="A56" s="21" t="s">
        <v>113</v>
      </c>
      <c r="B56" s="21" t="s">
        <v>114</v>
      </c>
      <c r="C56" s="21" t="s">
        <v>115</v>
      </c>
      <c r="D56" s="22" t="s">
        <v>32</v>
      </c>
      <c r="E56" s="23">
        <v>9628</v>
      </c>
      <c r="F56" s="24">
        <v>31059</v>
      </c>
      <c r="G56" s="31">
        <v>27</v>
      </c>
      <c r="H56" s="24">
        <v>40376</v>
      </c>
      <c r="I56" s="33">
        <v>2</v>
      </c>
    </row>
    <row r="57" spans="1:9" x14ac:dyDescent="0.25">
      <c r="A57" s="21" t="s">
        <v>164</v>
      </c>
      <c r="B57" s="21" t="s">
        <v>165</v>
      </c>
      <c r="C57" s="21" t="s">
        <v>166</v>
      </c>
      <c r="D57" s="22" t="s">
        <v>32</v>
      </c>
      <c r="E57" s="23">
        <v>15000</v>
      </c>
      <c r="F57" s="24">
        <v>20641</v>
      </c>
      <c r="G57" s="31">
        <v>56</v>
      </c>
      <c r="H57" s="24">
        <v>40693</v>
      </c>
      <c r="I57" s="33">
        <v>1</v>
      </c>
    </row>
    <row r="58" spans="1:9" x14ac:dyDescent="0.25">
      <c r="A58" s="21" t="s">
        <v>338</v>
      </c>
      <c r="B58" s="21" t="s">
        <v>165</v>
      </c>
      <c r="C58" s="21" t="s">
        <v>339</v>
      </c>
      <c r="D58" s="22" t="s">
        <v>32</v>
      </c>
      <c r="E58" s="23">
        <v>11000</v>
      </c>
      <c r="F58" s="24">
        <v>23194</v>
      </c>
      <c r="G58" s="31">
        <v>49</v>
      </c>
      <c r="H58" s="24">
        <v>31535</v>
      </c>
      <c r="I58" s="33">
        <v>26</v>
      </c>
    </row>
    <row r="59" spans="1:9" x14ac:dyDescent="0.25">
      <c r="A59" s="21" t="s">
        <v>9</v>
      </c>
      <c r="B59" s="21" t="s">
        <v>373</v>
      </c>
      <c r="C59" s="21" t="s">
        <v>288</v>
      </c>
      <c r="D59" s="22" t="s">
        <v>32</v>
      </c>
      <c r="E59" s="23">
        <v>11000</v>
      </c>
      <c r="F59" s="24">
        <v>21504</v>
      </c>
      <c r="G59" s="31">
        <v>54</v>
      </c>
      <c r="H59" s="24">
        <v>36069</v>
      </c>
      <c r="I59" s="33">
        <v>14</v>
      </c>
    </row>
    <row r="60" spans="1:9" x14ac:dyDescent="0.25">
      <c r="A60" s="21" t="s">
        <v>81</v>
      </c>
      <c r="B60" s="21" t="s">
        <v>82</v>
      </c>
      <c r="C60" s="21" t="s">
        <v>83</v>
      </c>
      <c r="D60" s="22" t="s">
        <v>61</v>
      </c>
      <c r="E60" s="23">
        <v>15000</v>
      </c>
      <c r="F60" s="24">
        <v>31373</v>
      </c>
      <c r="G60" s="31">
        <v>27</v>
      </c>
      <c r="H60" s="24">
        <v>40645</v>
      </c>
      <c r="I60" s="33">
        <v>1</v>
      </c>
    </row>
    <row r="61" spans="1:9" x14ac:dyDescent="0.25">
      <c r="A61" s="21" t="s">
        <v>54</v>
      </c>
      <c r="B61" s="21" t="s">
        <v>55</v>
      </c>
      <c r="C61" s="21" t="s">
        <v>56</v>
      </c>
      <c r="D61" s="22" t="s">
        <v>32</v>
      </c>
      <c r="E61" s="23">
        <v>15000</v>
      </c>
      <c r="F61" s="24">
        <v>20639</v>
      </c>
      <c r="G61" s="31">
        <v>56</v>
      </c>
      <c r="H61" s="24">
        <v>32677</v>
      </c>
      <c r="I61" s="33">
        <v>23</v>
      </c>
    </row>
    <row r="62" spans="1:9" x14ac:dyDescent="0.25">
      <c r="A62" s="21" t="s">
        <v>3</v>
      </c>
      <c r="B62" s="21" t="s">
        <v>55</v>
      </c>
      <c r="C62" s="21" t="s">
        <v>293</v>
      </c>
      <c r="D62" s="22" t="s">
        <v>32</v>
      </c>
      <c r="E62" s="23">
        <v>9628</v>
      </c>
      <c r="F62" s="24">
        <v>19907</v>
      </c>
      <c r="G62" s="31">
        <v>58</v>
      </c>
      <c r="H62" s="24">
        <v>40766</v>
      </c>
      <c r="I62" s="33">
        <v>1</v>
      </c>
    </row>
    <row r="63" spans="1:9" x14ac:dyDescent="0.25">
      <c r="A63" s="21" t="s">
        <v>576</v>
      </c>
      <c r="B63" s="21" t="s">
        <v>577</v>
      </c>
      <c r="C63" s="21" t="s">
        <v>252</v>
      </c>
      <c r="D63" s="22" t="s">
        <v>32</v>
      </c>
      <c r="E63" s="23">
        <v>9628</v>
      </c>
      <c r="F63" s="24">
        <v>24209</v>
      </c>
      <c r="G63" s="31">
        <v>46</v>
      </c>
      <c r="H63" s="24">
        <v>39630</v>
      </c>
      <c r="I63" s="33">
        <v>4</v>
      </c>
    </row>
    <row r="64" spans="1:9" x14ac:dyDescent="0.25">
      <c r="A64" s="21" t="s">
        <v>515</v>
      </c>
      <c r="B64" s="21" t="s">
        <v>516</v>
      </c>
      <c r="C64" s="21" t="s">
        <v>99</v>
      </c>
      <c r="D64" s="22" t="s">
        <v>32</v>
      </c>
      <c r="E64" s="23">
        <v>9628</v>
      </c>
      <c r="F64" s="24">
        <v>29296</v>
      </c>
      <c r="G64" s="31">
        <v>32</v>
      </c>
      <c r="H64" s="24">
        <v>38537</v>
      </c>
      <c r="I64" s="33">
        <v>7</v>
      </c>
    </row>
    <row r="65" spans="1:9" x14ac:dyDescent="0.25">
      <c r="A65" s="21" t="s">
        <v>598</v>
      </c>
      <c r="B65" s="21" t="s">
        <v>599</v>
      </c>
      <c r="C65" s="21" t="s">
        <v>570</v>
      </c>
      <c r="D65" s="22" t="s">
        <v>32</v>
      </c>
      <c r="E65" s="23">
        <v>9628</v>
      </c>
      <c r="F65" s="24">
        <v>28324</v>
      </c>
      <c r="G65" s="31">
        <v>35</v>
      </c>
      <c r="H65" s="24">
        <v>39960</v>
      </c>
      <c r="I65" s="33">
        <v>3</v>
      </c>
    </row>
    <row r="66" spans="1:9" x14ac:dyDescent="0.25">
      <c r="A66" s="21" t="s">
        <v>247</v>
      </c>
      <c r="B66" s="21" t="s">
        <v>248</v>
      </c>
      <c r="C66" s="21" t="s">
        <v>52</v>
      </c>
      <c r="D66" s="22" t="s">
        <v>32</v>
      </c>
      <c r="E66" s="23">
        <v>13239</v>
      </c>
      <c r="F66" s="24">
        <v>27831</v>
      </c>
      <c r="G66" s="31">
        <v>36</v>
      </c>
      <c r="H66" s="24">
        <v>41204</v>
      </c>
      <c r="I66" s="33">
        <v>0</v>
      </c>
    </row>
    <row r="67" spans="1:9" x14ac:dyDescent="0.25">
      <c r="A67" s="21" t="s">
        <v>541</v>
      </c>
      <c r="B67" s="21" t="s">
        <v>542</v>
      </c>
      <c r="C67" s="21" t="s">
        <v>200</v>
      </c>
      <c r="D67" s="22" t="s">
        <v>32</v>
      </c>
      <c r="E67" s="23">
        <v>34500</v>
      </c>
      <c r="F67" s="24">
        <v>29148</v>
      </c>
      <c r="G67" s="31">
        <v>33</v>
      </c>
      <c r="H67" s="24">
        <v>40758</v>
      </c>
      <c r="I67" s="33">
        <v>1</v>
      </c>
    </row>
    <row r="68" spans="1:9" x14ac:dyDescent="0.25">
      <c r="A68" s="21" t="s">
        <v>470</v>
      </c>
      <c r="B68" s="21" t="s">
        <v>471</v>
      </c>
      <c r="C68" s="21" t="s">
        <v>472</v>
      </c>
      <c r="D68" s="22" t="s">
        <v>32</v>
      </c>
      <c r="E68" s="23">
        <v>9628</v>
      </c>
      <c r="F68" s="24">
        <v>21696</v>
      </c>
      <c r="G68" s="31">
        <v>53</v>
      </c>
      <c r="H68" s="24">
        <v>37900</v>
      </c>
      <c r="I68" s="33">
        <v>9</v>
      </c>
    </row>
    <row r="69" spans="1:9" x14ac:dyDescent="0.25">
      <c r="A69" s="21" t="s">
        <v>289</v>
      </c>
      <c r="B69" s="21" t="s">
        <v>290</v>
      </c>
      <c r="C69" s="21" t="s">
        <v>119</v>
      </c>
      <c r="D69" s="22" t="s">
        <v>32</v>
      </c>
      <c r="E69" s="23">
        <v>200</v>
      </c>
      <c r="F69" s="24">
        <v>19725</v>
      </c>
      <c r="G69" s="31">
        <v>58</v>
      </c>
      <c r="H69" s="24">
        <v>39814</v>
      </c>
      <c r="I69" s="33">
        <v>3</v>
      </c>
    </row>
    <row r="70" spans="1:9" x14ac:dyDescent="0.25">
      <c r="A70" s="21" t="s">
        <v>506</v>
      </c>
      <c r="B70" s="21" t="s">
        <v>507</v>
      </c>
      <c r="C70" s="21" t="s">
        <v>65</v>
      </c>
      <c r="D70" s="22" t="s">
        <v>32</v>
      </c>
      <c r="E70" s="23">
        <v>9628</v>
      </c>
      <c r="F70" s="24">
        <v>25790</v>
      </c>
      <c r="G70" s="31">
        <v>42</v>
      </c>
      <c r="H70" s="24">
        <v>38486</v>
      </c>
      <c r="I70" s="33">
        <v>7</v>
      </c>
    </row>
    <row r="71" spans="1:9" x14ac:dyDescent="0.25">
      <c r="A71" s="21" t="s">
        <v>8</v>
      </c>
      <c r="B71" s="21" t="s">
        <v>358</v>
      </c>
      <c r="C71" s="21" t="s">
        <v>52</v>
      </c>
      <c r="D71" s="22" t="s">
        <v>32</v>
      </c>
      <c r="E71" s="23">
        <v>9628</v>
      </c>
      <c r="F71" s="24">
        <v>21716</v>
      </c>
      <c r="G71" s="31">
        <v>53</v>
      </c>
      <c r="H71" s="24">
        <v>35658</v>
      </c>
      <c r="I71" s="33">
        <v>15</v>
      </c>
    </row>
    <row r="72" spans="1:9" x14ac:dyDescent="0.25">
      <c r="A72" s="21" t="s">
        <v>487</v>
      </c>
      <c r="B72" s="21" t="s">
        <v>488</v>
      </c>
      <c r="C72" s="21" t="s">
        <v>195</v>
      </c>
      <c r="D72" s="22" t="s">
        <v>32</v>
      </c>
      <c r="E72" s="23">
        <v>10528</v>
      </c>
      <c r="F72" s="24">
        <v>29585</v>
      </c>
      <c r="G72" s="31">
        <v>32</v>
      </c>
      <c r="H72" s="24">
        <v>38171</v>
      </c>
      <c r="I72" s="33">
        <v>8</v>
      </c>
    </row>
    <row r="73" spans="1:9" x14ac:dyDescent="0.25">
      <c r="A73" s="21" t="s">
        <v>72</v>
      </c>
      <c r="B73" s="21" t="s">
        <v>73</v>
      </c>
      <c r="C73" s="21" t="s">
        <v>74</v>
      </c>
      <c r="D73" s="22" t="s">
        <v>32</v>
      </c>
      <c r="E73" s="23">
        <v>15000</v>
      </c>
      <c r="F73" s="24">
        <v>20409</v>
      </c>
      <c r="G73" s="31">
        <v>57</v>
      </c>
      <c r="H73" s="24">
        <v>33482</v>
      </c>
      <c r="I73" s="33">
        <v>21</v>
      </c>
    </row>
    <row r="74" spans="1:9" x14ac:dyDescent="0.25">
      <c r="A74" s="21" t="s">
        <v>258</v>
      </c>
      <c r="B74" s="21" t="s">
        <v>73</v>
      </c>
      <c r="C74" s="21" t="s">
        <v>259</v>
      </c>
      <c r="D74" s="22" t="s">
        <v>32</v>
      </c>
      <c r="E74" s="23">
        <v>13239</v>
      </c>
      <c r="F74" s="24">
        <v>30595</v>
      </c>
      <c r="G74" s="31">
        <v>29</v>
      </c>
      <c r="H74" s="24">
        <v>41234</v>
      </c>
      <c r="I74" s="33">
        <v>0</v>
      </c>
    </row>
    <row r="75" spans="1:9" x14ac:dyDescent="0.25">
      <c r="A75" s="21" t="s">
        <v>496</v>
      </c>
      <c r="B75" s="21" t="s">
        <v>497</v>
      </c>
      <c r="C75" s="21" t="s">
        <v>259</v>
      </c>
      <c r="D75" s="22" t="s">
        <v>32</v>
      </c>
      <c r="E75" s="23">
        <v>6295.23</v>
      </c>
      <c r="F75" s="24">
        <v>30605</v>
      </c>
      <c r="G75" s="31">
        <v>29</v>
      </c>
      <c r="H75" s="24">
        <v>40752</v>
      </c>
      <c r="I75" s="33">
        <v>1</v>
      </c>
    </row>
    <row r="76" spans="1:9" x14ac:dyDescent="0.25">
      <c r="A76" s="21" t="s">
        <v>256</v>
      </c>
      <c r="B76" s="21" t="s">
        <v>257</v>
      </c>
      <c r="C76" s="21" t="s">
        <v>191</v>
      </c>
      <c r="D76" s="22" t="s">
        <v>32</v>
      </c>
      <c r="E76" s="23">
        <v>13239</v>
      </c>
      <c r="F76" s="24">
        <v>28935</v>
      </c>
      <c r="G76" s="31">
        <v>33</v>
      </c>
      <c r="H76" s="24">
        <v>41221</v>
      </c>
      <c r="I76" s="33">
        <v>0</v>
      </c>
    </row>
    <row r="77" spans="1:9" x14ac:dyDescent="0.25">
      <c r="A77" s="21" t="s">
        <v>371</v>
      </c>
      <c r="B77" s="21" t="s">
        <v>372</v>
      </c>
      <c r="C77" s="21" t="s">
        <v>200</v>
      </c>
      <c r="D77" s="22" t="s">
        <v>32</v>
      </c>
      <c r="E77" s="23">
        <v>10700</v>
      </c>
      <c r="F77" s="24">
        <v>22637</v>
      </c>
      <c r="G77" s="31">
        <v>51</v>
      </c>
      <c r="H77" s="24">
        <v>36069</v>
      </c>
      <c r="I77" s="33">
        <v>14</v>
      </c>
    </row>
    <row r="78" spans="1:9" x14ac:dyDescent="0.25">
      <c r="A78" s="21" t="s">
        <v>198</v>
      </c>
      <c r="B78" s="21" t="s">
        <v>199</v>
      </c>
      <c r="C78" s="21" t="s">
        <v>200</v>
      </c>
      <c r="D78" s="22" t="s">
        <v>32</v>
      </c>
      <c r="E78" s="23">
        <v>375.84</v>
      </c>
      <c r="F78" s="24">
        <v>32704</v>
      </c>
      <c r="G78" s="31">
        <v>23</v>
      </c>
      <c r="H78" s="24">
        <v>41380</v>
      </c>
      <c r="I78" s="33">
        <v>0</v>
      </c>
    </row>
    <row r="79" spans="1:9" x14ac:dyDescent="0.25">
      <c r="A79" s="21" t="s">
        <v>574</v>
      </c>
      <c r="B79" s="21" t="s">
        <v>575</v>
      </c>
      <c r="C79" s="21" t="s">
        <v>200</v>
      </c>
      <c r="D79" s="22" t="s">
        <v>32</v>
      </c>
      <c r="E79" s="23">
        <v>9628</v>
      </c>
      <c r="F79" s="24">
        <v>32704</v>
      </c>
      <c r="G79" s="31">
        <v>23</v>
      </c>
      <c r="H79" s="24">
        <v>39961</v>
      </c>
      <c r="I79" s="33">
        <v>3</v>
      </c>
    </row>
    <row r="80" spans="1:9" x14ac:dyDescent="0.25">
      <c r="A80" s="21" t="s">
        <v>295</v>
      </c>
      <c r="B80" s="21" t="s">
        <v>296</v>
      </c>
      <c r="C80" s="21" t="s">
        <v>297</v>
      </c>
      <c r="D80" s="22" t="s">
        <v>32</v>
      </c>
      <c r="E80" s="23">
        <v>15000</v>
      </c>
      <c r="F80" s="24">
        <v>25376</v>
      </c>
      <c r="G80" s="31">
        <v>43</v>
      </c>
      <c r="H80" s="24">
        <v>39531</v>
      </c>
      <c r="I80" s="33">
        <v>4</v>
      </c>
    </row>
    <row r="81" spans="1:9" x14ac:dyDescent="0.25">
      <c r="A81" s="21" t="s">
        <v>298</v>
      </c>
      <c r="B81" s="21" t="s">
        <v>296</v>
      </c>
      <c r="C81" s="21" t="s">
        <v>299</v>
      </c>
      <c r="D81" s="22" t="s">
        <v>32</v>
      </c>
      <c r="E81" s="23">
        <v>15000</v>
      </c>
      <c r="F81" s="24">
        <v>31242</v>
      </c>
      <c r="G81" s="31">
        <v>27</v>
      </c>
      <c r="H81" s="24">
        <v>39531</v>
      </c>
      <c r="I81" s="33">
        <v>4</v>
      </c>
    </row>
    <row r="82" spans="1:9" x14ac:dyDescent="0.25">
      <c r="A82" s="21" t="s">
        <v>300</v>
      </c>
      <c r="B82" s="21" t="s">
        <v>296</v>
      </c>
      <c r="C82" s="21" t="s">
        <v>211</v>
      </c>
      <c r="D82" s="22" t="s">
        <v>32</v>
      </c>
      <c r="E82" s="23">
        <v>15000</v>
      </c>
      <c r="F82" s="24">
        <v>15587</v>
      </c>
      <c r="G82" s="31">
        <v>70</v>
      </c>
      <c r="H82" s="24">
        <v>39531</v>
      </c>
      <c r="I82" s="33">
        <v>4</v>
      </c>
    </row>
    <row r="83" spans="1:9" x14ac:dyDescent="0.25">
      <c r="A83" s="21" t="s">
        <v>5</v>
      </c>
      <c r="B83" s="21" t="s">
        <v>336</v>
      </c>
      <c r="C83" s="21" t="s">
        <v>150</v>
      </c>
      <c r="D83" s="22" t="s">
        <v>32</v>
      </c>
      <c r="E83" s="23">
        <v>9628</v>
      </c>
      <c r="F83" s="24">
        <v>28135</v>
      </c>
      <c r="G83" s="31">
        <v>35</v>
      </c>
      <c r="H83" s="24">
        <v>35462</v>
      </c>
      <c r="I83" s="33">
        <v>15</v>
      </c>
    </row>
    <row r="84" spans="1:9" x14ac:dyDescent="0.25">
      <c r="A84" s="21" t="s">
        <v>501</v>
      </c>
      <c r="B84" s="21" t="s">
        <v>502</v>
      </c>
      <c r="C84" s="21" t="s">
        <v>503</v>
      </c>
      <c r="D84" s="22" t="s">
        <v>32</v>
      </c>
      <c r="E84" s="23">
        <v>14100</v>
      </c>
      <c r="F84" s="24">
        <v>23620</v>
      </c>
      <c r="G84" s="31">
        <v>48</v>
      </c>
      <c r="H84" s="24">
        <v>38241</v>
      </c>
      <c r="I84" s="33">
        <v>8</v>
      </c>
    </row>
    <row r="85" spans="1:9" x14ac:dyDescent="0.25">
      <c r="A85" s="21" t="s">
        <v>116</v>
      </c>
      <c r="B85" s="21" t="s">
        <v>117</v>
      </c>
      <c r="C85" s="21" t="s">
        <v>118</v>
      </c>
      <c r="D85" s="22" t="s">
        <v>32</v>
      </c>
      <c r="E85" s="23">
        <v>9628</v>
      </c>
      <c r="F85" s="24">
        <v>32790</v>
      </c>
      <c r="G85" s="31">
        <v>23</v>
      </c>
      <c r="H85" s="24">
        <v>40376</v>
      </c>
      <c r="I85" s="33">
        <v>2</v>
      </c>
    </row>
    <row r="86" spans="1:9" x14ac:dyDescent="0.25">
      <c r="A86" s="21" t="s">
        <v>415</v>
      </c>
      <c r="B86" s="21" t="s">
        <v>117</v>
      </c>
      <c r="C86" s="21" t="s">
        <v>416</v>
      </c>
      <c r="D86" s="22" t="s">
        <v>32</v>
      </c>
      <c r="E86" s="23">
        <v>13050</v>
      </c>
      <c r="F86" s="24">
        <v>20691</v>
      </c>
      <c r="G86" s="31">
        <v>56</v>
      </c>
      <c r="H86" s="24">
        <v>37300</v>
      </c>
      <c r="I86" s="33">
        <v>10</v>
      </c>
    </row>
    <row r="87" spans="1:9" x14ac:dyDescent="0.25">
      <c r="A87" s="21" t="s">
        <v>271</v>
      </c>
      <c r="B87" s="21" t="s">
        <v>272</v>
      </c>
      <c r="C87" s="21" t="s">
        <v>49</v>
      </c>
      <c r="D87" s="22" t="s">
        <v>32</v>
      </c>
      <c r="E87" s="23">
        <v>4160</v>
      </c>
      <c r="F87" s="24">
        <v>31719</v>
      </c>
      <c r="G87" s="31">
        <v>26</v>
      </c>
      <c r="H87" s="24">
        <v>41307</v>
      </c>
      <c r="I87" s="33">
        <v>0</v>
      </c>
    </row>
    <row r="88" spans="1:9" x14ac:dyDescent="0.25">
      <c r="A88" s="21" t="s">
        <v>397</v>
      </c>
      <c r="B88" s="21" t="s">
        <v>398</v>
      </c>
      <c r="C88" s="21" t="s">
        <v>399</v>
      </c>
      <c r="D88" s="22" t="s">
        <v>32</v>
      </c>
      <c r="E88" s="23">
        <v>9628</v>
      </c>
      <c r="F88" s="24">
        <v>28884</v>
      </c>
      <c r="G88" s="31">
        <v>33</v>
      </c>
      <c r="H88" s="24">
        <v>40744</v>
      </c>
      <c r="I88" s="33">
        <v>1</v>
      </c>
    </row>
    <row r="89" spans="1:9" x14ac:dyDescent="0.25">
      <c r="A89" s="21" t="s">
        <v>15</v>
      </c>
      <c r="B89" s="21" t="s">
        <v>383</v>
      </c>
      <c r="C89" s="21" t="s">
        <v>384</v>
      </c>
      <c r="D89" s="22" t="s">
        <v>32</v>
      </c>
      <c r="E89" s="23">
        <v>9628</v>
      </c>
      <c r="F89" s="24">
        <v>28884</v>
      </c>
      <c r="G89" s="31">
        <v>33</v>
      </c>
      <c r="H89" s="24">
        <v>36331</v>
      </c>
      <c r="I89" s="33">
        <v>13</v>
      </c>
    </row>
    <row r="90" spans="1:9" x14ac:dyDescent="0.25">
      <c r="A90" s="21" t="s">
        <v>159</v>
      </c>
      <c r="B90" s="21" t="s">
        <v>160</v>
      </c>
      <c r="C90" s="21" t="s">
        <v>126</v>
      </c>
      <c r="D90" s="22" t="s">
        <v>32</v>
      </c>
      <c r="E90" s="23">
        <v>15000</v>
      </c>
      <c r="F90" s="24">
        <v>21551</v>
      </c>
      <c r="G90" s="31">
        <v>53</v>
      </c>
      <c r="H90" s="24">
        <v>40674</v>
      </c>
      <c r="I90" s="33">
        <v>1</v>
      </c>
    </row>
    <row r="91" spans="1:9" x14ac:dyDescent="0.25">
      <c r="A91" s="21" t="s">
        <v>167</v>
      </c>
      <c r="B91" s="21" t="s">
        <v>160</v>
      </c>
      <c r="C91" s="21" t="s">
        <v>168</v>
      </c>
      <c r="D91" s="22" t="s">
        <v>32</v>
      </c>
      <c r="E91" s="23">
        <v>15000</v>
      </c>
      <c r="F91" s="24">
        <v>31133</v>
      </c>
      <c r="G91" s="31">
        <v>27</v>
      </c>
      <c r="H91" s="24">
        <v>40733</v>
      </c>
      <c r="I91" s="33">
        <v>1</v>
      </c>
    </row>
    <row r="92" spans="1:9" x14ac:dyDescent="0.25">
      <c r="A92" s="21" t="s">
        <v>21</v>
      </c>
      <c r="B92" s="21" t="s">
        <v>433</v>
      </c>
      <c r="C92" s="21" t="s">
        <v>65</v>
      </c>
      <c r="D92" s="22" t="s">
        <v>32</v>
      </c>
      <c r="E92" s="23">
        <v>9628</v>
      </c>
      <c r="F92" s="24">
        <v>20842</v>
      </c>
      <c r="G92" s="31">
        <v>55</v>
      </c>
      <c r="H92" s="24">
        <v>37472</v>
      </c>
      <c r="I92" s="33">
        <v>10</v>
      </c>
    </row>
    <row r="93" spans="1:9" x14ac:dyDescent="0.25">
      <c r="A93" s="21" t="s">
        <v>567</v>
      </c>
      <c r="B93" s="21" t="s">
        <v>433</v>
      </c>
      <c r="C93" s="21" t="s">
        <v>568</v>
      </c>
      <c r="D93" s="22" t="s">
        <v>61</v>
      </c>
      <c r="E93" s="23">
        <v>0</v>
      </c>
      <c r="F93" s="24">
        <v>30272</v>
      </c>
      <c r="G93" s="31">
        <v>30</v>
      </c>
      <c r="H93" s="24">
        <v>39523</v>
      </c>
      <c r="I93" s="33">
        <v>4</v>
      </c>
    </row>
    <row r="94" spans="1:9" x14ac:dyDescent="0.25">
      <c r="A94" s="21" t="s">
        <v>573</v>
      </c>
      <c r="B94" s="21" t="s">
        <v>433</v>
      </c>
      <c r="C94" s="21" t="s">
        <v>482</v>
      </c>
      <c r="D94" s="22" t="s">
        <v>32</v>
      </c>
      <c r="E94" s="23">
        <v>9628</v>
      </c>
      <c r="F94" s="24">
        <v>27021</v>
      </c>
      <c r="G94" s="31">
        <v>39</v>
      </c>
      <c r="H94" s="24">
        <v>40737</v>
      </c>
      <c r="I94" s="33">
        <v>1</v>
      </c>
    </row>
    <row r="95" spans="1:9" x14ac:dyDescent="0.25">
      <c r="A95" s="21" t="s">
        <v>324</v>
      </c>
      <c r="B95" s="21" t="s">
        <v>325</v>
      </c>
      <c r="C95" s="21" t="s">
        <v>326</v>
      </c>
      <c r="D95" s="22" t="s">
        <v>32</v>
      </c>
      <c r="E95" s="23">
        <v>13160</v>
      </c>
      <c r="F95" s="24">
        <v>30648</v>
      </c>
      <c r="G95" s="31">
        <v>29</v>
      </c>
      <c r="H95" s="24">
        <v>40678</v>
      </c>
      <c r="I95" s="33">
        <v>1</v>
      </c>
    </row>
    <row r="96" spans="1:9" x14ac:dyDescent="0.25">
      <c r="A96" s="21" t="s">
        <v>184</v>
      </c>
      <c r="B96" s="21" t="s">
        <v>185</v>
      </c>
      <c r="C96" s="21" t="s">
        <v>186</v>
      </c>
      <c r="D96" s="22" t="s">
        <v>32</v>
      </c>
      <c r="E96" s="23" t="s">
        <v>153</v>
      </c>
      <c r="F96" s="24">
        <v>22528</v>
      </c>
      <c r="G96" s="31">
        <v>51</v>
      </c>
      <c r="H96" s="24">
        <v>32054</v>
      </c>
      <c r="I96" s="33">
        <v>25</v>
      </c>
    </row>
    <row r="97" spans="1:9" x14ac:dyDescent="0.25">
      <c r="A97" s="21" t="s">
        <v>347</v>
      </c>
      <c r="B97" s="21" t="s">
        <v>185</v>
      </c>
      <c r="C97" s="21" t="s">
        <v>108</v>
      </c>
      <c r="D97" s="22" t="s">
        <v>32</v>
      </c>
      <c r="E97" s="23">
        <v>9628</v>
      </c>
      <c r="F97" s="24">
        <v>20821</v>
      </c>
      <c r="G97" s="31">
        <v>55</v>
      </c>
      <c r="H97" s="24">
        <v>34881</v>
      </c>
      <c r="I97" s="33">
        <v>17</v>
      </c>
    </row>
    <row r="98" spans="1:9" x14ac:dyDescent="0.25">
      <c r="A98" s="21" t="s">
        <v>122</v>
      </c>
      <c r="B98" s="21" t="s">
        <v>123</v>
      </c>
      <c r="C98" s="21" t="s">
        <v>124</v>
      </c>
      <c r="D98" s="22" t="s">
        <v>32</v>
      </c>
      <c r="E98" s="23">
        <v>15000</v>
      </c>
      <c r="F98" s="24">
        <v>20722</v>
      </c>
      <c r="G98" s="31">
        <v>56</v>
      </c>
      <c r="H98" s="24">
        <v>33709</v>
      </c>
      <c r="I98" s="33">
        <v>20</v>
      </c>
    </row>
    <row r="99" spans="1:9" x14ac:dyDescent="0.25">
      <c r="A99" s="21" t="s">
        <v>491</v>
      </c>
      <c r="B99" s="21" t="s">
        <v>492</v>
      </c>
      <c r="C99" s="21" t="s">
        <v>493</v>
      </c>
      <c r="D99" s="22" t="s">
        <v>32</v>
      </c>
      <c r="E99" s="23">
        <v>9628</v>
      </c>
      <c r="F99" s="24">
        <v>23837</v>
      </c>
      <c r="G99" s="31">
        <v>47</v>
      </c>
      <c r="H99" s="24">
        <v>38188</v>
      </c>
      <c r="I99" s="33">
        <v>8</v>
      </c>
    </row>
    <row r="100" spans="1:9" x14ac:dyDescent="0.25">
      <c r="A100" s="21" t="s">
        <v>148</v>
      </c>
      <c r="B100" s="21" t="s">
        <v>149</v>
      </c>
      <c r="C100" s="21" t="s">
        <v>49</v>
      </c>
      <c r="D100" s="22" t="s">
        <v>32</v>
      </c>
      <c r="E100" s="23">
        <v>15000</v>
      </c>
      <c r="F100" s="24">
        <v>20821</v>
      </c>
      <c r="G100" s="31">
        <v>55</v>
      </c>
      <c r="H100" s="24">
        <v>40741</v>
      </c>
      <c r="I100" s="33">
        <v>1</v>
      </c>
    </row>
    <row r="101" spans="1:9" x14ac:dyDescent="0.25">
      <c r="A101" s="21" t="s">
        <v>315</v>
      </c>
      <c r="B101" s="21" t="s">
        <v>316</v>
      </c>
      <c r="C101" s="21" t="s">
        <v>317</v>
      </c>
      <c r="D101" s="22" t="s">
        <v>32</v>
      </c>
      <c r="E101" s="23">
        <v>10528</v>
      </c>
      <c r="F101" s="24">
        <v>25260</v>
      </c>
      <c r="G101" s="31">
        <v>43</v>
      </c>
      <c r="H101" s="24">
        <v>40271</v>
      </c>
      <c r="I101" s="33">
        <v>2</v>
      </c>
    </row>
    <row r="102" spans="1:9" x14ac:dyDescent="0.25">
      <c r="A102" s="21" t="s">
        <v>483</v>
      </c>
      <c r="B102" s="21" t="s">
        <v>316</v>
      </c>
      <c r="C102" s="21" t="s">
        <v>200</v>
      </c>
      <c r="D102" s="22" t="s">
        <v>32</v>
      </c>
      <c r="E102" s="23">
        <v>18400</v>
      </c>
      <c r="F102" s="24">
        <v>19631</v>
      </c>
      <c r="G102" s="31">
        <v>59</v>
      </c>
      <c r="H102" s="24">
        <v>38171</v>
      </c>
      <c r="I102" s="33">
        <v>8</v>
      </c>
    </row>
    <row r="103" spans="1:9" x14ac:dyDescent="0.25">
      <c r="A103" s="21" t="s">
        <v>320</v>
      </c>
      <c r="B103" s="21" t="s">
        <v>321</v>
      </c>
      <c r="C103" s="21" t="s">
        <v>195</v>
      </c>
      <c r="D103" s="22" t="s">
        <v>32</v>
      </c>
      <c r="E103" s="23">
        <v>11000</v>
      </c>
      <c r="F103" s="24">
        <v>30029</v>
      </c>
      <c r="G103" s="31">
        <v>30</v>
      </c>
      <c r="H103" s="24">
        <v>40365</v>
      </c>
      <c r="I103" s="33">
        <v>2</v>
      </c>
    </row>
    <row r="104" spans="1:9" x14ac:dyDescent="0.25">
      <c r="A104" s="21" t="s">
        <v>263</v>
      </c>
      <c r="B104" s="21" t="s">
        <v>264</v>
      </c>
      <c r="C104" s="21" t="s">
        <v>125</v>
      </c>
      <c r="D104" s="22" t="s">
        <v>32</v>
      </c>
      <c r="E104" s="23">
        <v>18922</v>
      </c>
      <c r="F104" s="24">
        <v>32116</v>
      </c>
      <c r="G104" s="31">
        <v>25</v>
      </c>
      <c r="H104" s="24">
        <v>41293</v>
      </c>
      <c r="I104" s="33">
        <v>0</v>
      </c>
    </row>
    <row r="105" spans="1:9" x14ac:dyDescent="0.25">
      <c r="A105" s="21" t="s">
        <v>58</v>
      </c>
      <c r="B105" s="21" t="s">
        <v>59</v>
      </c>
      <c r="C105" s="21" t="s">
        <v>60</v>
      </c>
      <c r="D105" s="22" t="s">
        <v>61</v>
      </c>
      <c r="E105" s="23">
        <v>15000</v>
      </c>
      <c r="F105" s="24">
        <v>31234</v>
      </c>
      <c r="G105" s="31">
        <v>27</v>
      </c>
      <c r="H105" s="24">
        <v>40119</v>
      </c>
      <c r="I105" s="33">
        <v>3</v>
      </c>
    </row>
    <row r="106" spans="1:9" x14ac:dyDescent="0.25">
      <c r="A106" s="21" t="s">
        <v>462</v>
      </c>
      <c r="B106" s="21" t="s">
        <v>59</v>
      </c>
      <c r="C106" s="21" t="s">
        <v>463</v>
      </c>
      <c r="D106" s="22" t="s">
        <v>61</v>
      </c>
      <c r="E106" s="23">
        <v>29500</v>
      </c>
      <c r="F106" s="24">
        <v>24184</v>
      </c>
      <c r="G106" s="31">
        <v>46</v>
      </c>
      <c r="H106" s="24">
        <v>41110</v>
      </c>
      <c r="I106" s="33">
        <v>0</v>
      </c>
    </row>
    <row r="107" spans="1:9" x14ac:dyDescent="0.25">
      <c r="A107" s="21" t="s">
        <v>419</v>
      </c>
      <c r="B107" s="21" t="s">
        <v>420</v>
      </c>
      <c r="C107" s="21" t="s">
        <v>119</v>
      </c>
      <c r="D107" s="22" t="s">
        <v>32</v>
      </c>
      <c r="E107" s="23">
        <v>19849.669999999998</v>
      </c>
      <c r="F107" s="24">
        <v>27192</v>
      </c>
      <c r="G107" s="31">
        <v>38</v>
      </c>
      <c r="H107" s="24">
        <v>37320</v>
      </c>
      <c r="I107" s="33">
        <v>10</v>
      </c>
    </row>
    <row r="108" spans="1:9" x14ac:dyDescent="0.25">
      <c r="A108" s="21" t="s">
        <v>28</v>
      </c>
      <c r="B108" s="21" t="s">
        <v>613</v>
      </c>
      <c r="C108" s="21" t="s">
        <v>293</v>
      </c>
      <c r="D108" s="22" t="s">
        <v>32</v>
      </c>
      <c r="E108" s="23">
        <v>11700</v>
      </c>
      <c r="F108" s="24">
        <v>27763</v>
      </c>
      <c r="G108" s="31">
        <v>36</v>
      </c>
      <c r="H108" s="24">
        <v>40013</v>
      </c>
      <c r="I108" s="33">
        <v>3</v>
      </c>
    </row>
    <row r="109" spans="1:9" x14ac:dyDescent="0.25">
      <c r="A109" s="21" t="s">
        <v>130</v>
      </c>
      <c r="B109" s="21" t="s">
        <v>131</v>
      </c>
      <c r="C109" s="21" t="s">
        <v>119</v>
      </c>
      <c r="D109" s="22" t="s">
        <v>32</v>
      </c>
      <c r="E109" s="23">
        <v>15000</v>
      </c>
      <c r="F109" s="24">
        <v>22182</v>
      </c>
      <c r="G109" s="31">
        <v>52</v>
      </c>
      <c r="H109" s="24">
        <v>33739</v>
      </c>
      <c r="I109" s="33">
        <v>20</v>
      </c>
    </row>
    <row r="110" spans="1:9" x14ac:dyDescent="0.25">
      <c r="A110" s="21" t="s">
        <v>145</v>
      </c>
      <c r="B110" s="21" t="s">
        <v>146</v>
      </c>
      <c r="C110" s="21" t="s">
        <v>147</v>
      </c>
      <c r="D110" s="22" t="s">
        <v>32</v>
      </c>
      <c r="E110" s="23" t="s">
        <v>153</v>
      </c>
      <c r="F110" s="24">
        <v>13183</v>
      </c>
      <c r="G110" s="31">
        <v>76</v>
      </c>
      <c r="H110" s="24">
        <v>28550</v>
      </c>
      <c r="I110" s="33">
        <v>34</v>
      </c>
    </row>
    <row r="111" spans="1:9" x14ac:dyDescent="0.25">
      <c r="A111" s="21" t="s">
        <v>514</v>
      </c>
      <c r="B111" s="21" t="s">
        <v>146</v>
      </c>
      <c r="C111" s="21" t="s">
        <v>57</v>
      </c>
      <c r="D111" s="22" t="s">
        <v>32</v>
      </c>
      <c r="E111" s="23">
        <v>9628</v>
      </c>
      <c r="F111" s="24">
        <v>24753</v>
      </c>
      <c r="G111" s="31">
        <v>45</v>
      </c>
      <c r="H111" s="24">
        <v>38504</v>
      </c>
      <c r="I111" s="33">
        <v>7</v>
      </c>
    </row>
    <row r="112" spans="1:9" x14ac:dyDescent="0.25">
      <c r="A112" s="21" t="s">
        <v>20</v>
      </c>
      <c r="B112" s="21" t="s">
        <v>422</v>
      </c>
      <c r="C112" s="21" t="s">
        <v>77</v>
      </c>
      <c r="D112" s="22" t="s">
        <v>32</v>
      </c>
      <c r="E112" s="23">
        <v>11000</v>
      </c>
      <c r="F112" s="24">
        <v>27185</v>
      </c>
      <c r="G112" s="31">
        <v>38</v>
      </c>
      <c r="H112" s="24">
        <v>37334</v>
      </c>
      <c r="I112" s="33">
        <v>10</v>
      </c>
    </row>
    <row r="113" spans="1:9" x14ac:dyDescent="0.25">
      <c r="A113" s="21" t="s">
        <v>590</v>
      </c>
      <c r="B113" s="21" t="s">
        <v>591</v>
      </c>
      <c r="C113" s="21" t="s">
        <v>96</v>
      </c>
      <c r="D113" s="22" t="s">
        <v>32</v>
      </c>
      <c r="E113" s="23">
        <v>0</v>
      </c>
      <c r="F113" s="24">
        <v>33149</v>
      </c>
      <c r="G113" s="31">
        <v>22</v>
      </c>
      <c r="H113" s="24">
        <v>39449</v>
      </c>
      <c r="I113" s="33">
        <v>4</v>
      </c>
    </row>
    <row r="114" spans="1:9" x14ac:dyDescent="0.25">
      <c r="A114" s="21" t="s">
        <v>94</v>
      </c>
      <c r="B114" s="21" t="s">
        <v>95</v>
      </c>
      <c r="C114" s="21" t="s">
        <v>96</v>
      </c>
      <c r="D114" s="22" t="s">
        <v>32</v>
      </c>
      <c r="E114" s="23">
        <v>15000</v>
      </c>
      <c r="F114" s="24">
        <v>33149</v>
      </c>
      <c r="G114" s="31">
        <v>22</v>
      </c>
      <c r="H114" s="24">
        <v>40350</v>
      </c>
      <c r="I114" s="33">
        <v>2</v>
      </c>
    </row>
    <row r="115" spans="1:9" x14ac:dyDescent="0.25">
      <c r="A115" s="21" t="s">
        <v>201</v>
      </c>
      <c r="B115" s="21" t="s">
        <v>95</v>
      </c>
      <c r="C115" s="21" t="s">
        <v>202</v>
      </c>
      <c r="D115" s="22" t="s">
        <v>32</v>
      </c>
      <c r="E115" s="23">
        <v>13239</v>
      </c>
      <c r="F115" s="24">
        <v>33149</v>
      </c>
      <c r="G115" s="31">
        <v>22</v>
      </c>
      <c r="H115" s="24">
        <v>41023</v>
      </c>
      <c r="I115" s="33">
        <v>0</v>
      </c>
    </row>
    <row r="116" spans="1:9" x14ac:dyDescent="0.25">
      <c r="A116" s="21" t="s">
        <v>344</v>
      </c>
      <c r="B116" s="21" t="s">
        <v>95</v>
      </c>
      <c r="C116" s="21" t="s">
        <v>70</v>
      </c>
      <c r="D116" s="22" t="s">
        <v>32</v>
      </c>
      <c r="E116" s="23">
        <v>11700</v>
      </c>
      <c r="F116" s="24">
        <v>23401</v>
      </c>
      <c r="G116" s="31">
        <v>48</v>
      </c>
      <c r="H116" s="24">
        <v>32387</v>
      </c>
      <c r="I116" s="33">
        <v>24</v>
      </c>
    </row>
    <row r="117" spans="1:9" x14ac:dyDescent="0.25">
      <c r="A117" s="21" t="s">
        <v>589</v>
      </c>
      <c r="B117" s="21" t="s">
        <v>95</v>
      </c>
      <c r="C117" s="21" t="s">
        <v>96</v>
      </c>
      <c r="D117" s="22" t="s">
        <v>32</v>
      </c>
      <c r="E117" s="23">
        <v>6000</v>
      </c>
      <c r="F117" s="24">
        <v>33149</v>
      </c>
      <c r="G117" s="31">
        <v>22</v>
      </c>
      <c r="H117" s="24">
        <v>39449</v>
      </c>
      <c r="I117" s="33">
        <v>4</v>
      </c>
    </row>
    <row r="118" spans="1:9" x14ac:dyDescent="0.25">
      <c r="A118" s="21" t="s">
        <v>7</v>
      </c>
      <c r="B118" s="21" t="s">
        <v>348</v>
      </c>
      <c r="C118" s="21" t="s">
        <v>349</v>
      </c>
      <c r="D118" s="22" t="s">
        <v>32</v>
      </c>
      <c r="E118" s="23">
        <v>10028</v>
      </c>
      <c r="F118" s="24">
        <v>28704</v>
      </c>
      <c r="G118" s="31">
        <v>34</v>
      </c>
      <c r="H118" s="24">
        <v>35292</v>
      </c>
      <c r="I118" s="33">
        <v>16</v>
      </c>
    </row>
    <row r="119" spans="1:9" x14ac:dyDescent="0.25">
      <c r="A119" s="21" t="s">
        <v>286</v>
      </c>
      <c r="B119" s="21" t="s">
        <v>287</v>
      </c>
      <c r="C119" s="21" t="s">
        <v>224</v>
      </c>
      <c r="D119" s="22" t="s">
        <v>32</v>
      </c>
      <c r="E119" s="23">
        <v>18922</v>
      </c>
      <c r="F119" s="24">
        <v>31553</v>
      </c>
      <c r="G119" s="31">
        <v>26</v>
      </c>
      <c r="H119" s="24">
        <v>41428</v>
      </c>
      <c r="I119" s="33">
        <v>0</v>
      </c>
    </row>
    <row r="120" spans="1:9" x14ac:dyDescent="0.25">
      <c r="A120" s="21" t="s">
        <v>178</v>
      </c>
      <c r="B120" s="21" t="s">
        <v>179</v>
      </c>
      <c r="C120" s="21" t="s">
        <v>180</v>
      </c>
      <c r="D120" s="22" t="s">
        <v>32</v>
      </c>
      <c r="E120" s="23">
        <v>1991.76</v>
      </c>
      <c r="F120" s="24">
        <v>31518</v>
      </c>
      <c r="G120" s="31">
        <v>26</v>
      </c>
      <c r="H120" s="24">
        <v>40741</v>
      </c>
      <c r="I120" s="33">
        <v>1</v>
      </c>
    </row>
    <row r="121" spans="1:9" x14ac:dyDescent="0.25">
      <c r="A121" s="21" t="s">
        <v>543</v>
      </c>
      <c r="B121" s="21" t="s">
        <v>544</v>
      </c>
      <c r="C121" s="21" t="s">
        <v>77</v>
      </c>
      <c r="D121" s="22" t="s">
        <v>32</v>
      </c>
      <c r="E121" s="23">
        <v>12000</v>
      </c>
      <c r="F121" s="24">
        <v>27227</v>
      </c>
      <c r="G121" s="31">
        <v>38</v>
      </c>
      <c r="H121" s="24">
        <v>39186</v>
      </c>
      <c r="I121" s="33">
        <v>5</v>
      </c>
    </row>
    <row r="122" spans="1:9" x14ac:dyDescent="0.25">
      <c r="A122" s="21" t="s">
        <v>169</v>
      </c>
      <c r="B122" s="21" t="s">
        <v>170</v>
      </c>
      <c r="C122" s="21" t="s">
        <v>171</v>
      </c>
      <c r="D122" s="22" t="s">
        <v>32</v>
      </c>
      <c r="E122" s="23">
        <v>15000</v>
      </c>
      <c r="F122" s="24">
        <v>21037</v>
      </c>
      <c r="G122" s="31">
        <v>55</v>
      </c>
      <c r="H122" s="24">
        <v>34091</v>
      </c>
      <c r="I122" s="33">
        <v>19</v>
      </c>
    </row>
    <row r="123" spans="1:9" x14ac:dyDescent="0.25">
      <c r="A123" s="21" t="s">
        <v>532</v>
      </c>
      <c r="B123" s="21" t="s">
        <v>533</v>
      </c>
      <c r="C123" s="21" t="s">
        <v>108</v>
      </c>
      <c r="D123" s="22" t="s">
        <v>32</v>
      </c>
      <c r="E123" s="23">
        <v>7192.31</v>
      </c>
      <c r="F123" s="24">
        <v>28379</v>
      </c>
      <c r="G123" s="31">
        <v>35</v>
      </c>
      <c r="H123" s="24">
        <v>38811</v>
      </c>
      <c r="I123" s="33">
        <v>6</v>
      </c>
    </row>
    <row r="124" spans="1:9" x14ac:dyDescent="0.25">
      <c r="A124" s="21" t="s">
        <v>260</v>
      </c>
      <c r="B124" s="21" t="s">
        <v>261</v>
      </c>
      <c r="C124" s="21" t="s">
        <v>262</v>
      </c>
      <c r="D124" s="22" t="s">
        <v>32</v>
      </c>
      <c r="E124" s="23">
        <v>15125</v>
      </c>
      <c r="F124" s="24">
        <v>33646</v>
      </c>
      <c r="G124" s="31">
        <v>20</v>
      </c>
      <c r="H124" s="24">
        <v>41276</v>
      </c>
      <c r="I124" s="33">
        <v>0</v>
      </c>
    </row>
    <row r="125" spans="1:9" x14ac:dyDescent="0.25">
      <c r="A125" s="21" t="s">
        <v>4</v>
      </c>
      <c r="B125" s="21" t="s">
        <v>294</v>
      </c>
      <c r="C125" s="21" t="s">
        <v>69</v>
      </c>
      <c r="D125" s="22" t="s">
        <v>32</v>
      </c>
      <c r="E125" s="23">
        <v>11000</v>
      </c>
      <c r="F125" s="24">
        <v>25047</v>
      </c>
      <c r="G125" s="31">
        <v>44</v>
      </c>
      <c r="H125" s="24">
        <v>32032</v>
      </c>
      <c r="I125" s="33">
        <v>25</v>
      </c>
    </row>
    <row r="126" spans="1:9" x14ac:dyDescent="0.25">
      <c r="A126" s="21" t="s">
        <v>559</v>
      </c>
      <c r="B126" s="21" t="s">
        <v>560</v>
      </c>
      <c r="C126" s="21" t="s">
        <v>561</v>
      </c>
      <c r="D126" s="22" t="s">
        <v>32</v>
      </c>
      <c r="E126" s="23">
        <v>40000</v>
      </c>
      <c r="F126" s="24">
        <v>23263</v>
      </c>
      <c r="G126" s="31">
        <v>49</v>
      </c>
      <c r="H126" s="24">
        <v>39277</v>
      </c>
      <c r="I126" s="33">
        <v>5</v>
      </c>
    </row>
    <row r="127" spans="1:9" x14ac:dyDescent="0.25">
      <c r="A127" s="21" t="s">
        <v>203</v>
      </c>
      <c r="B127" s="21" t="s">
        <v>204</v>
      </c>
      <c r="C127" s="21" t="s">
        <v>205</v>
      </c>
      <c r="D127" s="22" t="s">
        <v>32</v>
      </c>
      <c r="E127" s="23">
        <v>13239</v>
      </c>
      <c r="F127" s="24">
        <v>30121</v>
      </c>
      <c r="G127" s="31">
        <v>30</v>
      </c>
      <c r="H127" s="24">
        <v>41388</v>
      </c>
      <c r="I127" s="33">
        <v>0</v>
      </c>
    </row>
    <row r="128" spans="1:9" x14ac:dyDescent="0.25">
      <c r="A128" s="21" t="s">
        <v>604</v>
      </c>
      <c r="B128" s="21" t="s">
        <v>204</v>
      </c>
      <c r="C128" s="21" t="s">
        <v>205</v>
      </c>
      <c r="D128" s="22" t="s">
        <v>32</v>
      </c>
      <c r="E128" s="23">
        <v>9628</v>
      </c>
      <c r="F128" s="24">
        <v>30121</v>
      </c>
      <c r="G128" s="31">
        <v>30</v>
      </c>
      <c r="H128" s="24">
        <v>39957</v>
      </c>
      <c r="I128" s="33">
        <v>3</v>
      </c>
    </row>
    <row r="129" spans="1:9" x14ac:dyDescent="0.25">
      <c r="A129" s="21" t="s">
        <v>364</v>
      </c>
      <c r="B129" s="21" t="s">
        <v>365</v>
      </c>
      <c r="C129" s="21" t="s">
        <v>335</v>
      </c>
      <c r="D129" s="22" t="s">
        <v>32</v>
      </c>
      <c r="E129" s="23">
        <v>9628</v>
      </c>
      <c r="F129" s="24">
        <v>26965</v>
      </c>
      <c r="G129" s="31">
        <v>39</v>
      </c>
      <c r="H129" s="24">
        <v>35917</v>
      </c>
      <c r="I129" s="33">
        <v>14</v>
      </c>
    </row>
    <row r="130" spans="1:9" x14ac:dyDescent="0.25">
      <c r="A130" s="21" t="s">
        <v>17</v>
      </c>
      <c r="B130" s="21" t="s">
        <v>365</v>
      </c>
      <c r="C130" s="21" t="s">
        <v>278</v>
      </c>
      <c r="D130" s="22" t="s">
        <v>32</v>
      </c>
      <c r="E130" s="23">
        <v>24353.88</v>
      </c>
      <c r="F130" s="24">
        <v>29585</v>
      </c>
      <c r="G130" s="31">
        <v>32</v>
      </c>
      <c r="H130" s="24">
        <v>36972</v>
      </c>
      <c r="I130" s="33">
        <v>11</v>
      </c>
    </row>
    <row r="131" spans="1:9" x14ac:dyDescent="0.25">
      <c r="A131" s="21" t="s">
        <v>105</v>
      </c>
      <c r="B131" s="21" t="s">
        <v>106</v>
      </c>
      <c r="C131" s="21" t="s">
        <v>107</v>
      </c>
      <c r="D131" s="22" t="s">
        <v>32</v>
      </c>
      <c r="E131" s="23">
        <v>15000</v>
      </c>
      <c r="F131" s="24">
        <v>29611</v>
      </c>
      <c r="G131" s="31">
        <v>31</v>
      </c>
      <c r="H131" s="24">
        <v>40728</v>
      </c>
      <c r="I131" s="33">
        <v>1</v>
      </c>
    </row>
    <row r="132" spans="1:9" x14ac:dyDescent="0.25">
      <c r="A132" s="21" t="s">
        <v>181</v>
      </c>
      <c r="B132" s="21" t="s">
        <v>106</v>
      </c>
      <c r="C132" s="21" t="s">
        <v>107</v>
      </c>
      <c r="D132" s="22" t="s">
        <v>32</v>
      </c>
      <c r="E132" s="23">
        <v>12035</v>
      </c>
      <c r="F132" s="24">
        <v>29611</v>
      </c>
      <c r="G132" s="31">
        <v>31</v>
      </c>
      <c r="H132" s="24">
        <v>40800</v>
      </c>
      <c r="I132" s="33">
        <v>1</v>
      </c>
    </row>
    <row r="133" spans="1:9" x14ac:dyDescent="0.25">
      <c r="A133" s="21" t="s">
        <v>444</v>
      </c>
      <c r="B133" s="21" t="s">
        <v>445</v>
      </c>
      <c r="C133" s="21" t="s">
        <v>177</v>
      </c>
      <c r="D133" s="22" t="s">
        <v>32</v>
      </c>
      <c r="E133" s="23">
        <v>9628</v>
      </c>
      <c r="F133" s="24">
        <v>22647</v>
      </c>
      <c r="G133" s="31">
        <v>50</v>
      </c>
      <c r="H133" s="24">
        <v>37683</v>
      </c>
      <c r="I133" s="33">
        <v>9</v>
      </c>
    </row>
    <row r="134" spans="1:9" x14ac:dyDescent="0.25">
      <c r="A134" s="21" t="s">
        <v>425</v>
      </c>
      <c r="B134" s="21" t="s">
        <v>426</v>
      </c>
      <c r="C134" s="21" t="s">
        <v>132</v>
      </c>
      <c r="D134" s="22" t="s">
        <v>32</v>
      </c>
      <c r="E134" s="23">
        <v>23000</v>
      </c>
      <c r="F134" s="24">
        <v>17965</v>
      </c>
      <c r="G134" s="31">
        <v>63</v>
      </c>
      <c r="H134" s="24">
        <v>37408</v>
      </c>
      <c r="I134" s="33">
        <v>10</v>
      </c>
    </row>
    <row r="135" spans="1:9" x14ac:dyDescent="0.25">
      <c r="A135" s="21" t="s">
        <v>605</v>
      </c>
      <c r="B135" s="21" t="s">
        <v>426</v>
      </c>
      <c r="C135" s="21" t="s">
        <v>132</v>
      </c>
      <c r="D135" s="22" t="s">
        <v>32</v>
      </c>
      <c r="E135" s="23">
        <v>23000</v>
      </c>
      <c r="F135" s="24">
        <v>17965</v>
      </c>
      <c r="G135" s="31">
        <v>63</v>
      </c>
      <c r="H135" s="24">
        <v>39968</v>
      </c>
      <c r="I135" s="33">
        <v>3</v>
      </c>
    </row>
    <row r="136" spans="1:9" x14ac:dyDescent="0.25">
      <c r="A136" s="21" t="s">
        <v>221</v>
      </c>
      <c r="B136" s="21" t="s">
        <v>222</v>
      </c>
      <c r="C136" s="21" t="s">
        <v>223</v>
      </c>
      <c r="D136" s="22" t="s">
        <v>32</v>
      </c>
      <c r="E136" s="23">
        <v>4160</v>
      </c>
      <c r="F136" s="24">
        <v>33444</v>
      </c>
      <c r="G136" s="31">
        <v>21</v>
      </c>
      <c r="H136" s="24">
        <v>41055</v>
      </c>
      <c r="I136" s="33">
        <v>0</v>
      </c>
    </row>
    <row r="137" spans="1:9" x14ac:dyDescent="0.25">
      <c r="A137" s="21" t="s">
        <v>282</v>
      </c>
      <c r="B137" s="21" t="s">
        <v>222</v>
      </c>
      <c r="C137" s="21" t="s">
        <v>223</v>
      </c>
      <c r="D137" s="22" t="s">
        <v>61</v>
      </c>
      <c r="E137" s="23" t="s">
        <v>153</v>
      </c>
      <c r="F137" s="24">
        <v>33444</v>
      </c>
      <c r="G137" s="31">
        <v>21</v>
      </c>
      <c r="H137" s="24">
        <v>41421</v>
      </c>
      <c r="I137" s="33">
        <v>0</v>
      </c>
    </row>
    <row r="138" spans="1:9" x14ac:dyDescent="0.25">
      <c r="A138" s="21" t="s">
        <v>448</v>
      </c>
      <c r="B138" s="21" t="s">
        <v>222</v>
      </c>
      <c r="C138" s="21" t="s">
        <v>109</v>
      </c>
      <c r="D138" s="22" t="s">
        <v>32</v>
      </c>
      <c r="E138" s="23">
        <v>9628</v>
      </c>
      <c r="F138" s="24">
        <v>27060</v>
      </c>
      <c r="G138" s="31">
        <v>38</v>
      </c>
      <c r="H138" s="24">
        <v>37704</v>
      </c>
      <c r="I138" s="33">
        <v>9</v>
      </c>
    </row>
    <row r="139" spans="1:9" x14ac:dyDescent="0.25">
      <c r="A139" s="21" t="s">
        <v>14</v>
      </c>
      <c r="B139" s="21" t="s">
        <v>382</v>
      </c>
      <c r="C139" s="21" t="s">
        <v>220</v>
      </c>
      <c r="D139" s="22" t="s">
        <v>32</v>
      </c>
      <c r="E139" s="23">
        <v>9628</v>
      </c>
      <c r="F139" s="24">
        <v>23730</v>
      </c>
      <c r="G139" s="31">
        <v>48</v>
      </c>
      <c r="H139" s="24">
        <v>36316</v>
      </c>
      <c r="I139" s="33">
        <v>13</v>
      </c>
    </row>
    <row r="140" spans="1:9" x14ac:dyDescent="0.25">
      <c r="A140" s="21" t="s">
        <v>302</v>
      </c>
      <c r="B140" s="21" t="s">
        <v>303</v>
      </c>
      <c r="C140" s="21" t="s">
        <v>304</v>
      </c>
      <c r="D140" s="22" t="s">
        <v>32</v>
      </c>
      <c r="E140" s="23">
        <v>15000</v>
      </c>
      <c r="F140" s="24">
        <v>30475</v>
      </c>
      <c r="G140" s="31">
        <v>29</v>
      </c>
      <c r="H140" s="24">
        <v>39764</v>
      </c>
      <c r="I140" s="33">
        <v>4</v>
      </c>
    </row>
    <row r="141" spans="1:9" x14ac:dyDescent="0.25">
      <c r="A141" s="21" t="s">
        <v>494</v>
      </c>
      <c r="B141" s="21" t="s">
        <v>495</v>
      </c>
      <c r="C141" s="21" t="s">
        <v>421</v>
      </c>
      <c r="D141" s="22" t="s">
        <v>32</v>
      </c>
      <c r="E141" s="23">
        <v>9628</v>
      </c>
      <c r="F141" s="24">
        <v>23743</v>
      </c>
      <c r="G141" s="31">
        <v>47</v>
      </c>
      <c r="H141" s="24">
        <v>38188</v>
      </c>
      <c r="I141" s="33">
        <v>8</v>
      </c>
    </row>
    <row r="142" spans="1:9" x14ac:dyDescent="0.25">
      <c r="A142" s="21" t="s">
        <v>340</v>
      </c>
      <c r="B142" s="21" t="s">
        <v>341</v>
      </c>
      <c r="C142" s="21" t="s">
        <v>158</v>
      </c>
      <c r="D142" s="22" t="s">
        <v>32</v>
      </c>
      <c r="E142" s="23">
        <v>13500</v>
      </c>
      <c r="F142" s="24">
        <v>21816</v>
      </c>
      <c r="G142" s="31">
        <v>53</v>
      </c>
      <c r="H142" s="24">
        <v>27760</v>
      </c>
      <c r="I142" s="33">
        <v>36</v>
      </c>
    </row>
    <row r="143" spans="1:9" x14ac:dyDescent="0.25">
      <c r="A143" s="21" t="s">
        <v>411</v>
      </c>
      <c r="B143" s="21" t="s">
        <v>341</v>
      </c>
      <c r="C143" s="21" t="s">
        <v>195</v>
      </c>
      <c r="D143" s="22" t="s">
        <v>32</v>
      </c>
      <c r="E143" s="23">
        <v>11000</v>
      </c>
      <c r="F143" s="24">
        <v>29607</v>
      </c>
      <c r="G143" s="31">
        <v>31</v>
      </c>
      <c r="H143" s="24">
        <v>37083</v>
      </c>
      <c r="I143" s="33">
        <v>11</v>
      </c>
    </row>
    <row r="144" spans="1:9" x14ac:dyDescent="0.25">
      <c r="A144" s="21" t="s">
        <v>427</v>
      </c>
      <c r="B144" s="21" t="s">
        <v>341</v>
      </c>
      <c r="C144" s="21" t="s">
        <v>243</v>
      </c>
      <c r="D144" s="22" t="s">
        <v>32</v>
      </c>
      <c r="E144" s="23">
        <v>10528</v>
      </c>
      <c r="F144" s="24">
        <v>30668</v>
      </c>
      <c r="G144" s="31">
        <v>29</v>
      </c>
      <c r="H144" s="24">
        <v>37410</v>
      </c>
      <c r="I144" s="33">
        <v>10</v>
      </c>
    </row>
    <row r="145" spans="1:9" x14ac:dyDescent="0.25">
      <c r="A145" s="21" t="s">
        <v>156</v>
      </c>
      <c r="B145" s="21" t="s">
        <v>157</v>
      </c>
      <c r="C145" s="21" t="s">
        <v>158</v>
      </c>
      <c r="D145" s="22" t="s">
        <v>32</v>
      </c>
      <c r="E145" s="23">
        <v>15000</v>
      </c>
      <c r="F145" s="24">
        <v>20721</v>
      </c>
      <c r="G145" s="31">
        <v>56</v>
      </c>
      <c r="H145" s="24">
        <v>40672</v>
      </c>
      <c r="I145" s="33">
        <v>1</v>
      </c>
    </row>
    <row r="146" spans="1:9" x14ac:dyDescent="0.25">
      <c r="A146" s="21" t="s">
        <v>580</v>
      </c>
      <c r="B146" s="21" t="s">
        <v>581</v>
      </c>
      <c r="C146" s="21" t="s">
        <v>582</v>
      </c>
      <c r="D146" s="22" t="s">
        <v>32</v>
      </c>
      <c r="E146" s="23">
        <v>9628</v>
      </c>
      <c r="F146" s="24">
        <v>0</v>
      </c>
      <c r="G146" s="31">
        <v>112</v>
      </c>
      <c r="H146" s="24">
        <v>39635</v>
      </c>
      <c r="I146" s="33">
        <v>4</v>
      </c>
    </row>
    <row r="147" spans="1:9" x14ac:dyDescent="0.25">
      <c r="A147" s="21" t="s">
        <v>545</v>
      </c>
      <c r="B147" s="21" t="s">
        <v>546</v>
      </c>
      <c r="C147" s="21" t="s">
        <v>547</v>
      </c>
      <c r="D147" s="22" t="s">
        <v>32</v>
      </c>
      <c r="E147" s="23">
        <v>11700</v>
      </c>
      <c r="F147" s="24">
        <v>31408</v>
      </c>
      <c r="G147" s="31">
        <v>27</v>
      </c>
      <c r="H147" s="24">
        <v>39194</v>
      </c>
      <c r="I147" s="33">
        <v>5</v>
      </c>
    </row>
    <row r="148" spans="1:9" x14ac:dyDescent="0.25">
      <c r="A148" s="21" t="s">
        <v>403</v>
      </c>
      <c r="B148" s="21" t="s">
        <v>404</v>
      </c>
      <c r="C148" s="21" t="s">
        <v>405</v>
      </c>
      <c r="D148" s="22" t="s">
        <v>32</v>
      </c>
      <c r="E148" s="23">
        <v>11000</v>
      </c>
      <c r="F148" s="24">
        <v>28812</v>
      </c>
      <c r="G148" s="31">
        <v>34</v>
      </c>
      <c r="H148" s="24">
        <v>36666</v>
      </c>
      <c r="I148" s="33">
        <v>12</v>
      </c>
    </row>
    <row r="149" spans="1:9" x14ac:dyDescent="0.25">
      <c r="A149" s="21" t="s">
        <v>206</v>
      </c>
      <c r="B149" s="21" t="s">
        <v>207</v>
      </c>
      <c r="C149" s="21" t="s">
        <v>208</v>
      </c>
      <c r="D149" s="22" t="s">
        <v>32</v>
      </c>
      <c r="E149" s="23">
        <v>12035</v>
      </c>
      <c r="F149" s="24">
        <v>32068</v>
      </c>
      <c r="G149" s="31">
        <v>25</v>
      </c>
      <c r="H149" s="24">
        <v>41023</v>
      </c>
      <c r="I149" s="33">
        <v>0</v>
      </c>
    </row>
    <row r="150" spans="1:9" x14ac:dyDescent="0.25">
      <c r="A150" s="21" t="s">
        <v>510</v>
      </c>
      <c r="B150" s="21" t="s">
        <v>207</v>
      </c>
      <c r="C150" s="21" t="s">
        <v>511</v>
      </c>
      <c r="D150" s="22" t="s">
        <v>32</v>
      </c>
      <c r="E150" s="23">
        <v>4230.7700000000004</v>
      </c>
      <c r="F150" s="24">
        <v>29281</v>
      </c>
      <c r="G150" s="31">
        <v>32</v>
      </c>
      <c r="H150" s="24">
        <v>38489</v>
      </c>
      <c r="I150" s="33">
        <v>7</v>
      </c>
    </row>
    <row r="151" spans="1:9" x14ac:dyDescent="0.25">
      <c r="A151" s="21" t="s">
        <v>50</v>
      </c>
      <c r="B151" s="21" t="s">
        <v>51</v>
      </c>
      <c r="C151" s="21" t="s">
        <v>52</v>
      </c>
      <c r="D151" s="22" t="s">
        <v>32</v>
      </c>
      <c r="E151" s="23">
        <v>15000</v>
      </c>
      <c r="F151" s="24">
        <v>20742</v>
      </c>
      <c r="G151" s="31">
        <v>56</v>
      </c>
      <c r="H151" s="24">
        <v>40124</v>
      </c>
      <c r="I151" s="33">
        <v>3</v>
      </c>
    </row>
    <row r="152" spans="1:9" x14ac:dyDescent="0.25">
      <c r="A152" s="21" t="s">
        <v>228</v>
      </c>
      <c r="B152" s="21" t="s">
        <v>229</v>
      </c>
      <c r="C152" s="21" t="s">
        <v>56</v>
      </c>
      <c r="D152" s="22" t="s">
        <v>32</v>
      </c>
      <c r="E152" s="23">
        <v>14713</v>
      </c>
      <c r="F152" s="24">
        <v>31548</v>
      </c>
      <c r="G152" s="31">
        <v>26</v>
      </c>
      <c r="H152" s="24">
        <v>41094</v>
      </c>
      <c r="I152" s="33">
        <v>0</v>
      </c>
    </row>
    <row r="153" spans="1:9" x14ac:dyDescent="0.25">
      <c r="A153" s="21" t="s">
        <v>25</v>
      </c>
      <c r="B153" s="21" t="s">
        <v>229</v>
      </c>
      <c r="C153" s="21" t="s">
        <v>437</v>
      </c>
      <c r="D153" s="22" t="s">
        <v>32</v>
      </c>
      <c r="E153" s="23">
        <v>6930.77</v>
      </c>
      <c r="F153" s="24">
        <v>19715</v>
      </c>
      <c r="G153" s="31">
        <v>59</v>
      </c>
      <c r="H153" s="24">
        <v>37483</v>
      </c>
      <c r="I153" s="33">
        <v>10</v>
      </c>
    </row>
    <row r="154" spans="1:9" x14ac:dyDescent="0.25">
      <c r="A154" s="21" t="s">
        <v>557</v>
      </c>
      <c r="B154" s="21" t="s">
        <v>558</v>
      </c>
      <c r="C154" s="21" t="s">
        <v>177</v>
      </c>
      <c r="D154" s="22" t="s">
        <v>32</v>
      </c>
      <c r="E154" s="23">
        <v>10700</v>
      </c>
      <c r="F154" s="24">
        <v>26094</v>
      </c>
      <c r="G154" s="31">
        <v>41</v>
      </c>
      <c r="H154" s="24">
        <v>39266</v>
      </c>
      <c r="I154" s="33">
        <v>5</v>
      </c>
    </row>
    <row r="155" spans="1:9" x14ac:dyDescent="0.25">
      <c r="A155" s="21" t="s">
        <v>212</v>
      </c>
      <c r="B155" s="21" t="s">
        <v>213</v>
      </c>
      <c r="C155" s="21" t="s">
        <v>74</v>
      </c>
      <c r="D155" s="22" t="s">
        <v>32</v>
      </c>
      <c r="E155" s="23">
        <v>15125</v>
      </c>
      <c r="F155" s="24">
        <v>19966</v>
      </c>
      <c r="G155" s="31">
        <v>58</v>
      </c>
      <c r="H155" s="24">
        <v>41044</v>
      </c>
      <c r="I155" s="33">
        <v>0</v>
      </c>
    </row>
    <row r="156" spans="1:9" x14ac:dyDescent="0.25">
      <c r="A156" s="21" t="s">
        <v>342</v>
      </c>
      <c r="B156" s="21" t="s">
        <v>213</v>
      </c>
      <c r="C156" s="21" t="s">
        <v>74</v>
      </c>
      <c r="D156" s="22" t="s">
        <v>32</v>
      </c>
      <c r="E156" s="23">
        <v>11000</v>
      </c>
      <c r="F156" s="24">
        <v>19966</v>
      </c>
      <c r="G156" s="31">
        <v>58</v>
      </c>
      <c r="H156" s="24">
        <v>28976</v>
      </c>
      <c r="I156" s="33">
        <v>33</v>
      </c>
    </row>
    <row r="157" spans="1:9" x14ac:dyDescent="0.25">
      <c r="A157" s="21" t="s">
        <v>400</v>
      </c>
      <c r="B157" s="21" t="s">
        <v>401</v>
      </c>
      <c r="C157" s="21" t="s">
        <v>402</v>
      </c>
      <c r="D157" s="22" t="s">
        <v>32</v>
      </c>
      <c r="E157" s="23">
        <v>9628</v>
      </c>
      <c r="F157" s="24">
        <v>25398</v>
      </c>
      <c r="G157" s="31">
        <v>43</v>
      </c>
      <c r="H157" s="24">
        <v>36666</v>
      </c>
      <c r="I157" s="33">
        <v>12</v>
      </c>
    </row>
    <row r="158" spans="1:9" x14ac:dyDescent="0.25">
      <c r="A158" s="21" t="s">
        <v>467</v>
      </c>
      <c r="B158" s="21" t="s">
        <v>468</v>
      </c>
      <c r="C158" s="21" t="s">
        <v>469</v>
      </c>
      <c r="D158" s="22" t="s">
        <v>32</v>
      </c>
      <c r="E158" s="23">
        <v>15000</v>
      </c>
      <c r="F158" s="24">
        <v>26858</v>
      </c>
      <c r="G158" s="31">
        <v>39</v>
      </c>
      <c r="H158" s="24">
        <v>37899</v>
      </c>
      <c r="I158" s="33">
        <v>9</v>
      </c>
    </row>
    <row r="159" spans="1:9" x14ac:dyDescent="0.25">
      <c r="A159" s="21" t="s">
        <v>182</v>
      </c>
      <c r="B159" s="21" t="s">
        <v>183</v>
      </c>
      <c r="C159" s="21" t="s">
        <v>129</v>
      </c>
      <c r="D159" s="22" t="s">
        <v>32</v>
      </c>
      <c r="E159" s="23">
        <v>3064.24</v>
      </c>
      <c r="F159" s="24">
        <v>31293</v>
      </c>
      <c r="G159" s="31">
        <v>27</v>
      </c>
      <c r="H159" s="24">
        <v>40807</v>
      </c>
      <c r="I159" s="33">
        <v>1</v>
      </c>
    </row>
    <row r="160" spans="1:9" x14ac:dyDescent="0.25">
      <c r="A160" s="21" t="s">
        <v>133</v>
      </c>
      <c r="B160" s="21" t="s">
        <v>134</v>
      </c>
      <c r="C160" s="21" t="s">
        <v>129</v>
      </c>
      <c r="D160" s="22" t="s">
        <v>32</v>
      </c>
      <c r="E160" s="23">
        <v>9628</v>
      </c>
      <c r="F160" s="24">
        <v>31293</v>
      </c>
      <c r="G160" s="31">
        <v>27</v>
      </c>
      <c r="H160" s="24">
        <v>40392</v>
      </c>
      <c r="I160" s="33">
        <v>2</v>
      </c>
    </row>
    <row r="161" spans="1:9" x14ac:dyDescent="0.25">
      <c r="A161" s="21" t="s">
        <v>41</v>
      </c>
      <c r="B161" s="21" t="s">
        <v>42</v>
      </c>
      <c r="C161" s="21" t="s">
        <v>43</v>
      </c>
      <c r="D161" s="22" t="s">
        <v>32</v>
      </c>
      <c r="E161" s="23">
        <v>15000</v>
      </c>
      <c r="F161" s="24">
        <v>27888</v>
      </c>
      <c r="G161" s="31">
        <v>36</v>
      </c>
      <c r="H161" s="24">
        <v>40778</v>
      </c>
      <c r="I161" s="33">
        <v>1</v>
      </c>
    </row>
    <row r="162" spans="1:9" x14ac:dyDescent="0.25">
      <c r="A162" s="21" t="s">
        <v>522</v>
      </c>
      <c r="B162" s="21" t="s">
        <v>523</v>
      </c>
      <c r="C162" s="21" t="s">
        <v>53</v>
      </c>
      <c r="D162" s="22" t="s">
        <v>32</v>
      </c>
      <c r="E162" s="23">
        <v>2057.69</v>
      </c>
      <c r="F162" s="24">
        <v>29686</v>
      </c>
      <c r="G162" s="31">
        <v>31</v>
      </c>
      <c r="H162" s="24">
        <v>38801</v>
      </c>
      <c r="I162" s="33">
        <v>6</v>
      </c>
    </row>
    <row r="163" spans="1:9" x14ac:dyDescent="0.25">
      <c r="A163" s="21" t="s">
        <v>305</v>
      </c>
      <c r="B163" s="21" t="s">
        <v>306</v>
      </c>
      <c r="C163" s="21" t="s">
        <v>77</v>
      </c>
      <c r="D163" s="22" t="s">
        <v>32</v>
      </c>
      <c r="E163" s="23">
        <v>15000</v>
      </c>
      <c r="F163" s="24">
        <v>28558</v>
      </c>
      <c r="G163" s="31">
        <v>34</v>
      </c>
      <c r="H163" s="24">
        <v>40042</v>
      </c>
      <c r="I163" s="33">
        <v>3</v>
      </c>
    </row>
    <row r="164" spans="1:9" x14ac:dyDescent="0.25">
      <c r="A164" s="21" t="s">
        <v>193</v>
      </c>
      <c r="B164" s="21" t="s">
        <v>194</v>
      </c>
      <c r="C164" s="21" t="s">
        <v>104</v>
      </c>
      <c r="D164" s="22" t="s">
        <v>32</v>
      </c>
      <c r="E164" s="23">
        <v>15125</v>
      </c>
      <c r="F164" s="24">
        <v>30190</v>
      </c>
      <c r="G164" s="31">
        <v>30</v>
      </c>
      <c r="H164" s="24">
        <v>40987</v>
      </c>
      <c r="I164" s="33">
        <v>0</v>
      </c>
    </row>
    <row r="165" spans="1:9" x14ac:dyDescent="0.25">
      <c r="A165" s="21" t="s">
        <v>385</v>
      </c>
      <c r="B165" s="21" t="s">
        <v>386</v>
      </c>
      <c r="C165" s="21" t="s">
        <v>387</v>
      </c>
      <c r="D165" s="22" t="s">
        <v>32</v>
      </c>
      <c r="E165" s="23">
        <v>11000</v>
      </c>
      <c r="F165" s="24">
        <v>23962</v>
      </c>
      <c r="G165" s="31">
        <v>47</v>
      </c>
      <c r="H165" s="24">
        <v>36333</v>
      </c>
      <c r="I165" s="33">
        <v>13</v>
      </c>
    </row>
    <row r="166" spans="1:9" x14ac:dyDescent="0.25">
      <c r="A166" s="21" t="s">
        <v>345</v>
      </c>
      <c r="B166" s="21" t="s">
        <v>346</v>
      </c>
      <c r="C166" s="21" t="s">
        <v>68</v>
      </c>
      <c r="D166" s="22" t="s">
        <v>32</v>
      </c>
      <c r="E166" s="23">
        <v>11000</v>
      </c>
      <c r="F166" s="24">
        <v>21149</v>
      </c>
      <c r="G166" s="31">
        <v>55</v>
      </c>
      <c r="H166" s="24">
        <v>32272</v>
      </c>
      <c r="I166" s="33">
        <v>24</v>
      </c>
    </row>
    <row r="167" spans="1:9" x14ac:dyDescent="0.25">
      <c r="A167" s="21" t="s">
        <v>23</v>
      </c>
      <c r="B167" s="21" t="s">
        <v>346</v>
      </c>
      <c r="C167" s="21" t="s">
        <v>128</v>
      </c>
      <c r="D167" s="22" t="s">
        <v>32</v>
      </c>
      <c r="E167" s="23">
        <v>9628</v>
      </c>
      <c r="F167" s="24">
        <v>25649</v>
      </c>
      <c r="G167" s="31">
        <v>42</v>
      </c>
      <c r="H167" s="24">
        <v>37475</v>
      </c>
      <c r="I167" s="33">
        <v>10</v>
      </c>
    </row>
    <row r="168" spans="1:9" x14ac:dyDescent="0.25">
      <c r="A168" s="21" t="s">
        <v>606</v>
      </c>
      <c r="B168" s="21" t="s">
        <v>607</v>
      </c>
      <c r="C168" s="21" t="s">
        <v>259</v>
      </c>
      <c r="D168" s="22" t="s">
        <v>32</v>
      </c>
      <c r="E168" s="23">
        <v>10528</v>
      </c>
      <c r="F168" s="24">
        <v>30515</v>
      </c>
      <c r="G168" s="31">
        <v>29</v>
      </c>
      <c r="H168" s="24">
        <v>39987</v>
      </c>
      <c r="I168" s="33">
        <v>3</v>
      </c>
    </row>
    <row r="169" spans="1:9" x14ac:dyDescent="0.25">
      <c r="A169" s="21" t="s">
        <v>241</v>
      </c>
      <c r="B169" s="21" t="s">
        <v>242</v>
      </c>
      <c r="C169" s="21" t="s">
        <v>243</v>
      </c>
      <c r="D169" s="22" t="s">
        <v>32</v>
      </c>
      <c r="E169" s="23">
        <v>21740</v>
      </c>
      <c r="F169" s="24">
        <v>31063</v>
      </c>
      <c r="G169" s="31">
        <v>27</v>
      </c>
      <c r="H169" s="24">
        <v>41170</v>
      </c>
      <c r="I169" s="33">
        <v>0</v>
      </c>
    </row>
    <row r="170" spans="1:9" x14ac:dyDescent="0.25">
      <c r="A170" s="21" t="s">
        <v>283</v>
      </c>
      <c r="B170" s="21" t="s">
        <v>284</v>
      </c>
      <c r="C170" s="21" t="s">
        <v>285</v>
      </c>
      <c r="D170" s="22" t="s">
        <v>32</v>
      </c>
      <c r="E170" s="23" t="s">
        <v>153</v>
      </c>
      <c r="F170" s="24">
        <v>31194</v>
      </c>
      <c r="G170" s="31">
        <v>27</v>
      </c>
      <c r="H170" s="24">
        <v>41427</v>
      </c>
      <c r="I170" s="33">
        <v>0</v>
      </c>
    </row>
    <row r="171" spans="1:9" x14ac:dyDescent="0.25">
      <c r="A171" s="21" t="s">
        <v>135</v>
      </c>
      <c r="B171" s="21" t="s">
        <v>136</v>
      </c>
      <c r="C171" s="21" t="s">
        <v>103</v>
      </c>
      <c r="D171" s="22" t="s">
        <v>32</v>
      </c>
      <c r="E171" s="23">
        <v>9628</v>
      </c>
      <c r="F171" s="24">
        <v>30737</v>
      </c>
      <c r="G171" s="31">
        <v>28</v>
      </c>
      <c r="H171" s="24">
        <v>40393</v>
      </c>
      <c r="I171" s="33">
        <v>2</v>
      </c>
    </row>
    <row r="172" spans="1:9" x14ac:dyDescent="0.25">
      <c r="A172" s="21" t="s">
        <v>534</v>
      </c>
      <c r="B172" s="21" t="s">
        <v>535</v>
      </c>
      <c r="C172" s="21" t="s">
        <v>536</v>
      </c>
      <c r="D172" s="22" t="s">
        <v>32</v>
      </c>
      <c r="E172" s="23">
        <v>10700</v>
      </c>
      <c r="F172" s="24">
        <v>28259</v>
      </c>
      <c r="G172" s="31">
        <v>35</v>
      </c>
      <c r="H172" s="24">
        <v>38887</v>
      </c>
      <c r="I172" s="33">
        <v>6</v>
      </c>
    </row>
    <row r="173" spans="1:9" x14ac:dyDescent="0.25">
      <c r="A173" s="21" t="s">
        <v>327</v>
      </c>
      <c r="B173" s="21" t="s">
        <v>328</v>
      </c>
      <c r="C173" s="21" t="s">
        <v>329</v>
      </c>
      <c r="D173" s="22" t="s">
        <v>32</v>
      </c>
      <c r="E173" s="23">
        <v>13160</v>
      </c>
      <c r="F173" s="24">
        <v>31182</v>
      </c>
      <c r="G173" s="31">
        <v>27</v>
      </c>
      <c r="H173" s="24">
        <v>40695</v>
      </c>
      <c r="I173" s="33">
        <v>1</v>
      </c>
    </row>
    <row r="174" spans="1:9" x14ac:dyDescent="0.25">
      <c r="A174" s="21" t="s">
        <v>175</v>
      </c>
      <c r="B174" s="21" t="s">
        <v>176</v>
      </c>
      <c r="C174" s="21" t="s">
        <v>177</v>
      </c>
      <c r="D174" s="22" t="s">
        <v>32</v>
      </c>
      <c r="E174" s="23">
        <v>15000</v>
      </c>
      <c r="F174" s="24">
        <v>25145</v>
      </c>
      <c r="G174" s="31">
        <v>44</v>
      </c>
      <c r="H174" s="24">
        <v>32559</v>
      </c>
      <c r="I174" s="33">
        <v>23</v>
      </c>
    </row>
    <row r="175" spans="1:9" x14ac:dyDescent="0.25">
      <c r="A175" s="21" t="s">
        <v>84</v>
      </c>
      <c r="B175" s="21" t="s">
        <v>85</v>
      </c>
      <c r="C175" s="21" t="s">
        <v>86</v>
      </c>
      <c r="D175" s="22" t="s">
        <v>32</v>
      </c>
      <c r="E175" s="23">
        <v>3750</v>
      </c>
      <c r="F175" s="24">
        <v>32197</v>
      </c>
      <c r="G175" s="31">
        <v>24</v>
      </c>
      <c r="H175" s="24">
        <v>40282</v>
      </c>
      <c r="I175" s="33">
        <v>2</v>
      </c>
    </row>
    <row r="176" spans="1:9" x14ac:dyDescent="0.25">
      <c r="A176" s="21" t="s">
        <v>0</v>
      </c>
      <c r="B176" s="21" t="s">
        <v>155</v>
      </c>
      <c r="C176" s="21" t="s">
        <v>127</v>
      </c>
      <c r="D176" s="22" t="s">
        <v>32</v>
      </c>
      <c r="E176" s="23">
        <v>15000</v>
      </c>
      <c r="F176" s="24">
        <v>24264</v>
      </c>
      <c r="G176" s="31">
        <v>46</v>
      </c>
      <c r="H176" s="24">
        <v>34759</v>
      </c>
      <c r="I176" s="33">
        <v>17</v>
      </c>
    </row>
    <row r="177" spans="1:9" x14ac:dyDescent="0.25">
      <c r="A177" s="21" t="s">
        <v>551</v>
      </c>
      <c r="B177" s="21" t="s">
        <v>552</v>
      </c>
      <c r="C177" s="21" t="s">
        <v>553</v>
      </c>
      <c r="D177" s="22" t="s">
        <v>32</v>
      </c>
      <c r="E177" s="23">
        <v>9628</v>
      </c>
      <c r="F177" s="24">
        <v>23144</v>
      </c>
      <c r="G177" s="31">
        <v>49</v>
      </c>
      <c r="H177" s="24">
        <v>39624</v>
      </c>
      <c r="I177" s="33">
        <v>4</v>
      </c>
    </row>
    <row r="178" spans="1:9" x14ac:dyDescent="0.25">
      <c r="A178" s="21" t="s">
        <v>476</v>
      </c>
      <c r="B178" s="21" t="s">
        <v>477</v>
      </c>
      <c r="C178" s="21" t="s">
        <v>70</v>
      </c>
      <c r="D178" s="22" t="s">
        <v>32</v>
      </c>
      <c r="E178" s="23">
        <v>7269.23</v>
      </c>
      <c r="F178" s="24">
        <v>25320</v>
      </c>
      <c r="G178" s="31">
        <v>43</v>
      </c>
      <c r="H178" s="24">
        <v>38082</v>
      </c>
      <c r="I178" s="33">
        <v>8</v>
      </c>
    </row>
    <row r="179" spans="1:9" x14ac:dyDescent="0.25">
      <c r="A179" s="21" t="s">
        <v>554</v>
      </c>
      <c r="B179" s="21" t="s">
        <v>555</v>
      </c>
      <c r="C179" s="21" t="s">
        <v>47</v>
      </c>
      <c r="D179" s="22" t="s">
        <v>32</v>
      </c>
      <c r="E179" s="23">
        <v>9628</v>
      </c>
      <c r="F179" s="24">
        <v>26508</v>
      </c>
      <c r="G179" s="31">
        <v>40</v>
      </c>
      <c r="H179" s="24">
        <v>39824</v>
      </c>
      <c r="I179" s="33">
        <v>3</v>
      </c>
    </row>
    <row r="180" spans="1:9" x14ac:dyDescent="0.25">
      <c r="A180" s="21" t="s">
        <v>209</v>
      </c>
      <c r="B180" s="21" t="s">
        <v>210</v>
      </c>
      <c r="C180" s="21" t="s">
        <v>211</v>
      </c>
      <c r="D180" s="22" t="s">
        <v>32</v>
      </c>
      <c r="E180" s="23">
        <v>29095</v>
      </c>
      <c r="F180" s="24">
        <v>21660</v>
      </c>
      <c r="G180" s="31">
        <v>53</v>
      </c>
      <c r="H180" s="24">
        <v>41413</v>
      </c>
      <c r="I180" s="33">
        <v>0</v>
      </c>
    </row>
    <row r="181" spans="1:9" x14ac:dyDescent="0.25">
      <c r="A181" s="21" t="s">
        <v>6</v>
      </c>
      <c r="B181" s="21" t="s">
        <v>210</v>
      </c>
      <c r="C181" s="21" t="s">
        <v>337</v>
      </c>
      <c r="D181" s="22" t="s">
        <v>32</v>
      </c>
      <c r="E181" s="23">
        <v>9628</v>
      </c>
      <c r="F181" s="24">
        <v>24108</v>
      </c>
      <c r="G181" s="31">
        <v>46</v>
      </c>
      <c r="H181" s="24">
        <v>30683</v>
      </c>
      <c r="I181" s="33">
        <v>28</v>
      </c>
    </row>
    <row r="182" spans="1:9" x14ac:dyDescent="0.25">
      <c r="A182" s="21" t="s">
        <v>343</v>
      </c>
      <c r="B182" s="21" t="s">
        <v>210</v>
      </c>
      <c r="C182" s="21" t="s">
        <v>211</v>
      </c>
      <c r="D182" s="22" t="s">
        <v>32</v>
      </c>
      <c r="E182" s="23">
        <v>23000</v>
      </c>
      <c r="F182" s="24">
        <v>21660</v>
      </c>
      <c r="G182" s="31">
        <v>53</v>
      </c>
      <c r="H182" s="24">
        <v>32051</v>
      </c>
      <c r="I182" s="33">
        <v>25</v>
      </c>
    </row>
    <row r="183" spans="1:9" x14ac:dyDescent="0.25">
      <c r="A183" s="21" t="s">
        <v>452</v>
      </c>
      <c r="B183" s="21" t="s">
        <v>210</v>
      </c>
      <c r="C183" s="21" t="s">
        <v>453</v>
      </c>
      <c r="D183" s="22" t="s">
        <v>32</v>
      </c>
      <c r="E183" s="23">
        <v>10528</v>
      </c>
      <c r="F183" s="24">
        <v>25019</v>
      </c>
      <c r="G183" s="31">
        <v>44</v>
      </c>
      <c r="H183" s="24">
        <v>37744</v>
      </c>
      <c r="I183" s="33">
        <v>9</v>
      </c>
    </row>
    <row r="184" spans="1:9" x14ac:dyDescent="0.25">
      <c r="A184" s="21" t="s">
        <v>520</v>
      </c>
      <c r="B184" s="21" t="s">
        <v>521</v>
      </c>
      <c r="C184" s="21" t="s">
        <v>154</v>
      </c>
      <c r="D184" s="22" t="s">
        <v>32</v>
      </c>
      <c r="E184" s="23">
        <v>9628</v>
      </c>
      <c r="F184" s="24">
        <v>26189</v>
      </c>
      <c r="G184" s="31">
        <v>41</v>
      </c>
      <c r="H184" s="24">
        <v>38558</v>
      </c>
      <c r="I184" s="33">
        <v>7</v>
      </c>
    </row>
    <row r="185" spans="1:9" x14ac:dyDescent="0.25">
      <c r="A185" s="21" t="s">
        <v>438</v>
      </c>
      <c r="B185" s="21" t="s">
        <v>439</v>
      </c>
      <c r="C185" s="21" t="s">
        <v>440</v>
      </c>
      <c r="D185" s="22" t="s">
        <v>32</v>
      </c>
      <c r="E185" s="23">
        <v>10028</v>
      </c>
      <c r="F185" s="24">
        <v>27465</v>
      </c>
      <c r="G185" s="31">
        <v>37</v>
      </c>
      <c r="H185" s="24">
        <v>37530</v>
      </c>
      <c r="I185" s="33">
        <v>10</v>
      </c>
    </row>
    <row r="186" spans="1:9" x14ac:dyDescent="0.25">
      <c r="A186" s="21" t="s">
        <v>235</v>
      </c>
      <c r="B186" s="21" t="s">
        <v>236</v>
      </c>
      <c r="C186" s="21" t="s">
        <v>38</v>
      </c>
      <c r="D186" s="22" t="s">
        <v>32</v>
      </c>
      <c r="E186" s="23">
        <v>13239</v>
      </c>
      <c r="F186" s="24">
        <v>31774</v>
      </c>
      <c r="G186" s="31">
        <v>26</v>
      </c>
      <c r="H186" s="24">
        <v>41135</v>
      </c>
      <c r="I186" s="33">
        <v>0</v>
      </c>
    </row>
    <row r="187" spans="1:9" x14ac:dyDescent="0.25">
      <c r="A187" s="21" t="s">
        <v>480</v>
      </c>
      <c r="B187" s="21" t="s">
        <v>481</v>
      </c>
      <c r="C187" s="21" t="s">
        <v>119</v>
      </c>
      <c r="D187" s="22" t="s">
        <v>32</v>
      </c>
      <c r="E187" s="23">
        <v>3703.08</v>
      </c>
      <c r="F187" s="24">
        <v>31122</v>
      </c>
      <c r="G187" s="31">
        <v>27</v>
      </c>
      <c r="H187" s="24">
        <v>38148</v>
      </c>
      <c r="I187" s="33">
        <v>8</v>
      </c>
    </row>
    <row r="188" spans="1:9" x14ac:dyDescent="0.25">
      <c r="A188" s="21" t="s">
        <v>78</v>
      </c>
      <c r="B188" s="21" t="s">
        <v>79</v>
      </c>
      <c r="C188" s="21" t="s">
        <v>80</v>
      </c>
      <c r="D188" s="22" t="s">
        <v>61</v>
      </c>
      <c r="E188" s="23">
        <v>15000</v>
      </c>
      <c r="F188" s="24">
        <v>31522</v>
      </c>
      <c r="G188" s="31">
        <v>26</v>
      </c>
      <c r="H188" s="24">
        <v>40735</v>
      </c>
      <c r="I188" s="33">
        <v>1</v>
      </c>
    </row>
    <row r="189" spans="1:9" x14ac:dyDescent="0.25">
      <c r="A189" s="21" t="s">
        <v>192</v>
      </c>
      <c r="B189" s="21" t="s">
        <v>79</v>
      </c>
      <c r="C189" s="21" t="s">
        <v>128</v>
      </c>
      <c r="D189" s="22" t="s">
        <v>32</v>
      </c>
      <c r="E189" s="23">
        <v>9628</v>
      </c>
      <c r="F189" s="24">
        <v>27119</v>
      </c>
      <c r="G189" s="31">
        <v>38</v>
      </c>
      <c r="H189" s="24">
        <v>33971</v>
      </c>
      <c r="I189" s="33">
        <v>19</v>
      </c>
    </row>
    <row r="190" spans="1:9" x14ac:dyDescent="0.25">
      <c r="A190" s="21" t="s">
        <v>500</v>
      </c>
      <c r="B190" s="21" t="s">
        <v>79</v>
      </c>
      <c r="C190" s="21" t="s">
        <v>211</v>
      </c>
      <c r="D190" s="22" t="s">
        <v>32</v>
      </c>
      <c r="E190" s="23">
        <v>10528</v>
      </c>
      <c r="F190" s="24">
        <v>28288</v>
      </c>
      <c r="G190" s="31">
        <v>35</v>
      </c>
      <c r="H190" s="24">
        <v>38217</v>
      </c>
      <c r="I190" s="33">
        <v>8</v>
      </c>
    </row>
    <row r="191" spans="1:9" x14ac:dyDescent="0.25">
      <c r="A191" s="21" t="s">
        <v>556</v>
      </c>
      <c r="B191" s="21" t="s">
        <v>79</v>
      </c>
      <c r="C191" s="21" t="s">
        <v>102</v>
      </c>
      <c r="D191" s="22" t="s">
        <v>32</v>
      </c>
      <c r="E191" s="23">
        <v>9628</v>
      </c>
      <c r="F191" s="24">
        <v>30434</v>
      </c>
      <c r="G191" s="31">
        <v>29</v>
      </c>
      <c r="H191" s="24">
        <v>39519</v>
      </c>
      <c r="I191" s="33">
        <v>4</v>
      </c>
    </row>
    <row r="192" spans="1:9" x14ac:dyDescent="0.25">
      <c r="A192" s="21" t="s">
        <v>87</v>
      </c>
      <c r="B192" s="21" t="s">
        <v>88</v>
      </c>
      <c r="C192" s="21" t="s">
        <v>89</v>
      </c>
      <c r="D192" s="22" t="s">
        <v>32</v>
      </c>
      <c r="E192" s="23">
        <v>15000</v>
      </c>
      <c r="F192" s="24">
        <v>19966</v>
      </c>
      <c r="G192" s="31">
        <v>58</v>
      </c>
      <c r="H192" s="24">
        <v>40300</v>
      </c>
      <c r="I192" s="33">
        <v>2</v>
      </c>
    </row>
    <row r="193" spans="1:9" x14ac:dyDescent="0.25">
      <c r="A193" s="21" t="s">
        <v>16</v>
      </c>
      <c r="B193" s="21" t="s">
        <v>406</v>
      </c>
      <c r="C193" s="21" t="s">
        <v>48</v>
      </c>
      <c r="D193" s="22" t="s">
        <v>32</v>
      </c>
      <c r="E193" s="23">
        <v>18400</v>
      </c>
      <c r="F193" s="24">
        <v>25571</v>
      </c>
      <c r="G193" s="31">
        <v>42</v>
      </c>
      <c r="H193" s="24">
        <v>36961</v>
      </c>
      <c r="I193" s="33">
        <v>11</v>
      </c>
    </row>
    <row r="194" spans="1:9" x14ac:dyDescent="0.25">
      <c r="A194" s="21" t="s">
        <v>548</v>
      </c>
      <c r="B194" s="21" t="s">
        <v>549</v>
      </c>
      <c r="C194" s="21" t="s">
        <v>550</v>
      </c>
      <c r="D194" s="22" t="s">
        <v>32</v>
      </c>
      <c r="E194" s="23">
        <v>10677.33</v>
      </c>
      <c r="F194" s="24">
        <v>27295</v>
      </c>
      <c r="G194" s="31">
        <v>38</v>
      </c>
      <c r="H194" s="24">
        <v>39258</v>
      </c>
      <c r="I194" s="33">
        <v>5</v>
      </c>
    </row>
    <row r="195" spans="1:9" x14ac:dyDescent="0.25">
      <c r="A195" s="21" t="s">
        <v>66</v>
      </c>
      <c r="B195" s="21" t="s">
        <v>67</v>
      </c>
      <c r="C195" s="21" t="s">
        <v>68</v>
      </c>
      <c r="D195" s="22" t="s">
        <v>32</v>
      </c>
      <c r="E195" s="23">
        <v>15000</v>
      </c>
      <c r="F195" s="24">
        <v>19509</v>
      </c>
      <c r="G195" s="31">
        <v>59</v>
      </c>
      <c r="H195" s="24">
        <v>40079</v>
      </c>
      <c r="I195" s="33">
        <v>3</v>
      </c>
    </row>
    <row r="196" spans="1:9" x14ac:dyDescent="0.25">
      <c r="A196" s="21" t="s">
        <v>307</v>
      </c>
      <c r="B196" s="21" t="s">
        <v>308</v>
      </c>
      <c r="C196" s="21" t="s">
        <v>309</v>
      </c>
      <c r="D196" s="22" t="s">
        <v>32</v>
      </c>
      <c r="E196" s="23">
        <v>15000</v>
      </c>
      <c r="F196" s="24">
        <v>24782</v>
      </c>
      <c r="G196" s="31">
        <v>45</v>
      </c>
      <c r="H196" s="24">
        <v>40042</v>
      </c>
      <c r="I196" s="33">
        <v>3</v>
      </c>
    </row>
    <row r="197" spans="1:9" x14ac:dyDescent="0.25">
      <c r="A197" s="21" t="s">
        <v>571</v>
      </c>
      <c r="B197" s="21" t="s">
        <v>572</v>
      </c>
      <c r="C197" s="21" t="s">
        <v>281</v>
      </c>
      <c r="D197" s="22" t="s">
        <v>32</v>
      </c>
      <c r="E197" s="23">
        <v>11700</v>
      </c>
      <c r="F197" s="24">
        <v>31800</v>
      </c>
      <c r="G197" s="31">
        <v>25</v>
      </c>
      <c r="H197" s="24">
        <v>39946</v>
      </c>
      <c r="I197" s="33">
        <v>3</v>
      </c>
    </row>
    <row r="198" spans="1:9" x14ac:dyDescent="0.25">
      <c r="A198" s="21" t="s">
        <v>562</v>
      </c>
      <c r="B198" s="21" t="s">
        <v>563</v>
      </c>
      <c r="C198" s="21" t="s">
        <v>291</v>
      </c>
      <c r="D198" s="22" t="s">
        <v>32</v>
      </c>
      <c r="E198" s="23">
        <v>9628</v>
      </c>
      <c r="F198" s="24">
        <v>25981</v>
      </c>
      <c r="G198" s="31">
        <v>41</v>
      </c>
      <c r="H198" s="24">
        <v>39824</v>
      </c>
      <c r="I198" s="33">
        <v>3</v>
      </c>
    </row>
    <row r="199" spans="1:9" x14ac:dyDescent="0.25">
      <c r="A199" s="21" t="s">
        <v>512</v>
      </c>
      <c r="B199" s="21" t="s">
        <v>513</v>
      </c>
      <c r="C199" s="21" t="s">
        <v>277</v>
      </c>
      <c r="D199" s="22" t="s">
        <v>32</v>
      </c>
      <c r="E199" s="23">
        <v>9628</v>
      </c>
      <c r="F199" s="24">
        <v>31417</v>
      </c>
      <c r="G199" s="31">
        <v>26</v>
      </c>
      <c r="H199" s="24">
        <v>38493</v>
      </c>
      <c r="I199" s="33">
        <v>7</v>
      </c>
    </row>
    <row r="200" spans="1:9" x14ac:dyDescent="0.25">
      <c r="A200" s="21" t="s">
        <v>18</v>
      </c>
      <c r="B200" s="21" t="s">
        <v>407</v>
      </c>
      <c r="C200" s="21" t="s">
        <v>335</v>
      </c>
      <c r="D200" s="22" t="s">
        <v>32</v>
      </c>
      <c r="E200" s="23">
        <v>9628</v>
      </c>
      <c r="F200" s="24">
        <v>28010</v>
      </c>
      <c r="G200" s="31">
        <v>36</v>
      </c>
      <c r="H200" s="24">
        <v>36974</v>
      </c>
      <c r="I200" s="33">
        <v>11</v>
      </c>
    </row>
    <row r="201" spans="1:9" x14ac:dyDescent="0.25">
      <c r="A201" s="21" t="s">
        <v>596</v>
      </c>
      <c r="B201" s="21" t="s">
        <v>597</v>
      </c>
      <c r="C201" s="21" t="s">
        <v>216</v>
      </c>
      <c r="D201" s="22" t="s">
        <v>32</v>
      </c>
      <c r="E201" s="23">
        <v>9628</v>
      </c>
      <c r="F201" s="24">
        <v>29577</v>
      </c>
      <c r="G201" s="31">
        <v>32</v>
      </c>
      <c r="H201" s="24">
        <v>39960</v>
      </c>
      <c r="I201" s="33">
        <v>3</v>
      </c>
    </row>
    <row r="202" spans="1:9" x14ac:dyDescent="0.25">
      <c r="A202" s="21" t="s">
        <v>310</v>
      </c>
      <c r="B202" s="21" t="s">
        <v>311</v>
      </c>
      <c r="C202" s="21" t="s">
        <v>127</v>
      </c>
      <c r="D202" s="22" t="s">
        <v>32</v>
      </c>
      <c r="E202" s="23">
        <v>15000</v>
      </c>
      <c r="F202" s="24">
        <v>32449</v>
      </c>
      <c r="G202" s="31">
        <v>24</v>
      </c>
      <c r="H202" s="24">
        <v>40042</v>
      </c>
      <c r="I202" s="33">
        <v>3</v>
      </c>
    </row>
    <row r="203" spans="1:9" x14ac:dyDescent="0.25">
      <c r="A203" s="21" t="s">
        <v>458</v>
      </c>
      <c r="B203" s="21" t="s">
        <v>459</v>
      </c>
      <c r="C203" s="21" t="s">
        <v>119</v>
      </c>
      <c r="D203" s="22" t="s">
        <v>32</v>
      </c>
      <c r="E203" s="23">
        <v>9628</v>
      </c>
      <c r="F203" s="24">
        <v>25547</v>
      </c>
      <c r="G203" s="31">
        <v>43</v>
      </c>
      <c r="H203" s="24">
        <v>38124</v>
      </c>
      <c r="I203" s="33">
        <v>8</v>
      </c>
    </row>
    <row r="204" spans="1:9" x14ac:dyDescent="0.25">
      <c r="A204" s="21" t="s">
        <v>464</v>
      </c>
      <c r="B204" s="21" t="s">
        <v>465</v>
      </c>
      <c r="C204" s="21" t="s">
        <v>466</v>
      </c>
      <c r="D204" s="22" t="s">
        <v>32</v>
      </c>
      <c r="E204" s="23">
        <v>10528</v>
      </c>
      <c r="F204" s="24">
        <v>19380</v>
      </c>
      <c r="G204" s="31">
        <v>59</v>
      </c>
      <c r="H204" s="24">
        <v>37879</v>
      </c>
      <c r="I204" s="33">
        <v>9</v>
      </c>
    </row>
    <row r="205" spans="1:9" x14ac:dyDescent="0.25">
      <c r="A205" s="21" t="s">
        <v>333</v>
      </c>
      <c r="B205" s="21" t="s">
        <v>334</v>
      </c>
      <c r="C205" s="21" t="s">
        <v>335</v>
      </c>
      <c r="D205" s="22" t="s">
        <v>32</v>
      </c>
      <c r="E205" s="23">
        <v>13160</v>
      </c>
      <c r="F205" s="24">
        <v>30313</v>
      </c>
      <c r="G205" s="31">
        <v>30</v>
      </c>
      <c r="H205" s="24">
        <v>40737</v>
      </c>
      <c r="I205" s="33">
        <v>1</v>
      </c>
    </row>
    <row r="206" spans="1:9" x14ac:dyDescent="0.25">
      <c r="A206" s="21" t="s">
        <v>230</v>
      </c>
      <c r="B206" s="21" t="s">
        <v>231</v>
      </c>
      <c r="C206" s="21" t="s">
        <v>232</v>
      </c>
      <c r="D206" s="22" t="s">
        <v>32</v>
      </c>
      <c r="E206" s="23">
        <v>14713</v>
      </c>
      <c r="F206" s="24">
        <v>28197</v>
      </c>
      <c r="G206" s="31">
        <v>35</v>
      </c>
      <c r="H206" s="24">
        <v>41099</v>
      </c>
      <c r="I206" s="33">
        <v>0</v>
      </c>
    </row>
    <row r="207" spans="1:9" x14ac:dyDescent="0.25">
      <c r="A207" s="21" t="s">
        <v>614</v>
      </c>
      <c r="B207" s="21" t="s">
        <v>615</v>
      </c>
      <c r="C207" s="21" t="s">
        <v>49</v>
      </c>
      <c r="D207" s="22" t="s">
        <v>32</v>
      </c>
      <c r="E207" s="23">
        <v>10700</v>
      </c>
      <c r="F207" s="24">
        <v>28197</v>
      </c>
      <c r="G207" s="31">
        <v>35</v>
      </c>
      <c r="H207" s="24">
        <v>40047</v>
      </c>
      <c r="I207" s="33">
        <v>3</v>
      </c>
    </row>
    <row r="208" spans="1:9" x14ac:dyDescent="0.25">
      <c r="A208" s="21" t="s">
        <v>268</v>
      </c>
      <c r="B208" s="21" t="s">
        <v>269</v>
      </c>
      <c r="C208" s="21" t="s">
        <v>270</v>
      </c>
      <c r="D208" s="22" t="s">
        <v>32</v>
      </c>
      <c r="E208" s="23">
        <v>21740</v>
      </c>
      <c r="F208" s="24">
        <v>27859</v>
      </c>
      <c r="G208" s="31">
        <v>36</v>
      </c>
      <c r="H208" s="24">
        <v>41306</v>
      </c>
      <c r="I208" s="33">
        <v>0</v>
      </c>
    </row>
    <row r="209" spans="1:9" x14ac:dyDescent="0.25">
      <c r="A209" s="21" t="s">
        <v>322</v>
      </c>
      <c r="B209" s="21" t="s">
        <v>323</v>
      </c>
      <c r="C209" s="21" t="s">
        <v>47</v>
      </c>
      <c r="D209" s="22" t="s">
        <v>32</v>
      </c>
      <c r="E209" s="23">
        <v>15000</v>
      </c>
      <c r="F209" s="24">
        <v>23729</v>
      </c>
      <c r="G209" s="31">
        <v>48</v>
      </c>
      <c r="H209" s="24">
        <v>40665</v>
      </c>
      <c r="I209" s="33">
        <v>1</v>
      </c>
    </row>
    <row r="210" spans="1:9" x14ac:dyDescent="0.25">
      <c r="A210" s="21" t="s">
        <v>265</v>
      </c>
      <c r="B210" s="21" t="s">
        <v>266</v>
      </c>
      <c r="C210" s="21" t="s">
        <v>267</v>
      </c>
      <c r="D210" s="22" t="s">
        <v>32</v>
      </c>
      <c r="E210" s="23">
        <v>23276</v>
      </c>
      <c r="F210" s="24">
        <v>25395</v>
      </c>
      <c r="G210" s="31">
        <v>43</v>
      </c>
      <c r="H210" s="24">
        <v>41300</v>
      </c>
      <c r="I210" s="33">
        <v>0</v>
      </c>
    </row>
    <row r="211" spans="1:9" x14ac:dyDescent="0.25">
      <c r="A211" s="21" t="s">
        <v>24</v>
      </c>
      <c r="B211" s="21" t="s">
        <v>434</v>
      </c>
      <c r="C211" s="21" t="s">
        <v>435</v>
      </c>
      <c r="D211" s="22" t="s">
        <v>32</v>
      </c>
      <c r="E211" s="23">
        <v>11000</v>
      </c>
      <c r="F211" s="24">
        <v>21916</v>
      </c>
      <c r="G211" s="31">
        <v>52</v>
      </c>
      <c r="H211" s="24">
        <v>37478</v>
      </c>
      <c r="I211" s="33">
        <v>10</v>
      </c>
    </row>
    <row r="212" spans="1:9" x14ac:dyDescent="0.25">
      <c r="A212" s="21" t="s">
        <v>592</v>
      </c>
      <c r="B212" s="21" t="s">
        <v>593</v>
      </c>
      <c r="C212" s="21" t="s">
        <v>278</v>
      </c>
      <c r="D212" s="22" t="s">
        <v>32</v>
      </c>
      <c r="E212" s="23">
        <v>9628</v>
      </c>
      <c r="F212" s="24">
        <v>29177</v>
      </c>
      <c r="G212" s="31">
        <v>33</v>
      </c>
      <c r="H212" s="24">
        <v>39960</v>
      </c>
      <c r="I212" s="33">
        <v>3</v>
      </c>
    </row>
    <row r="213" spans="1:9" x14ac:dyDescent="0.25">
      <c r="A213" s="21" t="s">
        <v>279</v>
      </c>
      <c r="B213" s="21" t="s">
        <v>280</v>
      </c>
      <c r="C213" s="21" t="s">
        <v>125</v>
      </c>
      <c r="D213" s="22" t="s">
        <v>32</v>
      </c>
      <c r="E213" s="23">
        <v>13239</v>
      </c>
      <c r="F213" s="24">
        <v>27444</v>
      </c>
      <c r="G213" s="31">
        <v>37</v>
      </c>
      <c r="H213" s="24">
        <v>41378</v>
      </c>
      <c r="I213" s="33">
        <v>0</v>
      </c>
    </row>
    <row r="214" spans="1:9" x14ac:dyDescent="0.25">
      <c r="A214" s="21" t="s">
        <v>539</v>
      </c>
      <c r="B214" s="21" t="s">
        <v>280</v>
      </c>
      <c r="C214" s="21" t="s">
        <v>540</v>
      </c>
      <c r="D214" s="22" t="s">
        <v>32</v>
      </c>
      <c r="E214" s="23">
        <v>9628</v>
      </c>
      <c r="F214" s="24">
        <v>29594</v>
      </c>
      <c r="G214" s="31">
        <v>31</v>
      </c>
      <c r="H214" s="24">
        <v>38916</v>
      </c>
      <c r="I214" s="33">
        <v>6</v>
      </c>
    </row>
    <row r="215" spans="1:9" x14ac:dyDescent="0.25">
      <c r="A215" s="21" t="s">
        <v>140</v>
      </c>
      <c r="B215" s="21" t="s">
        <v>141</v>
      </c>
      <c r="C215" s="21" t="s">
        <v>142</v>
      </c>
      <c r="D215" s="22" t="s">
        <v>32</v>
      </c>
      <c r="E215" s="23">
        <v>15000</v>
      </c>
      <c r="F215" s="24">
        <v>25784</v>
      </c>
      <c r="G215" s="31">
        <v>42</v>
      </c>
      <c r="H215" s="24">
        <v>40397</v>
      </c>
      <c r="I215" s="33">
        <v>2</v>
      </c>
    </row>
    <row r="216" spans="1:9" x14ac:dyDescent="0.25">
      <c r="A216" s="21" t="s">
        <v>137</v>
      </c>
      <c r="B216" s="21" t="s">
        <v>138</v>
      </c>
      <c r="C216" s="21" t="s">
        <v>139</v>
      </c>
      <c r="D216" s="22" t="s">
        <v>32</v>
      </c>
      <c r="E216" s="23">
        <v>9628</v>
      </c>
      <c r="F216" s="24">
        <v>32366</v>
      </c>
      <c r="G216" s="31">
        <v>24</v>
      </c>
      <c r="H216" s="24">
        <v>40394</v>
      </c>
      <c r="I216" s="33">
        <v>2</v>
      </c>
    </row>
    <row r="217" spans="1:9" x14ac:dyDescent="0.25">
      <c r="A217" s="21" t="s">
        <v>173</v>
      </c>
      <c r="B217" s="21" t="s">
        <v>138</v>
      </c>
      <c r="C217" s="21" t="s">
        <v>71</v>
      </c>
      <c r="D217" s="22" t="s">
        <v>32</v>
      </c>
      <c r="E217" s="23">
        <v>1327.84</v>
      </c>
      <c r="F217" s="24">
        <v>32269</v>
      </c>
      <c r="G217" s="31">
        <v>24</v>
      </c>
      <c r="H217" s="24">
        <v>40764</v>
      </c>
      <c r="I217" s="33">
        <v>1</v>
      </c>
    </row>
    <row r="218" spans="1:9" x14ac:dyDescent="0.25">
      <c r="A218" s="21" t="s">
        <v>456</v>
      </c>
      <c r="B218" s="21" t="s">
        <v>457</v>
      </c>
      <c r="C218" s="21" t="s">
        <v>409</v>
      </c>
      <c r="D218" s="22" t="s">
        <v>32</v>
      </c>
      <c r="E218" s="23">
        <v>10038.459999999999</v>
      </c>
      <c r="F218" s="24">
        <v>26749</v>
      </c>
      <c r="G218" s="31">
        <v>39</v>
      </c>
      <c r="H218" s="24">
        <v>37804</v>
      </c>
      <c r="I218" s="33">
        <v>9</v>
      </c>
    </row>
    <row r="219" spans="1:9" x14ac:dyDescent="0.25">
      <c r="A219" s="21" t="s">
        <v>484</v>
      </c>
      <c r="B219" s="21" t="s">
        <v>457</v>
      </c>
      <c r="C219" s="21" t="s">
        <v>128</v>
      </c>
      <c r="D219" s="22" t="s">
        <v>32</v>
      </c>
      <c r="E219" s="23">
        <v>9628</v>
      </c>
      <c r="F219" s="24">
        <v>27219</v>
      </c>
      <c r="G219" s="31">
        <v>38</v>
      </c>
      <c r="H219" s="24">
        <v>38171</v>
      </c>
      <c r="I219" s="33">
        <v>8</v>
      </c>
    </row>
    <row r="220" spans="1:9" x14ac:dyDescent="0.25">
      <c r="A220" s="21" t="s">
        <v>91</v>
      </c>
      <c r="B220" s="21" t="s">
        <v>92</v>
      </c>
      <c r="C220" s="21" t="s">
        <v>93</v>
      </c>
      <c r="D220" s="22" t="s">
        <v>32</v>
      </c>
      <c r="E220" s="23">
        <v>9628</v>
      </c>
      <c r="F220" s="24">
        <v>27620</v>
      </c>
      <c r="G220" s="31">
        <v>37</v>
      </c>
      <c r="H220" s="24">
        <v>40350</v>
      </c>
      <c r="I220" s="33">
        <v>2</v>
      </c>
    </row>
    <row r="221" spans="1:9" x14ac:dyDescent="0.25">
      <c r="A221" s="21" t="s">
        <v>566</v>
      </c>
      <c r="B221" s="21" t="s">
        <v>92</v>
      </c>
      <c r="C221" s="21" t="s">
        <v>93</v>
      </c>
      <c r="D221" s="22" t="s">
        <v>32</v>
      </c>
      <c r="E221" s="23">
        <v>9628</v>
      </c>
      <c r="F221" s="24">
        <v>31094</v>
      </c>
      <c r="G221" s="31">
        <v>27</v>
      </c>
      <c r="H221" s="24">
        <v>39960</v>
      </c>
      <c r="I221" s="33">
        <v>3</v>
      </c>
    </row>
    <row r="222" spans="1:9" x14ac:dyDescent="0.25">
      <c r="A222" s="21" t="s">
        <v>610</v>
      </c>
      <c r="B222" s="21" t="s">
        <v>611</v>
      </c>
      <c r="C222" s="21" t="s">
        <v>77</v>
      </c>
      <c r="D222" s="22" t="s">
        <v>32</v>
      </c>
      <c r="E222" s="23">
        <v>10528</v>
      </c>
      <c r="F222" s="24">
        <v>29538</v>
      </c>
      <c r="G222" s="31">
        <v>32</v>
      </c>
      <c r="H222" s="24">
        <v>39988</v>
      </c>
      <c r="I222" s="33">
        <v>3</v>
      </c>
    </row>
    <row r="223" spans="1:9" x14ac:dyDescent="0.25">
      <c r="A223" s="21" t="s">
        <v>537</v>
      </c>
      <c r="B223" s="21" t="s">
        <v>538</v>
      </c>
      <c r="C223" s="21" t="s">
        <v>288</v>
      </c>
      <c r="D223" s="22" t="s">
        <v>32</v>
      </c>
      <c r="E223" s="23">
        <v>6996.15</v>
      </c>
      <c r="F223" s="24">
        <v>29987</v>
      </c>
      <c r="G223" s="31">
        <v>30</v>
      </c>
      <c r="H223" s="24">
        <v>38913</v>
      </c>
      <c r="I223" s="33">
        <v>6</v>
      </c>
    </row>
    <row r="224" spans="1:9" x14ac:dyDescent="0.25">
      <c r="A224" s="21" t="s">
        <v>478</v>
      </c>
      <c r="B224" s="21" t="s">
        <v>479</v>
      </c>
      <c r="C224" s="21" t="s">
        <v>65</v>
      </c>
      <c r="D224" s="22" t="s">
        <v>32</v>
      </c>
      <c r="E224" s="23">
        <v>9628</v>
      </c>
      <c r="F224" s="24">
        <v>27888</v>
      </c>
      <c r="G224" s="31">
        <v>36</v>
      </c>
      <c r="H224" s="24">
        <v>38092</v>
      </c>
      <c r="I224" s="33">
        <v>8</v>
      </c>
    </row>
    <row r="225" spans="1:9" x14ac:dyDescent="0.25">
      <c r="A225" s="21" t="s">
        <v>120</v>
      </c>
      <c r="B225" s="21" t="s">
        <v>121</v>
      </c>
      <c r="C225" s="21" t="s">
        <v>103</v>
      </c>
      <c r="D225" s="22" t="s">
        <v>32</v>
      </c>
      <c r="E225" s="23">
        <v>9628</v>
      </c>
      <c r="F225" s="24">
        <v>30429</v>
      </c>
      <c r="G225" s="31">
        <v>29</v>
      </c>
      <c r="H225" s="24">
        <v>40377</v>
      </c>
      <c r="I225" s="33">
        <v>2</v>
      </c>
    </row>
    <row r="226" spans="1:9" x14ac:dyDescent="0.25">
      <c r="A226" s="21" t="s">
        <v>13</v>
      </c>
      <c r="B226" s="21" t="s">
        <v>380</v>
      </c>
      <c r="C226" s="21" t="s">
        <v>381</v>
      </c>
      <c r="D226" s="22" t="s">
        <v>32</v>
      </c>
      <c r="E226" s="23">
        <v>9628</v>
      </c>
      <c r="F226" s="24">
        <v>28274</v>
      </c>
      <c r="G226" s="31">
        <v>35</v>
      </c>
      <c r="H226" s="24">
        <v>36316</v>
      </c>
      <c r="I226" s="33">
        <v>13</v>
      </c>
    </row>
    <row r="227" spans="1:9" x14ac:dyDescent="0.25">
      <c r="A227" s="21" t="s">
        <v>330</v>
      </c>
      <c r="B227" s="21" t="s">
        <v>331</v>
      </c>
      <c r="C227" s="21" t="s">
        <v>47</v>
      </c>
      <c r="D227" s="22" t="s">
        <v>32</v>
      </c>
      <c r="E227" s="23">
        <v>13750</v>
      </c>
      <c r="F227" s="24">
        <v>30455</v>
      </c>
      <c r="G227" s="31">
        <v>29</v>
      </c>
      <c r="H227" s="24">
        <v>40716</v>
      </c>
      <c r="I227" s="33">
        <v>1</v>
      </c>
    </row>
    <row r="228" spans="1:9" x14ac:dyDescent="0.25">
      <c r="A228" s="21" t="s">
        <v>253</v>
      </c>
      <c r="B228" s="21" t="s">
        <v>254</v>
      </c>
      <c r="C228" s="21" t="s">
        <v>255</v>
      </c>
      <c r="D228" s="22" t="s">
        <v>32</v>
      </c>
      <c r="E228" s="23">
        <v>4000</v>
      </c>
      <c r="F228" s="24">
        <v>33090</v>
      </c>
      <c r="G228" s="31">
        <v>22</v>
      </c>
      <c r="H228" s="24">
        <v>41195</v>
      </c>
      <c r="I228" s="33">
        <v>0</v>
      </c>
    </row>
    <row r="229" spans="1:9" x14ac:dyDescent="0.25">
      <c r="A229" s="21" t="s">
        <v>454</v>
      </c>
      <c r="B229" s="21" t="s">
        <v>455</v>
      </c>
      <c r="C229" s="21" t="s">
        <v>453</v>
      </c>
      <c r="D229" s="22" t="s">
        <v>32</v>
      </c>
      <c r="E229" s="23">
        <v>5184.3100000000004</v>
      </c>
      <c r="F229" s="24">
        <v>27508</v>
      </c>
      <c r="G229" s="31">
        <v>37</v>
      </c>
      <c r="H229" s="24">
        <v>37756</v>
      </c>
      <c r="I229" s="33">
        <v>9</v>
      </c>
    </row>
    <row r="230" spans="1:9" x14ac:dyDescent="0.25">
      <c r="A230" s="21" t="s">
        <v>473</v>
      </c>
      <c r="B230" s="21" t="s">
        <v>474</v>
      </c>
      <c r="C230" s="21" t="s">
        <v>475</v>
      </c>
      <c r="D230" s="22" t="s">
        <v>32</v>
      </c>
      <c r="E230" s="23">
        <v>1619.69</v>
      </c>
      <c r="F230" s="24">
        <v>25873</v>
      </c>
      <c r="G230" s="31">
        <v>42</v>
      </c>
      <c r="H230" s="24">
        <v>38013</v>
      </c>
      <c r="I230" s="33">
        <v>8</v>
      </c>
    </row>
    <row r="231" spans="1:9" x14ac:dyDescent="0.25">
      <c r="A231" s="21" t="s">
        <v>583</v>
      </c>
      <c r="B231" s="21" t="s">
        <v>474</v>
      </c>
      <c r="C231" s="21" t="s">
        <v>53</v>
      </c>
      <c r="D231" s="22" t="s">
        <v>32</v>
      </c>
      <c r="E231" s="23">
        <v>9628</v>
      </c>
      <c r="F231" s="24">
        <v>28282</v>
      </c>
      <c r="G231" s="31">
        <v>35</v>
      </c>
      <c r="H231" s="24">
        <v>39946</v>
      </c>
      <c r="I231" s="33">
        <v>3</v>
      </c>
    </row>
    <row r="232" spans="1:9" x14ac:dyDescent="0.25">
      <c r="A232" s="21" t="s">
        <v>430</v>
      </c>
      <c r="B232" s="21" t="s">
        <v>431</v>
      </c>
      <c r="C232" s="21" t="s">
        <v>77</v>
      </c>
      <c r="D232" s="22" t="s">
        <v>32</v>
      </c>
      <c r="E232" s="23">
        <v>9628</v>
      </c>
      <c r="F232" s="24">
        <v>30027</v>
      </c>
      <c r="G232" s="31">
        <v>30</v>
      </c>
      <c r="H232" s="24">
        <v>37438</v>
      </c>
      <c r="I232" s="33">
        <v>10</v>
      </c>
    </row>
    <row r="233" spans="1:9" x14ac:dyDescent="0.25">
      <c r="A233" s="21" t="s">
        <v>526</v>
      </c>
      <c r="B233" s="21" t="s">
        <v>527</v>
      </c>
      <c r="C233" s="21" t="s">
        <v>528</v>
      </c>
      <c r="D233" s="22" t="s">
        <v>61</v>
      </c>
      <c r="E233" s="23">
        <v>16200</v>
      </c>
      <c r="F233" s="24">
        <v>29643</v>
      </c>
      <c r="G233" s="31">
        <v>31</v>
      </c>
      <c r="H233" s="24">
        <v>39026</v>
      </c>
      <c r="I233" s="33">
        <v>6</v>
      </c>
    </row>
    <row r="234" spans="1:9" x14ac:dyDescent="0.25">
      <c r="A234" s="21" t="s">
        <v>233</v>
      </c>
      <c r="B234" s="21" t="s">
        <v>234</v>
      </c>
      <c r="C234" s="21" t="s">
        <v>43</v>
      </c>
      <c r="D234" s="22" t="s">
        <v>32</v>
      </c>
      <c r="E234" s="23">
        <v>11700</v>
      </c>
      <c r="F234" s="24">
        <v>24074</v>
      </c>
      <c r="G234" s="31">
        <v>47</v>
      </c>
      <c r="H234" s="24">
        <v>33029</v>
      </c>
      <c r="I234" s="33">
        <v>22</v>
      </c>
    </row>
    <row r="235" spans="1:9" x14ac:dyDescent="0.25">
      <c r="A235" s="21" t="s">
        <v>391</v>
      </c>
      <c r="B235" s="21" t="s">
        <v>392</v>
      </c>
      <c r="C235" s="21" t="s">
        <v>393</v>
      </c>
      <c r="D235" s="22" t="s">
        <v>32</v>
      </c>
      <c r="E235" s="23">
        <v>18400</v>
      </c>
      <c r="F235" s="24">
        <v>19500</v>
      </c>
      <c r="G235" s="31">
        <v>59</v>
      </c>
      <c r="H235" s="24">
        <v>36664</v>
      </c>
      <c r="I235" s="33">
        <v>12</v>
      </c>
    </row>
    <row r="236" spans="1:9" x14ac:dyDescent="0.25">
      <c r="A236" s="21" t="s">
        <v>187</v>
      </c>
      <c r="B236" s="21" t="s">
        <v>188</v>
      </c>
      <c r="C236" s="21" t="s">
        <v>189</v>
      </c>
      <c r="D236" s="22" t="s">
        <v>61</v>
      </c>
      <c r="E236" s="23">
        <v>15000</v>
      </c>
      <c r="F236" s="24">
        <v>31187</v>
      </c>
      <c r="G236" s="31">
        <v>27</v>
      </c>
      <c r="H236" s="24">
        <v>40940</v>
      </c>
      <c r="I236" s="33">
        <v>0</v>
      </c>
    </row>
    <row r="237" spans="1:9" x14ac:dyDescent="0.25">
      <c r="A237" s="21" t="s">
        <v>312</v>
      </c>
      <c r="B237" s="21" t="s">
        <v>313</v>
      </c>
      <c r="C237" s="21" t="s">
        <v>314</v>
      </c>
      <c r="D237" s="22" t="s">
        <v>32</v>
      </c>
      <c r="E237" s="23">
        <v>15000</v>
      </c>
      <c r="F237" s="24">
        <v>30948</v>
      </c>
      <c r="G237" s="31">
        <v>28</v>
      </c>
      <c r="H237" s="24">
        <v>40298</v>
      </c>
      <c r="I237" s="33">
        <v>2</v>
      </c>
    </row>
    <row r="238" spans="1:9" x14ac:dyDescent="0.25">
      <c r="A238" s="21" t="s">
        <v>350</v>
      </c>
      <c r="B238" s="21" t="s">
        <v>351</v>
      </c>
      <c r="C238" s="21" t="s">
        <v>216</v>
      </c>
      <c r="D238" s="22" t="s">
        <v>32</v>
      </c>
      <c r="E238" s="23">
        <v>11000</v>
      </c>
      <c r="F238" s="24">
        <v>23199</v>
      </c>
      <c r="G238" s="31">
        <v>49</v>
      </c>
      <c r="H238" s="24">
        <v>35462</v>
      </c>
      <c r="I238" s="33">
        <v>15</v>
      </c>
    </row>
    <row r="239" spans="1:9" x14ac:dyDescent="0.25">
      <c r="A239" s="21" t="s">
        <v>569</v>
      </c>
      <c r="B239" s="21" t="s">
        <v>351</v>
      </c>
      <c r="C239" s="21" t="s">
        <v>319</v>
      </c>
      <c r="D239" s="22" t="s">
        <v>32</v>
      </c>
      <c r="E239" s="23">
        <v>10528</v>
      </c>
      <c r="F239" s="24">
        <v>27338</v>
      </c>
      <c r="G239" s="31">
        <v>38</v>
      </c>
      <c r="H239" s="24">
        <v>39564</v>
      </c>
      <c r="I239" s="33">
        <v>4</v>
      </c>
    </row>
    <row r="240" spans="1:9" x14ac:dyDescent="0.25">
      <c r="A240" s="21" t="s">
        <v>388</v>
      </c>
      <c r="B240" s="21" t="s">
        <v>389</v>
      </c>
      <c r="C240" s="21" t="s">
        <v>390</v>
      </c>
      <c r="D240" s="22" t="s">
        <v>32</v>
      </c>
      <c r="E240" s="23">
        <v>15450</v>
      </c>
      <c r="F240" s="24">
        <v>28491</v>
      </c>
      <c r="G240" s="31">
        <v>34</v>
      </c>
      <c r="H240" s="24">
        <v>40771</v>
      </c>
      <c r="I240" s="33">
        <v>1</v>
      </c>
    </row>
    <row r="241" spans="1:9" x14ac:dyDescent="0.25">
      <c r="A241" s="21" t="s">
        <v>161</v>
      </c>
      <c r="B241" s="21" t="s">
        <v>162</v>
      </c>
      <c r="C241" s="21" t="s">
        <v>163</v>
      </c>
      <c r="D241" s="22" t="s">
        <v>32</v>
      </c>
      <c r="E241" s="23">
        <v>15000</v>
      </c>
      <c r="F241" s="24">
        <v>30570</v>
      </c>
      <c r="G241" s="31">
        <v>29</v>
      </c>
      <c r="H241" s="24">
        <v>40677</v>
      </c>
      <c r="I241" s="33">
        <v>1</v>
      </c>
    </row>
    <row r="242" spans="1:9" x14ac:dyDescent="0.25">
      <c r="A242" s="21" t="s">
        <v>196</v>
      </c>
      <c r="B242" s="21" t="s">
        <v>197</v>
      </c>
      <c r="C242" s="21" t="s">
        <v>174</v>
      </c>
      <c r="D242" s="22" t="s">
        <v>32</v>
      </c>
      <c r="E242" s="23">
        <v>15125</v>
      </c>
      <c r="F242" s="24">
        <v>25230</v>
      </c>
      <c r="G242" s="31">
        <v>43</v>
      </c>
      <c r="H242" s="24">
        <v>40986</v>
      </c>
      <c r="I242" s="33">
        <v>0</v>
      </c>
    </row>
    <row r="243" spans="1:9" x14ac:dyDescent="0.25">
      <c r="A243" s="21" t="s">
        <v>451</v>
      </c>
      <c r="B243" s="21" t="s">
        <v>197</v>
      </c>
      <c r="C243" s="21" t="s">
        <v>38</v>
      </c>
      <c r="D243" s="22" t="s">
        <v>32</v>
      </c>
      <c r="E243" s="23">
        <v>15000</v>
      </c>
      <c r="F243" s="24">
        <v>25911</v>
      </c>
      <c r="G243" s="31">
        <v>42</v>
      </c>
      <c r="H243" s="24">
        <v>37744</v>
      </c>
      <c r="I243" s="33">
        <v>9</v>
      </c>
    </row>
    <row r="244" spans="1:9" x14ac:dyDescent="0.25">
      <c r="A244" s="21" t="s">
        <v>423</v>
      </c>
      <c r="B244" s="21" t="s">
        <v>424</v>
      </c>
      <c r="C244" s="21" t="s">
        <v>101</v>
      </c>
      <c r="D244" s="22" t="s">
        <v>32</v>
      </c>
      <c r="E244" s="23">
        <v>11000</v>
      </c>
      <c r="F244" s="24">
        <v>23026</v>
      </c>
      <c r="G244" s="31">
        <v>49</v>
      </c>
      <c r="H244" s="24">
        <v>37363</v>
      </c>
      <c r="I244" s="33">
        <v>10</v>
      </c>
    </row>
    <row r="245" spans="1:9" x14ac:dyDescent="0.25">
      <c r="A245" s="21" t="s">
        <v>508</v>
      </c>
      <c r="B245" s="21" t="s">
        <v>509</v>
      </c>
      <c r="C245" s="21" t="s">
        <v>147</v>
      </c>
      <c r="D245" s="22" t="s">
        <v>32</v>
      </c>
      <c r="E245" s="23">
        <v>9628</v>
      </c>
      <c r="F245" s="24">
        <v>22065</v>
      </c>
      <c r="G245" s="31">
        <v>52</v>
      </c>
      <c r="H245" s="24">
        <v>38489</v>
      </c>
      <c r="I245" s="33">
        <v>7</v>
      </c>
    </row>
    <row r="246" spans="1:9" x14ac:dyDescent="0.25">
      <c r="A246" s="21" t="s">
        <v>275</v>
      </c>
      <c r="B246" s="21" t="s">
        <v>276</v>
      </c>
      <c r="C246" s="21" t="s">
        <v>39</v>
      </c>
      <c r="D246" s="22" t="s">
        <v>32</v>
      </c>
      <c r="E246" s="23">
        <v>14476</v>
      </c>
      <c r="F246" s="24">
        <v>32491</v>
      </c>
      <c r="G246" s="31">
        <v>24</v>
      </c>
      <c r="H246" s="24">
        <v>41395</v>
      </c>
      <c r="I246" s="33">
        <v>0</v>
      </c>
    </row>
    <row r="247" spans="1:9" x14ac:dyDescent="0.25">
      <c r="A247" s="21" t="s">
        <v>354</v>
      </c>
      <c r="B247" s="21" t="s">
        <v>355</v>
      </c>
      <c r="C247" s="21" t="s">
        <v>216</v>
      </c>
      <c r="D247" s="22" t="s">
        <v>32</v>
      </c>
      <c r="E247" s="23">
        <v>980.77</v>
      </c>
      <c r="F247" s="24">
        <v>27204</v>
      </c>
      <c r="G247" s="31">
        <v>38</v>
      </c>
      <c r="H247" s="24">
        <v>35521</v>
      </c>
      <c r="I247" s="33">
        <v>15</v>
      </c>
    </row>
    <row r="248" spans="1:9" x14ac:dyDescent="0.25">
      <c r="A248" s="21" t="s">
        <v>432</v>
      </c>
      <c r="B248" s="21" t="s">
        <v>355</v>
      </c>
      <c r="C248" s="21" t="s">
        <v>200</v>
      </c>
      <c r="D248" s="22" t="s">
        <v>32</v>
      </c>
      <c r="E248" s="23">
        <v>9628</v>
      </c>
      <c r="F248" s="24">
        <v>22589</v>
      </c>
      <c r="G248" s="31">
        <v>51</v>
      </c>
      <c r="H248" s="24">
        <v>37444</v>
      </c>
      <c r="I248" s="33">
        <v>10</v>
      </c>
    </row>
    <row r="249" spans="1:9" x14ac:dyDescent="0.25">
      <c r="A249" s="21" t="s">
        <v>594</v>
      </c>
      <c r="B249" s="21" t="s">
        <v>355</v>
      </c>
      <c r="C249" s="21" t="s">
        <v>595</v>
      </c>
      <c r="D249" s="22" t="s">
        <v>32</v>
      </c>
      <c r="E249" s="23">
        <v>9628</v>
      </c>
      <c r="F249" s="24">
        <v>30260</v>
      </c>
      <c r="G249" s="31">
        <v>30</v>
      </c>
      <c r="H249" s="24">
        <v>39652</v>
      </c>
      <c r="I249" s="33">
        <v>4</v>
      </c>
    </row>
    <row r="250" spans="1:9" x14ac:dyDescent="0.25">
      <c r="A250" s="21" t="s">
        <v>584</v>
      </c>
      <c r="B250" s="21" t="s">
        <v>585</v>
      </c>
      <c r="C250" s="21" t="s">
        <v>586</v>
      </c>
      <c r="D250" s="22" t="s">
        <v>32</v>
      </c>
      <c r="E250" s="23">
        <v>9628</v>
      </c>
      <c r="F250" s="24">
        <v>0</v>
      </c>
      <c r="G250" s="31">
        <v>112</v>
      </c>
      <c r="H250" s="24">
        <v>39961</v>
      </c>
      <c r="I250" s="33">
        <v>3</v>
      </c>
    </row>
    <row r="251" spans="1:9" x14ac:dyDescent="0.25">
      <c r="A251" s="21" t="s">
        <v>608</v>
      </c>
      <c r="B251" s="21" t="s">
        <v>609</v>
      </c>
      <c r="C251" s="21" t="s">
        <v>332</v>
      </c>
      <c r="D251" s="22" t="s">
        <v>32</v>
      </c>
      <c r="E251" s="23">
        <v>9628</v>
      </c>
      <c r="F251" s="24">
        <v>30520</v>
      </c>
      <c r="G251" s="31">
        <v>29</v>
      </c>
      <c r="H251" s="24">
        <v>40748</v>
      </c>
      <c r="I251" s="33">
        <v>1</v>
      </c>
    </row>
    <row r="252" spans="1:9" x14ac:dyDescent="0.25">
      <c r="A252" s="21" t="s">
        <v>250</v>
      </c>
      <c r="B252" s="21" t="s">
        <v>251</v>
      </c>
      <c r="C252" s="21" t="s">
        <v>68</v>
      </c>
      <c r="D252" s="22" t="s">
        <v>32</v>
      </c>
      <c r="E252" s="23">
        <v>13239</v>
      </c>
      <c r="F252" s="24">
        <v>29539</v>
      </c>
      <c r="G252" s="31">
        <v>32</v>
      </c>
      <c r="H252" s="24">
        <v>41211</v>
      </c>
      <c r="I252" s="33">
        <v>0</v>
      </c>
    </row>
    <row r="253" spans="1:9" x14ac:dyDescent="0.25">
      <c r="A253" s="21" t="s">
        <v>517</v>
      </c>
      <c r="B253" s="21" t="s">
        <v>518</v>
      </c>
      <c r="C253" s="21" t="s">
        <v>519</v>
      </c>
      <c r="D253" s="22" t="s">
        <v>32</v>
      </c>
      <c r="E253" s="23">
        <v>9628</v>
      </c>
      <c r="F253" s="24">
        <v>29908</v>
      </c>
      <c r="G253" s="31">
        <v>31</v>
      </c>
      <c r="H253" s="24">
        <v>38935</v>
      </c>
      <c r="I253" s="33">
        <v>6</v>
      </c>
    </row>
    <row r="254" spans="1:9" x14ac:dyDescent="0.25">
      <c r="A254" s="21" t="s">
        <v>352</v>
      </c>
      <c r="B254" s="21" t="s">
        <v>353</v>
      </c>
      <c r="C254" s="21" t="s">
        <v>177</v>
      </c>
      <c r="D254" s="22" t="s">
        <v>32</v>
      </c>
      <c r="E254" s="23">
        <v>9628</v>
      </c>
      <c r="F254" s="24">
        <v>25414</v>
      </c>
      <c r="G254" s="31">
        <v>43</v>
      </c>
      <c r="H254" s="24">
        <v>35462</v>
      </c>
      <c r="I254" s="33">
        <v>15</v>
      </c>
    </row>
  </sheetData>
  <autoFilter ref="A1:I25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K25"/>
  <sheetViews>
    <sheetView showGridLines="0" workbookViewId="0">
      <selection activeCell="G4" sqref="G4"/>
    </sheetView>
  </sheetViews>
  <sheetFormatPr baseColWidth="10" defaultRowHeight="15.75" x14ac:dyDescent="0.25"/>
  <cols>
    <col min="1" max="1" width="11.42578125" style="1"/>
    <col min="2" max="2" width="15.140625" style="1" customWidth="1"/>
    <col min="3" max="3" width="11.140625" style="1" bestFit="1" customWidth="1"/>
    <col min="4" max="11" width="15.7109375" style="1" customWidth="1"/>
    <col min="12" max="16384" width="11.42578125" style="1"/>
  </cols>
  <sheetData>
    <row r="1" spans="2:11" x14ac:dyDescent="0.25">
      <c r="D1" s="37" t="s">
        <v>630</v>
      </c>
      <c r="E1" s="37"/>
      <c r="F1" s="37"/>
      <c r="G1" s="37"/>
      <c r="H1" s="37" t="s">
        <v>625</v>
      </c>
      <c r="I1" s="37"/>
      <c r="J1" s="37"/>
      <c r="K1" s="37"/>
    </row>
    <row r="2" spans="2:11" x14ac:dyDescent="0.25">
      <c r="B2" s="4" t="s">
        <v>631</v>
      </c>
      <c r="C2" s="4" t="s">
        <v>632</v>
      </c>
      <c r="D2" s="3" t="s">
        <v>621</v>
      </c>
      <c r="E2" s="3" t="s">
        <v>622</v>
      </c>
      <c r="F2" s="3" t="s">
        <v>623</v>
      </c>
      <c r="G2" s="3" t="s">
        <v>624</v>
      </c>
      <c r="H2" s="3" t="s">
        <v>626</v>
      </c>
      <c r="I2" s="3" t="s">
        <v>627</v>
      </c>
      <c r="J2" s="3" t="s">
        <v>628</v>
      </c>
      <c r="K2" s="3" t="s">
        <v>629</v>
      </c>
    </row>
    <row r="3" spans="2:11" s="7" customFormat="1" ht="16.5" thickBot="1" x14ac:dyDescent="0.3">
      <c r="B3" s="5"/>
      <c r="C3" s="5"/>
      <c r="D3" s="6"/>
      <c r="E3" s="6"/>
      <c r="F3" s="6"/>
      <c r="G3" s="6"/>
      <c r="H3" s="6"/>
      <c r="I3" s="6"/>
      <c r="J3" s="6"/>
      <c r="K3" s="6"/>
    </row>
    <row r="4" spans="2:11" x14ac:dyDescent="0.25">
      <c r="B4" s="38" t="s">
        <v>617</v>
      </c>
      <c r="C4" s="8" t="s">
        <v>618</v>
      </c>
      <c r="D4" s="9">
        <f>SUMPRODUCT(('Liste Resultat'!G:G=25)*('Liste Resultat'!D:D="M"))</f>
        <v>3</v>
      </c>
      <c r="E4" s="9">
        <f>SUMPRODUCT(('Liste Resultat'!G:G&gt;=25)*('Liste Resultat'!G:G&lt;=35)*('Liste Resultat'!D:D="M"))</f>
        <v>84</v>
      </c>
      <c r="F4" s="9">
        <f>SUMPRODUCT(('Liste Resultat'!G:G&gt;=35)*('Liste Resultat'!G:G&lt;=50)*('Liste Resultat'!D:D="M"))</f>
        <v>93</v>
      </c>
      <c r="G4" s="9">
        <f>SUMPRODUCT(('Liste Resultat'!G:G&gt;50)*('Liste Resultat'!D:D="M"))</f>
        <v>56</v>
      </c>
      <c r="H4" s="9">
        <f>SUMPRODUCT(('Liste Resultat'!I:I=10)*('Liste Resultat'!D:D="M"))</f>
        <v>16</v>
      </c>
      <c r="I4" s="9">
        <f>SUMPRODUCT(('Liste Resultat'!I:I&gt;=10)*('Liste Resultat'!I:I&lt;=20)*('Liste Resultat'!D:D="M"))</f>
        <v>55</v>
      </c>
      <c r="J4" s="9">
        <f>SUMPRODUCT(('Liste Resultat'!I:I&gt;=20)*('Liste Resultat'!I:I&lt;=30)*('Liste Resultat'!D:D="M"))</f>
        <v>15</v>
      </c>
      <c r="K4" s="9">
        <f>SUMPRODUCT(('Liste Resultat'!I:I&gt;30)*('Liste Resultat'!D:D="M"))</f>
        <v>3</v>
      </c>
    </row>
    <row r="5" spans="2:11" ht="16.5" thickBot="1" x14ac:dyDescent="0.3">
      <c r="B5" s="39"/>
      <c r="C5" s="8" t="s">
        <v>619</v>
      </c>
      <c r="D5" s="10">
        <f>SUMPRODUCT(('Liste Resultat'!G:G=25)*('Liste Resultat'!D:D="F"))</f>
        <v>0</v>
      </c>
      <c r="E5" s="10">
        <f>SUMPRODUCT(('Liste Resultat'!G:G&gt;=25)*('Liste Resultat'!G:G&lt;=35)*('Liste Resultat'!D:D="F"))</f>
        <v>6</v>
      </c>
      <c r="F5" s="10">
        <f>SUMPRODUCT(('Liste Resultat'!G:G&gt;=35)*('Liste Resultat'!G:G&lt;=50)*('Liste Resultat'!D:D="F"))</f>
        <v>2</v>
      </c>
      <c r="G5" s="10">
        <f>SUMPRODUCT(('Liste Resultat'!G:G&gt;50)*('Liste Resultat'!D:D="F"))</f>
        <v>0</v>
      </c>
      <c r="H5" s="10">
        <f>SUMPRODUCT(('Liste Resultat'!I:I=10)*('Liste Resultat'!D:D="F"))</f>
        <v>0</v>
      </c>
      <c r="I5" s="10">
        <f>SUMPRODUCT(('Liste Resultat'!I:I&gt;=10)*('Liste Resultat'!I:I&lt;=20)*('Liste Resultat'!D:D="F"))</f>
        <v>1</v>
      </c>
      <c r="J5" s="10">
        <f>SUMPRODUCT(('Liste Resultat'!I:I&gt;=20)*('Liste Resultat'!I:I&lt;=30)*('Liste Resultat'!D:D="F"))</f>
        <v>0</v>
      </c>
      <c r="K5" s="10">
        <f>SUMPRODUCT(('Liste Resultat'!I:I&gt;30)*('Liste Resultat'!D:D="F"))</f>
        <v>0</v>
      </c>
    </row>
    <row r="6" spans="2:11" x14ac:dyDescent="0.25">
      <c r="B6" s="11"/>
      <c r="C6" s="2"/>
    </row>
    <row r="7" spans="2:11" x14ac:dyDescent="0.25">
      <c r="B7" s="36"/>
      <c r="C7" s="36"/>
      <c r="D7" s="35">
        <f>D4+D5</f>
        <v>3</v>
      </c>
      <c r="E7" s="35">
        <f t="shared" ref="E7:K7" si="0">E4+E5</f>
        <v>90</v>
      </c>
      <c r="F7" s="35">
        <f t="shared" si="0"/>
        <v>95</v>
      </c>
      <c r="G7" s="35">
        <f t="shared" si="0"/>
        <v>56</v>
      </c>
      <c r="H7" s="35">
        <f t="shared" si="0"/>
        <v>16</v>
      </c>
      <c r="I7" s="35">
        <f t="shared" si="0"/>
        <v>56</v>
      </c>
      <c r="J7" s="35">
        <f t="shared" si="0"/>
        <v>15</v>
      </c>
      <c r="K7" s="35">
        <f t="shared" si="0"/>
        <v>3</v>
      </c>
    </row>
    <row r="8" spans="2:11" ht="16.5" thickBot="1" x14ac:dyDescent="0.3">
      <c r="B8" s="11"/>
      <c r="C8" s="2"/>
    </row>
    <row r="9" spans="2:11" x14ac:dyDescent="0.25">
      <c r="B9" s="38" t="s">
        <v>616</v>
      </c>
      <c r="C9" s="8" t="s">
        <v>618</v>
      </c>
      <c r="D9" s="9">
        <f>SUMPRODUCT(('Liste Resultat'!G:G=25)*('Liste Resultat'!D:D="M"))</f>
        <v>3</v>
      </c>
      <c r="E9" s="9">
        <f>SUMPRODUCT(('Liste Resultat'!G:G&gt;=25)*('Liste Resultat'!G:G&lt;=35)*('Liste Resultat'!D:D="M"))</f>
        <v>84</v>
      </c>
      <c r="F9" s="9">
        <f>SUMPRODUCT(('Liste Resultat'!G:G&gt;=35)*('Liste Resultat'!G:G&lt;=50)*('Liste Resultat'!D:D="M"))</f>
        <v>93</v>
      </c>
      <c r="G9" s="9">
        <f>SUMPRODUCT(('Liste Resultat'!G:G&gt;50)*('Liste Resultat'!D:D="M"))</f>
        <v>56</v>
      </c>
      <c r="H9" s="9">
        <f>SUMPRODUCT(('Liste Resultat'!I:I=10)*('Liste Resultat'!D:D="M"))</f>
        <v>16</v>
      </c>
      <c r="I9" s="9">
        <f>SUMPRODUCT(('Liste Resultat'!I:I&gt;=10)*('Liste Resultat'!I:I&lt;=20)*('Liste Resultat'!D:D="M"))</f>
        <v>55</v>
      </c>
      <c r="J9" s="9">
        <f>SUMPRODUCT(('Liste Resultat'!I:I&gt;=20)*('Liste Resultat'!I:I&lt;=30)*('Liste Resultat'!D:D="M"))</f>
        <v>15</v>
      </c>
      <c r="K9" s="9">
        <f>SUMPRODUCT(('Liste Resultat'!I:I&gt;30)*('Liste Resultat'!D:D="M"))</f>
        <v>3</v>
      </c>
    </row>
    <row r="10" spans="2:11" ht="16.5" thickBot="1" x14ac:dyDescent="0.3">
      <c r="B10" s="39"/>
      <c r="C10" s="8" t="s">
        <v>619</v>
      </c>
      <c r="D10" s="10">
        <f>SUMPRODUCT(('Liste Resultat'!G:G=25)*('Liste Resultat'!D:D="F"))</f>
        <v>0</v>
      </c>
      <c r="E10" s="10">
        <f>SUMPRODUCT(('Liste Resultat'!G:G&gt;=25)*('Liste Resultat'!G:G&lt;=35)*('Liste Resultat'!D:D="F"))</f>
        <v>6</v>
      </c>
      <c r="F10" s="10">
        <f>SUMPRODUCT(('Liste Resultat'!G:G&gt;=35)*('Liste Resultat'!G:G&lt;=50)*('Liste Resultat'!D:D="F"))</f>
        <v>2</v>
      </c>
      <c r="G10" s="10">
        <f>SUMPRODUCT(('Liste Resultat'!G:G&gt;50)*('Liste Resultat'!D:D="F"))</f>
        <v>0</v>
      </c>
      <c r="H10" s="10">
        <f>SUMPRODUCT(('Liste Resultat'!I:I=10)*('Liste Resultat'!D:D="F"))</f>
        <v>0</v>
      </c>
      <c r="I10" s="10">
        <f>SUMPRODUCT(('Liste Resultat'!I:I&gt;=10)*('Liste Resultat'!I:I&lt;=20)*('Liste Resultat'!D:D="F"))</f>
        <v>1</v>
      </c>
      <c r="J10" s="10">
        <f>SUMPRODUCT(('Liste Resultat'!I:I&gt;=20)*('Liste Resultat'!I:I&lt;=30)*('Liste Resultat'!D:D="F"))</f>
        <v>0</v>
      </c>
      <c r="K10" s="10">
        <f>SUMPRODUCT(('Liste Resultat'!I:I&gt;30)*('Liste Resultat'!D:D="F"))</f>
        <v>0</v>
      </c>
    </row>
    <row r="11" spans="2:11" x14ac:dyDescent="0.25">
      <c r="B11" s="11"/>
      <c r="C11" s="2"/>
    </row>
    <row r="12" spans="2:11" x14ac:dyDescent="0.25">
      <c r="B12" s="36"/>
      <c r="C12" s="36"/>
      <c r="D12" s="35">
        <f>D9+D10</f>
        <v>3</v>
      </c>
      <c r="E12" s="35">
        <f t="shared" ref="E12:K12" si="1">E9+E10</f>
        <v>90</v>
      </c>
      <c r="F12" s="35">
        <f t="shared" si="1"/>
        <v>95</v>
      </c>
      <c r="G12" s="35">
        <f t="shared" si="1"/>
        <v>56</v>
      </c>
      <c r="H12" s="35">
        <f t="shared" si="1"/>
        <v>16</v>
      </c>
      <c r="I12" s="35">
        <f t="shared" si="1"/>
        <v>56</v>
      </c>
      <c r="J12" s="35">
        <f t="shared" si="1"/>
        <v>15</v>
      </c>
      <c r="K12" s="35">
        <f t="shared" si="1"/>
        <v>3</v>
      </c>
    </row>
    <row r="13" spans="2:11" ht="16.5" thickBot="1" x14ac:dyDescent="0.3">
      <c r="B13" s="11"/>
      <c r="C13" s="2"/>
    </row>
    <row r="14" spans="2:11" x14ac:dyDescent="0.25">
      <c r="B14" s="38" t="s">
        <v>620</v>
      </c>
      <c r="C14" s="8" t="s">
        <v>618</v>
      </c>
      <c r="D14" s="9">
        <f>SUMPRODUCT(('Liste Resultat'!G:G=25)*('Liste Resultat'!D:D="M"))</f>
        <v>3</v>
      </c>
      <c r="E14" s="9">
        <f>SUMPRODUCT(('Liste Resultat'!G:G&gt;=25)*('Liste Resultat'!G:G&lt;=35)*('Liste Resultat'!D:D="M"))</f>
        <v>84</v>
      </c>
      <c r="F14" s="9">
        <f>SUMPRODUCT(('Liste Resultat'!G:G&gt;=35)*('Liste Resultat'!G:G&lt;=50)*('Liste Resultat'!D:D="M"))</f>
        <v>93</v>
      </c>
      <c r="G14" s="9">
        <f>SUMPRODUCT(('Liste Resultat'!G:G&gt;50)*('Liste Resultat'!D:D="M"))</f>
        <v>56</v>
      </c>
      <c r="H14" s="9">
        <f>SUMPRODUCT(('Liste Resultat'!I:I=10)*('Liste Resultat'!D:D="M"))</f>
        <v>16</v>
      </c>
      <c r="I14" s="9">
        <f>SUMPRODUCT(('Liste Resultat'!I:I&gt;=10)*('Liste Resultat'!I:I&lt;=20)*('Liste Resultat'!D:D="M"))</f>
        <v>55</v>
      </c>
      <c r="J14" s="9">
        <f>SUMPRODUCT(('Liste Resultat'!I:I&gt;=20)*('Liste Resultat'!I:I&lt;=30)*('Liste Resultat'!D:D="M"))</f>
        <v>15</v>
      </c>
      <c r="K14" s="9">
        <f>SUMPRODUCT(('Liste Resultat'!I:I&gt;30)*('Liste Resultat'!D:D="M"))</f>
        <v>3</v>
      </c>
    </row>
    <row r="15" spans="2:11" ht="16.5" thickBot="1" x14ac:dyDescent="0.3">
      <c r="B15" s="39"/>
      <c r="C15" s="8" t="s">
        <v>619</v>
      </c>
      <c r="D15" s="10">
        <f>SUMPRODUCT(('Liste Resultat'!G:G=25)*('Liste Resultat'!D:D="F"))</f>
        <v>0</v>
      </c>
      <c r="E15" s="10">
        <f>SUMPRODUCT(('Liste Resultat'!G:G&gt;=25)*('Liste Resultat'!G:G&lt;=35)*('Liste Resultat'!D:D="F"))</f>
        <v>6</v>
      </c>
      <c r="F15" s="10">
        <f>SUMPRODUCT(('Liste Resultat'!G:G&gt;=35)*('Liste Resultat'!G:G&lt;=50)*('Liste Resultat'!D:D="F"))</f>
        <v>2</v>
      </c>
      <c r="G15" s="10">
        <f>SUMPRODUCT(('Liste Resultat'!G:G&gt;50)*('Liste Resultat'!D:D="F"))</f>
        <v>0</v>
      </c>
      <c r="H15" s="10">
        <f>SUMPRODUCT(('Liste Resultat'!I:I=10)*('Liste Resultat'!D:D="F"))</f>
        <v>0</v>
      </c>
      <c r="I15" s="10">
        <f>SUMPRODUCT(('Liste Resultat'!I:I&gt;=10)*('Liste Resultat'!I:I&lt;=20)*('Liste Resultat'!D:D="F"))</f>
        <v>1</v>
      </c>
      <c r="J15" s="10">
        <f>SUMPRODUCT(('Liste Resultat'!I:I&gt;=20)*('Liste Resultat'!I:I&lt;=30)*('Liste Resultat'!D:D="F"))</f>
        <v>0</v>
      </c>
      <c r="K15" s="10">
        <f>SUMPRODUCT(('Liste Resultat'!I:I&gt;30)*('Liste Resultat'!D:D="F"))</f>
        <v>0</v>
      </c>
    </row>
    <row r="17" spans="2:11" x14ac:dyDescent="0.25">
      <c r="B17" s="36"/>
      <c r="C17" s="36"/>
      <c r="D17" s="35">
        <f>D14+D15</f>
        <v>3</v>
      </c>
      <c r="E17" s="35">
        <f t="shared" ref="E17:K17" si="2">E14+E15</f>
        <v>90</v>
      </c>
      <c r="F17" s="35">
        <f t="shared" si="2"/>
        <v>95</v>
      </c>
      <c r="G17" s="35">
        <f t="shared" si="2"/>
        <v>56</v>
      </c>
      <c r="H17" s="35">
        <f t="shared" si="2"/>
        <v>16</v>
      </c>
      <c r="I17" s="35">
        <f t="shared" si="2"/>
        <v>56</v>
      </c>
      <c r="J17" s="35">
        <f t="shared" si="2"/>
        <v>15</v>
      </c>
      <c r="K17" s="35">
        <f t="shared" si="2"/>
        <v>3</v>
      </c>
    </row>
    <row r="18" spans="2:11" x14ac:dyDescent="0.25">
      <c r="B18" s="13"/>
      <c r="C18" s="13"/>
      <c r="D18" s="14"/>
      <c r="E18" s="14"/>
      <c r="F18" s="14"/>
      <c r="G18" s="14"/>
      <c r="H18" s="14"/>
      <c r="I18" s="14"/>
      <c r="J18" s="14"/>
      <c r="K18" s="14"/>
    </row>
    <row r="20" spans="2:11" x14ac:dyDescent="0.25">
      <c r="D20" s="12">
        <f>SUM(D7,D12,D17)</f>
        <v>9</v>
      </c>
      <c r="E20" s="12">
        <f t="shared" ref="E20:K20" si="3">SUM(E7,E12,E17)</f>
        <v>270</v>
      </c>
      <c r="F20" s="12">
        <f t="shared" si="3"/>
        <v>285</v>
      </c>
      <c r="G20" s="12">
        <f t="shared" si="3"/>
        <v>168</v>
      </c>
      <c r="H20" s="12">
        <f t="shared" si="3"/>
        <v>48</v>
      </c>
      <c r="I20" s="12">
        <f t="shared" si="3"/>
        <v>168</v>
      </c>
      <c r="J20" s="12">
        <f t="shared" si="3"/>
        <v>45</v>
      </c>
      <c r="K20" s="12">
        <f t="shared" si="3"/>
        <v>9</v>
      </c>
    </row>
    <row r="22" spans="2:11" ht="16.5" x14ac:dyDescent="0.3">
      <c r="C22" s="17"/>
    </row>
    <row r="23" spans="2:11" x14ac:dyDescent="0.25">
      <c r="C23" s="16"/>
    </row>
    <row r="24" spans="2:11" x14ac:dyDescent="0.25">
      <c r="C24" s="16"/>
    </row>
    <row r="25" spans="2:11" x14ac:dyDescent="0.25">
      <c r="C25" s="16"/>
    </row>
  </sheetData>
  <mergeCells count="8">
    <mergeCell ref="B17:C17"/>
    <mergeCell ref="D1:G1"/>
    <mergeCell ref="H1:K1"/>
    <mergeCell ref="B14:B15"/>
    <mergeCell ref="B4:B5"/>
    <mergeCell ref="B9:B10"/>
    <mergeCell ref="B7:C7"/>
    <mergeCell ref="B12:C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Resultat</vt:lpstr>
      <vt:lpstr>TriRecap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IT-Manager</dc:creator>
  <cp:lastModifiedBy>IT-Manager</cp:lastModifiedBy>
  <dcterms:created xsi:type="dcterms:W3CDTF">2013-07-15T13:25:55Z</dcterms:created>
  <dcterms:modified xsi:type="dcterms:W3CDTF">2013-07-23T00:07:33Z</dcterms:modified>
</cp:coreProperties>
</file>