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18780" windowHeight="8580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F5" i="1" l="1"/>
  <c r="G5" i="1" s="1"/>
  <c r="F6" i="1"/>
  <c r="G6" i="1" s="1"/>
  <c r="I6" i="1" s="1"/>
  <c r="F7" i="1"/>
  <c r="G7" i="1" s="1"/>
  <c r="I7" i="1" s="1"/>
  <c r="F8" i="1"/>
  <c r="G8" i="1" s="1"/>
  <c r="I8" i="1" s="1"/>
  <c r="F9" i="1"/>
  <c r="G9" i="1" s="1"/>
  <c r="I9" i="1" s="1"/>
  <c r="F10" i="1"/>
  <c r="G10" i="1" s="1"/>
  <c r="I10" i="1" s="1"/>
  <c r="F4" i="1"/>
  <c r="G4" i="1" s="1"/>
  <c r="I4" i="1" l="1"/>
  <c r="J4" i="1" s="1"/>
  <c r="G11" i="1"/>
  <c r="I11" i="1" s="1"/>
  <c r="H4" i="1"/>
  <c r="I5" i="1"/>
  <c r="K4" i="1" l="1"/>
  <c r="D5" i="1"/>
  <c r="J5" i="1"/>
  <c r="H5" i="1"/>
  <c r="K5" i="1" l="1"/>
  <c r="D6" i="1"/>
  <c r="J6" i="1"/>
  <c r="D7" i="1" s="1"/>
  <c r="H6" i="1"/>
  <c r="K6" i="1" l="1"/>
  <c r="J7" i="1"/>
  <c r="D8" i="1" s="1"/>
  <c r="H7" i="1"/>
  <c r="K7" i="1" l="1"/>
  <c r="J8" i="1"/>
  <c r="D9" i="1" s="1"/>
  <c r="H8" i="1"/>
  <c r="K8" i="1" l="1"/>
  <c r="J9" i="1"/>
  <c r="D10" i="1" s="1"/>
  <c r="H9" i="1"/>
  <c r="K9" i="1" l="1"/>
  <c r="J10" i="1"/>
  <c r="K10" i="1" s="1"/>
  <c r="H10" i="1" l="1"/>
</calcChain>
</file>

<file path=xl/sharedStrings.xml><?xml version="1.0" encoding="utf-8"?>
<sst xmlns="http://schemas.openxmlformats.org/spreadsheetml/2006/main" count="26" uniqueCount="26">
  <si>
    <t>FLEXO COMEXI 08 C FB</t>
  </si>
  <si>
    <t>Cde Client</t>
  </si>
  <si>
    <t>Qte Cdée</t>
  </si>
  <si>
    <t>Code PF</t>
  </si>
  <si>
    <t>Date Lanc</t>
  </si>
  <si>
    <t>Qte  MEO</t>
  </si>
  <si>
    <t>MEO MP</t>
  </si>
  <si>
    <t>NB Hre Exec</t>
  </si>
  <si>
    <t>Nb Jrs Exec</t>
  </si>
  <si>
    <t>Échéance</t>
  </si>
  <si>
    <t>N° Sem</t>
  </si>
  <si>
    <t>CC112345</t>
  </si>
  <si>
    <t>CC112346</t>
  </si>
  <si>
    <t>CC112347</t>
  </si>
  <si>
    <t>CC112348</t>
  </si>
  <si>
    <t>CC112349</t>
  </si>
  <si>
    <t>CC112350</t>
  </si>
  <si>
    <t>CC112351</t>
  </si>
  <si>
    <t>heure Fin</t>
  </si>
  <si>
    <t>PF01</t>
  </si>
  <si>
    <t>PF02</t>
  </si>
  <si>
    <t>PF03</t>
  </si>
  <si>
    <t>PF04</t>
  </si>
  <si>
    <t>PF05</t>
  </si>
  <si>
    <t>PF06</t>
  </si>
  <si>
    <t>PF07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</si>
</sst>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dd"/>
    <numFmt numFmtId="165" formatCode="hh\ &quot; heures&quot;"/>
    <numFmt numFmtId="166" formatCode="[$-40C]hh:mm\ &quot; heures&quot;"/>
    <numFmt numFmtId="167" formatCode="#,##0.0000000"/>
    <numFmt numFmtId="168" formatCode="[h]:mm"/>
  </numFmts>
  <fonts count="6" x14ac:knownFonts="1">
    <font>
      <sz val="11"/>
      <color theme="1"/>
      <name val="Calibri"/>
      <family val="2"/>
      <scheme val="minor"/>
    </font>
    <font>
      <sz val="11"/>
      <color rgb="FFFFFF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color rgb="FFFFFF00"/>
      <name val="Calibri"/>
      <family val="2"/>
      <scheme val="minor"/>
    </font>
    <font>
      <sz val="10"/>
      <color rgb="FFFFFF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3" borderId="0" xfId="0" applyFill="1" applyAlignment="1">
      <alignment horizontal="center"/>
    </xf>
    <xf numFmtId="0" fontId="1" fillId="2" borderId="0" xfId="0" applyFont="1" applyFill="1" applyAlignment="1">
      <alignment horizontal="center"/>
    </xf>
    <xf numFmtId="0" fontId="2" fillId="0" borderId="1" xfId="0" applyFont="1" applyBorder="1" applyAlignment="1">
      <alignment horizontal="center"/>
    </xf>
    <xf numFmtId="22" fontId="2" fillId="0" borderId="1" xfId="0" applyNumberFormat="1" applyFont="1" applyBorder="1" applyAlignment="1">
      <alignment horizontal="center"/>
    </xf>
    <xf numFmtId="4" fontId="2" fillId="0" borderId="1" xfId="0" applyNumberFormat="1" applyFont="1" applyBorder="1" applyAlignment="1">
      <alignment horizontal="right"/>
    </xf>
    <xf numFmtId="166" fontId="2" fillId="5" borderId="1" xfId="0" applyNumberFormat="1" applyFont="1" applyFill="1" applyBorder="1" applyAlignment="1">
      <alignment horizontal="center"/>
    </xf>
    <xf numFmtId="165" fontId="2" fillId="4" borderId="1" xfId="0" applyNumberFormat="1" applyFont="1" applyFill="1" applyBorder="1" applyAlignment="1">
      <alignment horizontal="center"/>
    </xf>
    <xf numFmtId="22" fontId="2" fillId="7" borderId="1" xfId="0" applyNumberFormat="1" applyFont="1" applyFill="1" applyBorder="1" applyAlignment="1">
      <alignment horizontal="center"/>
    </xf>
    <xf numFmtId="0" fontId="4" fillId="8" borderId="1" xfId="0" applyFont="1" applyFill="1" applyBorder="1" applyAlignment="1">
      <alignment horizontal="center"/>
    </xf>
    <xf numFmtId="20" fontId="0" fillId="0" borderId="0" xfId="0" applyNumberFormat="1"/>
    <xf numFmtId="164" fontId="5" fillId="6" borderId="1" xfId="0" applyNumberFormat="1" applyFont="1" applyFill="1" applyBorder="1" applyAlignment="1">
      <alignment horizontal="center"/>
    </xf>
    <xf numFmtId="166" fontId="0" fillId="0" borderId="0" xfId="0" applyNumberFormat="1"/>
    <xf numFmtId="164" fontId="5" fillId="6" borderId="3" xfId="0" applyNumberFormat="1" applyFont="1" applyFill="1" applyBorder="1" applyAlignment="1">
      <alignment horizontal="center"/>
    </xf>
    <xf numFmtId="168" fontId="2" fillId="5" borderId="1" xfId="0" applyNumberFormat="1" applyFont="1" applyFill="1" applyBorder="1" applyAlignment="1">
      <alignment horizontal="center"/>
    </xf>
    <xf numFmtId="167" fontId="2" fillId="0" borderId="1" xfId="0" applyNumberFormat="1" applyFont="1" applyBorder="1" applyAlignment="1">
      <alignment horizontal="right"/>
    </xf>
    <xf numFmtId="167" fontId="3" fillId="0" borderId="2" xfId="0" applyNumberFormat="1" applyFont="1" applyFill="1" applyBorder="1" applyAlignment="1">
      <alignment horizontal="right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showGridLines="0" tabSelected="1" workbookViewId="0">
      <selection activeCell="I4" sqref="I4"/>
    </sheetView>
  </sheetViews>
  <sheetFormatPr baseColWidth="10" defaultRowHeight="15" x14ac:dyDescent="0.25"/>
  <cols>
    <col min="1" max="1" width="10.140625" customWidth="1"/>
    <col min="2" max="2" width="10.42578125" customWidth="1"/>
    <col min="3" max="3" width="9.140625" bestFit="1" customWidth="1"/>
    <col min="4" max="4" width="17.7109375" customWidth="1"/>
    <col min="5" max="5" width="10.7109375" bestFit="1" customWidth="1"/>
    <col min="6" max="6" width="11.42578125" bestFit="1" customWidth="1"/>
    <col min="7" max="7" width="11.5703125" bestFit="1" customWidth="1"/>
    <col min="8" max="8" width="12.5703125" bestFit="1" customWidth="1"/>
    <col min="9" max="9" width="10.7109375" customWidth="1"/>
    <col min="10" max="10" width="15.28515625" bestFit="1" customWidth="1"/>
    <col min="11" max="11" width="7.42578125" customWidth="1"/>
    <col min="12" max="12" width="3.140625" customWidth="1"/>
  </cols>
  <sheetData>
    <row r="1" spans="1:11" x14ac:dyDescent="0.25">
      <c r="A1" s="17" t="s">
        <v>0</v>
      </c>
      <c r="B1" s="17"/>
      <c r="C1" s="1">
        <v>0.01</v>
      </c>
    </row>
    <row r="3" spans="1:11" x14ac:dyDescent="0.2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18</v>
      </c>
      <c r="I3" s="2" t="s">
        <v>8</v>
      </c>
      <c r="J3" s="2" t="s">
        <v>9</v>
      </c>
      <c r="K3" s="2" t="s">
        <v>10</v>
      </c>
    </row>
    <row r="4" spans="1:11" x14ac:dyDescent="0.25">
      <c r="A4" s="3" t="s">
        <v>11</v>
      </c>
      <c r="B4" s="5">
        <v>500</v>
      </c>
      <c r="C4" s="3" t="s">
        <v>19</v>
      </c>
      <c r="D4" s="4">
        <v>40909.333333333336</v>
      </c>
      <c r="E4" s="15">
        <v>1</v>
      </c>
      <c r="F4" s="5">
        <f t="shared" ref="F4:F10" si="0">E4*B4</f>
        <v>500</v>
      </c>
      <c r="G4" s="6">
        <f>(F4*$C$1)/1440</f>
        <v>3.472222222222222E-3</v>
      </c>
      <c r="H4" s="7">
        <f>G4+D4</f>
        <v>40909.336805555555</v>
      </c>
      <c r="I4" s="11">
        <f>G4</f>
        <v>3.472222222222222E-3</v>
      </c>
      <c r="J4" s="8">
        <f>D4+I4</f>
        <v>40909.336805555555</v>
      </c>
      <c r="K4" s="9">
        <f>WEEKNUM(J4)</f>
        <v>1</v>
      </c>
    </row>
    <row r="5" spans="1:11" x14ac:dyDescent="0.25">
      <c r="A5" s="3" t="s">
        <v>12</v>
      </c>
      <c r="B5" s="5">
        <v>500</v>
      </c>
      <c r="C5" s="3" t="s">
        <v>20</v>
      </c>
      <c r="D5" s="4">
        <f>J4</f>
        <v>40909.336805555555</v>
      </c>
      <c r="E5" s="15">
        <v>58.365211619999997</v>
      </c>
      <c r="F5" s="5">
        <f t="shared" si="0"/>
        <v>29182.605809999997</v>
      </c>
      <c r="G5" s="6">
        <f t="shared" ref="G5:G10" si="1">(F5*$C$1)/1440</f>
        <v>0.20265698479166663</v>
      </c>
      <c r="H5" s="7">
        <f t="shared" ref="H5:H10" si="2">G5+D5</f>
        <v>40909.53946254035</v>
      </c>
      <c r="I5" s="11">
        <f t="shared" ref="I5:I8" si="3">(G5*60)/24</f>
        <v>0.50664246197916663</v>
      </c>
      <c r="J5" s="8">
        <f t="shared" ref="J5:J10" si="4">D5+I5</f>
        <v>40909.843448017535</v>
      </c>
      <c r="K5" s="9">
        <f t="shared" ref="K5:K10" si="5">WEEKNUM(J5)</f>
        <v>1</v>
      </c>
    </row>
    <row r="6" spans="1:11" x14ac:dyDescent="0.25">
      <c r="A6" s="3" t="s">
        <v>13</v>
      </c>
      <c r="B6" s="5">
        <v>2000</v>
      </c>
      <c r="C6" s="3" t="s">
        <v>21</v>
      </c>
      <c r="D6" s="4">
        <f t="shared" ref="D6:D10" si="6">J5</f>
        <v>40909.843448017535</v>
      </c>
      <c r="E6" s="15">
        <v>56.458452999999999</v>
      </c>
      <c r="F6" s="5">
        <f t="shared" si="0"/>
        <v>112916.906</v>
      </c>
      <c r="G6" s="6">
        <f t="shared" si="1"/>
        <v>0.78414518055555549</v>
      </c>
      <c r="H6" s="7">
        <f t="shared" si="2"/>
        <v>40910.627593198093</v>
      </c>
      <c r="I6" s="11">
        <f t="shared" si="3"/>
        <v>1.9603629513888887</v>
      </c>
      <c r="J6" s="8">
        <f t="shared" si="4"/>
        <v>40911.803810968922</v>
      </c>
      <c r="K6" s="9">
        <f t="shared" si="5"/>
        <v>1</v>
      </c>
    </row>
    <row r="7" spans="1:11" x14ac:dyDescent="0.25">
      <c r="A7" s="3" t="s">
        <v>14</v>
      </c>
      <c r="B7" s="5">
        <v>2000</v>
      </c>
      <c r="C7" s="3" t="s">
        <v>22</v>
      </c>
      <c r="D7" s="4">
        <f t="shared" si="6"/>
        <v>40911.803810968922</v>
      </c>
      <c r="E7" s="16">
        <v>57.010914</v>
      </c>
      <c r="F7" s="5">
        <f t="shared" si="0"/>
        <v>114021.82799999999</v>
      </c>
      <c r="G7" s="6">
        <f t="shared" si="1"/>
        <v>0.79181825000000006</v>
      </c>
      <c r="H7" s="7">
        <f t="shared" si="2"/>
        <v>40912.595629218922</v>
      </c>
      <c r="I7" s="11">
        <f t="shared" si="3"/>
        <v>1.9795456250000001</v>
      </c>
      <c r="J7" s="8">
        <f t="shared" si="4"/>
        <v>40913.783356593922</v>
      </c>
      <c r="K7" s="9">
        <f t="shared" si="5"/>
        <v>1</v>
      </c>
    </row>
    <row r="8" spans="1:11" x14ac:dyDescent="0.25">
      <c r="A8" s="3" t="s">
        <v>15</v>
      </c>
      <c r="B8" s="5">
        <v>1500</v>
      </c>
      <c r="C8" s="3" t="s">
        <v>23</v>
      </c>
      <c r="D8" s="4">
        <f t="shared" si="6"/>
        <v>40913.783356593922</v>
      </c>
      <c r="E8" s="15">
        <v>15.220604992</v>
      </c>
      <c r="F8" s="5">
        <f t="shared" si="0"/>
        <v>22830.907488000001</v>
      </c>
      <c r="G8" s="6">
        <f t="shared" si="1"/>
        <v>0.15854796866666668</v>
      </c>
      <c r="H8" s="7">
        <f t="shared" si="2"/>
        <v>40913.941904562591</v>
      </c>
      <c r="I8" s="11">
        <f t="shared" si="3"/>
        <v>0.39636992166666668</v>
      </c>
      <c r="J8" s="8">
        <f t="shared" si="4"/>
        <v>40914.179726515591</v>
      </c>
      <c r="K8" s="9">
        <f t="shared" si="5"/>
        <v>1</v>
      </c>
    </row>
    <row r="9" spans="1:11" x14ac:dyDescent="0.25">
      <c r="A9" s="3" t="s">
        <v>16</v>
      </c>
      <c r="B9" s="5">
        <v>1000</v>
      </c>
      <c r="C9" s="3" t="s">
        <v>24</v>
      </c>
      <c r="D9" s="4">
        <f t="shared" si="6"/>
        <v>40914.179726515591</v>
      </c>
      <c r="E9" s="15">
        <v>1</v>
      </c>
      <c r="F9" s="5">
        <f t="shared" si="0"/>
        <v>1000</v>
      </c>
      <c r="G9" s="6">
        <f t="shared" si="1"/>
        <v>6.9444444444444441E-3</v>
      </c>
      <c r="H9" s="7">
        <f t="shared" si="2"/>
        <v>40914.186670960036</v>
      </c>
      <c r="I9" s="11">
        <f>(G9*60)/24</f>
        <v>1.7361111111111108E-2</v>
      </c>
      <c r="J9" s="8">
        <f t="shared" si="4"/>
        <v>40914.197087626701</v>
      </c>
      <c r="K9" s="9">
        <f t="shared" si="5"/>
        <v>1</v>
      </c>
    </row>
    <row r="10" spans="1:11" x14ac:dyDescent="0.25">
      <c r="A10" s="3" t="s">
        <v>17</v>
      </c>
      <c r="B10" s="5">
        <v>800</v>
      </c>
      <c r="C10" s="3" t="s">
        <v>25</v>
      </c>
      <c r="D10" s="4">
        <f t="shared" si="6"/>
        <v>40914.197087626701</v>
      </c>
      <c r="E10" s="15">
        <v>35.157301956099992</v>
      </c>
      <c r="F10" s="5">
        <f t="shared" si="0"/>
        <v>28125.841564879993</v>
      </c>
      <c r="G10" s="6">
        <f t="shared" si="1"/>
        <v>0.19531834420055552</v>
      </c>
      <c r="H10" s="7">
        <f t="shared" si="2"/>
        <v>40914.392405970902</v>
      </c>
      <c r="I10" s="11">
        <f>(G10*60)/24</f>
        <v>0.48829586050138879</v>
      </c>
      <c r="J10" s="8">
        <f t="shared" si="4"/>
        <v>40914.685383487202</v>
      </c>
      <c r="K10" s="9">
        <f t="shared" si="5"/>
        <v>1</v>
      </c>
    </row>
    <row r="11" spans="1:11" x14ac:dyDescent="0.25">
      <c r="G11" s="14">
        <f>SUM(G4:G10)</f>
        <v>2.1429033948811109</v>
      </c>
      <c r="H11" s="12"/>
      <c r="I11" s="13">
        <f>(G11*60)/24</f>
        <v>5.3572584872027775</v>
      </c>
    </row>
    <row r="15" spans="1:11" x14ac:dyDescent="0.25">
      <c r="J15" s="10"/>
    </row>
    <row r="16" spans="1:11" x14ac:dyDescent="0.25">
      <c r="J16" s="10"/>
    </row>
    <row r="17" spans="10:10" x14ac:dyDescent="0.25">
      <c r="J17" s="10"/>
    </row>
    <row r="18" spans="10:10" x14ac:dyDescent="0.25">
      <c r="J18" s="10"/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Ryma</dc:creator>
  <cp:lastModifiedBy>Ryma</cp:lastModifiedBy>
  <dcterms:created xsi:type="dcterms:W3CDTF">2012-01-07T10:43:38Z</dcterms:created>
  <dcterms:modified xsi:type="dcterms:W3CDTF">2012-01-16T10:08:38Z</dcterms:modified>
</cp:coreProperties>
</file>