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niel\Desktop\"/>
    </mc:Choice>
  </mc:AlternateContent>
  <xr:revisionPtr revIDLastSave="0" documentId="8_{6D933B2B-E0DB-4B79-A8B0-91A1E0F7D988}" xr6:coauthVersionLast="47" xr6:coauthVersionMax="47" xr10:uidLastSave="{00000000-0000-0000-0000-000000000000}"/>
  <bookViews>
    <workbookView xWindow="-120" yWindow="-120" windowWidth="24240" windowHeight="13140" xr2:uid="{E8B14F93-D880-46C1-BA15-69899CC3CA2D}"/>
  </bookViews>
  <sheets>
    <sheet name="Feuil1" sheetId="1" r:id="rId1"/>
    <sheet name="Heures prest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3" i="1" l="1"/>
  <c r="B23" i="1"/>
  <c r="B28" i="1" s="1"/>
  <c r="C28" i="1" s="1"/>
  <c r="B30" i="1" s="1"/>
  <c r="G4" i="1"/>
  <c r="U34" i="2"/>
  <c r="U32" i="2"/>
  <c r="U31" i="2"/>
  <c r="U30" i="2"/>
  <c r="U29" i="2"/>
  <c r="U28" i="2"/>
  <c r="U27" i="2"/>
  <c r="U26" i="2"/>
  <c r="U25" i="2"/>
  <c r="U24" i="2"/>
  <c r="U23" i="2"/>
  <c r="U22" i="2"/>
  <c r="U21" i="2"/>
  <c r="U20" i="2"/>
  <c r="U19" i="2"/>
  <c r="U18" i="2"/>
  <c r="U17" i="2"/>
  <c r="U16" i="2"/>
  <c r="U15" i="2"/>
  <c r="U14" i="2"/>
  <c r="U13" i="2"/>
  <c r="U12" i="2"/>
  <c r="U11" i="2"/>
  <c r="U10" i="2"/>
  <c r="U9" i="2"/>
  <c r="U8" i="2"/>
  <c r="U7" i="2"/>
  <c r="U6" i="2"/>
  <c r="U5" i="2"/>
  <c r="U4" i="2"/>
  <c r="U3" i="2"/>
  <c r="M6" i="2"/>
  <c r="M5" i="2"/>
  <c r="G32" i="2"/>
  <c r="M32" i="2" s="1"/>
  <c r="G31" i="2"/>
  <c r="M31" i="2" s="1"/>
  <c r="G30" i="2"/>
  <c r="M30" i="2" s="1"/>
  <c r="G29" i="2"/>
  <c r="M29" i="2" s="1"/>
  <c r="G28" i="2"/>
  <c r="M28" i="2" s="1"/>
  <c r="G27" i="2"/>
  <c r="M27" i="2" s="1"/>
  <c r="G26" i="2"/>
  <c r="M26" i="2" s="1"/>
  <c r="G25" i="2"/>
  <c r="M25" i="2" s="1"/>
  <c r="G24" i="2"/>
  <c r="M24" i="2" s="1"/>
  <c r="G23" i="2"/>
  <c r="M23" i="2" s="1"/>
  <c r="G22" i="2"/>
  <c r="M22" i="2" s="1"/>
  <c r="G21" i="2"/>
  <c r="M21" i="2" s="1"/>
  <c r="G20" i="2"/>
  <c r="M20" i="2" s="1"/>
  <c r="G19" i="2"/>
  <c r="M19" i="2" s="1"/>
  <c r="G18" i="2"/>
  <c r="M18" i="2" s="1"/>
  <c r="G17" i="2"/>
  <c r="M17" i="2" s="1"/>
  <c r="G16" i="2"/>
  <c r="M16" i="2" s="1"/>
  <c r="G15" i="2"/>
  <c r="M15" i="2" s="1"/>
  <c r="G14" i="2"/>
  <c r="M14" i="2" s="1"/>
  <c r="G13" i="2"/>
  <c r="M13" i="2" s="1"/>
  <c r="G12" i="2"/>
  <c r="M12" i="2" s="1"/>
  <c r="G11" i="2"/>
  <c r="M11" i="2" s="1"/>
  <c r="G10" i="2"/>
  <c r="M10" i="2" s="1"/>
  <c r="G9" i="2"/>
  <c r="M9" i="2" s="1"/>
  <c r="G8" i="2"/>
  <c r="M8" i="2" s="1"/>
  <c r="G7" i="2"/>
  <c r="M7" i="2" s="1"/>
  <c r="G5" i="2"/>
  <c r="G4" i="2"/>
  <c r="M4" i="2" s="1"/>
  <c r="G3" i="2"/>
  <c r="M3" i="2" s="1"/>
  <c r="D5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4" i="2"/>
  <c r="D3" i="2"/>
  <c r="E8" i="1"/>
  <c r="B6" i="1"/>
  <c r="B8" i="1" s="1"/>
  <c r="D34" i="2" l="1"/>
  <c r="D36" i="2" s="1"/>
  <c r="M34" i="2"/>
  <c r="U37" i="2" s="1"/>
  <c r="C11" i="1"/>
</calcChain>
</file>

<file path=xl/sharedStrings.xml><?xml version="1.0" encoding="utf-8"?>
<sst xmlns="http://schemas.openxmlformats.org/spreadsheetml/2006/main" count="43" uniqueCount="31">
  <si>
    <t>Début de pompage :</t>
  </si>
  <si>
    <t>soit</t>
  </si>
  <si>
    <t xml:space="preserve">en minutes : </t>
  </si>
  <si>
    <t>Nb de M³</t>
  </si>
  <si>
    <t>a droit à :</t>
  </si>
  <si>
    <t>minutes</t>
  </si>
  <si>
    <t>si B8 &gt; E8</t>
  </si>
  <si>
    <t>minutes de supplément</t>
  </si>
  <si>
    <t>CALCUL DU RENDEMENT</t>
  </si>
  <si>
    <t>AVRIL</t>
  </si>
  <si>
    <t>A PAYER :</t>
  </si>
  <si>
    <t>€</t>
  </si>
  <si>
    <t xml:space="preserve">fin à </t>
  </si>
  <si>
    <t>HEURES D'ATTENTE</t>
  </si>
  <si>
    <t>Début pompage :</t>
  </si>
  <si>
    <t>Heure prévue béton:</t>
  </si>
  <si>
    <t>Heure d'arrivée pompe:</t>
  </si>
  <si>
    <t>si B19 &gt; B21  ok</t>
  </si>
  <si>
    <t>Heure d'attente :</t>
  </si>
  <si>
    <t>POMPE</t>
  </si>
  <si>
    <t>M³ supp</t>
  </si>
  <si>
    <t>Rendement</t>
  </si>
  <si>
    <t>Attente</t>
  </si>
  <si>
    <t>Déplacement</t>
  </si>
  <si>
    <t>Tuyau</t>
  </si>
  <si>
    <t>TOTAL</t>
  </si>
  <si>
    <t>IN</t>
  </si>
  <si>
    <t>OUT</t>
  </si>
  <si>
    <t>PREMIER POMPAGE</t>
  </si>
  <si>
    <t>DEUXIEME POMPAGE</t>
  </si>
  <si>
    <t>M³ suppl.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</si>
</sst>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20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6" borderId="0" xfId="0" applyFill="1" applyAlignment="1">
      <alignment horizontal="center"/>
    </xf>
    <xf numFmtId="20" fontId="0" fillId="6" borderId="0" xfId="0" applyNumberFormat="1" applyFill="1" applyAlignment="1">
      <alignment horizontal="center"/>
    </xf>
    <xf numFmtId="0" fontId="0" fillId="6" borderId="0" xfId="0" applyFill="1"/>
    <xf numFmtId="0" fontId="4" fillId="0" borderId="0" xfId="0" applyFont="1"/>
    <xf numFmtId="0" fontId="5" fillId="6" borderId="0" xfId="0" applyFont="1" applyFill="1" applyAlignment="1">
      <alignment horizontal="center"/>
    </xf>
    <xf numFmtId="46" fontId="0" fillId="0" borderId="1" xfId="0" applyNumberFormat="1" applyBorder="1" applyAlignment="1">
      <alignment horizontal="center"/>
    </xf>
    <xf numFmtId="2" fontId="5" fillId="0" borderId="0" xfId="0" applyNumberFormat="1" applyFont="1" applyAlignment="1">
      <alignment horizontal="center"/>
    </xf>
    <xf numFmtId="4" fontId="0" fillId="0" borderId="1" xfId="0" applyNumberFormat="1" applyBorder="1"/>
    <xf numFmtId="4" fontId="0" fillId="0" borderId="0" xfId="0" applyNumberFormat="1"/>
    <xf numFmtId="0" fontId="0" fillId="4" borderId="0" xfId="0" applyFill="1" applyProtection="1">
      <protection locked="0"/>
    </xf>
    <xf numFmtId="164" fontId="0" fillId="4" borderId="0" xfId="0" applyNumberFormat="1" applyFill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2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3" borderId="0" xfId="0" applyFill="1" applyAlignment="1" applyProtection="1">
      <alignment horizontal="center"/>
      <protection locked="0"/>
    </xf>
    <xf numFmtId="0" fontId="0" fillId="4" borderId="0" xfId="0" applyFill="1" applyAlignment="1" applyProtection="1">
      <alignment horizontal="right"/>
      <protection locked="0"/>
    </xf>
    <xf numFmtId="20" fontId="0" fillId="4" borderId="0" xfId="0" applyNumberFormat="1" applyFill="1" applyProtection="1">
      <protection locked="0"/>
    </xf>
    <xf numFmtId="0" fontId="0" fillId="4" borderId="0" xfId="0" applyFill="1" applyAlignment="1" applyProtection="1">
      <alignment horizontal="center"/>
      <protection locked="0"/>
    </xf>
    <xf numFmtId="1" fontId="0" fillId="4" borderId="0" xfId="0" applyNumberFormat="1" applyFill="1" applyAlignment="1" applyProtection="1">
      <alignment horizontal="center"/>
      <protection locked="0"/>
    </xf>
    <xf numFmtId="1" fontId="0" fillId="4" borderId="1" xfId="0" applyNumberFormat="1" applyFill="1" applyBorder="1" applyAlignment="1" applyProtection="1">
      <alignment horizontal="center"/>
      <protection locked="0"/>
    </xf>
    <xf numFmtId="2" fontId="0" fillId="3" borderId="0" xfId="0" applyNumberFormat="1" applyFill="1" applyAlignment="1" applyProtection="1">
      <alignment horizontal="center"/>
      <protection locked="0"/>
    </xf>
    <xf numFmtId="0" fontId="0" fillId="5" borderId="0" xfId="0" applyFill="1" applyProtection="1">
      <protection locked="0"/>
    </xf>
    <xf numFmtId="164" fontId="2" fillId="5" borderId="0" xfId="0" applyNumberFormat="1" applyFont="1" applyFill="1" applyProtection="1">
      <protection locked="0"/>
    </xf>
    <xf numFmtId="164" fontId="0" fillId="5" borderId="0" xfId="0" applyNumberFormat="1" applyFill="1" applyProtection="1">
      <protection locked="0"/>
    </xf>
    <xf numFmtId="20" fontId="0" fillId="2" borderId="0" xfId="0" applyNumberFormat="1" applyFill="1" applyAlignment="1" applyProtection="1">
      <alignment horizontal="center"/>
      <protection locked="0"/>
    </xf>
    <xf numFmtId="20" fontId="0" fillId="5" borderId="0" xfId="0" applyNumberFormat="1" applyFill="1" applyAlignment="1" applyProtection="1">
      <alignment horizontal="center"/>
      <protection locked="0"/>
    </xf>
    <xf numFmtId="20" fontId="0" fillId="5" borderId="1" xfId="0" applyNumberFormat="1" applyFill="1" applyBorder="1" applyAlignment="1" applyProtection="1">
      <alignment horizontal="center"/>
      <protection locked="0"/>
    </xf>
    <xf numFmtId="1" fontId="0" fillId="5" borderId="0" xfId="0" applyNumberFormat="1" applyFill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0" fontId="2" fillId="4" borderId="0" xfId="0" applyFont="1" applyFill="1" applyAlignment="1" applyProtection="1">
      <alignment horizontal="center"/>
      <protection locked="0"/>
    </xf>
    <xf numFmtId="0" fontId="3" fillId="4" borderId="0" xfId="0" applyFont="1" applyFill="1" applyAlignment="1" applyProtection="1">
      <alignment horizontal="center"/>
      <protection locked="0"/>
    </xf>
    <xf numFmtId="0" fontId="5" fillId="7" borderId="0" xfId="0" applyFont="1" applyFill="1" applyAlignment="1">
      <alignment horizontal="center"/>
    </xf>
    <xf numFmtId="0" fontId="5" fillId="8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352425</xdr:colOff>
          <xdr:row>8</xdr:row>
          <xdr:rowOff>9525</xdr:rowOff>
        </xdr:from>
        <xdr:to>
          <xdr:col>9</xdr:col>
          <xdr:colOff>9525</xdr:colOff>
          <xdr:row>10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85D246-F24A-4E6C-A301-369447B97A5D}">
  <sheetPr codeName="Feuil1"/>
  <dimension ref="A1:G32"/>
  <sheetViews>
    <sheetView tabSelected="1" workbookViewId="0">
      <selection activeCell="P6" sqref="P6"/>
    </sheetView>
  </sheetViews>
  <sheetFormatPr baseColWidth="10" defaultRowHeight="15" x14ac:dyDescent="0.25"/>
  <cols>
    <col min="1" max="1" width="22.140625" style="16" customWidth="1"/>
    <col min="2" max="2" width="11.42578125" style="34"/>
    <col min="3" max="16384" width="11.42578125" style="16"/>
  </cols>
  <sheetData>
    <row r="1" spans="1:7" x14ac:dyDescent="0.25">
      <c r="A1" s="14"/>
      <c r="B1" s="15"/>
      <c r="C1" s="14"/>
      <c r="D1" s="14"/>
      <c r="E1" s="14"/>
      <c r="F1" s="14"/>
    </row>
    <row r="2" spans="1:7" ht="18.75" x14ac:dyDescent="0.3">
      <c r="A2" s="35" t="s">
        <v>8</v>
      </c>
      <c r="B2" s="36"/>
      <c r="C2" s="36"/>
      <c r="D2" s="36"/>
      <c r="E2" s="36"/>
      <c r="F2" s="36"/>
    </row>
    <row r="3" spans="1:7" x14ac:dyDescent="0.25">
      <c r="A3" s="14"/>
      <c r="B3" s="15"/>
      <c r="C3" s="14"/>
      <c r="D3" s="14"/>
      <c r="E3" s="14"/>
      <c r="F3" s="14"/>
      <c r="G3" s="17" t="s">
        <v>30</v>
      </c>
    </row>
    <row r="4" spans="1:7" x14ac:dyDescent="0.25">
      <c r="A4" s="14" t="s">
        <v>0</v>
      </c>
      <c r="B4" s="18">
        <v>0.57638888888888895</v>
      </c>
      <c r="C4" s="14"/>
      <c r="D4" s="14" t="s">
        <v>3</v>
      </c>
      <c r="E4" s="19">
        <v>13.5</v>
      </c>
      <c r="F4" s="14"/>
      <c r="G4" s="20" t="str">
        <f>IF(E4&gt;15,(E4-15)*4,"")</f>
        <v/>
      </c>
    </row>
    <row r="5" spans="1:7" x14ac:dyDescent="0.25">
      <c r="A5" s="21" t="s">
        <v>12</v>
      </c>
      <c r="B5" s="18">
        <v>0.63194444444444442</v>
      </c>
      <c r="C5" s="14"/>
      <c r="D5" s="14"/>
      <c r="E5" s="14"/>
      <c r="F5" s="14"/>
    </row>
    <row r="6" spans="1:7" x14ac:dyDescent="0.25">
      <c r="A6" s="21" t="s">
        <v>1</v>
      </c>
      <c r="B6" s="22">
        <f>B5-B4</f>
        <v>5.5555555555555469E-2</v>
      </c>
      <c r="C6" s="14"/>
      <c r="D6" s="14"/>
      <c r="E6" s="14"/>
      <c r="F6" s="14"/>
    </row>
    <row r="7" spans="1:7" x14ac:dyDescent="0.25">
      <c r="A7" s="14"/>
      <c r="B7" s="15"/>
      <c r="C7" s="14"/>
      <c r="D7" s="14"/>
      <c r="E7" s="14"/>
      <c r="F7" s="14"/>
    </row>
    <row r="8" spans="1:7" x14ac:dyDescent="0.25">
      <c r="A8" s="23" t="s">
        <v>2</v>
      </c>
      <c r="B8" s="24">
        <f>B6*24*60</f>
        <v>79.999999999999872</v>
      </c>
      <c r="C8" s="14"/>
      <c r="D8" s="14" t="s">
        <v>4</v>
      </c>
      <c r="E8" s="23">
        <f>60*E4/15</f>
        <v>54</v>
      </c>
      <c r="F8" s="14" t="s">
        <v>5</v>
      </c>
    </row>
    <row r="9" spans="1:7" x14ac:dyDescent="0.25">
      <c r="A9" s="14"/>
      <c r="B9" s="15"/>
      <c r="C9" s="14"/>
      <c r="D9" s="14"/>
      <c r="E9" s="14"/>
      <c r="F9" s="14"/>
    </row>
    <row r="10" spans="1:7" x14ac:dyDescent="0.25">
      <c r="A10" s="14"/>
      <c r="B10" s="15"/>
      <c r="C10" s="14"/>
      <c r="D10" s="14"/>
      <c r="E10" s="14"/>
      <c r="F10" s="14"/>
    </row>
    <row r="11" spans="1:7" x14ac:dyDescent="0.25">
      <c r="A11" s="14"/>
      <c r="B11" s="15" t="s">
        <v>6</v>
      </c>
      <c r="C11" s="25">
        <f>B8-E8</f>
        <v>25.999999999999872</v>
      </c>
      <c r="D11" s="14" t="s">
        <v>7</v>
      </c>
      <c r="E11" s="14"/>
      <c r="F11" s="14"/>
    </row>
    <row r="12" spans="1:7" x14ac:dyDescent="0.25">
      <c r="A12" s="14"/>
      <c r="B12" s="15"/>
      <c r="C12" s="14"/>
      <c r="D12" s="14"/>
      <c r="E12" s="14"/>
      <c r="F12" s="14"/>
    </row>
    <row r="13" spans="1:7" x14ac:dyDescent="0.25">
      <c r="A13" s="14" t="s">
        <v>10</v>
      </c>
      <c r="B13" s="26">
        <f>75/60*C11</f>
        <v>32.499999999999844</v>
      </c>
      <c r="C13" s="14" t="s">
        <v>11</v>
      </c>
      <c r="D13" s="14"/>
      <c r="E13" s="14"/>
      <c r="F13" s="14"/>
    </row>
    <row r="14" spans="1:7" x14ac:dyDescent="0.25">
      <c r="A14" s="14"/>
      <c r="B14" s="15"/>
      <c r="C14" s="14"/>
      <c r="D14" s="14"/>
      <c r="E14" s="14"/>
      <c r="F14" s="14"/>
    </row>
    <row r="15" spans="1:7" x14ac:dyDescent="0.25">
      <c r="A15" s="14"/>
      <c r="B15" s="15"/>
      <c r="C15" s="14"/>
      <c r="D15" s="14"/>
      <c r="E15" s="14"/>
      <c r="F15" s="14"/>
    </row>
    <row r="17" spans="1:6" ht="18.75" x14ac:dyDescent="0.3">
      <c r="A17" s="27"/>
      <c r="B17" s="28" t="s">
        <v>13</v>
      </c>
      <c r="C17" s="27"/>
      <c r="D17" s="27"/>
      <c r="E17" s="27"/>
      <c r="F17" s="27"/>
    </row>
    <row r="18" spans="1:6" x14ac:dyDescent="0.25">
      <c r="A18" s="27"/>
      <c r="B18" s="29"/>
      <c r="C18" s="27"/>
      <c r="D18" s="27"/>
      <c r="E18" s="27"/>
      <c r="F18" s="27"/>
    </row>
    <row r="19" spans="1:6" x14ac:dyDescent="0.25">
      <c r="A19" s="27" t="s">
        <v>15</v>
      </c>
      <c r="B19" s="30">
        <v>0.5625</v>
      </c>
      <c r="C19" s="27"/>
      <c r="D19" s="27"/>
      <c r="E19" s="27"/>
      <c r="F19" s="27"/>
    </row>
    <row r="20" spans="1:6" x14ac:dyDescent="0.25">
      <c r="A20" s="27"/>
      <c r="B20" s="31"/>
      <c r="C20" s="27"/>
      <c r="D20" s="27"/>
      <c r="E20" s="27"/>
      <c r="F20" s="27"/>
    </row>
    <row r="21" spans="1:6" x14ac:dyDescent="0.25">
      <c r="A21" s="27" t="s">
        <v>16</v>
      </c>
      <c r="B21" s="30">
        <v>0.54166666666666663</v>
      </c>
      <c r="C21" s="27"/>
      <c r="D21" s="27"/>
      <c r="E21" s="27"/>
      <c r="F21" s="27"/>
    </row>
    <row r="22" spans="1:6" x14ac:dyDescent="0.25">
      <c r="A22" s="27"/>
      <c r="B22" s="31"/>
      <c r="C22" s="27"/>
      <c r="D22" s="27"/>
      <c r="E22" s="27"/>
      <c r="F22" s="27"/>
    </row>
    <row r="23" spans="1:6" x14ac:dyDescent="0.25">
      <c r="A23" s="27" t="s">
        <v>14</v>
      </c>
      <c r="B23" s="6">
        <f>B4</f>
        <v>0.57638888888888895</v>
      </c>
      <c r="C23" s="27"/>
      <c r="D23" s="27"/>
      <c r="E23" s="27"/>
      <c r="F23" s="27"/>
    </row>
    <row r="24" spans="1:6" x14ac:dyDescent="0.25">
      <c r="A24" s="27"/>
      <c r="B24" s="29"/>
      <c r="C24" s="27"/>
      <c r="D24" s="27"/>
      <c r="E24" s="27"/>
      <c r="F24" s="27"/>
    </row>
    <row r="25" spans="1:6" x14ac:dyDescent="0.25">
      <c r="A25" s="27"/>
      <c r="B25" s="29"/>
      <c r="C25" s="27"/>
      <c r="D25" s="27"/>
      <c r="E25" s="27"/>
      <c r="F25" s="27"/>
    </row>
    <row r="26" spans="1:6" x14ac:dyDescent="0.25">
      <c r="A26" s="27" t="s">
        <v>17</v>
      </c>
      <c r="B26" s="29"/>
      <c r="C26" s="27"/>
      <c r="D26" s="27"/>
      <c r="E26" s="27"/>
      <c r="F26" s="27"/>
    </row>
    <row r="27" spans="1:6" x14ac:dyDescent="0.25">
      <c r="A27" s="27"/>
      <c r="B27" s="29"/>
      <c r="C27" s="27"/>
      <c r="D27" s="27"/>
      <c r="E27" s="27"/>
      <c r="F27" s="27"/>
    </row>
    <row r="28" spans="1:6" x14ac:dyDescent="0.25">
      <c r="A28" s="27" t="s">
        <v>18</v>
      </c>
      <c r="B28" s="32">
        <f>B23-B19</f>
        <v>1.3888888888888951E-2</v>
      </c>
      <c r="C28" s="33">
        <f>B28*60*24</f>
        <v>20.000000000000089</v>
      </c>
      <c r="D28" s="27" t="s">
        <v>5</v>
      </c>
      <c r="E28" s="27"/>
      <c r="F28" s="27"/>
    </row>
    <row r="29" spans="1:6" x14ac:dyDescent="0.25">
      <c r="A29" s="27"/>
      <c r="B29" s="29"/>
      <c r="C29" s="27"/>
      <c r="D29" s="27"/>
      <c r="E29" s="27"/>
      <c r="F29" s="27"/>
    </row>
    <row r="30" spans="1:6" x14ac:dyDescent="0.25">
      <c r="A30" s="27" t="s">
        <v>10</v>
      </c>
      <c r="B30" s="26">
        <f>C28*75/60</f>
        <v>25.00000000000011</v>
      </c>
      <c r="C30" s="27" t="s">
        <v>11</v>
      </c>
      <c r="D30" s="27"/>
      <c r="E30" s="27"/>
      <c r="F30" s="27"/>
    </row>
    <row r="31" spans="1:6" x14ac:dyDescent="0.25">
      <c r="A31" s="27"/>
      <c r="B31" s="29"/>
      <c r="C31" s="27"/>
      <c r="D31" s="27"/>
      <c r="E31" s="27"/>
      <c r="F31" s="27"/>
    </row>
    <row r="32" spans="1:6" x14ac:dyDescent="0.25">
      <c r="A32" s="27"/>
      <c r="B32" s="29"/>
      <c r="C32" s="27"/>
      <c r="D32" s="27"/>
      <c r="E32" s="27"/>
      <c r="F32" s="27"/>
    </row>
  </sheetData>
  <mergeCells count="1">
    <mergeCell ref="A2:F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7</xdr:col>
                    <xdr:colOff>352425</xdr:colOff>
                    <xdr:row>8</xdr:row>
                    <xdr:rowOff>9525</xdr:rowOff>
                  </from>
                  <to>
                    <xdr:col>9</xdr:col>
                    <xdr:colOff>9525</xdr:colOff>
                    <xdr:row>10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92AA70-3996-4C7F-A7E1-228D668E6668}">
  <sheetPr codeName="Feuil2"/>
  <dimension ref="A1:U37"/>
  <sheetViews>
    <sheetView workbookViewId="0">
      <selection activeCell="B16" sqref="B16"/>
    </sheetView>
  </sheetViews>
  <sheetFormatPr baseColWidth="10" defaultRowHeight="15" x14ac:dyDescent="0.25"/>
  <cols>
    <col min="2" max="4" width="11.42578125" style="1"/>
    <col min="5" max="6" width="3.7109375" style="1" customWidth="1"/>
    <col min="7" max="12" width="8.7109375" customWidth="1"/>
    <col min="14" max="14" width="5" customWidth="1"/>
    <col min="15" max="20" width="8.7109375" customWidth="1"/>
  </cols>
  <sheetData>
    <row r="1" spans="1:21" ht="15.75" x14ac:dyDescent="0.25">
      <c r="E1" s="5"/>
      <c r="F1" s="5"/>
      <c r="G1" s="37" t="s">
        <v>28</v>
      </c>
      <c r="H1" s="37"/>
      <c r="I1" s="37"/>
      <c r="J1" s="37"/>
      <c r="K1" s="37"/>
      <c r="L1" s="37"/>
      <c r="M1" s="37"/>
      <c r="N1" s="9"/>
      <c r="O1" s="38" t="s">
        <v>29</v>
      </c>
      <c r="P1" s="38"/>
      <c r="Q1" s="38"/>
      <c r="R1" s="38"/>
      <c r="S1" s="38"/>
      <c r="T1" s="38"/>
      <c r="U1" s="38"/>
    </row>
    <row r="2" spans="1:21" x14ac:dyDescent="0.25">
      <c r="A2" s="4" t="s">
        <v>9</v>
      </c>
      <c r="B2" s="1" t="s">
        <v>26</v>
      </c>
      <c r="C2" s="1" t="s">
        <v>27</v>
      </c>
      <c r="D2" s="1" t="s">
        <v>25</v>
      </c>
      <c r="E2" s="5"/>
      <c r="F2" s="5"/>
      <c r="G2" s="8" t="s">
        <v>19</v>
      </c>
      <c r="H2" s="8" t="s">
        <v>20</v>
      </c>
      <c r="I2" s="8" t="s">
        <v>21</v>
      </c>
      <c r="J2" s="8" t="s">
        <v>22</v>
      </c>
      <c r="K2" s="8" t="s">
        <v>23</v>
      </c>
      <c r="L2" s="8" t="s">
        <v>24</v>
      </c>
      <c r="M2" t="s">
        <v>25</v>
      </c>
      <c r="N2" s="7"/>
      <c r="O2" s="8" t="s">
        <v>19</v>
      </c>
      <c r="P2" s="8" t="s">
        <v>20</v>
      </c>
      <c r="Q2" s="8" t="s">
        <v>21</v>
      </c>
      <c r="R2" s="8" t="s">
        <v>22</v>
      </c>
      <c r="S2" s="8" t="s">
        <v>23</v>
      </c>
      <c r="T2" s="8" t="s">
        <v>24</v>
      </c>
      <c r="U2" t="s">
        <v>25</v>
      </c>
    </row>
    <row r="3" spans="1:21" x14ac:dyDescent="0.25">
      <c r="A3" s="2">
        <v>45017</v>
      </c>
      <c r="D3" s="3" t="str">
        <f>IF(C3&gt;B3,C3-B3,"")</f>
        <v/>
      </c>
      <c r="E3" s="6"/>
      <c r="F3" s="6"/>
      <c r="G3" t="str">
        <f>IF(B3&gt;0,345,"")</f>
        <v/>
      </c>
      <c r="M3">
        <f>IF(G3&gt;0,SUM(G3:L3),"")</f>
        <v>0</v>
      </c>
      <c r="N3" s="7"/>
      <c r="U3" t="str">
        <f>IF(O3&gt;0,SUM(O3:T3),"")</f>
        <v/>
      </c>
    </row>
    <row r="4" spans="1:21" x14ac:dyDescent="0.25">
      <c r="A4" s="2">
        <v>45018</v>
      </c>
      <c r="D4" s="3" t="str">
        <f t="shared" ref="D4:D32" si="0">IF(C4&gt;B4,C4-B4,"")</f>
        <v/>
      </c>
      <c r="E4" s="6"/>
      <c r="F4" s="6"/>
      <c r="G4" t="str">
        <f>IF(B4&gt;0,345,"")</f>
        <v/>
      </c>
      <c r="M4">
        <f t="shared" ref="M4:M32" si="1">IF(G4&gt;0,SUM(G4:L4),"")</f>
        <v>0</v>
      </c>
      <c r="N4" s="7"/>
      <c r="U4" t="str">
        <f t="shared" ref="U4:U32" si="2">IF(O4&gt;0,SUM(O4:T4),"")</f>
        <v/>
      </c>
    </row>
    <row r="5" spans="1:21" x14ac:dyDescent="0.25">
      <c r="A5" s="2">
        <v>45019</v>
      </c>
      <c r="B5" s="3">
        <v>0.21875</v>
      </c>
      <c r="C5" s="3">
        <v>0.46875</v>
      </c>
      <c r="D5" s="3">
        <f t="shared" si="0"/>
        <v>0.25</v>
      </c>
      <c r="E5" s="6"/>
      <c r="F5" s="6"/>
      <c r="G5">
        <f>IF(B5&gt;0,345,"")</f>
        <v>345</v>
      </c>
      <c r="J5">
        <v>31.25</v>
      </c>
      <c r="M5">
        <f t="shared" si="1"/>
        <v>376.25</v>
      </c>
      <c r="N5" s="7"/>
      <c r="U5" t="str">
        <f t="shared" si="2"/>
        <v/>
      </c>
    </row>
    <row r="6" spans="1:21" x14ac:dyDescent="0.25">
      <c r="A6" s="2">
        <v>45020</v>
      </c>
      <c r="B6" s="3">
        <v>0.26041666666666669</v>
      </c>
      <c r="C6" s="3">
        <v>0.69791666666666663</v>
      </c>
      <c r="D6" s="3">
        <f t="shared" si="0"/>
        <v>0.43749999999999994</v>
      </c>
      <c r="E6" s="6"/>
      <c r="F6" s="6"/>
      <c r="G6">
        <v>345</v>
      </c>
      <c r="H6">
        <v>100</v>
      </c>
      <c r="J6">
        <v>143.75</v>
      </c>
      <c r="K6">
        <v>30</v>
      </c>
      <c r="M6">
        <f t="shared" si="1"/>
        <v>618.75</v>
      </c>
      <c r="N6" s="7"/>
      <c r="O6">
        <v>345</v>
      </c>
      <c r="Q6">
        <v>57.5</v>
      </c>
      <c r="R6">
        <v>25</v>
      </c>
      <c r="U6">
        <f t="shared" si="2"/>
        <v>427.5</v>
      </c>
    </row>
    <row r="7" spans="1:21" x14ac:dyDescent="0.25">
      <c r="A7" s="2">
        <v>45021</v>
      </c>
      <c r="B7" s="3">
        <v>0.25</v>
      </c>
      <c r="C7" s="3">
        <v>0.53125</v>
      </c>
      <c r="D7" s="3">
        <f t="shared" si="0"/>
        <v>0.28125</v>
      </c>
      <c r="E7" s="6"/>
      <c r="F7" s="6"/>
      <c r="G7">
        <f t="shared" ref="G7:G32" si="3">IF(B7&gt;0,345,"")</f>
        <v>345</v>
      </c>
      <c r="H7">
        <v>24</v>
      </c>
      <c r="I7">
        <v>71.25</v>
      </c>
      <c r="J7">
        <v>50</v>
      </c>
      <c r="M7">
        <f t="shared" si="1"/>
        <v>490.25</v>
      </c>
      <c r="N7" s="7"/>
      <c r="U7" t="str">
        <f t="shared" si="2"/>
        <v/>
      </c>
    </row>
    <row r="8" spans="1:21" x14ac:dyDescent="0.25">
      <c r="A8" s="2">
        <v>45022</v>
      </c>
      <c r="D8" s="3" t="str">
        <f t="shared" si="0"/>
        <v/>
      </c>
      <c r="E8" s="6"/>
      <c r="F8" s="6"/>
      <c r="G8" t="str">
        <f t="shared" si="3"/>
        <v/>
      </c>
      <c r="M8">
        <f t="shared" si="1"/>
        <v>0</v>
      </c>
      <c r="N8" s="7"/>
      <c r="U8" t="str">
        <f t="shared" si="2"/>
        <v/>
      </c>
    </row>
    <row r="9" spans="1:21" x14ac:dyDescent="0.25">
      <c r="A9" s="2">
        <v>45023</v>
      </c>
      <c r="B9" s="3">
        <v>0.5</v>
      </c>
      <c r="C9" s="3">
        <v>0.69791666666666663</v>
      </c>
      <c r="D9" s="3">
        <f t="shared" si="0"/>
        <v>0.19791666666666663</v>
      </c>
      <c r="E9" s="6"/>
      <c r="F9" s="6"/>
      <c r="G9">
        <f t="shared" si="3"/>
        <v>345</v>
      </c>
      <c r="I9">
        <v>32.5</v>
      </c>
      <c r="J9">
        <v>25</v>
      </c>
      <c r="M9">
        <f t="shared" si="1"/>
        <v>402.5</v>
      </c>
      <c r="N9" s="7"/>
      <c r="U9" t="str">
        <f t="shared" si="2"/>
        <v/>
      </c>
    </row>
    <row r="10" spans="1:21" x14ac:dyDescent="0.25">
      <c r="A10" s="2">
        <v>45024</v>
      </c>
      <c r="D10" s="3" t="str">
        <f t="shared" si="0"/>
        <v/>
      </c>
      <c r="E10" s="6"/>
      <c r="F10" s="6"/>
      <c r="G10" t="str">
        <f t="shared" si="3"/>
        <v/>
      </c>
      <c r="M10">
        <f t="shared" si="1"/>
        <v>0</v>
      </c>
      <c r="N10" s="7"/>
      <c r="U10" t="str">
        <f t="shared" si="2"/>
        <v/>
      </c>
    </row>
    <row r="11" spans="1:21" x14ac:dyDescent="0.25">
      <c r="A11" s="2">
        <v>45025</v>
      </c>
      <c r="D11" s="3" t="str">
        <f t="shared" si="0"/>
        <v/>
      </c>
      <c r="E11" s="6"/>
      <c r="F11" s="6"/>
      <c r="G11" t="str">
        <f t="shared" si="3"/>
        <v/>
      </c>
      <c r="M11">
        <f t="shared" si="1"/>
        <v>0</v>
      </c>
      <c r="N11" s="7"/>
      <c r="U11" t="str">
        <f t="shared" si="2"/>
        <v/>
      </c>
    </row>
    <row r="12" spans="1:21" x14ac:dyDescent="0.25">
      <c r="A12" s="2">
        <v>45026</v>
      </c>
      <c r="D12" s="3" t="str">
        <f t="shared" si="0"/>
        <v/>
      </c>
      <c r="E12" s="6"/>
      <c r="F12" s="6"/>
      <c r="G12" t="str">
        <f t="shared" si="3"/>
        <v/>
      </c>
      <c r="M12">
        <f t="shared" si="1"/>
        <v>0</v>
      </c>
      <c r="N12" s="7"/>
      <c r="U12" t="str">
        <f t="shared" si="2"/>
        <v/>
      </c>
    </row>
    <row r="13" spans="1:21" x14ac:dyDescent="0.25">
      <c r="A13" s="2">
        <v>45027</v>
      </c>
      <c r="B13" s="3">
        <v>0.27083333333333331</v>
      </c>
      <c r="D13" s="3" t="str">
        <f t="shared" si="0"/>
        <v/>
      </c>
      <c r="E13" s="6"/>
      <c r="F13" s="6"/>
      <c r="G13">
        <f t="shared" si="3"/>
        <v>345</v>
      </c>
      <c r="M13">
        <f t="shared" si="1"/>
        <v>345</v>
      </c>
      <c r="N13" s="7"/>
      <c r="U13" t="str">
        <f t="shared" si="2"/>
        <v/>
      </c>
    </row>
    <row r="14" spans="1:21" x14ac:dyDescent="0.25">
      <c r="A14" s="2">
        <v>45028</v>
      </c>
      <c r="D14" s="3" t="str">
        <f t="shared" si="0"/>
        <v/>
      </c>
      <c r="E14" s="6"/>
      <c r="F14" s="6"/>
      <c r="G14" t="str">
        <f t="shared" si="3"/>
        <v/>
      </c>
      <c r="M14">
        <f t="shared" si="1"/>
        <v>0</v>
      </c>
      <c r="N14" s="7"/>
      <c r="U14" t="str">
        <f t="shared" si="2"/>
        <v/>
      </c>
    </row>
    <row r="15" spans="1:21" x14ac:dyDescent="0.25">
      <c r="A15" s="2">
        <v>45029</v>
      </c>
      <c r="D15" s="3" t="str">
        <f t="shared" si="0"/>
        <v/>
      </c>
      <c r="E15" s="6"/>
      <c r="F15" s="6"/>
      <c r="G15" t="str">
        <f t="shared" si="3"/>
        <v/>
      </c>
      <c r="M15">
        <f t="shared" si="1"/>
        <v>0</v>
      </c>
      <c r="N15" s="7"/>
      <c r="U15" t="str">
        <f t="shared" si="2"/>
        <v/>
      </c>
    </row>
    <row r="16" spans="1:21" x14ac:dyDescent="0.25">
      <c r="A16" s="2">
        <v>45030</v>
      </c>
      <c r="D16" s="3" t="str">
        <f t="shared" si="0"/>
        <v/>
      </c>
      <c r="E16" s="6"/>
      <c r="F16" s="6"/>
      <c r="G16" t="str">
        <f t="shared" si="3"/>
        <v/>
      </c>
      <c r="M16">
        <f t="shared" si="1"/>
        <v>0</v>
      </c>
      <c r="N16" s="7"/>
      <c r="U16" t="str">
        <f t="shared" si="2"/>
        <v/>
      </c>
    </row>
    <row r="17" spans="1:21" x14ac:dyDescent="0.25">
      <c r="A17" s="2">
        <v>45031</v>
      </c>
      <c r="D17" s="3" t="str">
        <f t="shared" si="0"/>
        <v/>
      </c>
      <c r="E17" s="6"/>
      <c r="F17" s="6"/>
      <c r="G17" t="str">
        <f t="shared" si="3"/>
        <v/>
      </c>
      <c r="M17">
        <f t="shared" si="1"/>
        <v>0</v>
      </c>
      <c r="N17" s="7"/>
      <c r="U17" t="str">
        <f t="shared" si="2"/>
        <v/>
      </c>
    </row>
    <row r="18" spans="1:21" x14ac:dyDescent="0.25">
      <c r="A18" s="2">
        <v>45032</v>
      </c>
      <c r="D18" s="3" t="str">
        <f t="shared" si="0"/>
        <v/>
      </c>
      <c r="E18" s="6"/>
      <c r="F18" s="6"/>
      <c r="G18" t="str">
        <f t="shared" si="3"/>
        <v/>
      </c>
      <c r="M18">
        <f t="shared" si="1"/>
        <v>0</v>
      </c>
      <c r="N18" s="7"/>
      <c r="U18" t="str">
        <f t="shared" si="2"/>
        <v/>
      </c>
    </row>
    <row r="19" spans="1:21" x14ac:dyDescent="0.25">
      <c r="A19" s="2">
        <v>45033</v>
      </c>
      <c r="D19" s="3" t="str">
        <f t="shared" si="0"/>
        <v/>
      </c>
      <c r="E19" s="6"/>
      <c r="F19" s="6"/>
      <c r="G19" t="str">
        <f t="shared" si="3"/>
        <v/>
      </c>
      <c r="M19">
        <f t="shared" si="1"/>
        <v>0</v>
      </c>
      <c r="N19" s="7"/>
      <c r="U19" t="str">
        <f t="shared" si="2"/>
        <v/>
      </c>
    </row>
    <row r="20" spans="1:21" x14ac:dyDescent="0.25">
      <c r="A20" s="2">
        <v>45034</v>
      </c>
      <c r="D20" s="3" t="str">
        <f t="shared" si="0"/>
        <v/>
      </c>
      <c r="E20" s="6"/>
      <c r="F20" s="6"/>
      <c r="G20" t="str">
        <f t="shared" si="3"/>
        <v/>
      </c>
      <c r="M20">
        <f t="shared" si="1"/>
        <v>0</v>
      </c>
      <c r="N20" s="7"/>
      <c r="U20" t="str">
        <f t="shared" si="2"/>
        <v/>
      </c>
    </row>
    <row r="21" spans="1:21" x14ac:dyDescent="0.25">
      <c r="A21" s="2">
        <v>45035</v>
      </c>
      <c r="D21" s="3" t="str">
        <f t="shared" si="0"/>
        <v/>
      </c>
      <c r="E21" s="6"/>
      <c r="F21" s="6"/>
      <c r="G21" t="str">
        <f t="shared" si="3"/>
        <v/>
      </c>
      <c r="M21">
        <f t="shared" si="1"/>
        <v>0</v>
      </c>
      <c r="N21" s="7"/>
      <c r="U21" t="str">
        <f t="shared" si="2"/>
        <v/>
      </c>
    </row>
    <row r="22" spans="1:21" x14ac:dyDescent="0.25">
      <c r="A22" s="2">
        <v>45036</v>
      </c>
      <c r="D22" s="3" t="str">
        <f t="shared" si="0"/>
        <v/>
      </c>
      <c r="E22" s="6"/>
      <c r="F22" s="6"/>
      <c r="G22" t="str">
        <f t="shared" si="3"/>
        <v/>
      </c>
      <c r="M22">
        <f t="shared" si="1"/>
        <v>0</v>
      </c>
      <c r="N22" s="7"/>
      <c r="U22" t="str">
        <f t="shared" si="2"/>
        <v/>
      </c>
    </row>
    <row r="23" spans="1:21" x14ac:dyDescent="0.25">
      <c r="A23" s="2">
        <v>45037</v>
      </c>
      <c r="D23" s="3" t="str">
        <f t="shared" si="0"/>
        <v/>
      </c>
      <c r="E23" s="6"/>
      <c r="F23" s="6"/>
      <c r="G23" t="str">
        <f t="shared" si="3"/>
        <v/>
      </c>
      <c r="M23">
        <f t="shared" si="1"/>
        <v>0</v>
      </c>
      <c r="N23" s="7"/>
      <c r="U23" t="str">
        <f t="shared" si="2"/>
        <v/>
      </c>
    </row>
    <row r="24" spans="1:21" x14ac:dyDescent="0.25">
      <c r="A24" s="2">
        <v>45038</v>
      </c>
      <c r="D24" s="3" t="str">
        <f t="shared" si="0"/>
        <v/>
      </c>
      <c r="E24" s="6"/>
      <c r="F24" s="6"/>
      <c r="G24" t="str">
        <f t="shared" si="3"/>
        <v/>
      </c>
      <c r="M24">
        <f t="shared" si="1"/>
        <v>0</v>
      </c>
      <c r="N24" s="7"/>
      <c r="U24" t="str">
        <f t="shared" si="2"/>
        <v/>
      </c>
    </row>
    <row r="25" spans="1:21" x14ac:dyDescent="0.25">
      <c r="A25" s="2">
        <v>45039</v>
      </c>
      <c r="D25" s="3" t="str">
        <f t="shared" si="0"/>
        <v/>
      </c>
      <c r="E25" s="6"/>
      <c r="F25" s="6"/>
      <c r="G25" t="str">
        <f t="shared" si="3"/>
        <v/>
      </c>
      <c r="M25">
        <f t="shared" si="1"/>
        <v>0</v>
      </c>
      <c r="N25" s="7"/>
      <c r="U25" t="str">
        <f t="shared" si="2"/>
        <v/>
      </c>
    </row>
    <row r="26" spans="1:21" x14ac:dyDescent="0.25">
      <c r="A26" s="2">
        <v>45040</v>
      </c>
      <c r="D26" s="3" t="str">
        <f t="shared" si="0"/>
        <v/>
      </c>
      <c r="E26" s="6"/>
      <c r="F26" s="6"/>
      <c r="G26" t="str">
        <f t="shared" si="3"/>
        <v/>
      </c>
      <c r="M26">
        <f t="shared" si="1"/>
        <v>0</v>
      </c>
      <c r="N26" s="7"/>
      <c r="U26" t="str">
        <f t="shared" si="2"/>
        <v/>
      </c>
    </row>
    <row r="27" spans="1:21" x14ac:dyDescent="0.25">
      <c r="A27" s="2">
        <v>45041</v>
      </c>
      <c r="D27" s="3" t="str">
        <f t="shared" si="0"/>
        <v/>
      </c>
      <c r="E27" s="6"/>
      <c r="F27" s="6"/>
      <c r="G27" t="str">
        <f t="shared" si="3"/>
        <v/>
      </c>
      <c r="M27">
        <f t="shared" si="1"/>
        <v>0</v>
      </c>
      <c r="N27" s="7"/>
      <c r="U27" t="str">
        <f t="shared" si="2"/>
        <v/>
      </c>
    </row>
    <row r="28" spans="1:21" x14ac:dyDescent="0.25">
      <c r="A28" s="2">
        <v>45042</v>
      </c>
      <c r="D28" s="3" t="str">
        <f t="shared" si="0"/>
        <v/>
      </c>
      <c r="E28" s="6"/>
      <c r="F28" s="6"/>
      <c r="G28" t="str">
        <f t="shared" si="3"/>
        <v/>
      </c>
      <c r="M28">
        <f t="shared" si="1"/>
        <v>0</v>
      </c>
      <c r="N28" s="7"/>
      <c r="U28" t="str">
        <f t="shared" si="2"/>
        <v/>
      </c>
    </row>
    <row r="29" spans="1:21" x14ac:dyDescent="0.25">
      <c r="A29" s="2">
        <v>45043</v>
      </c>
      <c r="D29" s="3" t="str">
        <f t="shared" si="0"/>
        <v/>
      </c>
      <c r="E29" s="6"/>
      <c r="F29" s="6"/>
      <c r="G29" t="str">
        <f t="shared" si="3"/>
        <v/>
      </c>
      <c r="M29">
        <f t="shared" si="1"/>
        <v>0</v>
      </c>
      <c r="N29" s="7"/>
      <c r="U29" t="str">
        <f t="shared" si="2"/>
        <v/>
      </c>
    </row>
    <row r="30" spans="1:21" x14ac:dyDescent="0.25">
      <c r="A30" s="2">
        <v>45044</v>
      </c>
      <c r="D30" s="3" t="str">
        <f t="shared" si="0"/>
        <v/>
      </c>
      <c r="E30" s="6"/>
      <c r="F30" s="6"/>
      <c r="G30" t="str">
        <f t="shared" si="3"/>
        <v/>
      </c>
      <c r="M30">
        <f t="shared" si="1"/>
        <v>0</v>
      </c>
      <c r="N30" s="7"/>
      <c r="U30" t="str">
        <f t="shared" si="2"/>
        <v/>
      </c>
    </row>
    <row r="31" spans="1:21" x14ac:dyDescent="0.25">
      <c r="A31" s="2">
        <v>45045</v>
      </c>
      <c r="D31" s="3" t="str">
        <f t="shared" si="0"/>
        <v/>
      </c>
      <c r="E31" s="6"/>
      <c r="F31" s="6"/>
      <c r="G31" t="str">
        <f t="shared" si="3"/>
        <v/>
      </c>
      <c r="M31">
        <f t="shared" si="1"/>
        <v>0</v>
      </c>
      <c r="N31" s="7"/>
      <c r="U31" t="str">
        <f t="shared" si="2"/>
        <v/>
      </c>
    </row>
    <row r="32" spans="1:21" x14ac:dyDescent="0.25">
      <c r="A32" s="2">
        <v>45046</v>
      </c>
      <c r="D32" s="3" t="str">
        <f t="shared" si="0"/>
        <v/>
      </c>
      <c r="E32" s="6"/>
      <c r="F32" s="6"/>
      <c r="G32" t="str">
        <f t="shared" si="3"/>
        <v/>
      </c>
      <c r="M32">
        <f t="shared" si="1"/>
        <v>0</v>
      </c>
      <c r="N32" s="7"/>
      <c r="U32" t="str">
        <f t="shared" si="2"/>
        <v/>
      </c>
    </row>
    <row r="33" spans="1:21" x14ac:dyDescent="0.25">
      <c r="A33" s="2"/>
    </row>
    <row r="34" spans="1:21" x14ac:dyDescent="0.25">
      <c r="A34" s="2"/>
      <c r="D34" s="10">
        <f>SUM(D3:D32)</f>
        <v>1.1666666666666665</v>
      </c>
      <c r="M34" s="12">
        <f>SUM(M3:M32)</f>
        <v>2232.75</v>
      </c>
      <c r="N34" s="13"/>
      <c r="O34" s="13"/>
      <c r="P34" s="13"/>
      <c r="Q34" s="13"/>
      <c r="R34" s="13"/>
      <c r="S34" s="13"/>
      <c r="T34" s="13"/>
      <c r="U34" s="12">
        <f>SUM(U3:U32)</f>
        <v>427.5</v>
      </c>
    </row>
    <row r="35" spans="1:21" x14ac:dyDescent="0.25">
      <c r="A35" s="2"/>
    </row>
    <row r="36" spans="1:21" ht="15.75" x14ac:dyDescent="0.25">
      <c r="A36" s="2"/>
      <c r="D36" s="11">
        <f>D34*25*24</f>
        <v>700</v>
      </c>
      <c r="E36" s="1" t="s">
        <v>11</v>
      </c>
    </row>
    <row r="37" spans="1:21" x14ac:dyDescent="0.25">
      <c r="U37" s="12">
        <f>M34+U34</f>
        <v>2660.25</v>
      </c>
    </row>
  </sheetData>
  <mergeCells count="2">
    <mergeCell ref="G1:M1"/>
    <mergeCell ref="O1:U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Heures prestées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Daniel</cp:lastModifiedBy>
  <dcterms:created xsi:type="dcterms:W3CDTF">2023-04-08T07:39:07Z</dcterms:created>
  <dcterms:modified xsi:type="dcterms:W3CDTF">2023-04-09T16:35:19Z</dcterms:modified>
</cp:coreProperties>
</file>