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240" yWindow="105" windowWidth="18735" windowHeight="85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Feuil1!$A$7:$J$67</definedName>
    <definedName name="ListeJF">Feuil2!$B$2:$B$14</definedName>
    <definedName name="Services">Feuil2!$A$2:$A$9</definedName>
  </definedNames>
  <calcPr calcId="125725"/>
</workbook>
</file>

<file path=xl/calcChain.xml><?xml version="1.0" encoding="utf-8"?>
<calcChain xmlns="http://schemas.openxmlformats.org/spreadsheetml/2006/main">
  <c r="H73" i="1"/>
  <c r="C73"/>
  <c r="H72"/>
  <c r="H74" s="1"/>
  <c r="H83"/>
  <c r="H84" s="1"/>
  <c r="H82"/>
  <c r="H80"/>
  <c r="H77"/>
  <c r="H76"/>
  <c r="C72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8"/>
  <c r="C80" l="1"/>
  <c r="H78"/>
  <c r="C74"/>
  <c r="C83"/>
  <c r="C77"/>
  <c r="C82"/>
  <c r="C84" s="1"/>
  <c r="C76"/>
  <c r="C78" s="1"/>
</calcChain>
</file>

<file path=xl/sharedStrings.xml><?xml version="1.0" encoding="utf-8"?>
<sst xmlns="http://schemas.openxmlformats.org/spreadsheetml/2006/main" count="63" uniqueCount="44">
  <si>
    <t>Numéro d'ordre</t>
  </si>
  <si>
    <t>Nom du demandeur</t>
  </si>
  <si>
    <t>Service concerné</t>
  </si>
  <si>
    <t>Date de réception de la demande</t>
  </si>
  <si>
    <t>Date de réponse à la demande d'information</t>
  </si>
  <si>
    <t>Délai de réponse en jours ouvrés</t>
  </si>
  <si>
    <t>Délai de l'envoi de l'AR</t>
  </si>
  <si>
    <t>Services concernés</t>
  </si>
  <si>
    <t>Accueil général</t>
  </si>
  <si>
    <t>Etrangers</t>
  </si>
  <si>
    <t>Moyens communs</t>
  </si>
  <si>
    <t>Citoyenneté</t>
  </si>
  <si>
    <t>Police administrative</t>
  </si>
  <si>
    <t>Autre</t>
  </si>
  <si>
    <t>Remarque(s)</t>
  </si>
  <si>
    <r>
      <t>*</t>
    </r>
    <r>
      <rPr>
        <b/>
        <vertAlign val="superscript"/>
        <sz val="11"/>
        <color theme="1"/>
        <rFont val="Calibri"/>
        <family val="2"/>
        <scheme val="minor"/>
      </rPr>
      <t>(1)</t>
    </r>
    <r>
      <rPr>
        <b/>
        <sz val="11"/>
        <color theme="1"/>
        <rFont val="Calibri"/>
        <family val="2"/>
        <scheme val="minor"/>
      </rPr>
      <t xml:space="preserve"> Précisez l'objet de la demande (prestation concernée). Toutefois, il est rappelé aux services qu'ils doivent conserver pendant 1 an l'ensemble des courriels</t>
    </r>
  </si>
  <si>
    <r>
      <t>*</t>
    </r>
    <r>
      <rPr>
        <b/>
        <vertAlign val="superscript"/>
        <sz val="11"/>
        <color theme="1"/>
        <rFont val="Calibri"/>
        <family val="2"/>
        <scheme val="minor"/>
      </rPr>
      <t>(2)</t>
    </r>
    <r>
      <rPr>
        <b/>
        <sz val="11"/>
        <color theme="1"/>
        <rFont val="Calibri"/>
        <family val="2"/>
        <scheme val="minor"/>
      </rPr>
      <t xml:space="preserve"> Le service doit envoyer un accusé de réception lorsqu'il n'est pas capable de répondre sous 10 jours ouvrés ! Il dispose de 48h à compter de la réception du mail par le service courrier.</t>
    </r>
  </si>
  <si>
    <r>
      <t>Objet de la demande*</t>
    </r>
    <r>
      <rPr>
        <b/>
        <vertAlign val="superscript"/>
        <sz val="11"/>
        <color theme="1"/>
        <rFont val="Calibri"/>
        <family val="2"/>
        <scheme val="minor"/>
      </rPr>
      <t>(1)</t>
    </r>
  </si>
  <si>
    <t>Jours fériés</t>
  </si>
  <si>
    <r>
      <t>Date d'envoi de l'AR
Optionnel*</t>
    </r>
    <r>
      <rPr>
        <b/>
        <vertAlign val="superscript"/>
        <sz val="11"/>
        <color theme="1"/>
        <rFont val="Calibri"/>
        <family val="2"/>
        <scheme val="minor"/>
      </rPr>
      <t>(2)</t>
    </r>
  </si>
  <si>
    <t>Tableau de suivi des demandes d'informations</t>
  </si>
  <si>
    <t>Permis de conduire</t>
  </si>
  <si>
    <t>Carte grise</t>
  </si>
  <si>
    <t>Résultats</t>
  </si>
  <si>
    <t>Objectif QualiPref</t>
  </si>
  <si>
    <t>Nombre de demandes d'information reçues durant le mois en cours</t>
  </si>
  <si>
    <t>100%
(Obligation)</t>
  </si>
  <si>
    <t>Nombre de réponses définitives envoyées durant le mois en cours</t>
  </si>
  <si>
    <t>Taux de réponse du mois en cours</t>
  </si>
  <si>
    <t>Nombre de réponses envoyées moins de 10 jours ouvrés durant le mois en cours</t>
  </si>
  <si>
    <t>80%
(Obligation)</t>
  </si>
  <si>
    <t>Nombre de réponses envoyées en plus de 10 jours ouvrés durant le mois en cours</t>
  </si>
  <si>
    <t>Taux de réponse en mois de 10 jours ouvrés</t>
  </si>
  <si>
    <r>
      <t xml:space="preserve">Délai moyen d'envoie de la réponse définitive
</t>
    </r>
    <r>
      <rPr>
        <sz val="10"/>
        <rFont val="Arial"/>
        <family val="2"/>
      </rPr>
      <t>(pour toutes les demandes)</t>
    </r>
  </si>
  <si>
    <t>100%
(Objectif)</t>
  </si>
  <si>
    <t>Nombre d'AR envoyé
(lorsque c'était nécessaire)</t>
  </si>
  <si>
    <t>Dont nombre d'AR envoyé en mois de 48h</t>
  </si>
  <si>
    <r>
      <t xml:space="preserve">Taux d'envoi des AR en moins de 48h
</t>
    </r>
    <r>
      <rPr>
        <sz val="10"/>
        <rFont val="Arial"/>
        <family val="2"/>
      </rPr>
      <t>(lorsque les envois étaient nécessaire)</t>
    </r>
  </si>
  <si>
    <t>Tous services confondus</t>
  </si>
  <si>
    <t>Délai moyen d'envoie de la réponse définitive</t>
  </si>
  <si>
    <t>Nombre de réponses au total</t>
  </si>
  <si>
    <t>Nombre d'AR envoyé en moins de 48h</t>
  </si>
  <si>
    <t>Nombre total d'AR envoyés</t>
  </si>
  <si>
    <t>ETRANGERS</t>
  </si>
</sst>
</file>

<file path=xl/styles.xml><?xml version="1.0" encoding="utf-8"?>
<styleSheet xmlns="http://schemas.openxmlformats.org/spreadsheetml/2006/main">
  <numFmts count="1">
    <numFmt numFmtId="164" formatCode="dd/mm/yy;@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/>
    </xf>
    <xf numFmtId="49" fontId="2" fillId="2" borderId="2" xfId="0" applyNumberFormat="1" applyFont="1" applyFill="1" applyBorder="1" applyAlignment="1">
      <alignment horizontal="center" vertical="center" wrapText="1" shrinkToFit="1"/>
    </xf>
    <xf numFmtId="49" fontId="0" fillId="4" borderId="2" xfId="0" applyNumberFormat="1" applyFill="1" applyBorder="1" applyAlignment="1">
      <alignment horizontal="center" vertical="center" wrapText="1" shrinkToFit="1"/>
    </xf>
    <xf numFmtId="0" fontId="0" fillId="0" borderId="6" xfId="0" applyBorder="1"/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5" borderId="3" xfId="0" applyFill="1" applyBorder="1"/>
    <xf numFmtId="0" fontId="0" fillId="5" borderId="4" xfId="0" applyFill="1" applyBorder="1"/>
    <xf numFmtId="0" fontId="0" fillId="5" borderId="6" xfId="0" applyFill="1" applyBorder="1"/>
    <xf numFmtId="0" fontId="0" fillId="5" borderId="5" xfId="0" applyFill="1" applyBorder="1"/>
    <xf numFmtId="11" fontId="1" fillId="2" borderId="1" xfId="0" applyNumberFormat="1" applyFont="1" applyFill="1" applyBorder="1" applyAlignment="1">
      <alignment horizontal="center" vertical="center" wrapText="1" shrinkToFit="1"/>
    </xf>
    <xf numFmtId="164" fontId="0" fillId="6" borderId="3" xfId="0" applyNumberForma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6" borderId="6" xfId="0" applyNumberFormat="1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6" borderId="5" xfId="0" applyNumberFormat="1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" fontId="5" fillId="9" borderId="1" xfId="0" applyNumberFormat="1" applyFont="1" applyFill="1" applyBorder="1" applyAlignment="1">
      <alignment horizontal="center" vertical="center" wrapText="1"/>
    </xf>
    <xf numFmtId="9" fontId="5" fillId="8" borderId="1" xfId="0" applyNumberFormat="1" applyFont="1" applyFill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" fontId="0" fillId="3" borderId="4" xfId="0" applyNumberFormat="1" applyFill="1" applyBorder="1" applyAlignment="1">
      <alignment horizontal="center" vertical="center"/>
    </xf>
    <xf numFmtId="1" fontId="0" fillId="3" borderId="3" xfId="0" applyNumberFormat="1" applyFill="1" applyBorder="1" applyAlignment="1">
      <alignment horizontal="center" vertical="center"/>
    </xf>
    <xf numFmtId="1" fontId="0" fillId="3" borderId="5" xfId="0" applyNumberFormat="1" applyFill="1" applyBorder="1" applyAlignment="1">
      <alignment horizontal="center" vertical="center"/>
    </xf>
    <xf numFmtId="1" fontId="5" fillId="0" borderId="3" xfId="0" applyNumberFormat="1" applyFont="1" applyBorder="1" applyAlignment="1">
      <alignment horizontal="center" vertical="center" wrapText="1"/>
    </xf>
    <xf numFmtId="9" fontId="5" fillId="9" borderId="1" xfId="0" applyNumberFormat="1" applyFont="1" applyFill="1" applyBorder="1" applyAlignment="1">
      <alignment horizontal="center" vertical="center" wrapText="1"/>
    </xf>
    <xf numFmtId="49" fontId="0" fillId="5" borderId="4" xfId="0" applyNumberFormat="1" applyFill="1" applyBorder="1"/>
    <xf numFmtId="49" fontId="0" fillId="5" borderId="6" xfId="0" applyNumberFormat="1" applyFill="1" applyBorder="1"/>
    <xf numFmtId="49" fontId="0" fillId="5" borderId="5" xfId="0" applyNumberFormat="1" applyFill="1" applyBorder="1"/>
    <xf numFmtId="0" fontId="5" fillId="10" borderId="6" xfId="0" applyFont="1" applyFill="1" applyBorder="1" applyAlignment="1">
      <alignment horizontal="center" vertical="center" wrapText="1"/>
    </xf>
    <xf numFmtId="9" fontId="5" fillId="10" borderId="1" xfId="0" applyNumberFormat="1" applyFont="1" applyFill="1" applyBorder="1" applyAlignment="1">
      <alignment horizontal="center" vertical="center" wrapText="1"/>
    </xf>
    <xf numFmtId="0" fontId="0" fillId="11" borderId="0" xfId="0" applyFill="1"/>
    <xf numFmtId="0" fontId="4" fillId="11" borderId="1" xfId="0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wrapText="1" shrinkToFit="1"/>
    </xf>
    <xf numFmtId="0" fontId="7" fillId="2" borderId="0" xfId="0" applyFont="1" applyFill="1" applyAlignment="1">
      <alignment horizontal="center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0" fontId="5" fillId="8" borderId="12" xfId="0" applyFont="1" applyFill="1" applyBorder="1" applyAlignment="1">
      <alignment horizontal="center" vertical="center" wrapText="1"/>
    </xf>
    <xf numFmtId="0" fontId="5" fillId="8" borderId="15" xfId="0" applyFont="1" applyFill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1" fontId="5" fillId="9" borderId="13" xfId="0" applyNumberFormat="1" applyFont="1" applyFill="1" applyBorder="1" applyAlignment="1">
      <alignment horizontal="center" vertical="center" wrapText="1"/>
    </xf>
    <xf numFmtId="1" fontId="5" fillId="9" borderId="14" xfId="0" applyNumberFormat="1" applyFont="1" applyFill="1" applyBorder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5" fillId="11" borderId="7" xfId="0" applyFont="1" applyFill="1" applyBorder="1" applyAlignment="1">
      <alignment horizontal="center" vertical="center" wrapText="1"/>
    </xf>
    <xf numFmtId="0" fontId="5" fillId="11" borderId="8" xfId="0" applyFont="1" applyFill="1" applyBorder="1" applyAlignment="1">
      <alignment horizontal="center" vertical="center" wrapText="1"/>
    </xf>
    <xf numFmtId="0" fontId="5" fillId="9" borderId="13" xfId="0" applyFont="1" applyFill="1" applyBorder="1" applyAlignment="1">
      <alignment horizontal="center" vertical="center" wrapText="1"/>
    </xf>
    <xf numFmtId="0" fontId="5" fillId="9" borderId="14" xfId="0" applyFont="1" applyFill="1" applyBorder="1" applyAlignment="1">
      <alignment horizontal="center" vertical="center" wrapText="1"/>
    </xf>
    <xf numFmtId="0" fontId="5" fillId="10" borderId="10" xfId="0" applyFont="1" applyFill="1" applyBorder="1" applyAlignment="1">
      <alignment horizontal="center" vertical="center" wrapText="1"/>
    </xf>
    <xf numFmtId="0" fontId="5" fillId="10" borderId="11" xfId="0" applyFont="1" applyFill="1" applyBorder="1" applyAlignment="1">
      <alignment horizontal="center" vertical="center" wrapText="1"/>
    </xf>
    <xf numFmtId="1" fontId="5" fillId="10" borderId="13" xfId="0" applyNumberFormat="1" applyFont="1" applyFill="1" applyBorder="1" applyAlignment="1">
      <alignment horizontal="center" vertical="center" wrapText="1"/>
    </xf>
    <xf numFmtId="1" fontId="5" fillId="10" borderId="1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EC2314"/>
        </patternFill>
      </fill>
    </dxf>
    <dxf>
      <fill>
        <patternFill>
          <bgColor rgb="FFEC2314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EC231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1257300</xdr:colOff>
      <xdr:row>62</xdr:row>
      <xdr:rowOff>171450</xdr:rowOff>
    </xdr:from>
    <xdr:to>
      <xdr:col>9</xdr:col>
      <xdr:colOff>876300</xdr:colOff>
      <xdr:row>68</xdr:row>
      <xdr:rowOff>76200</xdr:rowOff>
    </xdr:to>
    <xdr:sp macro="" textlink="">
      <xdr:nvSpPr>
        <xdr:cNvPr id="2" name="Rectangle à coins arrondis 1"/>
        <xdr:cNvSpPr/>
      </xdr:nvSpPr>
      <xdr:spPr>
        <a:xfrm>
          <a:off x="10687050" y="12696825"/>
          <a:ext cx="2781300" cy="1066800"/>
        </a:xfrm>
        <a:prstGeom prst="wedgeRoundRectCallout">
          <a:avLst>
            <a:gd name="adj1" fmla="val -57134"/>
            <a:gd name="adj2" fmla="val 161608"/>
            <a:gd name="adj3" fmla="val 16667"/>
          </a:avLst>
        </a:prstGeom>
        <a:solidFill>
          <a:schemeClr val="accent1">
            <a:alpha val="56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vert="horz" rtlCol="0" anchor="ctr"/>
        <a:lstStyle/>
        <a:p>
          <a:pPr algn="ctr"/>
          <a:r>
            <a:rPr lang="fr-FR" sz="1600" i="1">
              <a:solidFill>
                <a:sysClr val="windowText" lastClr="000000"/>
              </a:solidFill>
            </a:rPr>
            <a:t> Je cherche à faire ce calcul</a:t>
          </a:r>
          <a:r>
            <a:rPr lang="fr-FR" sz="1600" i="1" baseline="0">
              <a:solidFill>
                <a:sysClr val="windowText" lastClr="000000"/>
              </a:solidFill>
            </a:rPr>
            <a:t> pour les services concernés nommés "</a:t>
          </a:r>
          <a:r>
            <a:rPr lang="fr-FR" sz="1600" b="1" i="1" baseline="0">
              <a:solidFill>
                <a:sysClr val="windowText" lastClr="000000"/>
              </a:solidFill>
            </a:rPr>
            <a:t>ETRANGERS</a:t>
          </a:r>
          <a:r>
            <a:rPr lang="fr-FR" sz="1600" i="1" baseline="0">
              <a:solidFill>
                <a:sysClr val="windowText" lastClr="000000"/>
              </a:solidFill>
            </a:rPr>
            <a:t>"</a:t>
          </a:r>
        </a:p>
        <a:p>
          <a:pPr algn="ctr"/>
          <a:r>
            <a:rPr lang="fr-FR" sz="9600" i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4</xdr:col>
      <xdr:colOff>895350</xdr:colOff>
      <xdr:row>1</xdr:row>
      <xdr:rowOff>123825</xdr:rowOff>
    </xdr:from>
    <xdr:to>
      <xdr:col>6</xdr:col>
      <xdr:colOff>1181100</xdr:colOff>
      <xdr:row>4</xdr:row>
      <xdr:rowOff>295275</xdr:rowOff>
    </xdr:to>
    <xdr:sp macro="" textlink="">
      <xdr:nvSpPr>
        <xdr:cNvPr id="3" name="Rectangle à coins arrondis 2"/>
        <xdr:cNvSpPr/>
      </xdr:nvSpPr>
      <xdr:spPr>
        <a:xfrm>
          <a:off x="6343650" y="390525"/>
          <a:ext cx="3019425" cy="933450"/>
        </a:xfrm>
        <a:prstGeom prst="wedgeRoundRectCallout">
          <a:avLst>
            <a:gd name="adj1" fmla="val -139445"/>
            <a:gd name="adj2" fmla="val 141071"/>
            <a:gd name="adj3" fmla="val 16667"/>
          </a:avLst>
        </a:prstGeom>
        <a:solidFill>
          <a:schemeClr val="accent1">
            <a:alpha val="56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vert="horz" rtlCol="0" anchor="ctr" anchorCtr="0"/>
        <a:lstStyle/>
        <a:p>
          <a:pPr algn="ctr"/>
          <a:r>
            <a:rPr lang="fr-FR" sz="1200" b="1" i="1">
              <a:solidFill>
                <a:sysClr val="windowText" lastClr="000000"/>
              </a:solidFill>
            </a:rPr>
            <a:t>Je cherche à faire les calculs du</a:t>
          </a:r>
          <a:r>
            <a:rPr lang="fr-FR" sz="1200" b="1" i="1" baseline="0">
              <a:solidFill>
                <a:sysClr val="windowText" lastClr="000000"/>
              </a:solidFill>
            </a:rPr>
            <a:t> taux de réponse (il peut ne pas en avoir) et ensuite faire une moyenne du délai de réponse mais seulement pour la catégorie étranger</a:t>
          </a:r>
        </a:p>
      </xdr:txBody>
    </xdr:sp>
    <xdr:clientData/>
  </xdr:twoCellAnchor>
  <xdr:twoCellAnchor>
    <xdr:from>
      <xdr:col>6</xdr:col>
      <xdr:colOff>1181100</xdr:colOff>
      <xdr:row>3</xdr:row>
      <xdr:rowOff>19050</xdr:rowOff>
    </xdr:from>
    <xdr:to>
      <xdr:col>8</xdr:col>
      <xdr:colOff>104775</xdr:colOff>
      <xdr:row>7</xdr:row>
      <xdr:rowOff>66675</xdr:rowOff>
    </xdr:to>
    <xdr:cxnSp macro="">
      <xdr:nvCxnSpPr>
        <xdr:cNvPr id="6" name="Connecteur droit avec flèche 5"/>
        <xdr:cNvCxnSpPr>
          <a:stCxn id="3" idx="3"/>
        </xdr:cNvCxnSpPr>
      </xdr:nvCxnSpPr>
      <xdr:spPr>
        <a:xfrm>
          <a:off x="9363075" y="857250"/>
          <a:ext cx="2305050" cy="1247775"/>
        </a:xfrm>
        <a:prstGeom prst="straightConnector1">
          <a:avLst/>
        </a:prstGeom>
        <a:ln w="317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>
            <a:alpha val="56000"/>
          </a:schemeClr>
        </a:solidFill>
      </a:spPr>
      <a:bodyPr vertOverflow="clip" vert="vert270" rtlCol="0" anchor="ctr"/>
      <a:lstStyle>
        <a:defPPr algn="ctr">
          <a:defRPr sz="9600" i="1">
            <a:solidFill>
              <a:schemeClr val="accent1">
                <a:lumMod val="40000"/>
                <a:lumOff val="60000"/>
              </a:schemeClr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5"/>
  <sheetViews>
    <sheetView tabSelected="1" workbookViewId="0">
      <selection activeCell="E11" sqref="E11:F11"/>
    </sheetView>
  </sheetViews>
  <sheetFormatPr baseColWidth="10" defaultRowHeight="15"/>
  <cols>
    <col min="1" max="1" width="16.7109375" customWidth="1"/>
    <col min="2" max="2" width="19.85546875" customWidth="1"/>
    <col min="3" max="3" width="19.85546875" bestFit="1" customWidth="1"/>
    <col min="4" max="4" width="25.28515625" customWidth="1"/>
    <col min="5" max="5" width="18.28515625" customWidth="1"/>
    <col min="6" max="6" width="22.7109375" customWidth="1"/>
    <col min="7" max="7" width="21.42578125" customWidth="1"/>
    <col min="8" max="8" width="29.28515625" customWidth="1"/>
    <col min="9" max="9" width="18.140625" customWidth="1"/>
    <col min="10" max="10" width="15.28515625" customWidth="1"/>
  </cols>
  <sheetData>
    <row r="1" spans="1:10" ht="21">
      <c r="A1" s="48" t="s">
        <v>20</v>
      </c>
      <c r="B1" s="48"/>
      <c r="C1" s="48"/>
      <c r="D1" s="48"/>
      <c r="E1" s="48"/>
      <c r="F1" s="48"/>
      <c r="G1" s="48"/>
      <c r="H1" s="48"/>
      <c r="I1" s="48"/>
      <c r="J1" s="48"/>
    </row>
    <row r="3" spans="1:10" ht="30" customHeight="1">
      <c r="A3" s="47" t="s">
        <v>15</v>
      </c>
      <c r="B3" s="47"/>
      <c r="C3" s="47"/>
      <c r="D3" s="47"/>
    </row>
    <row r="5" spans="1:10" ht="30" customHeight="1">
      <c r="A5" s="47" t="s">
        <v>16</v>
      </c>
      <c r="B5" s="47"/>
      <c r="C5" s="47"/>
      <c r="D5" s="47"/>
    </row>
    <row r="6" spans="1:10" ht="15.75" thickBot="1"/>
    <row r="7" spans="1:10" ht="33.75" thickTop="1" thickBot="1">
      <c r="A7" s="16" t="s">
        <v>0</v>
      </c>
      <c r="B7" s="16" t="s">
        <v>1</v>
      </c>
      <c r="C7" s="16" t="s">
        <v>2</v>
      </c>
      <c r="D7" s="16" t="s">
        <v>17</v>
      </c>
      <c r="E7" s="16" t="s">
        <v>3</v>
      </c>
      <c r="F7" s="16" t="s">
        <v>4</v>
      </c>
      <c r="G7" s="16" t="s">
        <v>19</v>
      </c>
      <c r="H7" s="16" t="s">
        <v>14</v>
      </c>
      <c r="I7" s="16" t="s">
        <v>5</v>
      </c>
      <c r="J7" s="16" t="s">
        <v>6</v>
      </c>
    </row>
    <row r="8" spans="1:10" ht="15.75" thickTop="1">
      <c r="A8" s="8">
        <v>1</v>
      </c>
      <c r="B8" s="12"/>
      <c r="C8" s="39" t="s">
        <v>9</v>
      </c>
      <c r="D8" s="12"/>
      <c r="E8" s="17">
        <v>40798</v>
      </c>
      <c r="F8" s="17">
        <v>40801</v>
      </c>
      <c r="G8" s="18"/>
      <c r="H8" s="1"/>
      <c r="I8" s="35">
        <f t="shared" ref="I8:I39" si="0">IF(E8="","",(IF(F8="","",(NETWORKDAYS(E8,F8,ListeJF)-1))))</f>
        <v>3</v>
      </c>
      <c r="J8" s="35" t="str">
        <f t="shared" ref="J8:J39" si="1">IF(E8="","",(IF(G8="","",(NETWORKDAYS(E8,G8,ListeJF)-1))))</f>
        <v/>
      </c>
    </row>
    <row r="9" spans="1:10">
      <c r="A9" s="9">
        <v>2</v>
      </c>
      <c r="B9" s="13"/>
      <c r="C9" s="39" t="s">
        <v>9</v>
      </c>
      <c r="D9" s="13"/>
      <c r="E9" s="19"/>
      <c r="F9" s="19"/>
      <c r="G9" s="20"/>
      <c r="H9" s="2"/>
      <c r="I9" s="34" t="str">
        <f t="shared" si="0"/>
        <v/>
      </c>
      <c r="J9" s="34" t="str">
        <f t="shared" si="1"/>
        <v/>
      </c>
    </row>
    <row r="10" spans="1:10">
      <c r="A10" s="9">
        <v>3</v>
      </c>
      <c r="B10" s="13"/>
      <c r="C10" s="39" t="s">
        <v>11</v>
      </c>
      <c r="D10" s="13"/>
      <c r="E10" s="19">
        <v>40737</v>
      </c>
      <c r="F10" s="19">
        <v>40778</v>
      </c>
      <c r="G10" s="20">
        <v>40739</v>
      </c>
      <c r="H10" s="2"/>
      <c r="I10" s="34">
        <f t="shared" si="0"/>
        <v>29</v>
      </c>
      <c r="J10" s="34">
        <f t="shared" si="1"/>
        <v>2</v>
      </c>
    </row>
    <row r="11" spans="1:10">
      <c r="A11" s="9">
        <v>4</v>
      </c>
      <c r="B11" s="13"/>
      <c r="C11" s="39" t="s">
        <v>21</v>
      </c>
      <c r="D11" s="13"/>
      <c r="E11" s="19"/>
      <c r="F11" s="19"/>
      <c r="G11" s="20"/>
      <c r="H11" s="2"/>
      <c r="I11" s="34" t="str">
        <f t="shared" si="0"/>
        <v/>
      </c>
      <c r="J11" s="34" t="str">
        <f t="shared" si="1"/>
        <v/>
      </c>
    </row>
    <row r="12" spans="1:10">
      <c r="A12" s="9">
        <v>5</v>
      </c>
      <c r="B12" s="13"/>
      <c r="C12" s="39" t="s">
        <v>8</v>
      </c>
      <c r="D12" s="13"/>
      <c r="E12" s="19">
        <v>40736</v>
      </c>
      <c r="F12" s="19">
        <v>40747</v>
      </c>
      <c r="G12" s="20"/>
      <c r="H12" s="2"/>
      <c r="I12" s="34">
        <f t="shared" si="0"/>
        <v>8</v>
      </c>
      <c r="J12" s="34" t="str">
        <f t="shared" si="1"/>
        <v/>
      </c>
    </row>
    <row r="13" spans="1:10">
      <c r="A13" s="9">
        <v>6</v>
      </c>
      <c r="B13" s="13"/>
      <c r="C13" s="39" t="s">
        <v>12</v>
      </c>
      <c r="D13" s="13"/>
      <c r="E13" s="19">
        <v>40739</v>
      </c>
      <c r="F13" s="19">
        <v>40753</v>
      </c>
      <c r="G13" s="20"/>
      <c r="H13" s="2"/>
      <c r="I13" s="34">
        <f t="shared" si="0"/>
        <v>10</v>
      </c>
      <c r="J13" s="34" t="str">
        <f t="shared" si="1"/>
        <v/>
      </c>
    </row>
    <row r="14" spans="1:10">
      <c r="A14" s="9">
        <v>7</v>
      </c>
      <c r="B14" s="13"/>
      <c r="C14" s="39"/>
      <c r="D14" s="13"/>
      <c r="E14" s="19"/>
      <c r="F14" s="19"/>
      <c r="G14" s="20"/>
      <c r="H14" s="2"/>
      <c r="I14" s="34" t="str">
        <f t="shared" si="0"/>
        <v/>
      </c>
      <c r="J14" s="34" t="str">
        <f t="shared" si="1"/>
        <v/>
      </c>
    </row>
    <row r="15" spans="1:10">
      <c r="A15" s="9">
        <v>8</v>
      </c>
      <c r="B15" s="13"/>
      <c r="C15" s="39"/>
      <c r="D15" s="13"/>
      <c r="E15" s="19"/>
      <c r="F15" s="19"/>
      <c r="G15" s="20"/>
      <c r="H15" s="2"/>
      <c r="I15" s="34" t="str">
        <f t="shared" si="0"/>
        <v/>
      </c>
      <c r="J15" s="34" t="str">
        <f t="shared" si="1"/>
        <v/>
      </c>
    </row>
    <row r="16" spans="1:10">
      <c r="A16" s="9">
        <v>9</v>
      </c>
      <c r="B16" s="13"/>
      <c r="C16" s="39"/>
      <c r="D16" s="13"/>
      <c r="E16" s="19"/>
      <c r="F16" s="19"/>
      <c r="G16" s="20"/>
      <c r="H16" s="2"/>
      <c r="I16" s="34" t="str">
        <f t="shared" si="0"/>
        <v/>
      </c>
      <c r="J16" s="34" t="str">
        <f t="shared" si="1"/>
        <v/>
      </c>
    </row>
    <row r="17" spans="1:10">
      <c r="A17" s="9">
        <v>10</v>
      </c>
      <c r="B17" s="13"/>
      <c r="C17" s="39"/>
      <c r="D17" s="13"/>
      <c r="E17" s="19"/>
      <c r="F17" s="19"/>
      <c r="G17" s="20"/>
      <c r="H17" s="2"/>
      <c r="I17" s="34" t="str">
        <f t="shared" si="0"/>
        <v/>
      </c>
      <c r="J17" s="34" t="str">
        <f t="shared" si="1"/>
        <v/>
      </c>
    </row>
    <row r="18" spans="1:10">
      <c r="A18" s="9">
        <v>11</v>
      </c>
      <c r="B18" s="13"/>
      <c r="C18" s="39"/>
      <c r="D18" s="13"/>
      <c r="E18" s="19"/>
      <c r="F18" s="19"/>
      <c r="G18" s="20"/>
      <c r="H18" s="2"/>
      <c r="I18" s="34" t="str">
        <f t="shared" si="0"/>
        <v/>
      </c>
      <c r="J18" s="34" t="str">
        <f t="shared" si="1"/>
        <v/>
      </c>
    </row>
    <row r="19" spans="1:10">
      <c r="A19" s="9">
        <v>12</v>
      </c>
      <c r="B19" s="13"/>
      <c r="C19" s="39"/>
      <c r="D19" s="13"/>
      <c r="E19" s="19"/>
      <c r="F19" s="19"/>
      <c r="G19" s="20"/>
      <c r="H19" s="2"/>
      <c r="I19" s="34" t="str">
        <f t="shared" si="0"/>
        <v/>
      </c>
      <c r="J19" s="34" t="str">
        <f t="shared" si="1"/>
        <v/>
      </c>
    </row>
    <row r="20" spans="1:10">
      <c r="A20" s="9">
        <v>13</v>
      </c>
      <c r="B20" s="13"/>
      <c r="C20" s="39"/>
      <c r="D20" s="13"/>
      <c r="E20" s="19"/>
      <c r="F20" s="19"/>
      <c r="G20" s="20"/>
      <c r="H20" s="2"/>
      <c r="I20" s="34" t="str">
        <f t="shared" si="0"/>
        <v/>
      </c>
      <c r="J20" s="34" t="str">
        <f t="shared" si="1"/>
        <v/>
      </c>
    </row>
    <row r="21" spans="1:10">
      <c r="A21" s="9">
        <v>14</v>
      </c>
      <c r="B21" s="13"/>
      <c r="C21" s="39"/>
      <c r="D21" s="13"/>
      <c r="E21" s="19"/>
      <c r="F21" s="19"/>
      <c r="G21" s="20"/>
      <c r="H21" s="2"/>
      <c r="I21" s="34" t="str">
        <f t="shared" si="0"/>
        <v/>
      </c>
      <c r="J21" s="34" t="str">
        <f t="shared" si="1"/>
        <v/>
      </c>
    </row>
    <row r="22" spans="1:10">
      <c r="A22" s="9">
        <v>15</v>
      </c>
      <c r="B22" s="13"/>
      <c r="C22" s="39"/>
      <c r="D22" s="13"/>
      <c r="E22" s="19"/>
      <c r="F22" s="19"/>
      <c r="G22" s="20"/>
      <c r="H22" s="2"/>
      <c r="I22" s="34" t="str">
        <f t="shared" si="0"/>
        <v/>
      </c>
      <c r="J22" s="34" t="str">
        <f t="shared" si="1"/>
        <v/>
      </c>
    </row>
    <row r="23" spans="1:10">
      <c r="A23" s="9">
        <v>16</v>
      </c>
      <c r="B23" s="13"/>
      <c r="C23" s="39"/>
      <c r="D23" s="13"/>
      <c r="E23" s="19"/>
      <c r="F23" s="19"/>
      <c r="G23" s="20"/>
      <c r="H23" s="2"/>
      <c r="I23" s="34" t="str">
        <f t="shared" si="0"/>
        <v/>
      </c>
      <c r="J23" s="34" t="str">
        <f t="shared" si="1"/>
        <v/>
      </c>
    </row>
    <row r="24" spans="1:10">
      <c r="A24" s="9">
        <v>17</v>
      </c>
      <c r="B24" s="13"/>
      <c r="C24" s="39"/>
      <c r="D24" s="13"/>
      <c r="E24" s="19"/>
      <c r="F24" s="19"/>
      <c r="G24" s="20"/>
      <c r="H24" s="2"/>
      <c r="I24" s="34" t="str">
        <f t="shared" si="0"/>
        <v/>
      </c>
      <c r="J24" s="34" t="str">
        <f t="shared" si="1"/>
        <v/>
      </c>
    </row>
    <row r="25" spans="1:10">
      <c r="A25" s="9">
        <v>18</v>
      </c>
      <c r="B25" s="13"/>
      <c r="C25" s="39"/>
      <c r="D25" s="13"/>
      <c r="E25" s="19"/>
      <c r="F25" s="19"/>
      <c r="G25" s="20"/>
      <c r="H25" s="2"/>
      <c r="I25" s="34" t="str">
        <f t="shared" si="0"/>
        <v/>
      </c>
      <c r="J25" s="34" t="str">
        <f t="shared" si="1"/>
        <v/>
      </c>
    </row>
    <row r="26" spans="1:10">
      <c r="A26" s="9">
        <v>19</v>
      </c>
      <c r="B26" s="13"/>
      <c r="C26" s="39"/>
      <c r="D26" s="13"/>
      <c r="E26" s="19"/>
      <c r="F26" s="19"/>
      <c r="G26" s="20"/>
      <c r="H26" s="2"/>
      <c r="I26" s="34" t="str">
        <f t="shared" si="0"/>
        <v/>
      </c>
      <c r="J26" s="34" t="str">
        <f t="shared" si="1"/>
        <v/>
      </c>
    </row>
    <row r="27" spans="1:10">
      <c r="A27" s="9">
        <v>20</v>
      </c>
      <c r="B27" s="13"/>
      <c r="C27" s="39"/>
      <c r="D27" s="13"/>
      <c r="E27" s="19"/>
      <c r="F27" s="19"/>
      <c r="G27" s="20"/>
      <c r="H27" s="2"/>
      <c r="I27" s="34" t="str">
        <f t="shared" si="0"/>
        <v/>
      </c>
      <c r="J27" s="34" t="str">
        <f t="shared" si="1"/>
        <v/>
      </c>
    </row>
    <row r="28" spans="1:10">
      <c r="A28" s="9">
        <v>21</v>
      </c>
      <c r="B28" s="13"/>
      <c r="C28" s="39"/>
      <c r="D28" s="13"/>
      <c r="E28" s="19"/>
      <c r="F28" s="19"/>
      <c r="G28" s="20"/>
      <c r="H28" s="2"/>
      <c r="I28" s="34" t="str">
        <f t="shared" si="0"/>
        <v/>
      </c>
      <c r="J28" s="34" t="str">
        <f t="shared" si="1"/>
        <v/>
      </c>
    </row>
    <row r="29" spans="1:10">
      <c r="A29" s="9">
        <v>22</v>
      </c>
      <c r="B29" s="13"/>
      <c r="C29" s="39"/>
      <c r="D29" s="13"/>
      <c r="E29" s="19"/>
      <c r="F29" s="19"/>
      <c r="G29" s="20"/>
      <c r="H29" s="2"/>
      <c r="I29" s="34" t="str">
        <f t="shared" si="0"/>
        <v/>
      </c>
      <c r="J29" s="34" t="str">
        <f t="shared" si="1"/>
        <v/>
      </c>
    </row>
    <row r="30" spans="1:10">
      <c r="A30" s="9">
        <v>23</v>
      </c>
      <c r="B30" s="13"/>
      <c r="C30" s="39"/>
      <c r="D30" s="13"/>
      <c r="E30" s="19"/>
      <c r="F30" s="19"/>
      <c r="G30" s="20"/>
      <c r="H30" s="2"/>
      <c r="I30" s="34" t="str">
        <f t="shared" si="0"/>
        <v/>
      </c>
      <c r="J30" s="34" t="str">
        <f t="shared" si="1"/>
        <v/>
      </c>
    </row>
    <row r="31" spans="1:10">
      <c r="A31" s="9">
        <v>24</v>
      </c>
      <c r="B31" s="13"/>
      <c r="C31" s="39"/>
      <c r="D31" s="13"/>
      <c r="E31" s="19"/>
      <c r="F31" s="19"/>
      <c r="G31" s="20"/>
      <c r="H31" s="2"/>
      <c r="I31" s="34" t="str">
        <f t="shared" si="0"/>
        <v/>
      </c>
      <c r="J31" s="34" t="str">
        <f t="shared" si="1"/>
        <v/>
      </c>
    </row>
    <row r="32" spans="1:10">
      <c r="A32" s="9">
        <v>25</v>
      </c>
      <c r="B32" s="13"/>
      <c r="C32" s="39"/>
      <c r="D32" s="13"/>
      <c r="E32" s="19"/>
      <c r="F32" s="19"/>
      <c r="G32" s="20"/>
      <c r="H32" s="2"/>
      <c r="I32" s="34" t="str">
        <f t="shared" si="0"/>
        <v/>
      </c>
      <c r="J32" s="34" t="str">
        <f t="shared" si="1"/>
        <v/>
      </c>
    </row>
    <row r="33" spans="1:10">
      <c r="A33" s="9">
        <v>26</v>
      </c>
      <c r="B33" s="13"/>
      <c r="C33" s="39"/>
      <c r="D33" s="13"/>
      <c r="E33" s="19"/>
      <c r="F33" s="19"/>
      <c r="G33" s="20"/>
      <c r="H33" s="2"/>
      <c r="I33" s="34" t="str">
        <f t="shared" si="0"/>
        <v/>
      </c>
      <c r="J33" s="34" t="str">
        <f t="shared" si="1"/>
        <v/>
      </c>
    </row>
    <row r="34" spans="1:10">
      <c r="A34" s="9">
        <v>27</v>
      </c>
      <c r="B34" s="13"/>
      <c r="C34" s="39"/>
      <c r="D34" s="13"/>
      <c r="E34" s="19"/>
      <c r="F34" s="19"/>
      <c r="G34" s="20"/>
      <c r="H34" s="2"/>
      <c r="I34" s="34" t="str">
        <f t="shared" si="0"/>
        <v/>
      </c>
      <c r="J34" s="34" t="str">
        <f t="shared" si="1"/>
        <v/>
      </c>
    </row>
    <row r="35" spans="1:10">
      <c r="A35" s="9">
        <v>28</v>
      </c>
      <c r="B35" s="13"/>
      <c r="C35" s="39"/>
      <c r="D35" s="13"/>
      <c r="E35" s="19"/>
      <c r="F35" s="19"/>
      <c r="G35" s="20"/>
      <c r="H35" s="2"/>
      <c r="I35" s="34" t="str">
        <f t="shared" si="0"/>
        <v/>
      </c>
      <c r="J35" s="34" t="str">
        <f t="shared" si="1"/>
        <v/>
      </c>
    </row>
    <row r="36" spans="1:10">
      <c r="A36" s="9">
        <v>29</v>
      </c>
      <c r="B36" s="13"/>
      <c r="C36" s="39"/>
      <c r="D36" s="13"/>
      <c r="E36" s="19"/>
      <c r="F36" s="19"/>
      <c r="G36" s="20"/>
      <c r="H36" s="2"/>
      <c r="I36" s="34" t="str">
        <f t="shared" si="0"/>
        <v/>
      </c>
      <c r="J36" s="34" t="str">
        <f t="shared" si="1"/>
        <v/>
      </c>
    </row>
    <row r="37" spans="1:10">
      <c r="A37" s="9">
        <v>30</v>
      </c>
      <c r="B37" s="13"/>
      <c r="C37" s="39"/>
      <c r="D37" s="13"/>
      <c r="E37" s="19"/>
      <c r="F37" s="19"/>
      <c r="G37" s="20"/>
      <c r="H37" s="2"/>
      <c r="I37" s="34" t="str">
        <f t="shared" si="0"/>
        <v/>
      </c>
      <c r="J37" s="34" t="str">
        <f t="shared" si="1"/>
        <v/>
      </c>
    </row>
    <row r="38" spans="1:10">
      <c r="A38" s="9">
        <v>31</v>
      </c>
      <c r="B38" s="13"/>
      <c r="C38" s="39"/>
      <c r="D38" s="13"/>
      <c r="E38" s="19"/>
      <c r="F38" s="19"/>
      <c r="G38" s="20"/>
      <c r="H38" s="2"/>
      <c r="I38" s="34" t="str">
        <f t="shared" si="0"/>
        <v/>
      </c>
      <c r="J38" s="34" t="str">
        <f t="shared" si="1"/>
        <v/>
      </c>
    </row>
    <row r="39" spans="1:10">
      <c r="A39" s="9">
        <v>32</v>
      </c>
      <c r="B39" s="13"/>
      <c r="C39" s="39"/>
      <c r="D39" s="13"/>
      <c r="E39" s="19"/>
      <c r="F39" s="19"/>
      <c r="G39" s="20"/>
      <c r="H39" s="2"/>
      <c r="I39" s="34" t="str">
        <f t="shared" si="0"/>
        <v/>
      </c>
      <c r="J39" s="34" t="str">
        <f t="shared" si="1"/>
        <v/>
      </c>
    </row>
    <row r="40" spans="1:10">
      <c r="A40" s="9">
        <v>33</v>
      </c>
      <c r="B40" s="13"/>
      <c r="C40" s="39"/>
      <c r="D40" s="13"/>
      <c r="E40" s="19"/>
      <c r="F40" s="19"/>
      <c r="G40" s="20"/>
      <c r="H40" s="2"/>
      <c r="I40" s="34" t="str">
        <f t="shared" ref="I40:I67" si="2">IF(E40="","",(IF(F40="","",(NETWORKDAYS(E40,F40,ListeJF)-1))))</f>
        <v/>
      </c>
      <c r="J40" s="34" t="str">
        <f t="shared" ref="J40:J67" si="3">IF(E40="","",(IF(G40="","",(NETWORKDAYS(E40,G40,ListeJF)-1))))</f>
        <v/>
      </c>
    </row>
    <row r="41" spans="1:10">
      <c r="A41" s="9">
        <v>34</v>
      </c>
      <c r="B41" s="13"/>
      <c r="C41" s="39"/>
      <c r="D41" s="13"/>
      <c r="E41" s="19"/>
      <c r="F41" s="19"/>
      <c r="G41" s="20"/>
      <c r="H41" s="2"/>
      <c r="I41" s="34" t="str">
        <f t="shared" si="2"/>
        <v/>
      </c>
      <c r="J41" s="34" t="str">
        <f t="shared" si="3"/>
        <v/>
      </c>
    </row>
    <row r="42" spans="1:10">
      <c r="A42" s="9">
        <v>35</v>
      </c>
      <c r="B42" s="13"/>
      <c r="C42" s="39"/>
      <c r="D42" s="13"/>
      <c r="E42" s="19"/>
      <c r="F42" s="19"/>
      <c r="G42" s="20"/>
      <c r="H42" s="2"/>
      <c r="I42" s="34" t="str">
        <f t="shared" si="2"/>
        <v/>
      </c>
      <c r="J42" s="34" t="str">
        <f t="shared" si="3"/>
        <v/>
      </c>
    </row>
    <row r="43" spans="1:10">
      <c r="A43" s="9">
        <v>36</v>
      </c>
      <c r="B43" s="13"/>
      <c r="C43" s="39"/>
      <c r="D43" s="13"/>
      <c r="E43" s="19"/>
      <c r="F43" s="19"/>
      <c r="G43" s="20"/>
      <c r="H43" s="2"/>
      <c r="I43" s="34" t="str">
        <f t="shared" si="2"/>
        <v/>
      </c>
      <c r="J43" s="34" t="str">
        <f t="shared" si="3"/>
        <v/>
      </c>
    </row>
    <row r="44" spans="1:10">
      <c r="A44" s="9">
        <v>37</v>
      </c>
      <c r="B44" s="13"/>
      <c r="C44" s="39"/>
      <c r="D44" s="13"/>
      <c r="E44" s="19"/>
      <c r="F44" s="19"/>
      <c r="G44" s="20"/>
      <c r="H44" s="2"/>
      <c r="I44" s="34" t="str">
        <f t="shared" si="2"/>
        <v/>
      </c>
      <c r="J44" s="34" t="str">
        <f t="shared" si="3"/>
        <v/>
      </c>
    </row>
    <row r="45" spans="1:10">
      <c r="A45" s="9">
        <v>38</v>
      </c>
      <c r="B45" s="13"/>
      <c r="C45" s="39"/>
      <c r="D45" s="13"/>
      <c r="E45" s="19"/>
      <c r="F45" s="19"/>
      <c r="G45" s="20"/>
      <c r="H45" s="2"/>
      <c r="I45" s="34" t="str">
        <f t="shared" si="2"/>
        <v/>
      </c>
      <c r="J45" s="34" t="str">
        <f t="shared" si="3"/>
        <v/>
      </c>
    </row>
    <row r="46" spans="1:10">
      <c r="A46" s="9">
        <v>39</v>
      </c>
      <c r="B46" s="13"/>
      <c r="C46" s="39"/>
      <c r="D46" s="13"/>
      <c r="E46" s="19"/>
      <c r="F46" s="19"/>
      <c r="G46" s="20"/>
      <c r="H46" s="2"/>
      <c r="I46" s="34" t="str">
        <f t="shared" si="2"/>
        <v/>
      </c>
      <c r="J46" s="34" t="str">
        <f t="shared" si="3"/>
        <v/>
      </c>
    </row>
    <row r="47" spans="1:10">
      <c r="A47" s="9">
        <v>40</v>
      </c>
      <c r="B47" s="13"/>
      <c r="C47" s="39"/>
      <c r="D47" s="13"/>
      <c r="E47" s="19"/>
      <c r="F47" s="19"/>
      <c r="G47" s="20"/>
      <c r="H47" s="2"/>
      <c r="I47" s="34" t="str">
        <f t="shared" si="2"/>
        <v/>
      </c>
      <c r="J47" s="34" t="str">
        <f t="shared" si="3"/>
        <v/>
      </c>
    </row>
    <row r="48" spans="1:10">
      <c r="A48" s="9">
        <v>41</v>
      </c>
      <c r="B48" s="13"/>
      <c r="C48" s="39"/>
      <c r="D48" s="13"/>
      <c r="E48" s="19"/>
      <c r="F48" s="19"/>
      <c r="G48" s="20"/>
      <c r="H48" s="2"/>
      <c r="I48" s="34" t="str">
        <f t="shared" si="2"/>
        <v/>
      </c>
      <c r="J48" s="34" t="str">
        <f t="shared" si="3"/>
        <v/>
      </c>
    </row>
    <row r="49" spans="1:10">
      <c r="A49" s="9">
        <v>42</v>
      </c>
      <c r="B49" s="13"/>
      <c r="C49" s="39"/>
      <c r="D49" s="13"/>
      <c r="E49" s="19"/>
      <c r="F49" s="19"/>
      <c r="G49" s="20"/>
      <c r="H49" s="2"/>
      <c r="I49" s="34" t="str">
        <f t="shared" si="2"/>
        <v/>
      </c>
      <c r="J49" s="34" t="str">
        <f t="shared" si="3"/>
        <v/>
      </c>
    </row>
    <row r="50" spans="1:10">
      <c r="A50" s="9">
        <v>43</v>
      </c>
      <c r="B50" s="13"/>
      <c r="C50" s="39"/>
      <c r="D50" s="13"/>
      <c r="E50" s="19"/>
      <c r="F50" s="19"/>
      <c r="G50" s="20"/>
      <c r="H50" s="2"/>
      <c r="I50" s="34" t="str">
        <f t="shared" si="2"/>
        <v/>
      </c>
      <c r="J50" s="34" t="str">
        <f t="shared" si="3"/>
        <v/>
      </c>
    </row>
    <row r="51" spans="1:10">
      <c r="A51" s="9">
        <v>44</v>
      </c>
      <c r="B51" s="13"/>
      <c r="C51" s="39"/>
      <c r="D51" s="13"/>
      <c r="E51" s="19"/>
      <c r="F51" s="19"/>
      <c r="G51" s="20"/>
      <c r="H51" s="2"/>
      <c r="I51" s="34" t="str">
        <f t="shared" si="2"/>
        <v/>
      </c>
      <c r="J51" s="34" t="str">
        <f t="shared" si="3"/>
        <v/>
      </c>
    </row>
    <row r="52" spans="1:10">
      <c r="A52" s="9">
        <v>45</v>
      </c>
      <c r="B52" s="13"/>
      <c r="C52" s="39"/>
      <c r="D52" s="13"/>
      <c r="E52" s="19"/>
      <c r="F52" s="19"/>
      <c r="G52" s="20"/>
      <c r="H52" s="2"/>
      <c r="I52" s="34" t="str">
        <f t="shared" si="2"/>
        <v/>
      </c>
      <c r="J52" s="34" t="str">
        <f t="shared" si="3"/>
        <v/>
      </c>
    </row>
    <row r="53" spans="1:10">
      <c r="A53" s="9">
        <v>46</v>
      </c>
      <c r="B53" s="13"/>
      <c r="C53" s="39"/>
      <c r="D53" s="13"/>
      <c r="E53" s="19"/>
      <c r="F53" s="19"/>
      <c r="G53" s="20"/>
      <c r="H53" s="2"/>
      <c r="I53" s="34" t="str">
        <f t="shared" si="2"/>
        <v/>
      </c>
      <c r="J53" s="34" t="str">
        <f t="shared" si="3"/>
        <v/>
      </c>
    </row>
    <row r="54" spans="1:10">
      <c r="A54" s="9">
        <v>47</v>
      </c>
      <c r="B54" s="13"/>
      <c r="C54" s="39"/>
      <c r="D54" s="13"/>
      <c r="E54" s="19"/>
      <c r="F54" s="19"/>
      <c r="G54" s="20"/>
      <c r="H54" s="2"/>
      <c r="I54" s="34" t="str">
        <f t="shared" si="2"/>
        <v/>
      </c>
      <c r="J54" s="34" t="str">
        <f t="shared" si="3"/>
        <v/>
      </c>
    </row>
    <row r="55" spans="1:10">
      <c r="A55" s="9">
        <v>48</v>
      </c>
      <c r="B55" s="13"/>
      <c r="C55" s="39"/>
      <c r="D55" s="13"/>
      <c r="E55" s="19"/>
      <c r="F55" s="19"/>
      <c r="G55" s="20"/>
      <c r="H55" s="2"/>
      <c r="I55" s="34" t="str">
        <f t="shared" si="2"/>
        <v/>
      </c>
      <c r="J55" s="34" t="str">
        <f t="shared" si="3"/>
        <v/>
      </c>
    </row>
    <row r="56" spans="1:10">
      <c r="A56" s="9">
        <v>49</v>
      </c>
      <c r="B56" s="13"/>
      <c r="C56" s="39"/>
      <c r="D56" s="13"/>
      <c r="E56" s="19"/>
      <c r="F56" s="19"/>
      <c r="G56" s="20"/>
      <c r="H56" s="2"/>
      <c r="I56" s="34" t="str">
        <f t="shared" si="2"/>
        <v/>
      </c>
      <c r="J56" s="34" t="str">
        <f t="shared" si="3"/>
        <v/>
      </c>
    </row>
    <row r="57" spans="1:10">
      <c r="A57" s="9">
        <v>50</v>
      </c>
      <c r="B57" s="13"/>
      <c r="C57" s="39"/>
      <c r="D57" s="13"/>
      <c r="E57" s="19"/>
      <c r="F57" s="19"/>
      <c r="G57" s="20"/>
      <c r="H57" s="2"/>
      <c r="I57" s="34" t="str">
        <f t="shared" si="2"/>
        <v/>
      </c>
      <c r="J57" s="34" t="str">
        <f t="shared" si="3"/>
        <v/>
      </c>
    </row>
    <row r="58" spans="1:10">
      <c r="A58" s="10">
        <v>51</v>
      </c>
      <c r="B58" s="14"/>
      <c r="C58" s="40"/>
      <c r="D58" s="14"/>
      <c r="E58" s="21"/>
      <c r="F58" s="21"/>
      <c r="G58" s="22"/>
      <c r="H58" s="7"/>
      <c r="I58" s="34" t="str">
        <f t="shared" si="2"/>
        <v/>
      </c>
      <c r="J58" s="34" t="str">
        <f t="shared" si="3"/>
        <v/>
      </c>
    </row>
    <row r="59" spans="1:10">
      <c r="A59" s="10">
        <v>52</v>
      </c>
      <c r="B59" s="14"/>
      <c r="C59" s="40"/>
      <c r="D59" s="14"/>
      <c r="E59" s="21"/>
      <c r="F59" s="21"/>
      <c r="G59" s="22"/>
      <c r="H59" s="7"/>
      <c r="I59" s="34" t="str">
        <f t="shared" si="2"/>
        <v/>
      </c>
      <c r="J59" s="34" t="str">
        <f t="shared" si="3"/>
        <v/>
      </c>
    </row>
    <row r="60" spans="1:10">
      <c r="A60" s="10">
        <v>53</v>
      </c>
      <c r="B60" s="14"/>
      <c r="C60" s="40"/>
      <c r="D60" s="14"/>
      <c r="E60" s="21"/>
      <c r="F60" s="21"/>
      <c r="G60" s="22"/>
      <c r="H60" s="7"/>
      <c r="I60" s="34" t="str">
        <f t="shared" si="2"/>
        <v/>
      </c>
      <c r="J60" s="34" t="str">
        <f t="shared" si="3"/>
        <v/>
      </c>
    </row>
    <row r="61" spans="1:10">
      <c r="A61" s="10">
        <v>54</v>
      </c>
      <c r="B61" s="14"/>
      <c r="C61" s="40"/>
      <c r="D61" s="14"/>
      <c r="E61" s="21"/>
      <c r="F61" s="21"/>
      <c r="G61" s="22"/>
      <c r="H61" s="7"/>
      <c r="I61" s="34" t="str">
        <f t="shared" si="2"/>
        <v/>
      </c>
      <c r="J61" s="34" t="str">
        <f t="shared" si="3"/>
        <v/>
      </c>
    </row>
    <row r="62" spans="1:10">
      <c r="A62" s="10">
        <v>55</v>
      </c>
      <c r="B62" s="14"/>
      <c r="C62" s="40"/>
      <c r="D62" s="14"/>
      <c r="E62" s="21"/>
      <c r="F62" s="21"/>
      <c r="G62" s="22"/>
      <c r="H62" s="7"/>
      <c r="I62" s="34" t="str">
        <f t="shared" si="2"/>
        <v/>
      </c>
      <c r="J62" s="34" t="str">
        <f t="shared" si="3"/>
        <v/>
      </c>
    </row>
    <row r="63" spans="1:10">
      <c r="A63" s="10">
        <v>56</v>
      </c>
      <c r="B63" s="14"/>
      <c r="C63" s="40"/>
      <c r="D63" s="14"/>
      <c r="E63" s="21"/>
      <c r="F63" s="21"/>
      <c r="G63" s="22"/>
      <c r="H63" s="7"/>
      <c r="I63" s="34" t="str">
        <f t="shared" si="2"/>
        <v/>
      </c>
      <c r="J63" s="34" t="str">
        <f t="shared" si="3"/>
        <v/>
      </c>
    </row>
    <row r="64" spans="1:10">
      <c r="A64" s="10">
        <v>57</v>
      </c>
      <c r="B64" s="14"/>
      <c r="C64" s="40"/>
      <c r="D64" s="14"/>
      <c r="E64" s="21"/>
      <c r="F64" s="21"/>
      <c r="G64" s="22"/>
      <c r="H64" s="7"/>
      <c r="I64" s="34" t="str">
        <f t="shared" si="2"/>
        <v/>
      </c>
      <c r="J64" s="34" t="str">
        <f t="shared" si="3"/>
        <v/>
      </c>
    </row>
    <row r="65" spans="1:10">
      <c r="A65" s="10">
        <v>58</v>
      </c>
      <c r="B65" s="14"/>
      <c r="C65" s="40"/>
      <c r="D65" s="14"/>
      <c r="E65" s="21"/>
      <c r="F65" s="21"/>
      <c r="G65" s="22"/>
      <c r="H65" s="7"/>
      <c r="I65" s="34" t="str">
        <f t="shared" si="2"/>
        <v/>
      </c>
      <c r="J65" s="34" t="str">
        <f t="shared" si="3"/>
        <v/>
      </c>
    </row>
    <row r="66" spans="1:10">
      <c r="A66" s="10">
        <v>59</v>
      </c>
      <c r="B66" s="14"/>
      <c r="C66" s="40"/>
      <c r="D66" s="14"/>
      <c r="E66" s="21"/>
      <c r="F66" s="21"/>
      <c r="G66" s="22"/>
      <c r="H66" s="7"/>
      <c r="I66" s="34" t="str">
        <f t="shared" si="2"/>
        <v/>
      </c>
      <c r="J66" s="34" t="str">
        <f t="shared" si="3"/>
        <v/>
      </c>
    </row>
    <row r="67" spans="1:10" ht="15.75" thickBot="1">
      <c r="A67" s="11">
        <v>60</v>
      </c>
      <c r="B67" s="15"/>
      <c r="C67" s="41"/>
      <c r="D67" s="15"/>
      <c r="E67" s="23"/>
      <c r="F67" s="23"/>
      <c r="G67" s="24"/>
      <c r="H67" s="3"/>
      <c r="I67" s="36" t="str">
        <f t="shared" si="2"/>
        <v/>
      </c>
      <c r="J67" s="36" t="str">
        <f t="shared" si="3"/>
        <v/>
      </c>
    </row>
    <row r="68" spans="1:10" ht="15.75" thickTop="1"/>
    <row r="69" spans="1:10" ht="30" customHeight="1">
      <c r="A69" s="58" t="s">
        <v>38</v>
      </c>
      <c r="B69" s="58"/>
      <c r="C69" s="58"/>
      <c r="D69" s="58"/>
      <c r="F69" s="58" t="s">
        <v>43</v>
      </c>
      <c r="G69" s="58"/>
      <c r="H69" s="58"/>
      <c r="I69" s="58"/>
    </row>
    <row r="70" spans="1:10" ht="15.75" thickBot="1"/>
    <row r="71" spans="1:10" ht="30" customHeight="1" thickTop="1" thickBot="1">
      <c r="C71" s="25" t="s">
        <v>23</v>
      </c>
      <c r="D71" s="25" t="s">
        <v>24</v>
      </c>
      <c r="F71" s="44"/>
      <c r="G71" s="44"/>
      <c r="H71" s="45" t="s">
        <v>23</v>
      </c>
      <c r="I71" s="25" t="s">
        <v>24</v>
      </c>
    </row>
    <row r="72" spans="1:10" ht="15.75" thickTop="1">
      <c r="A72" s="49" t="s">
        <v>25</v>
      </c>
      <c r="B72" s="50"/>
      <c r="C72" s="26">
        <f>COUNT(E8:E67)</f>
        <v>4</v>
      </c>
      <c r="D72" s="51" t="s">
        <v>26</v>
      </c>
      <c r="F72" s="59" t="s">
        <v>25</v>
      </c>
      <c r="G72" s="60"/>
      <c r="H72" s="46">
        <f>COUNTIF(C8:C67,"Etrangers")</f>
        <v>2</v>
      </c>
      <c r="I72" s="51" t="s">
        <v>26</v>
      </c>
    </row>
    <row r="73" spans="1:10" ht="15.75" thickBot="1">
      <c r="A73" s="54" t="s">
        <v>27</v>
      </c>
      <c r="B73" s="55"/>
      <c r="C73" s="27">
        <f>COUNT(F8:F67)</f>
        <v>4</v>
      </c>
      <c r="D73" s="52"/>
      <c r="F73" s="63" t="s">
        <v>27</v>
      </c>
      <c r="G73" s="64"/>
      <c r="H73" s="42" t="e">
        <f>IF(C8:C67="ETRANGERS",COUNT(F8:F67),0)</f>
        <v>#VALUE!</v>
      </c>
      <c r="I73" s="52"/>
    </row>
    <row r="74" spans="1:10" ht="16.5" thickTop="1" thickBot="1">
      <c r="A74" s="56" t="s">
        <v>28</v>
      </c>
      <c r="B74" s="57"/>
      <c r="C74" s="38">
        <f>C72/C73</f>
        <v>1</v>
      </c>
      <c r="D74" s="53"/>
      <c r="F74" s="65" t="s">
        <v>28</v>
      </c>
      <c r="G74" s="66"/>
      <c r="H74" s="43" t="e">
        <f>H72/H73</f>
        <v>#VALUE!</v>
      </c>
      <c r="I74" s="53"/>
    </row>
    <row r="75" spans="1:10" ht="16.5" thickTop="1" thickBot="1">
      <c r="B75" s="29"/>
      <c r="C75" s="4"/>
      <c r="G75" s="29"/>
      <c r="H75" s="4"/>
    </row>
    <row r="76" spans="1:10" ht="52.5" customHeight="1" thickTop="1" thickBot="1">
      <c r="A76" s="49" t="s">
        <v>29</v>
      </c>
      <c r="B76" s="50"/>
      <c r="C76" s="37">
        <f>COUNTIF(I7:I67,"&lt;=10")</f>
        <v>3</v>
      </c>
      <c r="D76" s="51" t="s">
        <v>30</v>
      </c>
      <c r="F76" s="49" t="s">
        <v>29</v>
      </c>
      <c r="G76" s="50"/>
      <c r="H76" s="26">
        <f>COUNTIF(P17:P67,"&lt;=10")</f>
        <v>0</v>
      </c>
      <c r="I76" s="51" t="s">
        <v>30</v>
      </c>
    </row>
    <row r="77" spans="1:10" ht="27.75" customHeight="1" thickTop="1" thickBot="1">
      <c r="A77" s="49" t="s">
        <v>40</v>
      </c>
      <c r="B77" s="50"/>
      <c r="C77" s="37">
        <f>COUNT(I8:I67)</f>
        <v>4</v>
      </c>
      <c r="D77" s="52"/>
      <c r="F77" s="49" t="s">
        <v>31</v>
      </c>
      <c r="G77" s="50"/>
      <c r="H77" s="26">
        <f>COUNTIF(P17:P67,"&gt;10")</f>
        <v>0</v>
      </c>
      <c r="I77" s="52"/>
    </row>
    <row r="78" spans="1:10" ht="34.5" customHeight="1" thickTop="1" thickBot="1">
      <c r="A78" s="56" t="s">
        <v>32</v>
      </c>
      <c r="B78" s="57"/>
      <c r="C78" s="38">
        <f>(C76/C77)</f>
        <v>0.75</v>
      </c>
      <c r="D78" s="53"/>
      <c r="F78" s="56" t="s">
        <v>32</v>
      </c>
      <c r="G78" s="57"/>
      <c r="H78" s="30" t="e">
        <f>(H76/H73)*100</f>
        <v>#VALUE!</v>
      </c>
      <c r="I78" s="53"/>
    </row>
    <row r="79" spans="1:10" ht="16.5" thickTop="1" thickBot="1">
      <c r="C79" s="4"/>
      <c r="H79" s="4"/>
    </row>
    <row r="80" spans="1:10" ht="33.75" customHeight="1" thickTop="1" thickBot="1">
      <c r="A80" s="56" t="s">
        <v>39</v>
      </c>
      <c r="B80" s="57"/>
      <c r="C80" s="30">
        <f>AVERAGE(I8:I67)</f>
        <v>12.5</v>
      </c>
      <c r="D80" s="31" t="s">
        <v>34</v>
      </c>
      <c r="F80" s="56" t="s">
        <v>33</v>
      </c>
      <c r="G80" s="57"/>
      <c r="H80" s="30" t="e">
        <f>AVERAGE(P17:P67)</f>
        <v>#DIV/0!</v>
      </c>
      <c r="I80" s="31" t="s">
        <v>34</v>
      </c>
    </row>
    <row r="81" spans="1:9" ht="16.5" thickTop="1" thickBot="1">
      <c r="C81" s="4"/>
      <c r="H81" s="4"/>
    </row>
    <row r="82" spans="1:9" ht="16.5" thickTop="1" thickBot="1">
      <c r="A82" s="49" t="s">
        <v>41</v>
      </c>
      <c r="B82" s="50"/>
      <c r="C82" s="33">
        <f>COUNTIF(J8:J67,"&lt;=2")</f>
        <v>1</v>
      </c>
      <c r="D82" s="51" t="s">
        <v>26</v>
      </c>
      <c r="F82" s="49" t="s">
        <v>35</v>
      </c>
      <c r="G82" s="50"/>
      <c r="H82" s="33">
        <f>COUNT(K17:K67)</f>
        <v>0</v>
      </c>
      <c r="I82" s="51" t="s">
        <v>26</v>
      </c>
    </row>
    <row r="83" spans="1:9" ht="30.75" customHeight="1" thickTop="1" thickBot="1">
      <c r="A83" s="49" t="s">
        <v>42</v>
      </c>
      <c r="B83" s="50"/>
      <c r="C83" s="33">
        <f>COUNT(J8:J67)</f>
        <v>1</v>
      </c>
      <c r="D83" s="52"/>
      <c r="F83" s="49" t="s">
        <v>36</v>
      </c>
      <c r="G83" s="50"/>
      <c r="H83" s="32">
        <f>COUNTIF(O17:O67,"&lt;=2")</f>
        <v>0</v>
      </c>
      <c r="I83" s="52"/>
    </row>
    <row r="84" spans="1:9" ht="32.25" customHeight="1" thickTop="1" thickBot="1">
      <c r="A84" s="61" t="s">
        <v>37</v>
      </c>
      <c r="B84" s="62"/>
      <c r="C84" s="38">
        <f>C82/C83</f>
        <v>1</v>
      </c>
      <c r="D84" s="53"/>
      <c r="F84" s="61" t="s">
        <v>37</v>
      </c>
      <c r="G84" s="62"/>
      <c r="H84" s="28" t="e">
        <f>(H83/H82)*100</f>
        <v>#DIV/0!</v>
      </c>
      <c r="I84" s="53"/>
    </row>
    <row r="85" spans="1:9" ht="15.75" thickTop="1"/>
  </sheetData>
  <mergeCells count="31">
    <mergeCell ref="F82:G82"/>
    <mergeCell ref="I82:I84"/>
    <mergeCell ref="F83:G83"/>
    <mergeCell ref="F84:G84"/>
    <mergeCell ref="F76:G76"/>
    <mergeCell ref="I76:I78"/>
    <mergeCell ref="F77:G77"/>
    <mergeCell ref="F78:G78"/>
    <mergeCell ref="F80:G80"/>
    <mergeCell ref="A82:B82"/>
    <mergeCell ref="D82:D84"/>
    <mergeCell ref="A83:B83"/>
    <mergeCell ref="A84:B84"/>
    <mergeCell ref="A5:D5"/>
    <mergeCell ref="A76:B76"/>
    <mergeCell ref="D76:D78"/>
    <mergeCell ref="A77:B77"/>
    <mergeCell ref="A78:B78"/>
    <mergeCell ref="A80:B80"/>
    <mergeCell ref="A3:D3"/>
    <mergeCell ref="A1:J1"/>
    <mergeCell ref="A72:B72"/>
    <mergeCell ref="D72:D74"/>
    <mergeCell ref="A73:B73"/>
    <mergeCell ref="A74:B74"/>
    <mergeCell ref="A69:D69"/>
    <mergeCell ref="F69:I69"/>
    <mergeCell ref="F72:G72"/>
    <mergeCell ref="I72:I74"/>
    <mergeCell ref="F73:G73"/>
    <mergeCell ref="F74:G74"/>
  </mergeCells>
  <conditionalFormatting sqref="I8:I67">
    <cfRule type="cellIs" dxfId="4" priority="3" operator="between">
      <formula>11</formula>
      <formula>45</formula>
    </cfRule>
    <cfRule type="cellIs" dxfId="7" priority="4" operator="lessThanOrEqual">
      <formula>10</formula>
    </cfRule>
  </conditionalFormatting>
  <conditionalFormatting sqref="J8:J67">
    <cfRule type="cellIs" dxfId="6" priority="1" operator="between">
      <formula>3</formula>
      <formula>45</formula>
    </cfRule>
    <cfRule type="cellIs" dxfId="5" priority="2" operator="lessThanOrEqual">
      <formula>2</formula>
    </cfRule>
  </conditionalFormatting>
  <dataValidations count="1">
    <dataValidation type="list" allowBlank="1" showInputMessage="1" showErrorMessage="1" sqref="C8:C67">
      <formula1>Services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A12" sqref="A12"/>
    </sheetView>
  </sheetViews>
  <sheetFormatPr baseColWidth="10" defaultRowHeight="15"/>
  <cols>
    <col min="1" max="1" width="25.28515625" customWidth="1"/>
    <col min="2" max="2" width="22.85546875" customWidth="1"/>
  </cols>
  <sheetData>
    <row r="1" spans="1:2" ht="33" customHeight="1">
      <c r="A1" s="5" t="s">
        <v>7</v>
      </c>
      <c r="B1" s="5" t="s">
        <v>18</v>
      </c>
    </row>
    <row r="2" spans="1:2" ht="33" customHeight="1">
      <c r="A2" s="6" t="s">
        <v>21</v>
      </c>
      <c r="B2" s="6"/>
    </row>
    <row r="3" spans="1:2" ht="33" customHeight="1">
      <c r="A3" s="6" t="s">
        <v>22</v>
      </c>
      <c r="B3" s="6"/>
    </row>
    <row r="4" spans="1:2" ht="33" customHeight="1">
      <c r="A4" s="6" t="s">
        <v>9</v>
      </c>
      <c r="B4" s="6"/>
    </row>
    <row r="5" spans="1:2" ht="33" customHeight="1">
      <c r="A5" s="6" t="s">
        <v>11</v>
      </c>
      <c r="B5" s="6"/>
    </row>
    <row r="6" spans="1:2" ht="33" customHeight="1">
      <c r="A6" s="6" t="s">
        <v>12</v>
      </c>
      <c r="B6" s="6"/>
    </row>
    <row r="7" spans="1:2" ht="33" customHeight="1">
      <c r="A7" s="6" t="s">
        <v>10</v>
      </c>
      <c r="B7" s="6"/>
    </row>
    <row r="8" spans="1:2" ht="33" customHeight="1">
      <c r="A8" s="6" t="s">
        <v>8</v>
      </c>
      <c r="B8" s="6"/>
    </row>
    <row r="9" spans="1:2" ht="33" customHeight="1">
      <c r="A9" s="6" t="s">
        <v>13</v>
      </c>
      <c r="B9" s="6"/>
    </row>
    <row r="10" spans="1:2" ht="33" customHeight="1">
      <c r="B10" s="6"/>
    </row>
    <row r="11" spans="1:2" ht="33" customHeight="1">
      <c r="B11" s="6"/>
    </row>
    <row r="12" spans="1:2" ht="33" customHeight="1">
      <c r="B12" s="6"/>
    </row>
    <row r="13" spans="1:2" ht="33" customHeight="1">
      <c r="B13" s="6"/>
    </row>
    <row r="14" spans="1:2" ht="33" customHeight="1">
      <c r="B14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ListeJF</vt:lpstr>
      <vt:lpstr>Services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2011-09-19T21:35:23Z</dcterms:created>
  <dcterms:modified xsi:type="dcterms:W3CDTF">2011-09-20T00:34:34Z</dcterms:modified>
</cp:coreProperties>
</file>