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icarev.groupe\RH\Lapalisse\PROJET ARBORESCENCE\OPTIMISATION RH\PAIE\AMELIORATION\CT\PRIMES EXPERTISES\"/>
    </mc:Choice>
  </mc:AlternateContent>
  <xr:revisionPtr revIDLastSave="0" documentId="13_ncr:1_{580782E9-20E1-443A-8341-84EACDE0E33B}" xr6:coauthVersionLast="47" xr6:coauthVersionMax="47" xr10:uidLastSave="{00000000-0000-0000-0000-000000000000}"/>
  <bookViews>
    <workbookView xWindow="-108" yWindow="-108" windowWidth="23256" windowHeight="12456" activeTab="1" xr2:uid="{4A99EF9B-C5D8-41CA-A4F3-E0D9AD0F1DFD}"/>
  </bookViews>
  <sheets>
    <sheet name="Mode d'emploi" sheetId="4" r:id="rId1"/>
    <sheet name="ANALYSES" sheetId="2" r:id="rId2"/>
    <sheet name="BDD" sheetId="1" r:id="rId3"/>
    <sheet name="Regles Marjoration" sheetId="3" r:id="rId4"/>
  </sheets>
  <functionGroups builtInGroupCount="19"/>
  <definedNames>
    <definedName name="_xleta.AND" hidden="1" xlm="1">#NAME?</definedName>
    <definedName name="_xleta.STDEV.S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E29" i="2" a="1"/>
  <c r="E29" i="2" s="1"/>
  <c r="E30" i="2" a="1"/>
  <c r="E30" i="2" s="1"/>
  <c r="E31" i="2" a="1"/>
  <c r="E31" i="2" s="1"/>
  <c r="E32" i="2" a="1"/>
  <c r="E32" i="2" s="1"/>
  <c r="E33" i="2" a="1"/>
  <c r="E33" i="2" s="1"/>
  <c r="E34" i="2" a="1"/>
  <c r="E34" i="2" s="1"/>
  <c r="E35" i="2" a="1"/>
  <c r="E35" i="2" s="1"/>
  <c r="E36" i="2" a="1"/>
  <c r="E36" i="2" s="1"/>
  <c r="E37" i="2" a="1"/>
  <c r="E37" i="2" s="1"/>
  <c r="E38" i="2" a="1"/>
  <c r="E38" i="2" s="1"/>
  <c r="E39" i="2" a="1"/>
  <c r="E39" i="2" s="1"/>
  <c r="E40" i="2" a="1"/>
  <c r="E40" i="2" s="1"/>
  <c r="E41" i="2" a="1"/>
  <c r="E41" i="2" s="1"/>
  <c r="E42" i="2" a="1"/>
  <c r="E42" i="2" s="1"/>
  <c r="E43" i="2" a="1"/>
  <c r="E43" i="2" s="1"/>
  <c r="E44" i="2" a="1"/>
  <c r="E44" i="2" s="1"/>
  <c r="E45" i="2" a="1"/>
  <c r="E45" i="2" s="1"/>
  <c r="E46" i="2" a="1"/>
  <c r="E46" i="2" s="1"/>
  <c r="E47" i="2" a="1"/>
  <c r="E47" i="2" s="1"/>
  <c r="E48" i="2" a="1"/>
  <c r="E48" i="2" s="1"/>
  <c r="E49" i="2" a="1"/>
  <c r="E49" i="2" s="1"/>
  <c r="E50" i="2" a="1"/>
  <c r="E50" i="2" s="1"/>
  <c r="E51" i="2" a="1"/>
  <c r="E51" i="2" s="1"/>
  <c r="E52" i="2" a="1"/>
  <c r="E52" i="2" s="1"/>
  <c r="E53" i="2" a="1"/>
  <c r="E53" i="2" s="1"/>
  <c r="E54" i="2" a="1"/>
  <c r="E54" i="2" s="1"/>
  <c r="E55" i="2" a="1"/>
  <c r="E55" i="2" s="1"/>
  <c r="E56" i="2" a="1"/>
  <c r="E56" i="2" s="1"/>
  <c r="E57" i="2" a="1"/>
  <c r="E57" i="2" s="1"/>
  <c r="E58" i="2" a="1"/>
  <c r="E58" i="2" s="1"/>
  <c r="E59" i="2" a="1"/>
  <c r="E59" i="2" s="1"/>
  <c r="E60" i="2" a="1"/>
  <c r="E60" i="2" s="1"/>
  <c r="E61" i="2" a="1"/>
  <c r="E61" i="2" s="1"/>
  <c r="E62" i="2" a="1"/>
  <c r="E62" i="2" s="1"/>
  <c r="E63" i="2" a="1"/>
  <c r="E63" i="2" s="1"/>
  <c r="E64" i="2" a="1"/>
  <c r="E64" i="2" s="1"/>
  <c r="E65" i="2" a="1"/>
  <c r="E65" i="2" s="1"/>
  <c r="E66" i="2" a="1"/>
  <c r="E66" i="2" s="1"/>
  <c r="E67" i="2" a="1"/>
  <c r="E67" i="2" s="1"/>
  <c r="E68" i="2" a="1"/>
  <c r="E68" i="2" s="1"/>
  <c r="E69" i="2" a="1"/>
  <c r="E69" i="2" s="1"/>
  <c r="E70" i="2" a="1"/>
  <c r="E70" i="2" s="1"/>
  <c r="E71" i="2" a="1"/>
  <c r="E71" i="2" s="1"/>
  <c r="E72" i="2" a="1"/>
  <c r="E72" i="2" s="1"/>
  <c r="E73" i="2" a="1"/>
  <c r="E73" i="2" s="1"/>
  <c r="E74" i="2" a="1"/>
  <c r="E74" i="2" s="1"/>
  <c r="E75" i="2" a="1"/>
  <c r="E75" i="2" s="1"/>
  <c r="E76" i="2" a="1"/>
  <c r="E76" i="2" s="1"/>
  <c r="E77" i="2" a="1"/>
  <c r="E77" i="2" s="1"/>
  <c r="E78" i="2" a="1"/>
  <c r="E78" i="2" s="1"/>
  <c r="E79" i="2" a="1"/>
  <c r="E79" i="2" s="1"/>
  <c r="E80" i="2" a="1"/>
  <c r="E80" i="2" s="1"/>
  <c r="E81" i="2" a="1"/>
  <c r="E81" i="2" s="1"/>
  <c r="E82" i="2" a="1"/>
  <c r="E82" i="2" s="1"/>
  <c r="E83" i="2" a="1"/>
  <c r="E83" i="2" s="1"/>
  <c r="E84" i="2" a="1"/>
  <c r="E84" i="2" s="1"/>
  <c r="E6" i="1" l="1"/>
  <c r="E14" i="1"/>
  <c r="E22" i="1"/>
  <c r="E30" i="1"/>
  <c r="E38" i="1"/>
  <c r="E46" i="1"/>
  <c r="E54" i="1"/>
  <c r="E62" i="1"/>
  <c r="E70" i="1"/>
  <c r="E78" i="1"/>
  <c r="E86" i="1"/>
  <c r="E92" i="1"/>
  <c r="E8" i="1"/>
  <c r="E24" i="1"/>
  <c r="E40" i="1"/>
  <c r="E56" i="1"/>
  <c r="E72" i="1"/>
  <c r="E88" i="1"/>
  <c r="E66" i="1"/>
  <c r="E99" i="1"/>
  <c r="E11" i="1"/>
  <c r="E35" i="1"/>
  <c r="E59" i="1"/>
  <c r="E83" i="1"/>
  <c r="E4" i="1"/>
  <c r="E36" i="1"/>
  <c r="E60" i="1"/>
  <c r="E84" i="1"/>
  <c r="E5" i="1"/>
  <c r="E29" i="1"/>
  <c r="E61" i="1"/>
  <c r="E85" i="1"/>
  <c r="E7" i="1"/>
  <c r="E15" i="1"/>
  <c r="E23" i="1"/>
  <c r="E31" i="1"/>
  <c r="E39" i="1"/>
  <c r="E47" i="1"/>
  <c r="E55" i="1"/>
  <c r="E63" i="1"/>
  <c r="E71" i="1"/>
  <c r="E79" i="1"/>
  <c r="E87" i="1"/>
  <c r="E93" i="1"/>
  <c r="E16" i="1"/>
  <c r="E32" i="1"/>
  <c r="E48" i="1"/>
  <c r="E64" i="1"/>
  <c r="E80" i="1"/>
  <c r="E94" i="1"/>
  <c r="E58" i="1"/>
  <c r="E82" i="1"/>
  <c r="E3" i="1"/>
  <c r="E43" i="1"/>
  <c r="E67" i="1"/>
  <c r="E100" i="1"/>
  <c r="E12" i="1"/>
  <c r="E28" i="1"/>
  <c r="E52" i="1"/>
  <c r="E68" i="1"/>
  <c r="E90" i="1"/>
  <c r="E13" i="1"/>
  <c r="E37" i="1"/>
  <c r="E53" i="1"/>
  <c r="E69" i="1"/>
  <c r="E91" i="1"/>
  <c r="E9" i="1"/>
  <c r="E17" i="1"/>
  <c r="E25" i="1"/>
  <c r="E33" i="1"/>
  <c r="E41" i="1"/>
  <c r="E49" i="1"/>
  <c r="E57" i="1"/>
  <c r="E65" i="1"/>
  <c r="E73" i="1"/>
  <c r="E81" i="1"/>
  <c r="E89" i="1"/>
  <c r="E95" i="1"/>
  <c r="E2" i="1"/>
  <c r="E10" i="1"/>
  <c r="E18" i="1"/>
  <c r="E26" i="1"/>
  <c r="E34" i="1"/>
  <c r="E42" i="1"/>
  <c r="E50" i="1"/>
  <c r="E74" i="1"/>
  <c r="E96" i="1"/>
  <c r="E19" i="1"/>
  <c r="E27" i="1"/>
  <c r="E51" i="1"/>
  <c r="E75" i="1"/>
  <c r="E97" i="1"/>
  <c r="E20" i="1"/>
  <c r="E44" i="1"/>
  <c r="E76" i="1"/>
  <c r="E98" i="1"/>
  <c r="E21" i="1"/>
  <c r="E45" i="1"/>
  <c r="E77" i="1"/>
  <c r="C73" i="2" l="1"/>
  <c r="D73" i="2" s="1" a="1"/>
  <c r="D73" i="2" s="1"/>
  <c r="C42" i="2"/>
  <c r="D42" i="2" s="1" a="1"/>
  <c r="D42" i="2" s="1"/>
  <c r="C20" i="2"/>
  <c r="D20" i="2" s="1" a="1"/>
  <c r="D20" i="2" s="1"/>
  <c r="C72" i="2"/>
  <c r="D72" i="2" s="1" a="1"/>
  <c r="D72" i="2" s="1"/>
  <c r="C41" i="2"/>
  <c r="D41" i="2" s="1" a="1"/>
  <c r="D41" i="2" s="1"/>
  <c r="C19" i="2"/>
  <c r="D19" i="2" s="1" a="1"/>
  <c r="D19" i="2" s="1"/>
  <c r="C71" i="2"/>
  <c r="D71" i="2" s="1" a="1"/>
  <c r="D71" i="2" s="1"/>
  <c r="C48" i="2"/>
  <c r="D48" i="2" s="1" a="1"/>
  <c r="D48" i="2" s="1"/>
  <c r="C25" i="2"/>
  <c r="D25" i="2" s="1" a="1"/>
  <c r="D25" i="2" s="1"/>
  <c r="C18" i="2"/>
  <c r="D18" i="2" s="1" a="1"/>
  <c r="D18" i="2" s="1"/>
  <c r="C70" i="2"/>
  <c r="D70" i="2" s="1" a="1"/>
  <c r="D70" i="2" s="1"/>
  <c r="C47" i="2"/>
  <c r="D47" i="2" s="1" a="1"/>
  <c r="D47" i="2" s="1"/>
  <c r="C39" i="2"/>
  <c r="D39" i="2" s="1" a="1"/>
  <c r="D39" i="2" s="1"/>
  <c r="C32" i="2"/>
  <c r="D32" i="2" s="1" a="1"/>
  <c r="D32" i="2" s="1"/>
  <c r="C17" i="2"/>
  <c r="D17" i="2" s="1" a="1"/>
  <c r="D17" i="2" s="1"/>
  <c r="C10" i="2"/>
  <c r="D10" i="2" s="1" a="1"/>
  <c r="D10" i="2" s="1"/>
  <c r="C3" i="2"/>
  <c r="D3" i="2" s="1" a="1"/>
  <c r="D3" i="2" s="1"/>
  <c r="C77" i="2"/>
  <c r="D77" i="2" s="1" a="1"/>
  <c r="D77" i="2" s="1"/>
  <c r="C69" i="2"/>
  <c r="D69" i="2" s="1" a="1"/>
  <c r="D69" i="2" s="1"/>
  <c r="C61" i="2"/>
  <c r="D61" i="2" s="1" a="1"/>
  <c r="D61" i="2" s="1"/>
  <c r="C53" i="2"/>
  <c r="D53" i="2" s="1" a="1"/>
  <c r="D53" i="2" s="1"/>
  <c r="C46" i="2"/>
  <c r="D46" i="2" s="1" a="1"/>
  <c r="D46" i="2" s="1"/>
  <c r="C38" i="2"/>
  <c r="D38" i="2" s="1" a="1"/>
  <c r="D38" i="2" s="1"/>
  <c r="C31" i="2"/>
  <c r="D31" i="2" s="1" a="1"/>
  <c r="D31" i="2" s="1"/>
  <c r="C24" i="2"/>
  <c r="D24" i="2" s="1" a="1"/>
  <c r="D24" i="2" s="1"/>
  <c r="C65" i="2"/>
  <c r="D65" i="2" s="1" a="1"/>
  <c r="D65" i="2" s="1"/>
  <c r="C50" i="2"/>
  <c r="D50" i="2" s="1" a="1"/>
  <c r="D50" i="2" s="1"/>
  <c r="C35" i="2"/>
  <c r="D35" i="2" s="1" a="1"/>
  <c r="D35" i="2" s="1"/>
  <c r="C13" i="2"/>
  <c r="D13" i="2" s="1" a="1"/>
  <c r="D13" i="2" s="1"/>
  <c r="C64" i="2"/>
  <c r="D64" i="2" s="1" a="1"/>
  <c r="D64" i="2" s="1"/>
  <c r="C49" i="2"/>
  <c r="D49" i="2" s="1" a="1"/>
  <c r="D49" i="2" s="1"/>
  <c r="C26" i="2"/>
  <c r="D26" i="2" s="1" a="1"/>
  <c r="D26" i="2" s="1"/>
  <c r="C12" i="2"/>
  <c r="D12" i="2" s="1" a="1"/>
  <c r="D12" i="2" s="1"/>
  <c r="C63" i="2"/>
  <c r="D63" i="2" s="1" a="1"/>
  <c r="D63" i="2" s="1"/>
  <c r="C40" i="2"/>
  <c r="D40" i="2" s="1" a="1"/>
  <c r="D40" i="2" s="1"/>
  <c r="C4" i="2"/>
  <c r="D4" i="2" s="1" a="1"/>
  <c r="D4" i="2" s="1"/>
  <c r="C78" i="2"/>
  <c r="D78" i="2" s="1" a="1"/>
  <c r="D78" i="2" s="1"/>
  <c r="C54" i="2"/>
  <c r="D54" i="2" s="1" a="1"/>
  <c r="D54" i="2" s="1"/>
  <c r="C76" i="2"/>
  <c r="D76" i="2" s="1" a="1"/>
  <c r="D76" i="2" s="1"/>
  <c r="C60" i="2"/>
  <c r="D60" i="2" s="1" a="1"/>
  <c r="D60" i="2" s="1"/>
  <c r="C45" i="2"/>
  <c r="D45" i="2" s="1" a="1"/>
  <c r="D45" i="2" s="1"/>
  <c r="C30" i="2"/>
  <c r="D30" i="2" s="1" a="1"/>
  <c r="D30" i="2" s="1"/>
  <c r="C16" i="2"/>
  <c r="D16" i="2" s="1" a="1"/>
  <c r="D16" i="2" s="1"/>
  <c r="C83" i="2"/>
  <c r="D83" i="2" s="1" a="1"/>
  <c r="D83" i="2" s="1"/>
  <c r="C75" i="2"/>
  <c r="D75" i="2" s="1" a="1"/>
  <c r="D75" i="2" s="1"/>
  <c r="C67" i="2"/>
  <c r="D67" i="2" s="1" a="1"/>
  <c r="D67" i="2" s="1"/>
  <c r="C59" i="2"/>
  <c r="D59" i="2" s="1" a="1"/>
  <c r="D59" i="2" s="1"/>
  <c r="C44" i="2"/>
  <c r="D44" i="2" s="1" a="1"/>
  <c r="D44" i="2" s="1"/>
  <c r="C37" i="2"/>
  <c r="D37" i="2" s="1" a="1"/>
  <c r="D37" i="2" s="1"/>
  <c r="C29" i="2"/>
  <c r="D29" i="2" s="1" a="1"/>
  <c r="D29" i="2" s="1"/>
  <c r="C22" i="2"/>
  <c r="D22" i="2" s="1" a="1"/>
  <c r="D22" i="2" s="1"/>
  <c r="C15" i="2"/>
  <c r="D15" i="2" s="1" a="1"/>
  <c r="D15" i="2" s="1"/>
  <c r="C8" i="2"/>
  <c r="D8" i="2" s="1" a="1"/>
  <c r="D8" i="2" s="1"/>
  <c r="C81" i="2"/>
  <c r="D81" i="2" s="1" a="1"/>
  <c r="D81" i="2" s="1"/>
  <c r="C57" i="2"/>
  <c r="D57" i="2" s="1" a="1"/>
  <c r="D57" i="2" s="1"/>
  <c r="C27" i="2"/>
  <c r="D27" i="2" s="1" a="1"/>
  <c r="D27" i="2" s="1"/>
  <c r="C6" i="2"/>
  <c r="D6" i="2" s="1" a="1"/>
  <c r="D6" i="2" s="1"/>
  <c r="C80" i="2"/>
  <c r="D80" i="2" s="1" a="1"/>
  <c r="D80" i="2" s="1"/>
  <c r="C56" i="2"/>
  <c r="D56" i="2" s="1" a="1"/>
  <c r="D56" i="2" s="1"/>
  <c r="C34" i="2"/>
  <c r="D34" i="2" s="1" a="1"/>
  <c r="D34" i="2" s="1"/>
  <c r="C5" i="2"/>
  <c r="D5" i="2" s="1" a="1"/>
  <c r="D5" i="2" s="1"/>
  <c r="C79" i="2"/>
  <c r="D79" i="2" s="1" a="1"/>
  <c r="D79" i="2" s="1"/>
  <c r="C55" i="2"/>
  <c r="D55" i="2" s="1" a="1"/>
  <c r="D55" i="2" s="1"/>
  <c r="C33" i="2"/>
  <c r="D33" i="2" s="1" a="1"/>
  <c r="D33" i="2" s="1"/>
  <c r="C11" i="2"/>
  <c r="D11" i="2" s="1" a="1"/>
  <c r="D11" i="2" s="1"/>
  <c r="C62" i="2"/>
  <c r="D62" i="2" s="1" a="1"/>
  <c r="D62" i="2" s="1"/>
  <c r="C84" i="2"/>
  <c r="D84" i="2" s="1" a="1"/>
  <c r="D84" i="2" s="1"/>
  <c r="C68" i="2"/>
  <c r="D68" i="2" s="1" a="1"/>
  <c r="D68" i="2" s="1"/>
  <c r="C52" i="2"/>
  <c r="D52" i="2" s="1" a="1"/>
  <c r="D52" i="2" s="1"/>
  <c r="C23" i="2"/>
  <c r="D23" i="2" s="1" a="1"/>
  <c r="D23" i="2" s="1"/>
  <c r="C9" i="2"/>
  <c r="D9" i="2" s="1" a="1"/>
  <c r="D9" i="2" s="1"/>
  <c r="C82" i="2"/>
  <c r="D82" i="2" s="1" a="1"/>
  <c r="D82" i="2" s="1"/>
  <c r="C74" i="2"/>
  <c r="D74" i="2" s="1" a="1"/>
  <c r="D74" i="2" s="1"/>
  <c r="C66" i="2"/>
  <c r="D66" i="2" s="1" a="1"/>
  <c r="D66" i="2" s="1"/>
  <c r="C58" i="2"/>
  <c r="D58" i="2" s="1" a="1"/>
  <c r="D58" i="2" s="1"/>
  <c r="C51" i="2"/>
  <c r="D51" i="2" s="1" a="1"/>
  <c r="D51" i="2" s="1"/>
  <c r="C43" i="2"/>
  <c r="D43" i="2" s="1" a="1"/>
  <c r="D43" i="2" s="1"/>
  <c r="C36" i="2"/>
  <c r="D36" i="2" s="1" a="1"/>
  <c r="D36" i="2" s="1"/>
  <c r="C28" i="2"/>
  <c r="D28" i="2" s="1" a="1"/>
  <c r="D28" i="2" s="1"/>
  <c r="C21" i="2"/>
  <c r="D21" i="2" s="1" a="1"/>
  <c r="D21" i="2" s="1"/>
  <c r="C14" i="2"/>
  <c r="D14" i="2" s="1" a="1"/>
  <c r="D14" i="2" s="1"/>
  <c r="C7" i="2"/>
  <c r="D7" i="2" s="1" a="1"/>
  <c r="D7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<sst xmlns="http://schemas.openxmlformats.org/spreadsheetml/2006/main" count="332" uniqueCount="111">
  <si>
    <t>Section</t>
  </si>
  <si>
    <t>ABCDABAYUI</t>
  </si>
  <si>
    <t>AZERTABAYUI</t>
  </si>
  <si>
    <t>QSDFABAGHJK</t>
  </si>
  <si>
    <t>WXCDECVBN</t>
  </si>
  <si>
    <t>MLKJHDECGF</t>
  </si>
  <si>
    <t>POINETUYTRE</t>
  </si>
  <si>
    <t>NBVCNETXWN</t>
  </si>
  <si>
    <t>ABCDEFABAZYXW</t>
  </si>
  <si>
    <t>ACDEFGABAYXWVU</t>
  </si>
  <si>
    <t>ADEFGHABAXWVUT</t>
  </si>
  <si>
    <t>AZERTDECVBNYU</t>
  </si>
  <si>
    <t>QSDFDECGHJK</t>
  </si>
  <si>
    <t>AZERTDECYUI</t>
  </si>
  <si>
    <t>ABCDDECYUI</t>
  </si>
  <si>
    <t>ABCDEFDECZYXW</t>
  </si>
  <si>
    <t>ACDEFGDECYXWVU</t>
  </si>
  <si>
    <t>ADEFGHDECXWVUT</t>
  </si>
  <si>
    <t>AZERTNETYUI</t>
  </si>
  <si>
    <t>QSDFNETGHJK</t>
  </si>
  <si>
    <t>ABCDNETYUI</t>
  </si>
  <si>
    <t>ABCDEFNETZYXW</t>
  </si>
  <si>
    <t>ACDEFGNETYXWVU</t>
  </si>
  <si>
    <t>ADEFGHNETXWVUT</t>
  </si>
  <si>
    <t>AZERTEXPYUI</t>
  </si>
  <si>
    <t>ABCDEXPYUI</t>
  </si>
  <si>
    <t>ABCDEFEXPZYXW</t>
  </si>
  <si>
    <t>ACDEFGEXPYXWVU</t>
  </si>
  <si>
    <t>ADEFGHEXPXWVUT</t>
  </si>
  <si>
    <t>QSDFEXPGHJK</t>
  </si>
  <si>
    <t>AZERTQUAYUI</t>
  </si>
  <si>
    <t>ABCDQUAYUI</t>
  </si>
  <si>
    <t>ABCDEFQUAZYXW</t>
  </si>
  <si>
    <t>ACDEFGQUAYXWVU</t>
  </si>
  <si>
    <t>ADEFGHQUAXWVUT</t>
  </si>
  <si>
    <t>QSDFQUAGHJK</t>
  </si>
  <si>
    <t>AZERTEMBYUI</t>
  </si>
  <si>
    <t>ABCDEMBYUI</t>
  </si>
  <si>
    <t>ABCDEFEMBZYXW</t>
  </si>
  <si>
    <t>ACDEFGEMBYXWVU</t>
  </si>
  <si>
    <t>ADEFGHEMBXWVUT</t>
  </si>
  <si>
    <t>QSDFEMBGHJK</t>
  </si>
  <si>
    <t>AZERTMAIYUI</t>
  </si>
  <si>
    <t>ABCDMAIYUI</t>
  </si>
  <si>
    <t>ABCDEFMAIZYXW</t>
  </si>
  <si>
    <t>ACDEFGMAIYXWVU</t>
  </si>
  <si>
    <t>ADEFGHMAIXWVUT</t>
  </si>
  <si>
    <t>QSDFMAIGHJK</t>
  </si>
  <si>
    <t>ABCDEFADMVZYXW</t>
  </si>
  <si>
    <t>AZERTADMVYUI</t>
  </si>
  <si>
    <t>ABCDADMVYUI</t>
  </si>
  <si>
    <t>ACDEFGADMVYXWVU</t>
  </si>
  <si>
    <t>ADEFGHADMVXWVUT</t>
  </si>
  <si>
    <t>QSDFADMVGHJK</t>
  </si>
  <si>
    <t>AZERTADMRHVYUI</t>
  </si>
  <si>
    <t>ABCDADMRHVYUI</t>
  </si>
  <si>
    <t>ABCDEFADMRHZYXW</t>
  </si>
  <si>
    <t>ACDEFGADMRHYXWVU</t>
  </si>
  <si>
    <t>ADEFGHADMRHXWVUT</t>
  </si>
  <si>
    <t>AZERTADMRHYUI</t>
  </si>
  <si>
    <t>QSDFADMRHGHJK</t>
  </si>
  <si>
    <t>AZERTSECHVYUI</t>
  </si>
  <si>
    <t>ABCDSECVYUI</t>
  </si>
  <si>
    <t>ABCDEFSECZYXW</t>
  </si>
  <si>
    <t>ACDEFGSECYXWVU</t>
  </si>
  <si>
    <t>ADEFGHSECXWVUT</t>
  </si>
  <si>
    <t>AZERTSECYUI</t>
  </si>
  <si>
    <t>QSDFSECGHJK</t>
  </si>
  <si>
    <t>MLKJHDECEMBGF</t>
  </si>
  <si>
    <t>Référence</t>
  </si>
  <si>
    <t>POINTS</t>
  </si>
  <si>
    <t>ATTRIBUT</t>
  </si>
  <si>
    <t>Périmètre</t>
  </si>
  <si>
    <t>Champs</t>
  </si>
  <si>
    <t>A</t>
  </si>
  <si>
    <t>B</t>
  </si>
  <si>
    <t>E</t>
  </si>
  <si>
    <t>C</t>
  </si>
  <si>
    <t>D</t>
  </si>
  <si>
    <t>POLLY</t>
  </si>
  <si>
    <t>MATO</t>
  </si>
  <si>
    <t>SUDO</t>
  </si>
  <si>
    <t>NO</t>
  </si>
  <si>
    <t>NE</t>
  </si>
  <si>
    <t>Attribut</t>
  </si>
  <si>
    <t>RÉGLES POINTS ABA</t>
  </si>
  <si>
    <t>RÉGLES POINTS DEC</t>
  </si>
  <si>
    <t>RÉGLES POINTS EXP</t>
  </si>
  <si>
    <t>RÉGLES POINTS ADV</t>
  </si>
  <si>
    <t>RÉGLES POINTS EMB</t>
  </si>
  <si>
    <t>RÉGLES POINTS MAI</t>
  </si>
  <si>
    <t>RÉGLES POINTS NET</t>
  </si>
  <si>
    <t>aba</t>
  </si>
  <si>
    <t>dec</t>
  </si>
  <si>
    <t>exp</t>
  </si>
  <si>
    <t>adv</t>
  </si>
  <si>
    <t>emb</t>
  </si>
  <si>
    <t>mai</t>
  </si>
  <si>
    <t>net</t>
  </si>
  <si>
    <t>MAJORATION ABA</t>
  </si>
  <si>
    <t>MAJORATION DEC</t>
  </si>
  <si>
    <t>MARJORATION EXP</t>
  </si>
  <si>
    <t>MARJORATION ADV</t>
  </si>
  <si>
    <t>MARJORATION EMB</t>
  </si>
  <si>
    <t>MARJORATION MAI</t>
  </si>
  <si>
    <t>MARJORATION NET</t>
  </si>
  <si>
    <t>MAJORATION</t>
  </si>
  <si>
    <t>1-Cliquer sur le bouton "Déterminer l'attribut en fonction dela section" dans l'onglet BDD</t>
  </si>
  <si>
    <t>2 - Déterminer l'attribution de la majoration en fonction de la section et du nombre de point que référence a acqui</t>
  </si>
  <si>
    <t>Titre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</si>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</sst>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08226"/>
        <bgColor indexed="64"/>
      </patternFill>
    </fill>
    <fill>
      <patternFill patternType="solid">
        <fgColor rgb="FFE83976"/>
        <bgColor indexed="64"/>
      </patternFill>
    </fill>
    <fill>
      <patternFill patternType="solid">
        <fgColor rgb="FF009CD3"/>
        <bgColor indexed="64"/>
      </patternFill>
    </fill>
    <fill>
      <patternFill patternType="solid">
        <fgColor rgb="FFF7A624"/>
        <bgColor indexed="64"/>
      </patternFill>
    </fill>
    <fill>
      <patternFill patternType="solid">
        <fgColor rgb="FF0D6952"/>
        <bgColor indexed="64"/>
      </patternFill>
    </fill>
    <fill>
      <patternFill patternType="solid">
        <fgColor rgb="FF8C6C75"/>
        <bgColor indexed="64"/>
      </patternFill>
    </fill>
    <fill>
      <patternFill patternType="solid">
        <fgColor rgb="FFE41A1E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0" borderId="1" xfId="0" applyFill="1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/>
    <xf numFmtId="44" fontId="0" fillId="0" borderId="9" xfId="1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30">
    <dxf>
      <numFmt numFmtId="1" formatCode="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protection locked="1" hidden="0"/>
    </dxf>
    <dxf>
      <numFmt numFmtId="0" formatCode="General"/>
      <protection locked="1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327659</xdr:colOff>
      <xdr:row>1</xdr:row>
      <xdr:rowOff>53340</xdr:rowOff>
    </xdr:from>
    <xdr:to>
      <xdr:col>8</xdr:col>
      <xdr:colOff>445769</xdr:colOff>
      <xdr:row>4</xdr:row>
      <xdr:rowOff>19050</xdr:rowOff>
    </xdr:to>
    <xdr:sp macro="[0]!AppliquerRechercheServi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D1B48BB-7E91-3C3E-A1B3-92F348F8AF82}"/>
            </a:ext>
          </a:extLst>
        </xdr:cNvPr>
        <xdr:cNvSpPr/>
      </xdr:nvSpPr>
      <xdr:spPr>
        <a:xfrm>
          <a:off x="6195059" y="234315"/>
          <a:ext cx="1699260" cy="50863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Déterminer</a:t>
          </a:r>
          <a:r>
            <a:rPr lang="fr-FR" sz="1100" baseline="0"/>
            <a:t> attribut en fonction de la section</a:t>
          </a:r>
          <a:endParaRPr lang="fr-FR" sz="1100"/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81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44BD26-9152-4E80-A356-047893400FF7}" name="Analyse" displayName="Analyse" ref="A2:E84" totalsRowShown="0" headerRowDxfId="29" dataDxfId="28">
  <autoFilter ref="A2:E84" xr:uid="{2344BD26-9152-4E80-A356-047893400FF7}"/>
  <tableColumns count="5">
    <tableColumn id="1" xr3:uid="{3195C8C2-D366-470B-9ADB-EE21D3ABE930}" name="Référence" dataDxfId="27"/>
    <tableColumn id="2" xr3:uid="{C5CDE833-20E9-4BDE-96DB-9B64936BA1DD}" name="POINTS" dataDxfId="26"/>
    <tableColumn id="3" xr3:uid="{1943C8BD-5D62-4012-BAB9-FBD49CDDCD3B}" name="ATTRIBUT" dataDxfId="25">
      <calculatedColumnFormula>_xlfn.XLOOKUP(Analyse[[#This Row],[Référence]],BDD[Référence],BDD[Attribut],"Non trouvé",0)</calculatedColumnFormula>
    </tableColumn>
    <tableColumn id="4" xr3:uid="{16E36620-47EC-455C-A91D-A587F819A5A4}" name="MAJORATION" dataDxfId="24">
      <calculatedColumnFormula array="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calculatedColumnFormula>
    </tableColumn>
    <tableColumn id="5" xr3:uid="{81439BA2-EA4E-4AF2-A9C2-149D1372EADC}" name="Montant" dataDxfId="0">
      <calculatedColumnFormula array="1">SUMIFS(BDD[Montant],BDD[Référence],Analyse[Référence])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201622C-EAFD-4AFA-9F0A-85B90E407898}" name="BDD" displayName="BDD" ref="A1:F100" totalsRowShown="0" headerRowDxfId="23">
  <autoFilter ref="A1:F100" xr:uid="{6201622C-EAFD-4AFA-9F0A-85B90E407898}"/>
  <tableColumns count="6">
    <tableColumn id="1" xr3:uid="{C08A0C79-03B8-4F04-AF22-B117A4B7087A}" name="Référence" dataDxfId="22"/>
    <tableColumn id="2" xr3:uid="{46D05B1B-A51B-460B-852B-670D2F76DBA1}" name="Section" dataDxfId="21"/>
    <tableColumn id="3" xr3:uid="{53C1449C-1074-4F51-B59E-001A9043488E}" name="Périmètre" dataDxfId="20"/>
    <tableColumn id="4" xr3:uid="{1F85887D-D4F2-4FD0-B791-A6748DF47459}" name="Champs"/>
    <tableColumn id="5" xr3:uid="{28BC40E7-5BF4-45D2-97BA-939DBA4779A9}" name="Attribut" dataDxfId="19">
      <calculatedColumnFormula>RechAttribut(B2)</calculatedColumnFormula>
    </tableColumn>
    <tableColumn id="6" xr3:uid="{64F463D9-A2A7-4BFA-87F0-D34AC492164F}" name="Montant" dataDxfId="1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E2660A-E687-403B-8873-EDBD64435E50}" name="TableauRéglesMarjoration" displayName="TableauRéglesMarjoration" ref="A2:N6" totalsRowShown="0" headerRowDxfId="17" headerRowBorderDxfId="16" tableBorderDxfId="15" totalsRowBorderDxfId="14">
  <autoFilter ref="A2:N6" xr:uid="{6FE2660A-E687-403B-8873-EDBD64435E50}"/>
  <tableColumns count="14">
    <tableColumn id="1" xr3:uid="{D6B1F20B-5D42-47AC-AE50-D793CA797F89}" name="RÉGLES POINTS ABA" dataDxfId="13"/>
    <tableColumn id="2" xr3:uid="{89D0CD22-20F3-433B-96BB-BE2F41A2680B}" name="MAJORATION ABA" dataDxfId="12" dataCellStyle="Monétaire"/>
    <tableColumn id="3" xr3:uid="{6645946D-11CD-4A66-B545-10E0AE992051}" name="RÉGLES POINTS DEC" dataDxfId="11"/>
    <tableColumn id="4" xr3:uid="{4BFE05BC-2CFC-4183-A61F-F786F79CE07C}" name="MAJORATION DEC" dataDxfId="10" dataCellStyle="Monétaire"/>
    <tableColumn id="5" xr3:uid="{2820D1E8-3118-4E1F-9FCF-D2334E6464DB}" name="RÉGLES POINTS EXP" dataDxfId="9"/>
    <tableColumn id="6" xr3:uid="{D641C1BE-6BC8-40A0-83F5-BCC0F30F4B6A}" name="MARJORATION EXP" dataDxfId="8" dataCellStyle="Monétaire"/>
    <tableColumn id="7" xr3:uid="{0F2048DD-7EBD-4F99-96B5-F862B7D50A31}" name="RÉGLES POINTS ADV" dataDxfId="7"/>
    <tableColumn id="8" xr3:uid="{BB482A66-B7D0-4C73-86C5-29AD00DA464E}" name="MARJORATION ADV" dataDxfId="6" dataCellStyle="Monétaire"/>
    <tableColumn id="9" xr3:uid="{5A2F6209-0E92-4402-804E-561E67040CE6}" name="RÉGLES POINTS EMB" dataDxfId="5"/>
    <tableColumn id="10" xr3:uid="{337220D7-6B9E-4CCA-A97B-FEF8C50014FE}" name="MARJORATION EMB" dataDxfId="4" dataCellStyle="Monétaire"/>
    <tableColumn id="11" xr3:uid="{B5E1701F-7FCA-4028-8695-AC79F05C4F0A}" name="RÉGLES POINTS MAI" dataDxfId="3"/>
    <tableColumn id="12" xr3:uid="{01531633-FDA2-4A48-95F4-B61CF8636D05}" name="MARJORATION MAI" dataDxfId="2" dataCellStyle="Monétaire"/>
    <tableColumn id="13" xr3:uid="{CAC85B09-70E8-4336-BAA5-DF0D57A4F471}" name="RÉGLES POINTS NET"/>
    <tableColumn id="14" xr3:uid="{76F5326C-D6A6-42DD-A402-8BAD2162F09E}" name="MARJORATION NET" dataDxfId="1" dataCellStyle="Monétair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9011-A07C-49B8-B468-ABD8EA758E34}">
  <sheetPr codeName="Feuil4"/>
  <dimension ref="A1:A2"/>
  <sheetViews>
    <sheetView workbookViewId="0">
      <selection activeCell="E12" sqref="E12"/>
    </sheetView>
  </sheetViews>
  <sheetFormatPr baseColWidth="10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A2C17-4838-4F78-AD72-BC990F56AABD}">
  <sheetPr codeName="Feuil2"/>
  <dimension ref="A1:E84"/>
  <sheetViews>
    <sheetView tabSelected="1" workbookViewId="0">
      <selection activeCell="J13" sqref="J13"/>
    </sheetView>
  </sheetViews>
  <sheetFormatPr baseColWidth="10" defaultRowHeight="14.4" x14ac:dyDescent="0.3"/>
  <cols>
    <col min="1" max="1" width="17.44140625" style="24" customWidth="1"/>
    <col min="2" max="2" width="11.5546875" style="23"/>
    <col min="3" max="3" width="15" customWidth="1"/>
    <col min="4" max="4" width="15.5546875" customWidth="1"/>
    <col min="5" max="5" width="17.109375" style="26" customWidth="1"/>
    <col min="6" max="16384" width="11.5546875" style="23"/>
  </cols>
  <sheetData>
    <row r="1" spans="1:5" x14ac:dyDescent="0.3">
      <c r="A1" s="23" t="s">
        <v>109</v>
      </c>
    </row>
    <row r="2" spans="1:5" x14ac:dyDescent="0.3">
      <c r="A2" s="24" t="s">
        <v>69</v>
      </c>
      <c r="B2" s="23" t="s">
        <v>70</v>
      </c>
      <c r="C2" t="s">
        <v>71</v>
      </c>
      <c r="D2" t="s">
        <v>106</v>
      </c>
      <c r="E2" s="26" t="s">
        <v>110</v>
      </c>
    </row>
    <row r="3" spans="1:5" x14ac:dyDescent="0.3">
      <c r="A3" s="24">
        <v>11111</v>
      </c>
      <c r="B3" s="23">
        <v>10</v>
      </c>
      <c r="C3" t="str">
        <f>_xlfn.XLOOKUP(Analyse[[#This Row],[Référence]],BDD[Référence],BDD[Attribut],"Non trouvé",0)</f>
        <v>ABA</v>
      </c>
      <c r="D3" cm="1">
        <f t="array" ref="D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3" s="26" t="e" cm="1" vm="1">
        <f t="array" aca="1" ref="E3" ca="1">SUMIFS(BDD[Montant],BDD[Référence],Analyse[Référence])</f>
        <v>#VALUE!</v>
      </c>
    </row>
    <row r="4" spans="1:5" x14ac:dyDescent="0.3">
      <c r="A4" s="24">
        <v>22222</v>
      </c>
      <c r="B4" s="23">
        <v>40</v>
      </c>
      <c r="C4" t="str">
        <f>_xlfn.XLOOKUP(Analyse[[#This Row],[Référence]],BDD[Référence],BDD[Attribut],"Non trouvé",0)</f>
        <v>ABA</v>
      </c>
      <c r="D4" cm="1">
        <f t="array" ref="D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4" s="26" t="e" cm="1" vm="1">
        <f t="array" aca="1" ref="E4" ca="1">SUMIFS(BDD[Montant],BDD[Référence],Analyse[Référence])</f>
        <v>#VALUE!</v>
      </c>
    </row>
    <row r="5" spans="1:5" x14ac:dyDescent="0.3">
      <c r="A5" s="24">
        <v>33333</v>
      </c>
      <c r="B5" s="23">
        <v>20</v>
      </c>
      <c r="C5" t="str">
        <f>_xlfn.XLOOKUP(Analyse[[#This Row],[Référence]],BDD[Référence],BDD[Attribut],"Non trouvé",0)</f>
        <v>DEC</v>
      </c>
      <c r="D5" cm="1">
        <f t="array" ref="D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5" s="26" t="e" cm="1" vm="1">
        <f t="array" aca="1" ref="E5" ca="1">SUMIFS(BDD[Montant],BDD[Référence],Analyse[Référence])</f>
        <v>#VALUE!</v>
      </c>
    </row>
    <row r="6" spans="1:5" x14ac:dyDescent="0.3">
      <c r="A6" s="24">
        <v>44444</v>
      </c>
      <c r="B6" s="23">
        <v>50</v>
      </c>
      <c r="C6" t="str">
        <f>_xlfn.XLOOKUP(Analyse[[#This Row],[Référence]],BDD[Référence],BDD[Attribut],"Non trouvé",0)</f>
        <v>EMB</v>
      </c>
      <c r="D6" cm="1">
        <f t="array" ref="D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6" s="26" t="e" cm="1" vm="1">
        <f t="array" aca="1" ref="E6" ca="1">SUMIFS(BDD[Montant],BDD[Référence],Analyse[Référence])</f>
        <v>#VALUE!</v>
      </c>
    </row>
    <row r="7" spans="1:5" x14ac:dyDescent="0.3">
      <c r="A7" s="24">
        <v>55555</v>
      </c>
      <c r="B7" s="23">
        <v>100</v>
      </c>
      <c r="C7" t="str">
        <f>_xlfn.XLOOKUP(Analyse[[#This Row],[Référence]],BDD[Référence],BDD[Attribut],"Non trouvé",0)</f>
        <v>NET</v>
      </c>
      <c r="D7" cm="1">
        <f t="array" ref="D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7" s="26" t="e" cm="1" vm="1">
        <f t="array" aca="1" ref="E7" ca="1">SUMIFS(BDD[Montant],BDD[Référence],Analyse[Référence])</f>
        <v>#VALUE!</v>
      </c>
    </row>
    <row r="8" spans="1:5" x14ac:dyDescent="0.3">
      <c r="A8" s="24">
        <v>66666</v>
      </c>
      <c r="B8" s="23">
        <v>30</v>
      </c>
      <c r="C8" t="str">
        <f>_xlfn.XLOOKUP(Analyse[[#This Row],[Référence]],BDD[Référence],BDD[Attribut],"Non trouvé",0)</f>
        <v>NET</v>
      </c>
      <c r="D8" cm="1">
        <f t="array" ref="D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  <c r="E8" s="26" t="e" cm="1" vm="1">
        <f t="array" aca="1" ref="E8" ca="1">SUMIFS(BDD[Montant],BDD[Référence],Analyse[Référence])</f>
        <v>#VALUE!</v>
      </c>
    </row>
    <row r="9" spans="1:5" x14ac:dyDescent="0.3">
      <c r="A9" s="24">
        <v>77777</v>
      </c>
      <c r="B9" s="23">
        <v>55</v>
      </c>
      <c r="C9" t="str">
        <f>_xlfn.XLOOKUP(Analyse[[#This Row],[Référence]],BDD[Référence],BDD[Attribut],"Non trouvé",0)</f>
        <v>ABA</v>
      </c>
      <c r="D9" cm="1">
        <f t="array" ref="D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9" s="26" t="e" cm="1" vm="1">
        <f t="array" aca="1" ref="E9" ca="1">SUMIFS(BDD[Montant],BDD[Référence],Analyse[Référence])</f>
        <v>#VALUE!</v>
      </c>
    </row>
    <row r="10" spans="1:5" x14ac:dyDescent="0.3">
      <c r="A10" s="24">
        <v>99999</v>
      </c>
      <c r="B10" s="23">
        <v>35</v>
      </c>
      <c r="C10" t="str">
        <f>_xlfn.XLOOKUP(Analyse[[#This Row],[Référence]],BDD[Référence],BDD[Attribut],"Non trouvé",0)</f>
        <v>QUA</v>
      </c>
      <c r="D10" cm="1">
        <f t="array" ref="D1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10" s="26" t="e" cm="1" vm="1">
        <f t="array" aca="1" ref="E10" ca="1">SUMIFS(BDD[Montant],BDD[Référence],Analyse[Référence])</f>
        <v>#VALUE!</v>
      </c>
    </row>
    <row r="11" spans="1:5" x14ac:dyDescent="0.3">
      <c r="A11" s="24">
        <v>12111</v>
      </c>
      <c r="B11" s="23">
        <v>65</v>
      </c>
      <c r="C11" t="str">
        <f>_xlfn.XLOOKUP(Analyse[[#This Row],[Référence]],BDD[Référence],BDD[Attribut],"Non trouvé",0)</f>
        <v>EXP</v>
      </c>
      <c r="D11" cm="1">
        <f t="array" ref="D1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2200</v>
      </c>
      <c r="E11" s="26" t="e" cm="1" vm="1">
        <f t="array" aca="1" ref="E11" ca="1">SUMIFS(BDD[Montant],BDD[Référence],Analyse[Référence])</f>
        <v>#VALUE!</v>
      </c>
    </row>
    <row r="12" spans="1:5" x14ac:dyDescent="0.3">
      <c r="A12" s="24">
        <v>12222</v>
      </c>
      <c r="B12" s="23">
        <v>75</v>
      </c>
      <c r="C12" t="str">
        <f>_xlfn.XLOOKUP(Analyse[[#This Row],[Référence]],BDD[Référence],BDD[Attribut],"Non trouvé",0)</f>
        <v>ABA</v>
      </c>
      <c r="D12" cm="1">
        <f t="array" ref="D1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  <c r="E12" s="26" t="e" cm="1" vm="1">
        <f t="array" aca="1" ref="E12" ca="1">SUMIFS(BDD[Montant],BDD[Référence],Analyse[Référence])</f>
        <v>#VALUE!</v>
      </c>
    </row>
    <row r="13" spans="1:5" x14ac:dyDescent="0.3">
      <c r="A13" s="24">
        <v>12333</v>
      </c>
      <c r="B13" s="23">
        <v>70</v>
      </c>
      <c r="C13" t="str">
        <f>_xlfn.XLOOKUP(Analyse[[#This Row],[Référence]],BDD[Référence],BDD[Attribut],"Non trouvé",0)</f>
        <v>EMB</v>
      </c>
      <c r="D13" cm="1">
        <f t="array" ref="D1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700</v>
      </c>
      <c r="E13" s="26" t="e" cm="1" vm="1">
        <f t="array" aca="1" ref="E13" ca="1">SUMIFS(BDD[Montant],BDD[Référence],Analyse[Référence])</f>
        <v>#VALUE!</v>
      </c>
    </row>
    <row r="14" spans="1:5" x14ac:dyDescent="0.3">
      <c r="A14" s="24">
        <v>12444</v>
      </c>
      <c r="B14" s="23">
        <v>0</v>
      </c>
      <c r="C14" t="str">
        <f>_xlfn.XLOOKUP(Analyse[[#This Row],[Référence]],BDD[Référence],BDD[Attribut],"Non trouvé",0)</f>
        <v>MAI</v>
      </c>
      <c r="D14" cm="1">
        <f t="array" ref="D1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14" s="26" t="e" cm="1" vm="1">
        <f t="array" aca="1" ref="E14" ca="1">SUMIFS(BDD[Montant],BDD[Référence],Analyse[Référence])</f>
        <v>#VALUE!</v>
      </c>
    </row>
    <row r="15" spans="1:5" x14ac:dyDescent="0.3">
      <c r="A15" s="24">
        <v>12555</v>
      </c>
      <c r="B15" s="23">
        <v>80</v>
      </c>
      <c r="C15" t="str">
        <f>_xlfn.XLOOKUP(Analyse[[#This Row],[Référence]],BDD[Référence],BDD[Attribut],"Non trouvé",0)</f>
        <v>NET</v>
      </c>
      <c r="D15" cm="1">
        <f t="array" ref="D1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15" s="26" t="e" cm="1" vm="1">
        <f t="array" aca="1" ref="E15" ca="1">SUMIFS(BDD[Montant],BDD[Référence],Analyse[Référence])</f>
        <v>#VALUE!</v>
      </c>
    </row>
    <row r="16" spans="1:5" x14ac:dyDescent="0.3">
      <c r="A16" s="24">
        <v>12666</v>
      </c>
      <c r="B16" s="23">
        <v>44</v>
      </c>
      <c r="C16" t="str">
        <f>_xlfn.XLOOKUP(Analyse[[#This Row],[Référence]],BDD[Référence],BDD[Attribut],"Non trouvé",0)</f>
        <v>NET</v>
      </c>
      <c r="D16" cm="1">
        <f t="array" ref="D1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  <c r="E16" s="26" t="e" cm="1" vm="1">
        <f t="array" aca="1" ref="E16" ca="1">SUMIFS(BDD[Montant],BDD[Référence],Analyse[Référence])</f>
        <v>#VALUE!</v>
      </c>
    </row>
    <row r="17" spans="1:5" x14ac:dyDescent="0.3">
      <c r="A17" s="24">
        <v>12888</v>
      </c>
      <c r="B17" s="23">
        <v>95</v>
      </c>
      <c r="C17" t="str">
        <f>_xlfn.XLOOKUP(Analyse[[#This Row],[Référence]],BDD[Référence],BDD[Attribut],"Non trouvé",0)</f>
        <v>ABA</v>
      </c>
      <c r="D17" cm="1">
        <f t="array" ref="D1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  <c r="E17" s="26" t="e" cm="1" vm="1">
        <f t="array" aca="1" ref="E17" ca="1">SUMIFS(BDD[Montant],BDD[Référence],Analyse[Référence])</f>
        <v>#VALUE!</v>
      </c>
    </row>
    <row r="18" spans="1:5" x14ac:dyDescent="0.3">
      <c r="A18" s="24">
        <v>12999</v>
      </c>
      <c r="B18" s="23">
        <v>56</v>
      </c>
      <c r="C18" t="str">
        <f>_xlfn.XLOOKUP(Analyse[[#This Row],[Référence]],BDD[Référence],BDD[Attribut],"Non trouvé",0)</f>
        <v>NET</v>
      </c>
      <c r="D18" cm="1">
        <f t="array" ref="D1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  <c r="E18" s="26" t="e" cm="1" vm="1">
        <f t="array" aca="1" ref="E18" ca="1">SUMIFS(BDD[Montant],BDD[Référence],Analyse[Référence])</f>
        <v>#VALUE!</v>
      </c>
    </row>
    <row r="19" spans="1:5" x14ac:dyDescent="0.3">
      <c r="A19" s="24">
        <v>13111</v>
      </c>
      <c r="B19" s="23">
        <v>21</v>
      </c>
      <c r="C19" t="str">
        <f>_xlfn.XLOOKUP(Analyse[[#This Row],[Référence]],BDD[Référence],BDD[Attribut],"Non trouvé",0)</f>
        <v>DEC</v>
      </c>
      <c r="D19" cm="1">
        <f t="array" ref="D1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19" s="26" t="e" cm="1" vm="1">
        <f t="array" aca="1" ref="E19" ca="1">SUMIFS(BDD[Montant],BDD[Référence],Analyse[Référence])</f>
        <v>#VALUE!</v>
      </c>
    </row>
    <row r="20" spans="1:5" x14ac:dyDescent="0.3">
      <c r="A20" s="24">
        <v>13222</v>
      </c>
      <c r="B20" s="23">
        <v>3</v>
      </c>
      <c r="C20" t="str">
        <f>_xlfn.XLOOKUP(Analyse[[#This Row],[Référence]],BDD[Référence],BDD[Attribut],"Non trouvé",0)</f>
        <v>EXP</v>
      </c>
      <c r="D20" cm="1">
        <f t="array" ref="D2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20" s="26" t="e" cm="1" vm="1">
        <f t="array" aca="1" ref="E20" ca="1">SUMIFS(BDD[Montant],BDD[Référence],Analyse[Référence])</f>
        <v>#VALUE!</v>
      </c>
    </row>
    <row r="21" spans="1:5" x14ac:dyDescent="0.3">
      <c r="A21" s="24">
        <v>13333</v>
      </c>
      <c r="B21" s="23">
        <v>12</v>
      </c>
      <c r="C21" t="str">
        <f>_xlfn.XLOOKUP(Analyse[[#This Row],[Référence]],BDD[Référence],BDD[Attribut],"Non trouvé",0)</f>
        <v>NET</v>
      </c>
      <c r="D21" cm="1">
        <f t="array" ref="D2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21" s="26" t="e" cm="1" vm="1">
        <f t="array" aca="1" ref="E21" ca="1">SUMIFS(BDD[Montant],BDD[Référence],Analyse[Référence])</f>
        <v>#VALUE!</v>
      </c>
    </row>
    <row r="22" spans="1:5" x14ac:dyDescent="0.3">
      <c r="A22" s="24">
        <v>13444</v>
      </c>
      <c r="B22" s="23">
        <v>26</v>
      </c>
      <c r="C22" t="str">
        <f>_xlfn.XLOOKUP(Analyse[[#This Row],[Référence]],BDD[Référence],BDD[Attribut],"Non trouvé",0)</f>
        <v>DEC</v>
      </c>
      <c r="D22" cm="1">
        <f t="array" ref="D2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22" s="26" t="e" cm="1" vm="1">
        <f t="array" aca="1" ref="E22" ca="1">SUMIFS(BDD[Montant],BDD[Référence],Analyse[Référence])</f>
        <v>#VALUE!</v>
      </c>
    </row>
    <row r="23" spans="1:5" x14ac:dyDescent="0.3">
      <c r="A23" s="24">
        <v>13555</v>
      </c>
      <c r="B23" s="23">
        <v>39</v>
      </c>
      <c r="C23" t="str">
        <f>_xlfn.XLOOKUP(Analyse[[#This Row],[Référence]],BDD[Référence],BDD[Attribut],"Non trouvé",0)</f>
        <v>NET</v>
      </c>
      <c r="D23" cm="1">
        <f t="array" ref="D2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5000</v>
      </c>
      <c r="E23" s="26" t="e" cm="1" vm="1">
        <f t="array" aca="1" ref="E23" ca="1">SUMIFS(BDD[Montant],BDD[Référence],Analyse[Référence])</f>
        <v>#VALUE!</v>
      </c>
    </row>
    <row r="24" spans="1:5" x14ac:dyDescent="0.3">
      <c r="A24" s="24">
        <v>13666</v>
      </c>
      <c r="B24" s="23">
        <v>48</v>
      </c>
      <c r="C24" t="str">
        <f>_xlfn.XLOOKUP(Analyse[[#This Row],[Référence]],BDD[Référence],BDD[Attribut],"Non trouvé",0)</f>
        <v>QUA</v>
      </c>
      <c r="D24" cm="1">
        <f t="array" ref="D2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24" s="26" t="e" cm="1" vm="1">
        <f t="array" aca="1" ref="E24" ca="1">SUMIFS(BDD[Montant],BDD[Référence],Analyse[Référence])</f>
        <v>#VALUE!</v>
      </c>
    </row>
    <row r="25" spans="1:5" x14ac:dyDescent="0.3">
      <c r="A25" s="24">
        <v>13888</v>
      </c>
      <c r="B25" s="23">
        <v>57</v>
      </c>
      <c r="C25" t="str">
        <f>_xlfn.XLOOKUP(Analyse[[#This Row],[Référence]],BDD[Référence],BDD[Attribut],"Non trouvé",0)</f>
        <v>EMB</v>
      </c>
      <c r="D25" cm="1">
        <f t="array" ref="D2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25" s="26" t="e" cm="1" vm="1">
        <f t="array" aca="1" ref="E25" ca="1">SUMIFS(BDD[Montant],BDD[Référence],Analyse[Référence])</f>
        <v>#VALUE!</v>
      </c>
    </row>
    <row r="26" spans="1:5" x14ac:dyDescent="0.3">
      <c r="A26" s="24">
        <v>13999</v>
      </c>
      <c r="B26" s="23">
        <v>62</v>
      </c>
      <c r="C26" t="str">
        <f>_xlfn.XLOOKUP(Analyse[[#This Row],[Référence]],BDD[Référence],BDD[Attribut],"Non trouvé",0)</f>
        <v>DEC</v>
      </c>
      <c r="D26" cm="1">
        <f t="array" ref="D2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26" s="26" t="e" cm="1" vm="1">
        <f t="array" aca="1" ref="E26" ca="1">SUMIFS(BDD[Montant],BDD[Référence],Analyse[Référence])</f>
        <v>#VALUE!</v>
      </c>
    </row>
    <row r="27" spans="1:5" x14ac:dyDescent="0.3">
      <c r="A27" s="24">
        <v>14111</v>
      </c>
      <c r="B27" s="23">
        <v>38</v>
      </c>
      <c r="C27" t="str">
        <f>_xlfn.XLOOKUP(Analyse[[#This Row],[Référence]],BDD[Référence],BDD[Attribut],"Non trouvé",0)</f>
        <v>MAI</v>
      </c>
      <c r="D27" cm="1">
        <f t="array" ref="D2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27" s="26" t="e" cm="1" vm="1">
        <f t="array" aca="1" ref="E27" ca="1">SUMIFS(BDD[Montant],BDD[Référence],Analyse[Référence])</f>
        <v>#VALUE!</v>
      </c>
    </row>
    <row r="28" spans="1:5" x14ac:dyDescent="0.3">
      <c r="A28" s="24">
        <v>14222</v>
      </c>
      <c r="B28" s="23">
        <v>66</v>
      </c>
      <c r="C28" t="str">
        <f>_xlfn.XLOOKUP(Analyse[[#This Row],[Référence]],BDD[Référence],BDD[Attribut],"Non trouvé",0)</f>
        <v>DEC</v>
      </c>
      <c r="D28" cm="1">
        <f t="array" ref="D2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28" s="26" t="e" cm="1" vm="1">
        <f t="array" aca="1" ref="E28" ca="1">SUMIFS(BDD[Montant],BDD[Référence],Analyse[Référence])</f>
        <v>#VALUE!</v>
      </c>
    </row>
    <row r="29" spans="1:5" x14ac:dyDescent="0.3">
      <c r="A29" s="24">
        <v>14333</v>
      </c>
      <c r="B29" s="23">
        <v>77</v>
      </c>
      <c r="C29" t="str">
        <f>_xlfn.XLOOKUP(Analyse[[#This Row],[Référence]],BDD[Référence],BDD[Attribut],"Non trouvé",0)</f>
        <v>EXP</v>
      </c>
      <c r="D29" cm="1">
        <f t="array" ref="D2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2200</v>
      </c>
      <c r="E29" s="26" t="e" cm="1" vm="1">
        <f t="array" aca="1" ref="E29" ca="1">SUMIFS(BDD[Montant],BDD[Référence],Analyse[Référence])</f>
        <v>#VALUE!</v>
      </c>
    </row>
    <row r="30" spans="1:5" x14ac:dyDescent="0.3">
      <c r="A30" s="24">
        <v>14444</v>
      </c>
      <c r="B30" s="23">
        <v>78</v>
      </c>
      <c r="C30" t="str">
        <f>_xlfn.XLOOKUP(Analyse[[#This Row],[Référence]],BDD[Référence],BDD[Attribut],"Non trouvé",0)</f>
        <v>NET</v>
      </c>
      <c r="D30" cm="1">
        <f t="array" ref="D3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30" s="26" t="e" cm="1" vm="1">
        <f t="array" aca="1" ref="E30" ca="1">SUMIFS(BDD[Montant],BDD[Référence],Analyse[Référence])</f>
        <v>#VALUE!</v>
      </c>
    </row>
    <row r="31" spans="1:5" x14ac:dyDescent="0.3">
      <c r="A31" s="24">
        <v>14555</v>
      </c>
      <c r="B31" s="23">
        <v>74</v>
      </c>
      <c r="C31" t="str">
        <f>_xlfn.XLOOKUP(Analyse[[#This Row],[Référence]],BDD[Référence],BDD[Attribut],"Non trouvé",0)</f>
        <v>EMB</v>
      </c>
      <c r="D31" cm="1">
        <f t="array" ref="D3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700</v>
      </c>
      <c r="E31" s="26" t="e" cm="1" vm="1">
        <f t="array" aca="1" ref="E31" ca="1">SUMIFS(BDD[Montant],BDD[Référence],Analyse[Référence])</f>
        <v>#VALUE!</v>
      </c>
    </row>
    <row r="32" spans="1:5" x14ac:dyDescent="0.3">
      <c r="A32" s="24">
        <v>14666</v>
      </c>
      <c r="B32" s="23">
        <v>54</v>
      </c>
      <c r="C32" t="str">
        <f>_xlfn.XLOOKUP(Analyse[[#This Row],[Référence]],BDD[Référence],BDD[Attribut],"Non trouvé",0)</f>
        <v>DEC</v>
      </c>
      <c r="D32" cm="1">
        <f t="array" ref="D3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32" s="26" t="e" cm="1" vm="1">
        <f t="array" aca="1" ref="E32" ca="1">SUMIFS(BDD[Montant],BDD[Référence],Analyse[Référence])</f>
        <v>#VALUE!</v>
      </c>
    </row>
    <row r="33" spans="1:5" x14ac:dyDescent="0.3">
      <c r="A33" s="24">
        <v>14777</v>
      </c>
      <c r="B33" s="23">
        <v>150</v>
      </c>
      <c r="C33" t="str">
        <f>_xlfn.XLOOKUP(Analyse[[#This Row],[Référence]],BDD[Référence],BDD[Attribut],"Non trouvé",0)</f>
        <v>QUA</v>
      </c>
      <c r="D33" cm="1">
        <f t="array" ref="D3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33" s="26" t="e" cm="1" vm="1">
        <f t="array" aca="1" ref="E33" ca="1">SUMIFS(BDD[Montant],BDD[Référence],Analyse[Référence])</f>
        <v>#VALUE!</v>
      </c>
    </row>
    <row r="34" spans="1:5" x14ac:dyDescent="0.3">
      <c r="A34" s="24">
        <v>14888</v>
      </c>
      <c r="B34" s="23">
        <v>200</v>
      </c>
      <c r="C34" t="str">
        <f>_xlfn.XLOOKUP(Analyse[[#This Row],[Référence]],BDD[Référence],BDD[Attribut],"Non trouvé",0)</f>
        <v>EXP</v>
      </c>
      <c r="D34" cm="1">
        <f t="array" ref="D3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  <c r="E34" s="26" t="e" cm="1" vm="1">
        <f t="array" aca="1" ref="E34" ca="1">SUMIFS(BDD[Montant],BDD[Référence],Analyse[Référence])</f>
        <v>#VALUE!</v>
      </c>
    </row>
    <row r="35" spans="1:5" x14ac:dyDescent="0.3">
      <c r="A35" s="24">
        <v>14999</v>
      </c>
      <c r="B35" s="23">
        <v>300</v>
      </c>
      <c r="C35" t="str">
        <f>_xlfn.XLOOKUP(Analyse[[#This Row],[Référence]],BDD[Référence],BDD[Attribut],"Non trouvé",0)</f>
        <v>DEC</v>
      </c>
      <c r="D35" cm="1">
        <f t="array" ref="D3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4000</v>
      </c>
      <c r="E35" s="26" t="e" cm="1" vm="1">
        <f t="array" aca="1" ref="E35" ca="1">SUMIFS(BDD[Montant],BDD[Référence],Analyse[Référence])</f>
        <v>#VALUE!</v>
      </c>
    </row>
    <row r="36" spans="1:5" x14ac:dyDescent="0.3">
      <c r="A36" s="24">
        <v>15111</v>
      </c>
      <c r="B36" s="23">
        <v>320</v>
      </c>
      <c r="C36" t="str">
        <f>_xlfn.XLOOKUP(Analyse[[#This Row],[Référence]],BDD[Référence],BDD[Attribut],"Non trouvé",0)</f>
        <v>MAI</v>
      </c>
      <c r="D36" cm="1">
        <f t="array" ref="D3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580</v>
      </c>
      <c r="E36" s="26" t="e" cm="1" vm="1">
        <f t="array" aca="1" ref="E36" ca="1">SUMIFS(BDD[Montant],BDD[Référence],Analyse[Référence])</f>
        <v>#VALUE!</v>
      </c>
    </row>
    <row r="37" spans="1:5" x14ac:dyDescent="0.3">
      <c r="A37" s="24">
        <v>15222</v>
      </c>
      <c r="B37" s="23">
        <v>350</v>
      </c>
      <c r="C37" t="str">
        <f>_xlfn.XLOOKUP(Analyse[[#This Row],[Référence]],BDD[Référence],BDD[Attribut],"Non trouvé",0)</f>
        <v>ADM</v>
      </c>
      <c r="D37" cm="1">
        <f t="array" ref="D3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37" s="26" t="e" cm="1" vm="1">
        <f t="array" aca="1" ref="E37" ca="1">SUMIFS(BDD[Montant],BDD[Référence],Analyse[Référence])</f>
        <v>#VALUE!</v>
      </c>
    </row>
    <row r="38" spans="1:5" x14ac:dyDescent="0.3">
      <c r="A38" s="24">
        <v>15444</v>
      </c>
      <c r="B38" s="23">
        <v>105</v>
      </c>
      <c r="C38" t="str">
        <f>_xlfn.XLOOKUP(Analyse[[#This Row],[Référence]],BDD[Référence],BDD[Attribut],"Non trouvé",0)</f>
        <v>EXP</v>
      </c>
      <c r="D38" cm="1">
        <f t="array" ref="D3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2200</v>
      </c>
      <c r="E38" s="26" t="e" cm="1" vm="1">
        <f t="array" aca="1" ref="E38" ca="1">SUMIFS(BDD[Montant],BDD[Référence],Analyse[Référence])</f>
        <v>#VALUE!</v>
      </c>
    </row>
    <row r="39" spans="1:5" x14ac:dyDescent="0.3">
      <c r="A39" s="24">
        <v>15555</v>
      </c>
      <c r="B39" s="23">
        <v>210</v>
      </c>
      <c r="C39" t="str">
        <f>_xlfn.XLOOKUP(Analyse[[#This Row],[Référence]],BDD[Référence],BDD[Attribut],"Non trouvé",0)</f>
        <v>QUA</v>
      </c>
      <c r="D39" cm="1">
        <f t="array" ref="D3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39" s="26" t="e" cm="1" vm="1">
        <f t="array" aca="1" ref="E39" ca="1">SUMIFS(BDD[Montant],BDD[Référence],Analyse[Référence])</f>
        <v>#VALUE!</v>
      </c>
    </row>
    <row r="40" spans="1:5" x14ac:dyDescent="0.3">
      <c r="A40" s="24">
        <v>15666</v>
      </c>
      <c r="B40" s="23">
        <v>160</v>
      </c>
      <c r="C40" t="str">
        <f>_xlfn.XLOOKUP(Analyse[[#This Row],[Référence]],BDD[Référence],BDD[Attribut],"Non trouvé",0)</f>
        <v>ADM</v>
      </c>
      <c r="D40" cm="1">
        <f t="array" ref="D4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0" s="26" t="e" cm="1" vm="1">
        <f t="array" aca="1" ref="E40" ca="1">SUMIFS(BDD[Montant],BDD[Référence],Analyse[Référence])</f>
        <v>#VALUE!</v>
      </c>
    </row>
    <row r="41" spans="1:5" x14ac:dyDescent="0.3">
      <c r="A41" s="24">
        <v>15777</v>
      </c>
      <c r="B41" s="23">
        <v>110</v>
      </c>
      <c r="C41" t="str">
        <f>_xlfn.XLOOKUP(Analyse[[#This Row],[Référence]],BDD[Référence],BDD[Attribut],"Non trouvé",0)</f>
        <v>RH</v>
      </c>
      <c r="D41" cm="1">
        <f t="array" ref="D4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1" s="26" t="e" cm="1" vm="1">
        <f t="array" aca="1" ref="E41" ca="1">SUMIFS(BDD[Montant],BDD[Référence],Analyse[Référence])</f>
        <v>#VALUE!</v>
      </c>
    </row>
    <row r="42" spans="1:5" x14ac:dyDescent="0.3">
      <c r="A42" s="24">
        <v>15888</v>
      </c>
      <c r="B42" s="23">
        <v>95</v>
      </c>
      <c r="C42" t="str">
        <f>_xlfn.XLOOKUP(Analyse[[#This Row],[Référence]],BDD[Référence],BDD[Attribut],"Non trouvé",0)</f>
        <v>MAI</v>
      </c>
      <c r="D42" cm="1">
        <f t="array" ref="D4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2" s="26" t="e" cm="1" vm="1">
        <f t="array" aca="1" ref="E42" ca="1">SUMIFS(BDD[Montant],BDD[Référence],Analyse[Référence])</f>
        <v>#VALUE!</v>
      </c>
    </row>
    <row r="43" spans="1:5" x14ac:dyDescent="0.3">
      <c r="A43" s="24">
        <v>15999</v>
      </c>
      <c r="B43" s="23">
        <v>10</v>
      </c>
      <c r="C43" t="str">
        <f>_xlfn.XLOOKUP(Analyse[[#This Row],[Référence]],BDD[Référence],BDD[Attribut],"Non trouvé",0)</f>
        <v>EXP</v>
      </c>
      <c r="D43" cm="1">
        <f t="array" ref="D4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3" s="26" t="e" cm="1" vm="1">
        <f t="array" aca="1" ref="E43" ca="1">SUMIFS(BDD[Montant],BDD[Référence],Analyse[Référence])</f>
        <v>#VALUE!</v>
      </c>
    </row>
    <row r="44" spans="1:5" x14ac:dyDescent="0.3">
      <c r="A44" s="24">
        <v>16111</v>
      </c>
      <c r="B44" s="23">
        <v>40</v>
      </c>
      <c r="C44" t="str">
        <f>_xlfn.XLOOKUP(Analyse[[#This Row],[Référence]],BDD[Référence],BDD[Attribut],"Non trouvé",0)</f>
        <v>EMB</v>
      </c>
      <c r="D44" cm="1">
        <f t="array" ref="D4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44" s="26" t="e" cm="1" vm="1">
        <f t="array" aca="1" ref="E44" ca="1">SUMIFS(BDD[Montant],BDD[Référence],Analyse[Référence])</f>
        <v>#VALUE!</v>
      </c>
    </row>
    <row r="45" spans="1:5" x14ac:dyDescent="0.3">
      <c r="A45" s="24">
        <v>16222</v>
      </c>
      <c r="B45" s="23">
        <v>20</v>
      </c>
      <c r="C45" t="str">
        <f>_xlfn.XLOOKUP(Analyse[[#This Row],[Référence]],BDD[Référence],BDD[Attribut],"Non trouvé",0)</f>
        <v>QUA</v>
      </c>
      <c r="D45" cm="1">
        <f t="array" ref="D4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5" s="26" t="e" cm="1" vm="1">
        <f t="array" aca="1" ref="E45" ca="1">SUMIFS(BDD[Montant],BDD[Référence],Analyse[Référence])</f>
        <v>#VALUE!</v>
      </c>
    </row>
    <row r="46" spans="1:5" x14ac:dyDescent="0.3">
      <c r="A46" s="24">
        <v>16333</v>
      </c>
      <c r="B46" s="23">
        <v>50</v>
      </c>
      <c r="C46" t="str">
        <f>_xlfn.XLOOKUP(Analyse[[#This Row],[Référence]],BDD[Référence],BDD[Attribut],"Non trouvé",0)</f>
        <v>ADM</v>
      </c>
      <c r="D46" cm="1">
        <f t="array" ref="D4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6" s="26" t="e" cm="1" vm="1">
        <f t="array" aca="1" ref="E46" ca="1">SUMIFS(BDD[Montant],BDD[Référence],Analyse[Référence])</f>
        <v>#VALUE!</v>
      </c>
    </row>
    <row r="47" spans="1:5" x14ac:dyDescent="0.3">
      <c r="A47" s="24">
        <v>16444</v>
      </c>
      <c r="B47" s="23">
        <v>100</v>
      </c>
      <c r="C47" t="str">
        <f>_xlfn.XLOOKUP(Analyse[[#This Row],[Référence]],BDD[Référence],BDD[Attribut],"Non trouvé",0)</f>
        <v>RH</v>
      </c>
      <c r="D47" cm="1">
        <f t="array" ref="D4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7" s="26" t="e" cm="1" vm="1">
        <f t="array" aca="1" ref="E47" ca="1">SUMIFS(BDD[Montant],BDD[Référence],Analyse[Référence])</f>
        <v>#VALUE!</v>
      </c>
    </row>
    <row r="48" spans="1:5" x14ac:dyDescent="0.3">
      <c r="A48" s="24">
        <v>16555</v>
      </c>
      <c r="B48" s="23">
        <v>30</v>
      </c>
      <c r="C48" t="str">
        <f>_xlfn.XLOOKUP(Analyse[[#This Row],[Référence]],BDD[Référence],BDD[Attribut],"Non trouvé",0)</f>
        <v/>
      </c>
      <c r="D48" cm="1">
        <f t="array" ref="D4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8" s="26" t="e" cm="1" vm="1">
        <f t="array" aca="1" ref="E48" ca="1">SUMIFS(BDD[Montant],BDD[Référence],Analyse[Référence])</f>
        <v>#VALUE!</v>
      </c>
    </row>
    <row r="49" spans="1:5" x14ac:dyDescent="0.3">
      <c r="A49" s="24">
        <v>16666</v>
      </c>
      <c r="B49" s="23">
        <v>55</v>
      </c>
      <c r="C49" t="str">
        <f>_xlfn.XLOOKUP(Analyse[[#This Row],[Référence]],BDD[Référence],BDD[Attribut],"Non trouvé",0)</f>
        <v>QUA</v>
      </c>
      <c r="D49" cm="1">
        <f t="array" ref="D4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49" s="26" t="e" cm="1" vm="1">
        <f t="array" aca="1" ref="E49" ca="1">SUMIFS(BDD[Montant],BDD[Référence],Analyse[Référence])</f>
        <v>#VALUE!</v>
      </c>
    </row>
    <row r="50" spans="1:5" x14ac:dyDescent="0.3">
      <c r="A50" s="24">
        <v>16777</v>
      </c>
      <c r="B50" s="23">
        <v>35</v>
      </c>
      <c r="C50" t="str">
        <f>_xlfn.XLOOKUP(Analyse[[#This Row],[Référence]],BDD[Référence],BDD[Attribut],"Non trouvé",0)</f>
        <v>ABA</v>
      </c>
      <c r="D50" cm="1">
        <f t="array" ref="D5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50" s="26" t="e" cm="1" vm="1">
        <f t="array" aca="1" ref="E50" ca="1">SUMIFS(BDD[Montant],BDD[Référence],Analyse[Référence])</f>
        <v>#VALUE!</v>
      </c>
    </row>
    <row r="51" spans="1:5" x14ac:dyDescent="0.3">
      <c r="A51" s="24">
        <v>16888</v>
      </c>
      <c r="B51" s="23">
        <v>65</v>
      </c>
      <c r="C51" t="str">
        <f>_xlfn.XLOOKUP(Analyse[[#This Row],[Référence]],BDD[Référence],BDD[Attribut],"Non trouvé",0)</f>
        <v>NET</v>
      </c>
      <c r="D51" cm="1">
        <f t="array" ref="D5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51" s="26" t="e" cm="1" vm="1">
        <f t="array" aca="1" ref="E51" ca="1">SUMIFS(BDD[Montant],BDD[Référence],Analyse[Référence])</f>
        <v>#VALUE!</v>
      </c>
    </row>
    <row r="52" spans="1:5" x14ac:dyDescent="0.3">
      <c r="A52" s="24">
        <v>17111</v>
      </c>
      <c r="B52" s="23">
        <v>75</v>
      </c>
      <c r="C52" t="str">
        <f>_xlfn.XLOOKUP(Analyse[[#This Row],[Référence]],BDD[Référence],BDD[Attribut],"Non trouvé",0)</f>
        <v>EMB</v>
      </c>
      <c r="D52" cm="1">
        <f t="array" ref="D5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700</v>
      </c>
      <c r="E52" s="26" t="e" cm="1" vm="1">
        <f t="array" aca="1" ref="E52" ca="1">SUMIFS(BDD[Montant],BDD[Référence],Analyse[Référence])</f>
        <v>#VALUE!</v>
      </c>
    </row>
    <row r="53" spans="1:5" x14ac:dyDescent="0.3">
      <c r="A53" s="24">
        <v>17222</v>
      </c>
      <c r="B53" s="23">
        <v>70</v>
      </c>
      <c r="C53" t="str">
        <f>_xlfn.XLOOKUP(Analyse[[#This Row],[Référence]],BDD[Référence],BDD[Attribut],"Non trouvé",0)</f>
        <v>QUA</v>
      </c>
      <c r="D53" cm="1">
        <f t="array" ref="D5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3" s="26" t="e" cm="1" vm="1">
        <f t="array" aca="1" ref="E53" ca="1">SUMIFS(BDD[Montant],BDD[Référence],Analyse[Référence])</f>
        <v>#VALUE!</v>
      </c>
    </row>
    <row r="54" spans="1:5" x14ac:dyDescent="0.3">
      <c r="A54" s="24">
        <v>17333</v>
      </c>
      <c r="B54" s="23">
        <v>0</v>
      </c>
      <c r="C54" t="str">
        <f>_xlfn.XLOOKUP(Analyse[[#This Row],[Référence]],BDD[Référence],BDD[Attribut],"Non trouvé",0)</f>
        <v>ADM</v>
      </c>
      <c r="D54" cm="1">
        <f t="array" ref="D5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4" s="26" t="e" cm="1" vm="1">
        <f t="array" aca="1" ref="E54" ca="1">SUMIFS(BDD[Montant],BDD[Référence],Analyse[Référence])</f>
        <v>#VALUE!</v>
      </c>
    </row>
    <row r="55" spans="1:5" x14ac:dyDescent="0.3">
      <c r="A55" s="24">
        <v>17444</v>
      </c>
      <c r="B55" s="23">
        <v>80</v>
      </c>
      <c r="C55" t="str">
        <f>_xlfn.XLOOKUP(Analyse[[#This Row],[Référence]],BDD[Référence],BDD[Attribut],"Non trouvé",0)</f>
        <v/>
      </c>
      <c r="D55" cm="1">
        <f t="array" ref="D5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5" s="26" t="e" cm="1" vm="1">
        <f t="array" aca="1" ref="E55" ca="1">SUMIFS(BDD[Montant],BDD[Référence],Analyse[Référence])</f>
        <v>#VALUE!</v>
      </c>
    </row>
    <row r="56" spans="1:5" x14ac:dyDescent="0.3">
      <c r="A56" s="24">
        <v>17555</v>
      </c>
      <c r="B56" s="23">
        <v>44</v>
      </c>
      <c r="C56" t="str">
        <f>_xlfn.XLOOKUP(Analyse[[#This Row],[Référence]],BDD[Référence],BDD[Attribut],"Non trouvé",0)</f>
        <v>EMB</v>
      </c>
      <c r="D56" cm="1">
        <f t="array" ref="D5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56" s="26" t="e" cm="1" vm="1">
        <f t="array" aca="1" ref="E56" ca="1">SUMIFS(BDD[Montant],BDD[Référence],Analyse[Référence])</f>
        <v>#VALUE!</v>
      </c>
    </row>
    <row r="57" spans="1:5" x14ac:dyDescent="0.3">
      <c r="A57" s="24">
        <v>17666</v>
      </c>
      <c r="B57" s="23">
        <v>95</v>
      </c>
      <c r="C57" t="str">
        <f>_xlfn.XLOOKUP(Analyse[[#This Row],[Référence]],BDD[Référence],BDD[Attribut],"Non trouvé",0)</f>
        <v>ADM</v>
      </c>
      <c r="D57" cm="1">
        <f t="array" ref="D5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7" s="26" t="e" cm="1" vm="1">
        <f t="array" aca="1" ref="E57" ca="1">SUMIFS(BDD[Montant],BDD[Référence],Analyse[Référence])</f>
        <v>#VALUE!</v>
      </c>
    </row>
    <row r="58" spans="1:5" x14ac:dyDescent="0.3">
      <c r="A58" s="24">
        <v>17777</v>
      </c>
      <c r="B58" s="23">
        <v>56</v>
      </c>
      <c r="C58" t="str">
        <f>_xlfn.XLOOKUP(Analyse[[#This Row],[Référence]],BDD[Référence],BDD[Attribut],"Non trouvé",0)</f>
        <v>MAI</v>
      </c>
      <c r="D58" cm="1">
        <f t="array" ref="D5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8" s="26" t="e" cm="1" vm="1">
        <f t="array" aca="1" ref="E58" ca="1">SUMIFS(BDD[Montant],BDD[Référence],Analyse[Référence])</f>
        <v>#VALUE!</v>
      </c>
    </row>
    <row r="59" spans="1:5" x14ac:dyDescent="0.3">
      <c r="A59" s="24">
        <v>17888</v>
      </c>
      <c r="B59" s="23">
        <v>21</v>
      </c>
      <c r="C59" t="str">
        <f>_xlfn.XLOOKUP(Analyse[[#This Row],[Référence]],BDD[Référence],BDD[Attribut],"Non trouvé",0)</f>
        <v>EMB</v>
      </c>
      <c r="D59" cm="1">
        <f t="array" ref="D5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59" s="26" t="e" cm="1" vm="1">
        <f t="array" aca="1" ref="E59" ca="1">SUMIFS(BDD[Montant],BDD[Référence],Analyse[Référence])</f>
        <v>#VALUE!</v>
      </c>
    </row>
    <row r="60" spans="1:5" x14ac:dyDescent="0.3">
      <c r="A60" s="24">
        <v>17999</v>
      </c>
      <c r="B60" s="23">
        <v>3</v>
      </c>
      <c r="C60" t="str">
        <f>_xlfn.XLOOKUP(Analyse[[#This Row],[Référence]],BDD[Référence],BDD[Attribut],"Non trouvé",0)</f>
        <v/>
      </c>
      <c r="D60" cm="1">
        <f t="array" ref="D6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0" s="26" t="e" cm="1" vm="1">
        <f t="array" aca="1" ref="E60" ca="1">SUMIFS(BDD[Montant],BDD[Référence],Analyse[Référence])</f>
        <v>#VALUE!</v>
      </c>
    </row>
    <row r="61" spans="1:5" x14ac:dyDescent="0.3">
      <c r="A61" s="24">
        <v>18111</v>
      </c>
      <c r="B61" s="23">
        <v>12</v>
      </c>
      <c r="C61" t="str">
        <f>_xlfn.XLOOKUP(Analyse[[#This Row],[Référence]],BDD[Référence],BDD[Attribut],"Non trouvé",0)</f>
        <v>RH</v>
      </c>
      <c r="D61" cm="1">
        <f t="array" ref="D6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1" s="26" t="e" cm="1" vm="1">
        <f t="array" aca="1" ref="E61" ca="1">SUMIFS(BDD[Montant],BDD[Référence],Analyse[Référence])</f>
        <v>#VALUE!</v>
      </c>
    </row>
    <row r="62" spans="1:5" x14ac:dyDescent="0.3">
      <c r="A62" s="24">
        <v>18222</v>
      </c>
      <c r="B62" s="23">
        <v>26</v>
      </c>
      <c r="C62" t="str">
        <f>_xlfn.XLOOKUP(Analyse[[#This Row],[Référence]],BDD[Référence],BDD[Attribut],"Non trouvé",0)</f>
        <v>MAI</v>
      </c>
      <c r="D62" cm="1">
        <f t="array" ref="D6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2" s="26" t="e" cm="1" vm="1">
        <f t="array" aca="1" ref="E62" ca="1">SUMIFS(BDD[Montant],BDD[Référence],Analyse[Référence])</f>
        <v>#VALUE!</v>
      </c>
    </row>
    <row r="63" spans="1:5" x14ac:dyDescent="0.3">
      <c r="A63" s="24">
        <v>18333</v>
      </c>
      <c r="B63" s="23">
        <v>39</v>
      </c>
      <c r="C63" t="str">
        <f>_xlfn.XLOOKUP(Analyse[[#This Row],[Référence]],BDD[Référence],BDD[Attribut],"Non trouvé",0)</f>
        <v>ABA</v>
      </c>
      <c r="D63" cm="1">
        <f t="array" ref="D6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63" s="26" t="e" cm="1" vm="1">
        <f t="array" aca="1" ref="E63" ca="1">SUMIFS(BDD[Montant],BDD[Référence],Analyse[Référence])</f>
        <v>#VALUE!</v>
      </c>
    </row>
    <row r="64" spans="1:5" x14ac:dyDescent="0.3">
      <c r="A64" s="24">
        <v>18444</v>
      </c>
      <c r="B64" s="23">
        <v>48</v>
      </c>
      <c r="C64" t="str">
        <f>_xlfn.XLOOKUP(Analyse[[#This Row],[Référence]],BDD[Référence],BDD[Attribut],"Non trouvé",0)</f>
        <v>RH</v>
      </c>
      <c r="D64" cm="1">
        <f t="array" ref="D6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4" s="26" t="e" cm="1" vm="1">
        <f t="array" aca="1" ref="E64" ca="1">SUMIFS(BDD[Montant],BDD[Référence],Analyse[Référence])</f>
        <v>#VALUE!</v>
      </c>
    </row>
    <row r="65" spans="1:5" x14ac:dyDescent="0.3">
      <c r="A65" s="24">
        <v>18555</v>
      </c>
      <c r="B65" s="23">
        <v>57</v>
      </c>
      <c r="C65" t="str">
        <f>_xlfn.XLOOKUP(Analyse[[#This Row],[Référence]],BDD[Référence],BDD[Attribut],"Non trouvé",0)</f>
        <v>ABA</v>
      </c>
      <c r="D65" cm="1">
        <f t="array" ref="D6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65" s="26" t="e" cm="1" vm="1">
        <f t="array" aca="1" ref="E65" ca="1">SUMIFS(BDD[Montant],BDD[Référence],Analyse[Référence])</f>
        <v>#VALUE!</v>
      </c>
    </row>
    <row r="66" spans="1:5" x14ac:dyDescent="0.3">
      <c r="A66" s="24">
        <v>18666</v>
      </c>
      <c r="B66" s="23">
        <v>62</v>
      </c>
      <c r="C66" t="str">
        <f>_xlfn.XLOOKUP(Analyse[[#This Row],[Référence]],BDD[Référence],BDD[Attribut],"Non trouvé",0)</f>
        <v/>
      </c>
      <c r="D66" cm="1">
        <f t="array" ref="D6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6" s="26" t="e" cm="1" vm="1">
        <f t="array" aca="1" ref="E66" ca="1">SUMIFS(BDD[Montant],BDD[Référence],Analyse[Référence])</f>
        <v>#VALUE!</v>
      </c>
    </row>
    <row r="67" spans="1:5" x14ac:dyDescent="0.3">
      <c r="A67" s="24">
        <v>18777</v>
      </c>
      <c r="B67" s="23">
        <v>38</v>
      </c>
      <c r="C67" t="str">
        <f>_xlfn.XLOOKUP(Analyse[[#This Row],[Référence]],BDD[Référence],BDD[Attribut],"Non trouvé",0)</f>
        <v>MAI</v>
      </c>
      <c r="D67" cm="1">
        <f t="array" ref="D6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7" s="26" t="e" cm="1" vm="1">
        <f t="array" aca="1" ref="E67" ca="1">SUMIFS(BDD[Montant],BDD[Référence],Analyse[Référence])</f>
        <v>#VALUE!</v>
      </c>
    </row>
    <row r="68" spans="1:5" x14ac:dyDescent="0.3">
      <c r="A68" s="24">
        <v>18888</v>
      </c>
      <c r="B68" s="23">
        <v>66</v>
      </c>
      <c r="C68" t="str">
        <f>_xlfn.XLOOKUP(Analyse[[#This Row],[Référence]],BDD[Référence],BDD[Attribut],"Non trouvé",0)</f>
        <v>DEC</v>
      </c>
      <c r="D68" cm="1">
        <f t="array" ref="D6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68" s="26" t="e" cm="1" vm="1">
        <f t="array" aca="1" ref="E68" ca="1">SUMIFS(BDD[Montant],BDD[Référence],Analyse[Référence])</f>
        <v>#VALUE!</v>
      </c>
    </row>
    <row r="69" spans="1:5" x14ac:dyDescent="0.3">
      <c r="A69" s="24">
        <v>18999</v>
      </c>
      <c r="B69" s="23">
        <v>77</v>
      </c>
      <c r="C69" t="str">
        <f>_xlfn.XLOOKUP(Analyse[[#This Row],[Référence]],BDD[Référence],BDD[Attribut],"Non trouvé",0)</f>
        <v/>
      </c>
      <c r="D69" cm="1">
        <f t="array" ref="D6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69" s="26" t="e" cm="1" vm="1">
        <f t="array" aca="1" ref="E69" ca="1">SUMIFS(BDD[Montant],BDD[Référence],Analyse[Référence])</f>
        <v>#VALUE!</v>
      </c>
    </row>
    <row r="70" spans="1:5" x14ac:dyDescent="0.3">
      <c r="A70" s="24">
        <v>19111</v>
      </c>
      <c r="B70" s="23">
        <v>78</v>
      </c>
      <c r="C70" t="str">
        <f>_xlfn.XLOOKUP(Analyse[[#This Row],[Référence]],BDD[Référence],BDD[Attribut],"Non trouvé",0)</f>
        <v>NET</v>
      </c>
      <c r="D70" cm="1">
        <f t="array" ref="D7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70" s="26" t="e" cm="1" vm="1">
        <f t="array" aca="1" ref="E70" ca="1">SUMIFS(BDD[Montant],BDD[Référence],Analyse[Référence])</f>
        <v>#VALUE!</v>
      </c>
    </row>
    <row r="71" spans="1:5" x14ac:dyDescent="0.3">
      <c r="A71" s="24">
        <v>19222</v>
      </c>
      <c r="B71" s="23">
        <v>74</v>
      </c>
      <c r="C71" t="str">
        <f>_xlfn.XLOOKUP(Analyse[[#This Row],[Référence]],BDD[Référence],BDD[Attribut],"Non trouvé",0)</f>
        <v/>
      </c>
      <c r="D71" cm="1">
        <f t="array" ref="D7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1" s="26" t="e" cm="1" vm="1">
        <f t="array" aca="1" ref="E71" ca="1">SUMIFS(BDD[Montant],BDD[Référence],Analyse[Référence])</f>
        <v>#VALUE!</v>
      </c>
    </row>
    <row r="72" spans="1:5" x14ac:dyDescent="0.3">
      <c r="A72" s="24">
        <v>19333</v>
      </c>
      <c r="B72" s="23">
        <v>54</v>
      </c>
      <c r="C72" t="str">
        <f>_xlfn.XLOOKUP(Analyse[[#This Row],[Référence]],BDD[Référence],BDD[Attribut],"Non trouvé",0)</f>
        <v>DEC</v>
      </c>
      <c r="D72" cm="1">
        <f t="array" ref="D7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2000</v>
      </c>
      <c r="E72" s="26" t="e" cm="1" vm="1">
        <f t="array" aca="1" ref="E72" ca="1">SUMIFS(BDD[Montant],BDD[Référence],Analyse[Référence])</f>
        <v>#VALUE!</v>
      </c>
    </row>
    <row r="73" spans="1:5" x14ac:dyDescent="0.3">
      <c r="A73" s="24">
        <v>19444</v>
      </c>
      <c r="B73" s="23">
        <v>150</v>
      </c>
      <c r="C73" t="str">
        <f>_xlfn.XLOOKUP(Analyse[[#This Row],[Référence]],BDD[Référence],BDD[Attribut],"Non trouvé",0)</f>
        <v>NET</v>
      </c>
      <c r="D73" cm="1">
        <f t="array" ref="D7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73" s="26" t="e" cm="1" vm="1">
        <f t="array" aca="1" ref="E73" ca="1">SUMIFS(BDD[Montant],BDD[Référence],Analyse[Référence])</f>
        <v>#VALUE!</v>
      </c>
    </row>
    <row r="74" spans="1:5" x14ac:dyDescent="0.3">
      <c r="A74" s="24">
        <v>19555</v>
      </c>
      <c r="B74" s="23">
        <v>200</v>
      </c>
      <c r="C74" t="str">
        <f>_xlfn.XLOOKUP(Analyse[[#This Row],[Référence]],BDD[Référence],BDD[Attribut],"Non trouvé",0)</f>
        <v>ADM</v>
      </c>
      <c r="D74" cm="1">
        <f t="array" ref="D7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4" s="26" t="e" cm="1" vm="1">
        <f t="array" aca="1" ref="E74" ca="1">SUMIFS(BDD[Montant],BDD[Référence],Analyse[Référence])</f>
        <v>#VALUE!</v>
      </c>
    </row>
    <row r="75" spans="1:5" x14ac:dyDescent="0.3">
      <c r="A75" s="24">
        <v>19666</v>
      </c>
      <c r="B75" s="23">
        <v>300</v>
      </c>
      <c r="C75" t="str">
        <f>_xlfn.XLOOKUP(Analyse[[#This Row],[Référence]],BDD[Référence],BDD[Attribut],"Non trouvé",0)</f>
        <v>RH</v>
      </c>
      <c r="D75" cm="1">
        <f t="array" ref="D75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5" s="26" t="e" cm="1" vm="1">
        <f t="array" aca="1" ref="E75" ca="1">SUMIFS(BDD[Montant],BDD[Référence],Analyse[Référence])</f>
        <v>#VALUE!</v>
      </c>
    </row>
    <row r="76" spans="1:5" x14ac:dyDescent="0.3">
      <c r="A76" s="24">
        <v>19777</v>
      </c>
      <c r="B76" s="23">
        <v>320</v>
      </c>
      <c r="C76" t="str">
        <f>_xlfn.XLOOKUP(Analyse[[#This Row],[Référence]],BDD[Référence],BDD[Attribut],"Non trouvé",0)</f>
        <v/>
      </c>
      <c r="D76" cm="1">
        <f t="array" ref="D76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6" s="26" t="e" cm="1" vm="1">
        <f t="array" aca="1" ref="E76" ca="1">SUMIFS(BDD[Montant],BDD[Référence],Analyse[Référence])</f>
        <v>#VALUE!</v>
      </c>
    </row>
    <row r="77" spans="1:5" x14ac:dyDescent="0.3">
      <c r="A77" s="24">
        <v>19888</v>
      </c>
      <c r="B77" s="23">
        <v>350</v>
      </c>
      <c r="C77" t="str">
        <f>_xlfn.XLOOKUP(Analyse[[#This Row],[Référence]],BDD[Référence],BDD[Attribut],"Non trouvé",0)</f>
        <v/>
      </c>
      <c r="D77" cm="1">
        <f t="array" ref="D77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7" s="26" t="e" cm="1" vm="1">
        <f t="array" aca="1" ref="E77" ca="1">SUMIFS(BDD[Montant],BDD[Référence],Analyse[Référence])</f>
        <v>#VALUE!</v>
      </c>
    </row>
    <row r="78" spans="1:5" x14ac:dyDescent="0.3">
      <c r="A78" s="24">
        <v>19999</v>
      </c>
      <c r="B78" s="23">
        <v>105</v>
      </c>
      <c r="C78" t="str">
        <f>_xlfn.XLOOKUP(Analyse[[#This Row],[Référence]],BDD[Référence],BDD[Attribut],"Non trouvé",0)</f>
        <v>EMB</v>
      </c>
      <c r="D78" cm="1">
        <f t="array" ref="D78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78" s="26" t="e" cm="1" vm="1">
        <f t="array" aca="1" ref="E78" ca="1">SUMIFS(BDD[Montant],BDD[Référence],Analyse[Référence])</f>
        <v>#VALUE!</v>
      </c>
    </row>
    <row r="79" spans="1:5" x14ac:dyDescent="0.3">
      <c r="A79" s="24">
        <v>21111</v>
      </c>
      <c r="B79" s="23">
        <v>210</v>
      </c>
      <c r="C79" t="str">
        <f>_xlfn.XLOOKUP(Analyse[[#This Row],[Référence]],BDD[Référence],BDD[Attribut],"Non trouvé",0)</f>
        <v>ADM</v>
      </c>
      <c r="D79" cm="1">
        <f t="array" ref="D79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0</v>
      </c>
      <c r="E79" s="26" t="e" cm="1" vm="1">
        <f t="array" aca="1" ref="E79" ca="1">SUMIFS(BDD[Montant],BDD[Référence],Analyse[Référence])</f>
        <v>#VALUE!</v>
      </c>
    </row>
    <row r="80" spans="1:5" x14ac:dyDescent="0.3">
      <c r="A80" s="24">
        <v>21222</v>
      </c>
      <c r="B80" s="23">
        <v>160</v>
      </c>
      <c r="C80" t="str">
        <f>_xlfn.XLOOKUP(Analyse[[#This Row],[Référence]],BDD[Référence],BDD[Attribut],"Non trouvé",0)</f>
        <v>ABA</v>
      </c>
      <c r="D80" cm="1">
        <f t="array" ref="D80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4000</v>
      </c>
      <c r="E80" s="26" t="e" cm="1" vm="1">
        <f t="array" aca="1" ref="E80" ca="1">SUMIFS(BDD[Montant],BDD[Référence],Analyse[Référence])</f>
        <v>#VALUE!</v>
      </c>
    </row>
    <row r="81" spans="1:5" x14ac:dyDescent="0.3">
      <c r="A81" s="24">
        <v>21333</v>
      </c>
      <c r="B81" s="23">
        <v>110</v>
      </c>
      <c r="C81" t="str">
        <f>_xlfn.XLOOKUP(Analyse[[#This Row],[Référence]],BDD[Référence],BDD[Attribut],"Non trouvé",0)</f>
        <v>EMB</v>
      </c>
      <c r="D81" cm="1">
        <f t="array" ref="D81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1000</v>
      </c>
      <c r="E81" s="26" t="e" cm="1" vm="1">
        <f t="array" aca="1" ref="E81" ca="1">SUMIFS(BDD[Montant],BDD[Référence],Analyse[Référence])</f>
        <v>#VALUE!</v>
      </c>
    </row>
    <row r="82" spans="1:5" x14ac:dyDescent="0.3">
      <c r="A82" s="24">
        <v>21444</v>
      </c>
      <c r="B82" s="23">
        <v>95</v>
      </c>
      <c r="C82" t="str">
        <f>_xlfn.XLOOKUP(Analyse[[#This Row],[Référence]],BDD[Référence],BDD[Attribut],"Non trouvé",0)</f>
        <v>NET</v>
      </c>
      <c r="D82" cm="1">
        <f t="array" ref="D82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7500</v>
      </c>
      <c r="E82" s="26" t="e" cm="1" vm="1">
        <f t="array" aca="1" ref="E82" ca="1">SUMIFS(BDD[Montant],BDD[Référence],Analyse[Référence])</f>
        <v>#VALUE!</v>
      </c>
    </row>
    <row r="83" spans="1:5" x14ac:dyDescent="0.3">
      <c r="A83" s="24">
        <v>21555</v>
      </c>
      <c r="B83" s="23">
        <v>80</v>
      </c>
      <c r="C83" t="str">
        <f>_xlfn.XLOOKUP(Analyse[[#This Row],[Référence]],BDD[Référence],BDD[Attribut],"Non trouvé",0)</f>
        <v>ABA</v>
      </c>
      <c r="D83" cm="1">
        <f t="array" ref="D83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3000</v>
      </c>
      <c r="E83" s="26" t="e" cm="1" vm="1">
        <f t="array" aca="1" ref="E83" ca="1">SUMIFS(BDD[Montant],BDD[Référence],Analyse[Référence])</f>
        <v>#VALUE!</v>
      </c>
    </row>
    <row r="84" spans="1:5" x14ac:dyDescent="0.3">
      <c r="A84" s="24">
        <v>21666</v>
      </c>
      <c r="B84" s="23">
        <v>65</v>
      </c>
      <c r="C84" t="str">
        <f>_xlfn.XLOOKUP(Analyse[[#This Row],[Référence]],BDD[Référence],BDD[Attribut],"Non trouvé",0)</f>
        <v>EMB</v>
      </c>
      <c r="D84" cm="1">
        <f t="array" ref="D84">IFERROR(_xlfn.XLOOKUP(Analyse[[#This Row],[POINTS]],_xlfn.CHOOSECOLS(TableauRéglesMarjoration[],_xlfn.XMATCH(Analyse[[#This Row],[ATTRIBUT]],'Regles Marjoration'!$A$1:$N$1)),_xlfn.CHOOSECOLS(TableauRéglesMarjoration[],_xlfn.XMATCH(Analyse[[#This Row],[ATTRIBUT]],'Regles Marjoration'!$A$1:$N$1)+1),0,-1),0)</f>
        <v>400</v>
      </c>
      <c r="E84" s="26" t="e" cm="1" vm="1">
        <f t="array" aca="1" ref="E84" ca="1">SUMIFS(BDD[Montant],BDD[Référence],Analyse[Référence])</f>
        <v>#VALUE!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9591-A4CC-4380-9B54-BFB925D6340C}">
  <sheetPr codeName="Feuil1"/>
  <dimension ref="A1:F100"/>
  <sheetViews>
    <sheetView topLeftCell="A77" workbookViewId="0">
      <selection activeCell="F2" sqref="F2"/>
    </sheetView>
  </sheetViews>
  <sheetFormatPr baseColWidth="10" defaultRowHeight="14.4" x14ac:dyDescent="0.3"/>
  <cols>
    <col min="1" max="1" width="11.6640625" style="1" customWidth="1"/>
    <col min="2" max="2" width="20.33203125" style="1" bestFit="1" customWidth="1"/>
    <col min="3" max="3" width="11.5546875" style="1"/>
    <col min="4" max="4" width="13.33203125" customWidth="1"/>
    <col min="6" max="6" width="17.44140625" bestFit="1" customWidth="1"/>
  </cols>
  <sheetData>
    <row r="1" spans="1:6" x14ac:dyDescent="0.3">
      <c r="A1" s="1" t="s">
        <v>69</v>
      </c>
      <c r="B1" s="1" t="s">
        <v>0</v>
      </c>
      <c r="C1" s="1" t="s">
        <v>72</v>
      </c>
      <c r="D1" s="1" t="s">
        <v>73</v>
      </c>
      <c r="E1" s="1" t="s">
        <v>84</v>
      </c>
      <c r="F1" s="1" t="s">
        <v>110</v>
      </c>
    </row>
    <row r="2" spans="1:6" x14ac:dyDescent="0.3">
      <c r="A2" s="1">
        <v>11111</v>
      </c>
      <c r="B2" s="2" t="s">
        <v>2</v>
      </c>
      <c r="C2" s="2" t="s">
        <v>74</v>
      </c>
      <c r="D2" t="s">
        <v>79</v>
      </c>
      <c r="E2" s="1" t="str">
        <f t="shared" ref="E2:E33" si="0">RechAttribut(B2)</f>
        <v>ABA</v>
      </c>
      <c r="F2" s="25">
        <v>100</v>
      </c>
    </row>
    <row r="3" spans="1:6" x14ac:dyDescent="0.3">
      <c r="A3" s="1">
        <v>22222</v>
      </c>
      <c r="B3" s="2" t="s">
        <v>3</v>
      </c>
      <c r="C3" s="2" t="s">
        <v>75</v>
      </c>
      <c r="D3" t="s">
        <v>80</v>
      </c>
      <c r="E3" s="1" t="str">
        <f t="shared" si="0"/>
        <v>ABA</v>
      </c>
      <c r="F3" s="25">
        <v>200</v>
      </c>
    </row>
    <row r="4" spans="1:6" x14ac:dyDescent="0.3">
      <c r="A4" s="1">
        <v>33333</v>
      </c>
      <c r="B4" s="2" t="s">
        <v>4</v>
      </c>
      <c r="C4" s="2" t="s">
        <v>76</v>
      </c>
      <c r="D4" t="s">
        <v>81</v>
      </c>
      <c r="E4" s="1" t="str">
        <f t="shared" si="0"/>
        <v>DEC</v>
      </c>
      <c r="F4" s="25">
        <v>150</v>
      </c>
    </row>
    <row r="5" spans="1:6" x14ac:dyDescent="0.3">
      <c r="A5" s="1">
        <v>44444</v>
      </c>
      <c r="B5" s="2" t="s">
        <v>68</v>
      </c>
      <c r="C5" s="2" t="s">
        <v>77</v>
      </c>
      <c r="D5" t="s">
        <v>82</v>
      </c>
      <c r="E5" s="1" t="str">
        <f t="shared" si="0"/>
        <v>EMB</v>
      </c>
      <c r="F5" s="25">
        <v>205</v>
      </c>
    </row>
    <row r="6" spans="1:6" x14ac:dyDescent="0.3">
      <c r="A6" s="1">
        <v>55555</v>
      </c>
      <c r="B6" s="2" t="s">
        <v>6</v>
      </c>
      <c r="C6" s="2" t="s">
        <v>74</v>
      </c>
      <c r="D6" t="s">
        <v>83</v>
      </c>
      <c r="E6" s="1" t="str">
        <f t="shared" si="0"/>
        <v>NET</v>
      </c>
      <c r="F6" s="25">
        <v>75</v>
      </c>
    </row>
    <row r="7" spans="1:6" x14ac:dyDescent="0.3">
      <c r="A7" s="1">
        <v>66666</v>
      </c>
      <c r="B7" s="2" t="s">
        <v>7</v>
      </c>
      <c r="C7" s="2" t="s">
        <v>76</v>
      </c>
      <c r="D7" t="s">
        <v>79</v>
      </c>
      <c r="E7" s="1" t="str">
        <f t="shared" si="0"/>
        <v>NET</v>
      </c>
      <c r="F7" s="25">
        <v>50</v>
      </c>
    </row>
    <row r="8" spans="1:6" x14ac:dyDescent="0.3">
      <c r="A8" s="1">
        <v>77777</v>
      </c>
      <c r="B8" s="2" t="s">
        <v>2</v>
      </c>
      <c r="C8" s="2" t="s">
        <v>78</v>
      </c>
      <c r="D8" t="s">
        <v>80</v>
      </c>
      <c r="E8" s="1" t="str">
        <f t="shared" si="0"/>
        <v>ABA</v>
      </c>
      <c r="F8" s="25">
        <v>300</v>
      </c>
    </row>
    <row r="9" spans="1:6" x14ac:dyDescent="0.3">
      <c r="A9" s="1">
        <v>88888</v>
      </c>
      <c r="B9" s="2" t="s">
        <v>24</v>
      </c>
      <c r="C9" s="2" t="s">
        <v>74</v>
      </c>
      <c r="D9" t="s">
        <v>81</v>
      </c>
      <c r="E9" s="1" t="str">
        <f t="shared" si="0"/>
        <v>EXP</v>
      </c>
      <c r="F9" s="25">
        <v>250</v>
      </c>
    </row>
    <row r="10" spans="1:6" x14ac:dyDescent="0.3">
      <c r="A10" s="1">
        <v>99999</v>
      </c>
      <c r="B10" s="2" t="s">
        <v>30</v>
      </c>
      <c r="C10" s="2" t="s">
        <v>75</v>
      </c>
      <c r="D10" t="s">
        <v>82</v>
      </c>
      <c r="E10" s="1" t="str">
        <f t="shared" si="0"/>
        <v>QUA</v>
      </c>
      <c r="F10" s="25">
        <v>175</v>
      </c>
    </row>
    <row r="11" spans="1:6" x14ac:dyDescent="0.3">
      <c r="A11" s="1">
        <v>12111</v>
      </c>
      <c r="B11" s="2" t="s">
        <v>25</v>
      </c>
      <c r="C11" s="2" t="s">
        <v>76</v>
      </c>
      <c r="D11" t="s">
        <v>83</v>
      </c>
      <c r="E11" s="1" t="str">
        <f t="shared" si="0"/>
        <v>EXP</v>
      </c>
      <c r="F11" s="25">
        <v>216.805555555556</v>
      </c>
    </row>
    <row r="12" spans="1:6" x14ac:dyDescent="0.3">
      <c r="A12" s="1">
        <v>12222</v>
      </c>
      <c r="B12" s="2" t="s">
        <v>10</v>
      </c>
      <c r="C12" s="2" t="s">
        <v>77</v>
      </c>
      <c r="D12" t="s">
        <v>79</v>
      </c>
      <c r="E12" s="1" t="str">
        <f t="shared" si="0"/>
        <v>ABA</v>
      </c>
      <c r="F12" s="25">
        <v>226.722222222222</v>
      </c>
    </row>
    <row r="13" spans="1:6" x14ac:dyDescent="0.3">
      <c r="A13" s="1">
        <v>12333</v>
      </c>
      <c r="B13" s="2" t="s">
        <v>36</v>
      </c>
      <c r="C13" s="2" t="s">
        <v>74</v>
      </c>
      <c r="D13" t="s">
        <v>80</v>
      </c>
      <c r="E13" s="1" t="str">
        <f t="shared" si="0"/>
        <v>EMB</v>
      </c>
      <c r="F13" s="25">
        <v>236.638888888889</v>
      </c>
    </row>
    <row r="14" spans="1:6" x14ac:dyDescent="0.3">
      <c r="A14" s="1">
        <v>12444</v>
      </c>
      <c r="B14" s="2" t="s">
        <v>42</v>
      </c>
      <c r="C14" s="2" t="s">
        <v>76</v>
      </c>
      <c r="D14" t="s">
        <v>81</v>
      </c>
      <c r="E14" s="1" t="str">
        <f t="shared" si="0"/>
        <v>MAI</v>
      </c>
      <c r="F14" s="25">
        <v>246.555555555556</v>
      </c>
    </row>
    <row r="15" spans="1:6" x14ac:dyDescent="0.3">
      <c r="A15" s="1">
        <v>12555</v>
      </c>
      <c r="B15" s="2" t="s">
        <v>18</v>
      </c>
      <c r="C15" s="2" t="s">
        <v>78</v>
      </c>
      <c r="D15" t="s">
        <v>82</v>
      </c>
      <c r="E15" s="1" t="str">
        <f t="shared" si="0"/>
        <v>NET</v>
      </c>
      <c r="F15" s="25">
        <v>256.47222222222302</v>
      </c>
    </row>
    <row r="16" spans="1:6" x14ac:dyDescent="0.3">
      <c r="A16" s="1">
        <v>12666</v>
      </c>
      <c r="B16" s="2" t="s">
        <v>7</v>
      </c>
      <c r="C16" s="2" t="s">
        <v>74</v>
      </c>
      <c r="D16" t="s">
        <v>83</v>
      </c>
      <c r="E16" s="1" t="str">
        <f t="shared" si="0"/>
        <v>NET</v>
      </c>
      <c r="F16" s="25">
        <v>266.38888888888903</v>
      </c>
    </row>
    <row r="17" spans="1:6" x14ac:dyDescent="0.3">
      <c r="A17" s="1">
        <v>12777</v>
      </c>
      <c r="B17" s="2" t="s">
        <v>49</v>
      </c>
      <c r="C17" s="2" t="s">
        <v>75</v>
      </c>
      <c r="D17" t="s">
        <v>79</v>
      </c>
      <c r="E17" s="1" t="str">
        <f t="shared" si="0"/>
        <v>ADM</v>
      </c>
      <c r="F17" s="25">
        <v>276.305555555556</v>
      </c>
    </row>
    <row r="18" spans="1:6" x14ac:dyDescent="0.3">
      <c r="A18" s="1">
        <v>12888</v>
      </c>
      <c r="B18" s="2" t="s">
        <v>1</v>
      </c>
      <c r="C18" s="2" t="s">
        <v>76</v>
      </c>
      <c r="D18" t="s">
        <v>80</v>
      </c>
      <c r="E18" s="1" t="str">
        <f t="shared" si="0"/>
        <v>ABA</v>
      </c>
      <c r="F18" s="25">
        <v>286.22222222222302</v>
      </c>
    </row>
    <row r="19" spans="1:6" x14ac:dyDescent="0.3">
      <c r="A19" s="1">
        <v>12999</v>
      </c>
      <c r="B19" s="2" t="s">
        <v>19</v>
      </c>
      <c r="C19" s="2" t="s">
        <v>77</v>
      </c>
      <c r="D19" t="s">
        <v>81</v>
      </c>
      <c r="E19" s="1" t="str">
        <f t="shared" si="0"/>
        <v>NET</v>
      </c>
      <c r="F19" s="25">
        <v>296.13888888888903</v>
      </c>
    </row>
    <row r="20" spans="1:6" x14ac:dyDescent="0.3">
      <c r="A20" s="1">
        <v>13111</v>
      </c>
      <c r="B20" s="2" t="s">
        <v>11</v>
      </c>
      <c r="C20" s="2" t="s">
        <v>74</v>
      </c>
      <c r="D20" t="s">
        <v>82</v>
      </c>
      <c r="E20" s="1" t="str">
        <f t="shared" si="0"/>
        <v>DEC</v>
      </c>
      <c r="F20" s="25">
        <v>306.055555555556</v>
      </c>
    </row>
    <row r="21" spans="1:6" x14ac:dyDescent="0.3">
      <c r="A21" s="1">
        <v>13222</v>
      </c>
      <c r="B21" s="2" t="s">
        <v>26</v>
      </c>
      <c r="C21" s="2" t="s">
        <v>76</v>
      </c>
      <c r="D21" t="s">
        <v>83</v>
      </c>
      <c r="E21" s="1" t="str">
        <f t="shared" si="0"/>
        <v>EXP</v>
      </c>
      <c r="F21" s="25">
        <v>315.97222222222302</v>
      </c>
    </row>
    <row r="22" spans="1:6" x14ac:dyDescent="0.3">
      <c r="A22" s="1">
        <v>13333</v>
      </c>
      <c r="B22" s="2" t="s">
        <v>18</v>
      </c>
      <c r="C22" s="2" t="s">
        <v>78</v>
      </c>
      <c r="D22" t="s">
        <v>79</v>
      </c>
      <c r="E22" s="1" t="str">
        <f t="shared" si="0"/>
        <v>NET</v>
      </c>
      <c r="F22" s="25">
        <v>325.88888888888903</v>
      </c>
    </row>
    <row r="23" spans="1:6" x14ac:dyDescent="0.3">
      <c r="A23" s="1">
        <v>13444</v>
      </c>
      <c r="B23" s="2" t="s">
        <v>12</v>
      </c>
      <c r="C23" s="2" t="s">
        <v>74</v>
      </c>
      <c r="D23" t="s">
        <v>80</v>
      </c>
      <c r="E23" s="1" t="str">
        <f t="shared" si="0"/>
        <v>DEC</v>
      </c>
      <c r="F23" s="25">
        <v>335.805555555556</v>
      </c>
    </row>
    <row r="24" spans="1:6" x14ac:dyDescent="0.3">
      <c r="A24" s="1">
        <v>13555</v>
      </c>
      <c r="B24" s="2" t="s">
        <v>20</v>
      </c>
      <c r="C24" s="2" t="s">
        <v>75</v>
      </c>
      <c r="D24" t="s">
        <v>81</v>
      </c>
      <c r="E24" s="1" t="str">
        <f t="shared" si="0"/>
        <v>NET</v>
      </c>
      <c r="F24" s="25">
        <v>345.72222222222302</v>
      </c>
    </row>
    <row r="25" spans="1:6" x14ac:dyDescent="0.3">
      <c r="A25" s="1">
        <v>13666</v>
      </c>
      <c r="B25" s="2" t="s">
        <v>31</v>
      </c>
      <c r="C25" s="2" t="s">
        <v>76</v>
      </c>
      <c r="D25" t="s">
        <v>82</v>
      </c>
      <c r="E25" s="1" t="str">
        <f t="shared" si="0"/>
        <v>QUA</v>
      </c>
      <c r="F25" s="25">
        <v>355.63888888888903</v>
      </c>
    </row>
    <row r="26" spans="1:6" x14ac:dyDescent="0.3">
      <c r="A26" s="1">
        <v>13777</v>
      </c>
      <c r="B26" s="2" t="s">
        <v>13</v>
      </c>
      <c r="C26" s="2" t="s">
        <v>77</v>
      </c>
      <c r="D26" t="s">
        <v>83</v>
      </c>
      <c r="E26" s="1" t="str">
        <f t="shared" si="0"/>
        <v>DEC</v>
      </c>
      <c r="F26" s="25">
        <v>365.555555555556</v>
      </c>
    </row>
    <row r="27" spans="1:6" x14ac:dyDescent="0.3">
      <c r="A27" s="1">
        <v>13888</v>
      </c>
      <c r="B27" s="2" t="s">
        <v>37</v>
      </c>
      <c r="C27" s="2" t="s">
        <v>74</v>
      </c>
      <c r="D27" t="s">
        <v>79</v>
      </c>
      <c r="E27" s="1" t="str">
        <f t="shared" si="0"/>
        <v>EMB</v>
      </c>
      <c r="F27" s="25">
        <v>375.47222222222302</v>
      </c>
    </row>
    <row r="28" spans="1:6" x14ac:dyDescent="0.3">
      <c r="A28" s="1">
        <v>13999</v>
      </c>
      <c r="B28" s="1" t="s">
        <v>14</v>
      </c>
      <c r="C28" s="2" t="s">
        <v>76</v>
      </c>
      <c r="D28" t="s">
        <v>80</v>
      </c>
      <c r="E28" s="1" t="str">
        <f t="shared" si="0"/>
        <v>DEC</v>
      </c>
      <c r="F28" s="25">
        <v>385.38888888888903</v>
      </c>
    </row>
    <row r="29" spans="1:6" x14ac:dyDescent="0.3">
      <c r="A29" s="1">
        <v>14111</v>
      </c>
      <c r="B29" s="2" t="s">
        <v>43</v>
      </c>
      <c r="C29" s="2" t="s">
        <v>78</v>
      </c>
      <c r="D29" t="s">
        <v>81</v>
      </c>
      <c r="E29" s="1" t="str">
        <f t="shared" si="0"/>
        <v>MAI</v>
      </c>
      <c r="F29" s="25">
        <v>395.305555555556</v>
      </c>
    </row>
    <row r="30" spans="1:6" x14ac:dyDescent="0.3">
      <c r="A30" s="1">
        <v>14222</v>
      </c>
      <c r="B30" s="2" t="s">
        <v>15</v>
      </c>
      <c r="C30" s="2" t="s">
        <v>74</v>
      </c>
      <c r="D30" t="s">
        <v>82</v>
      </c>
      <c r="E30" s="1" t="str">
        <f t="shared" si="0"/>
        <v>DEC</v>
      </c>
      <c r="F30" s="25">
        <v>405.22222222222302</v>
      </c>
    </row>
    <row r="31" spans="1:6" x14ac:dyDescent="0.3">
      <c r="A31" s="1">
        <v>14333</v>
      </c>
      <c r="B31" s="2" t="s">
        <v>27</v>
      </c>
      <c r="C31" s="2" t="s">
        <v>75</v>
      </c>
      <c r="D31" t="s">
        <v>83</v>
      </c>
      <c r="E31" s="1" t="str">
        <f t="shared" si="0"/>
        <v>EXP</v>
      </c>
      <c r="F31" s="25">
        <v>415.13888888888903</v>
      </c>
    </row>
    <row r="32" spans="1:6" x14ac:dyDescent="0.3">
      <c r="A32" s="1">
        <v>14444</v>
      </c>
      <c r="B32" s="2" t="s">
        <v>21</v>
      </c>
      <c r="C32" s="2" t="s">
        <v>76</v>
      </c>
      <c r="D32" t="s">
        <v>79</v>
      </c>
      <c r="E32" s="1" t="str">
        <f t="shared" si="0"/>
        <v>NET</v>
      </c>
      <c r="F32" s="25">
        <v>425.055555555556</v>
      </c>
    </row>
    <row r="33" spans="1:6" x14ac:dyDescent="0.3">
      <c r="A33" s="1">
        <v>14555</v>
      </c>
      <c r="B33" s="2" t="s">
        <v>38</v>
      </c>
      <c r="C33" s="2" t="s">
        <v>77</v>
      </c>
      <c r="D33" t="s">
        <v>80</v>
      </c>
      <c r="E33" s="1" t="str">
        <f t="shared" si="0"/>
        <v>EMB</v>
      </c>
      <c r="F33" s="25">
        <v>434.97222222222302</v>
      </c>
    </row>
    <row r="34" spans="1:6" x14ac:dyDescent="0.3">
      <c r="A34" s="1">
        <v>14666</v>
      </c>
      <c r="B34" s="2" t="s">
        <v>16</v>
      </c>
      <c r="C34" s="2" t="s">
        <v>74</v>
      </c>
      <c r="D34" t="s">
        <v>81</v>
      </c>
      <c r="E34" s="1" t="str">
        <f t="shared" ref="E34:E65" si="1">RechAttribut(B34)</f>
        <v>DEC</v>
      </c>
      <c r="F34" s="25">
        <v>444.88888888888903</v>
      </c>
    </row>
    <row r="35" spans="1:6" x14ac:dyDescent="0.3">
      <c r="A35" s="1">
        <v>14777</v>
      </c>
      <c r="B35" s="2" t="s">
        <v>32</v>
      </c>
      <c r="C35" s="2" t="s">
        <v>76</v>
      </c>
      <c r="D35" t="s">
        <v>82</v>
      </c>
      <c r="E35" s="1" t="str">
        <f t="shared" si="1"/>
        <v>QUA</v>
      </c>
      <c r="F35" s="25">
        <v>454.805555555556</v>
      </c>
    </row>
    <row r="36" spans="1:6" x14ac:dyDescent="0.3">
      <c r="A36" s="1">
        <v>14888</v>
      </c>
      <c r="B36" s="2" t="s">
        <v>28</v>
      </c>
      <c r="C36" s="2" t="s">
        <v>78</v>
      </c>
      <c r="D36" t="s">
        <v>83</v>
      </c>
      <c r="E36" s="1" t="str">
        <f t="shared" si="1"/>
        <v>EXP</v>
      </c>
      <c r="F36" s="25">
        <v>464.72222222222302</v>
      </c>
    </row>
    <row r="37" spans="1:6" x14ac:dyDescent="0.3">
      <c r="A37" s="1">
        <v>14999</v>
      </c>
      <c r="B37" s="2" t="s">
        <v>17</v>
      </c>
      <c r="C37" s="2" t="s">
        <v>74</v>
      </c>
      <c r="D37" t="s">
        <v>79</v>
      </c>
      <c r="E37" s="1" t="str">
        <f t="shared" si="1"/>
        <v>DEC</v>
      </c>
      <c r="F37" s="25">
        <v>474.63888888888903</v>
      </c>
    </row>
    <row r="38" spans="1:6" x14ac:dyDescent="0.3">
      <c r="A38" s="1">
        <v>15111</v>
      </c>
      <c r="B38" s="2" t="s">
        <v>44</v>
      </c>
      <c r="C38" s="2" t="s">
        <v>75</v>
      </c>
      <c r="D38" t="s">
        <v>80</v>
      </c>
      <c r="E38" s="1" t="str">
        <f t="shared" si="1"/>
        <v>MAI</v>
      </c>
      <c r="F38" s="25">
        <v>484.555555555556</v>
      </c>
    </row>
    <row r="39" spans="1:6" x14ac:dyDescent="0.3">
      <c r="A39" s="1">
        <v>15222</v>
      </c>
      <c r="B39" s="2" t="s">
        <v>50</v>
      </c>
      <c r="C39" s="2" t="s">
        <v>76</v>
      </c>
      <c r="D39" t="s">
        <v>81</v>
      </c>
      <c r="E39" s="1" t="str">
        <f t="shared" si="1"/>
        <v>ADM</v>
      </c>
      <c r="F39" s="25">
        <v>494.47222222222302</v>
      </c>
    </row>
    <row r="40" spans="1:6" s="5" customFormat="1" x14ac:dyDescent="0.3">
      <c r="A40" s="3">
        <v>15333</v>
      </c>
      <c r="B40" s="4" t="s">
        <v>54</v>
      </c>
      <c r="C40" s="2" t="s">
        <v>77</v>
      </c>
      <c r="D40" t="s">
        <v>82</v>
      </c>
      <c r="E40" s="1" t="str">
        <f t="shared" si="1"/>
        <v>RH</v>
      </c>
      <c r="F40" s="25">
        <v>504.38888888888903</v>
      </c>
    </row>
    <row r="41" spans="1:6" x14ac:dyDescent="0.3">
      <c r="A41" s="1">
        <v>15444</v>
      </c>
      <c r="B41" s="2" t="s">
        <v>24</v>
      </c>
      <c r="C41" s="2" t="s">
        <v>74</v>
      </c>
      <c r="D41" t="s">
        <v>83</v>
      </c>
      <c r="E41" s="1" t="str">
        <f t="shared" si="1"/>
        <v>EXP</v>
      </c>
      <c r="F41" s="25">
        <v>514.305555555556</v>
      </c>
    </row>
    <row r="42" spans="1:6" x14ac:dyDescent="0.3">
      <c r="A42" s="1">
        <v>15555</v>
      </c>
      <c r="B42" s="2" t="s">
        <v>33</v>
      </c>
      <c r="C42" s="2" t="s">
        <v>76</v>
      </c>
      <c r="D42" t="s">
        <v>79</v>
      </c>
      <c r="E42" s="1" t="str">
        <f t="shared" si="1"/>
        <v>QUA</v>
      </c>
      <c r="F42" s="25">
        <v>524.22222222222297</v>
      </c>
    </row>
    <row r="43" spans="1:6" x14ac:dyDescent="0.3">
      <c r="A43" s="1">
        <v>15666</v>
      </c>
      <c r="B43" s="2" t="s">
        <v>48</v>
      </c>
      <c r="C43" s="2" t="s">
        <v>78</v>
      </c>
      <c r="D43" t="s">
        <v>80</v>
      </c>
      <c r="E43" s="1" t="str">
        <f t="shared" si="1"/>
        <v>ADM</v>
      </c>
      <c r="F43" s="25">
        <v>534.13888888888903</v>
      </c>
    </row>
    <row r="44" spans="1:6" x14ac:dyDescent="0.3">
      <c r="A44" s="1">
        <v>15777</v>
      </c>
      <c r="B44" s="2" t="s">
        <v>55</v>
      </c>
      <c r="C44" s="2" t="s">
        <v>74</v>
      </c>
      <c r="D44" t="s">
        <v>81</v>
      </c>
      <c r="E44" s="1" t="str">
        <f t="shared" si="1"/>
        <v>RH</v>
      </c>
      <c r="F44" s="25">
        <v>544.055555555556</v>
      </c>
    </row>
    <row r="45" spans="1:6" x14ac:dyDescent="0.3">
      <c r="A45" s="1">
        <v>15888</v>
      </c>
      <c r="B45" s="2" t="s">
        <v>45</v>
      </c>
      <c r="C45" s="2" t="s">
        <v>75</v>
      </c>
      <c r="D45" t="s">
        <v>82</v>
      </c>
      <c r="E45" s="1" t="str">
        <f t="shared" si="1"/>
        <v>MAI</v>
      </c>
      <c r="F45" s="25">
        <v>553.97222222222297</v>
      </c>
    </row>
    <row r="46" spans="1:6" x14ac:dyDescent="0.3">
      <c r="A46" s="1">
        <v>15999</v>
      </c>
      <c r="B46" s="2" t="s">
        <v>29</v>
      </c>
      <c r="C46" s="2" t="s">
        <v>76</v>
      </c>
      <c r="D46" t="s">
        <v>83</v>
      </c>
      <c r="E46" s="1" t="str">
        <f t="shared" si="1"/>
        <v>EXP</v>
      </c>
      <c r="F46" s="25">
        <v>563.88888888888903</v>
      </c>
    </row>
    <row r="47" spans="1:6" x14ac:dyDescent="0.3">
      <c r="A47" s="1">
        <v>16111</v>
      </c>
      <c r="B47" s="2" t="s">
        <v>39</v>
      </c>
      <c r="C47" s="2" t="s">
        <v>77</v>
      </c>
      <c r="D47" t="s">
        <v>79</v>
      </c>
      <c r="E47" s="1" t="str">
        <f t="shared" si="1"/>
        <v>EMB</v>
      </c>
      <c r="F47" s="25">
        <v>573.805555555556</v>
      </c>
    </row>
    <row r="48" spans="1:6" x14ac:dyDescent="0.3">
      <c r="A48" s="1">
        <v>16222</v>
      </c>
      <c r="B48" s="2" t="s">
        <v>34</v>
      </c>
      <c r="C48" s="2" t="s">
        <v>74</v>
      </c>
      <c r="D48" t="s">
        <v>80</v>
      </c>
      <c r="E48" s="1" t="str">
        <f t="shared" si="1"/>
        <v>QUA</v>
      </c>
      <c r="F48" s="25">
        <v>583.72222222222297</v>
      </c>
    </row>
    <row r="49" spans="1:6" x14ac:dyDescent="0.3">
      <c r="A49" s="1">
        <v>16333</v>
      </c>
      <c r="B49" s="2" t="s">
        <v>51</v>
      </c>
      <c r="C49" s="2" t="s">
        <v>76</v>
      </c>
      <c r="D49" t="s">
        <v>81</v>
      </c>
      <c r="E49" s="1" t="str">
        <f t="shared" si="1"/>
        <v>ADM</v>
      </c>
      <c r="F49" s="25">
        <v>593.63888888888903</v>
      </c>
    </row>
    <row r="50" spans="1:6" x14ac:dyDescent="0.3">
      <c r="A50" s="1">
        <v>16444</v>
      </c>
      <c r="B50" s="2" t="s">
        <v>56</v>
      </c>
      <c r="C50" s="2" t="s">
        <v>78</v>
      </c>
      <c r="D50" t="s">
        <v>82</v>
      </c>
      <c r="E50" s="1" t="str">
        <f t="shared" si="1"/>
        <v>RH</v>
      </c>
      <c r="F50" s="25">
        <v>603.555555555556</v>
      </c>
    </row>
    <row r="51" spans="1:6" x14ac:dyDescent="0.3">
      <c r="A51" s="1">
        <v>16555</v>
      </c>
      <c r="B51" s="2" t="s">
        <v>61</v>
      </c>
      <c r="C51" s="2" t="s">
        <v>74</v>
      </c>
      <c r="D51" t="s">
        <v>83</v>
      </c>
      <c r="E51" s="1" t="str">
        <f t="shared" si="1"/>
        <v/>
      </c>
      <c r="F51" s="25">
        <v>613.47222222222297</v>
      </c>
    </row>
    <row r="52" spans="1:6" x14ac:dyDescent="0.3">
      <c r="A52" s="1">
        <v>16666</v>
      </c>
      <c r="B52" s="2" t="s">
        <v>30</v>
      </c>
      <c r="C52" s="2" t="s">
        <v>75</v>
      </c>
      <c r="D52" t="s">
        <v>79</v>
      </c>
      <c r="E52" s="1" t="str">
        <f t="shared" si="1"/>
        <v>QUA</v>
      </c>
      <c r="F52" s="25">
        <v>623.38888888888903</v>
      </c>
    </row>
    <row r="53" spans="1:6" x14ac:dyDescent="0.3">
      <c r="A53" s="1">
        <v>16777</v>
      </c>
      <c r="B53" s="2" t="s">
        <v>1</v>
      </c>
      <c r="C53" s="2" t="s">
        <v>76</v>
      </c>
      <c r="D53" t="s">
        <v>80</v>
      </c>
      <c r="E53" s="1" t="str">
        <f t="shared" si="1"/>
        <v>ABA</v>
      </c>
      <c r="F53" s="25">
        <v>633.305555555556</v>
      </c>
    </row>
    <row r="54" spans="1:6" x14ac:dyDescent="0.3">
      <c r="A54" s="1">
        <v>16888</v>
      </c>
      <c r="B54" s="2" t="s">
        <v>22</v>
      </c>
      <c r="C54" s="2" t="s">
        <v>77</v>
      </c>
      <c r="D54" t="s">
        <v>81</v>
      </c>
      <c r="E54" s="1" t="str">
        <f t="shared" si="1"/>
        <v>NET</v>
      </c>
      <c r="F54" s="25">
        <v>643.22222222222297</v>
      </c>
    </row>
    <row r="55" spans="1:6" s="5" customFormat="1" x14ac:dyDescent="0.3">
      <c r="A55" s="3">
        <v>16999</v>
      </c>
      <c r="B55" s="4" t="s">
        <v>57</v>
      </c>
      <c r="C55" s="2" t="s">
        <v>74</v>
      </c>
      <c r="D55" t="s">
        <v>82</v>
      </c>
      <c r="E55" s="1" t="str">
        <f t="shared" si="1"/>
        <v>RH</v>
      </c>
      <c r="F55" s="25">
        <v>653.13888888888903</v>
      </c>
    </row>
    <row r="56" spans="1:6" x14ac:dyDescent="0.3">
      <c r="A56" s="1">
        <v>17111</v>
      </c>
      <c r="B56" s="2" t="s">
        <v>40</v>
      </c>
      <c r="C56" s="2" t="s">
        <v>76</v>
      </c>
      <c r="D56" t="s">
        <v>83</v>
      </c>
      <c r="E56" s="1" t="str">
        <f t="shared" si="1"/>
        <v>EMB</v>
      </c>
      <c r="F56" s="25">
        <v>663.055555555556</v>
      </c>
    </row>
    <row r="57" spans="1:6" x14ac:dyDescent="0.3">
      <c r="A57" s="1">
        <v>17222</v>
      </c>
      <c r="B57" s="2" t="s">
        <v>35</v>
      </c>
      <c r="C57" s="2" t="s">
        <v>78</v>
      </c>
      <c r="D57" t="s">
        <v>79</v>
      </c>
      <c r="E57" s="1" t="str">
        <f t="shared" si="1"/>
        <v>QUA</v>
      </c>
      <c r="F57" s="25">
        <v>672.97222222222297</v>
      </c>
    </row>
    <row r="58" spans="1:6" x14ac:dyDescent="0.3">
      <c r="A58" s="1">
        <v>17333</v>
      </c>
      <c r="B58" s="2" t="s">
        <v>52</v>
      </c>
      <c r="C58" s="2" t="s">
        <v>74</v>
      </c>
      <c r="D58" t="s">
        <v>80</v>
      </c>
      <c r="E58" s="1" t="str">
        <f t="shared" si="1"/>
        <v>ADM</v>
      </c>
      <c r="F58" s="25">
        <v>682.88888888888903</v>
      </c>
    </row>
    <row r="59" spans="1:6" x14ac:dyDescent="0.3">
      <c r="A59" s="1">
        <v>17444</v>
      </c>
      <c r="B59" s="2" t="s">
        <v>62</v>
      </c>
      <c r="C59" s="2" t="s">
        <v>75</v>
      </c>
      <c r="D59" t="s">
        <v>81</v>
      </c>
      <c r="E59" s="1" t="str">
        <f t="shared" si="1"/>
        <v/>
      </c>
      <c r="F59" s="25">
        <v>692.805555555556</v>
      </c>
    </row>
    <row r="60" spans="1:6" x14ac:dyDescent="0.3">
      <c r="A60" s="1">
        <v>17555</v>
      </c>
      <c r="B60" s="2" t="s">
        <v>36</v>
      </c>
      <c r="C60" s="2" t="s">
        <v>76</v>
      </c>
      <c r="D60" t="s">
        <v>82</v>
      </c>
      <c r="E60" s="1" t="str">
        <f t="shared" si="1"/>
        <v>EMB</v>
      </c>
      <c r="F60" s="25">
        <v>702.72222222222297</v>
      </c>
    </row>
    <row r="61" spans="1:6" x14ac:dyDescent="0.3">
      <c r="A61" s="1">
        <v>17666</v>
      </c>
      <c r="B61" s="2" t="s">
        <v>49</v>
      </c>
      <c r="C61" s="2" t="s">
        <v>77</v>
      </c>
      <c r="D61" t="s">
        <v>83</v>
      </c>
      <c r="E61" s="1" t="str">
        <f t="shared" si="1"/>
        <v>ADM</v>
      </c>
      <c r="F61" s="25">
        <v>712.63888888888903</v>
      </c>
    </row>
    <row r="62" spans="1:6" x14ac:dyDescent="0.3">
      <c r="A62" s="1">
        <v>17777</v>
      </c>
      <c r="B62" s="2" t="s">
        <v>46</v>
      </c>
      <c r="C62" s="2" t="s">
        <v>74</v>
      </c>
      <c r="D62" t="s">
        <v>79</v>
      </c>
      <c r="E62" s="1" t="str">
        <f t="shared" si="1"/>
        <v>MAI</v>
      </c>
      <c r="F62" s="25">
        <v>722.555555555556</v>
      </c>
    </row>
    <row r="63" spans="1:6" x14ac:dyDescent="0.3">
      <c r="A63" s="1">
        <v>17888</v>
      </c>
      <c r="B63" s="2" t="s">
        <v>41</v>
      </c>
      <c r="C63" s="2" t="s">
        <v>76</v>
      </c>
      <c r="D63" t="s">
        <v>80</v>
      </c>
      <c r="E63" s="1" t="str">
        <f t="shared" si="1"/>
        <v>EMB</v>
      </c>
      <c r="F63" s="25">
        <v>732.47222222222297</v>
      </c>
    </row>
    <row r="64" spans="1:6" x14ac:dyDescent="0.3">
      <c r="A64" s="1">
        <v>17999</v>
      </c>
      <c r="B64" s="2" t="s">
        <v>63</v>
      </c>
      <c r="C64" s="2" t="s">
        <v>78</v>
      </c>
      <c r="D64" t="s">
        <v>81</v>
      </c>
      <c r="E64" s="1" t="str">
        <f t="shared" si="1"/>
        <v/>
      </c>
      <c r="F64" s="25">
        <v>742.38888888888903</v>
      </c>
    </row>
    <row r="65" spans="1:6" x14ac:dyDescent="0.3">
      <c r="A65" s="1">
        <v>18111</v>
      </c>
      <c r="B65" s="2" t="s">
        <v>58</v>
      </c>
      <c r="C65" s="2" t="s">
        <v>74</v>
      </c>
      <c r="D65" t="s">
        <v>82</v>
      </c>
      <c r="E65" s="1" t="str">
        <f t="shared" si="1"/>
        <v>RH</v>
      </c>
      <c r="F65" s="25">
        <v>752.305555555556</v>
      </c>
    </row>
    <row r="66" spans="1:6" x14ac:dyDescent="0.3">
      <c r="A66" s="1">
        <v>18222</v>
      </c>
      <c r="B66" s="2" t="s">
        <v>42</v>
      </c>
      <c r="C66" s="2" t="s">
        <v>75</v>
      </c>
      <c r="D66" t="s">
        <v>83</v>
      </c>
      <c r="E66" s="1" t="str">
        <f t="shared" ref="E66:E100" si="2">RechAttribut(B66)</f>
        <v>MAI</v>
      </c>
      <c r="F66" s="25">
        <v>762.22222222222297</v>
      </c>
    </row>
    <row r="67" spans="1:6" x14ac:dyDescent="0.3">
      <c r="A67" s="1">
        <v>18333</v>
      </c>
      <c r="B67" s="2" t="s">
        <v>2</v>
      </c>
      <c r="C67" s="2" t="s">
        <v>76</v>
      </c>
      <c r="D67" t="s">
        <v>79</v>
      </c>
      <c r="E67" s="1" t="str">
        <f t="shared" si="2"/>
        <v>ABA</v>
      </c>
      <c r="F67" s="25">
        <v>772.13888888888903</v>
      </c>
    </row>
    <row r="68" spans="1:6" x14ac:dyDescent="0.3">
      <c r="A68" s="1">
        <v>18444</v>
      </c>
      <c r="B68" s="2" t="s">
        <v>59</v>
      </c>
      <c r="C68" s="2" t="s">
        <v>77</v>
      </c>
      <c r="D68" t="s">
        <v>80</v>
      </c>
      <c r="E68" s="1" t="str">
        <f t="shared" si="2"/>
        <v>RH</v>
      </c>
      <c r="F68" s="25">
        <v>782.055555555556</v>
      </c>
    </row>
    <row r="69" spans="1:6" x14ac:dyDescent="0.3">
      <c r="A69" s="1">
        <v>18555</v>
      </c>
      <c r="B69" s="2" t="s">
        <v>3</v>
      </c>
      <c r="C69" s="2" t="s">
        <v>74</v>
      </c>
      <c r="D69" t="s">
        <v>81</v>
      </c>
      <c r="E69" s="1" t="str">
        <f t="shared" si="2"/>
        <v>ABA</v>
      </c>
      <c r="F69" s="25">
        <v>791.97222222222297</v>
      </c>
    </row>
    <row r="70" spans="1:6" x14ac:dyDescent="0.3">
      <c r="A70" s="1">
        <v>18666</v>
      </c>
      <c r="B70" s="2" t="s">
        <v>64</v>
      </c>
      <c r="C70" s="2" t="s">
        <v>76</v>
      </c>
      <c r="D70" t="s">
        <v>82</v>
      </c>
      <c r="E70" s="1" t="str">
        <f t="shared" si="2"/>
        <v/>
      </c>
      <c r="F70" s="25">
        <v>801.88888888888903</v>
      </c>
    </row>
    <row r="71" spans="1:6" x14ac:dyDescent="0.3">
      <c r="A71" s="1">
        <v>18777</v>
      </c>
      <c r="B71" s="2" t="s">
        <v>47</v>
      </c>
      <c r="C71" s="2" t="s">
        <v>78</v>
      </c>
      <c r="D71" t="s">
        <v>83</v>
      </c>
      <c r="E71" s="1" t="str">
        <f t="shared" si="2"/>
        <v>MAI</v>
      </c>
      <c r="F71" s="25">
        <v>811.805555555556</v>
      </c>
    </row>
    <row r="72" spans="1:6" x14ac:dyDescent="0.3">
      <c r="A72" s="1">
        <v>18888</v>
      </c>
      <c r="B72" s="2" t="s">
        <v>4</v>
      </c>
      <c r="C72" s="2" t="s">
        <v>74</v>
      </c>
      <c r="D72" t="s">
        <v>79</v>
      </c>
      <c r="E72" s="1" t="str">
        <f t="shared" si="2"/>
        <v>DEC</v>
      </c>
      <c r="F72" s="25">
        <v>821.72222222222297</v>
      </c>
    </row>
    <row r="73" spans="1:6" x14ac:dyDescent="0.3">
      <c r="A73" s="1">
        <v>18999</v>
      </c>
      <c r="B73" s="2" t="s">
        <v>65</v>
      </c>
      <c r="C73" s="2" t="s">
        <v>75</v>
      </c>
      <c r="D73" t="s">
        <v>80</v>
      </c>
      <c r="E73" s="1" t="str">
        <f t="shared" si="2"/>
        <v/>
      </c>
      <c r="F73" s="25">
        <v>831.63888888888903</v>
      </c>
    </row>
    <row r="74" spans="1:6" x14ac:dyDescent="0.3">
      <c r="A74" s="1">
        <v>19111</v>
      </c>
      <c r="B74" s="2" t="s">
        <v>6</v>
      </c>
      <c r="C74" s="2" t="s">
        <v>76</v>
      </c>
      <c r="D74" t="s">
        <v>81</v>
      </c>
      <c r="E74" s="1" t="str">
        <f t="shared" si="2"/>
        <v>NET</v>
      </c>
      <c r="F74" s="25">
        <v>841.555555555556</v>
      </c>
    </row>
    <row r="75" spans="1:6" x14ac:dyDescent="0.3">
      <c r="A75" s="1">
        <v>19222</v>
      </c>
      <c r="B75" s="2" t="s">
        <v>66</v>
      </c>
      <c r="C75" s="2" t="s">
        <v>77</v>
      </c>
      <c r="D75" t="s">
        <v>82</v>
      </c>
      <c r="E75" s="1" t="str">
        <f t="shared" si="2"/>
        <v/>
      </c>
      <c r="F75" s="25">
        <v>851.47222222222297</v>
      </c>
    </row>
    <row r="76" spans="1:6" x14ac:dyDescent="0.3">
      <c r="A76" s="1">
        <v>19333</v>
      </c>
      <c r="B76" s="2" t="s">
        <v>5</v>
      </c>
      <c r="C76" s="2" t="s">
        <v>74</v>
      </c>
      <c r="D76" t="s">
        <v>83</v>
      </c>
      <c r="E76" s="1" t="str">
        <f t="shared" si="2"/>
        <v>DEC</v>
      </c>
      <c r="F76" s="25">
        <v>861.38888888888903</v>
      </c>
    </row>
    <row r="77" spans="1:6" x14ac:dyDescent="0.3">
      <c r="A77" s="1">
        <v>19444</v>
      </c>
      <c r="B77" s="2" t="s">
        <v>7</v>
      </c>
      <c r="C77" s="2" t="s">
        <v>76</v>
      </c>
      <c r="D77" t="s">
        <v>79</v>
      </c>
      <c r="E77" s="1" t="str">
        <f t="shared" si="2"/>
        <v>NET</v>
      </c>
      <c r="F77" s="25">
        <v>871.305555555556</v>
      </c>
    </row>
    <row r="78" spans="1:6" x14ac:dyDescent="0.3">
      <c r="A78" s="1">
        <v>19555</v>
      </c>
      <c r="B78" s="2" t="s">
        <v>53</v>
      </c>
      <c r="C78" s="2" t="s">
        <v>78</v>
      </c>
      <c r="D78" t="s">
        <v>80</v>
      </c>
      <c r="E78" s="1" t="str">
        <f t="shared" si="2"/>
        <v>ADM</v>
      </c>
      <c r="F78" s="25">
        <v>881.22222222222297</v>
      </c>
    </row>
    <row r="79" spans="1:6" x14ac:dyDescent="0.3">
      <c r="A79" s="1">
        <v>19666</v>
      </c>
      <c r="B79" s="2" t="s">
        <v>60</v>
      </c>
      <c r="C79" s="2" t="s">
        <v>74</v>
      </c>
      <c r="D79" t="s">
        <v>81</v>
      </c>
      <c r="E79" s="1" t="str">
        <f t="shared" si="2"/>
        <v>RH</v>
      </c>
      <c r="F79" s="25">
        <v>891.13888888888903</v>
      </c>
    </row>
    <row r="80" spans="1:6" x14ac:dyDescent="0.3">
      <c r="A80" s="1">
        <v>19777</v>
      </c>
      <c r="B80" s="2" t="s">
        <v>67</v>
      </c>
      <c r="C80" s="2" t="s">
        <v>75</v>
      </c>
      <c r="D80" t="s">
        <v>82</v>
      </c>
      <c r="E80" s="1" t="str">
        <f t="shared" si="2"/>
        <v/>
      </c>
      <c r="F80" s="25">
        <v>901.055555555556</v>
      </c>
    </row>
    <row r="81" spans="1:6" x14ac:dyDescent="0.3">
      <c r="A81" s="1">
        <v>19888</v>
      </c>
      <c r="B81" s="2" t="s">
        <v>64</v>
      </c>
      <c r="C81" s="2" t="s">
        <v>76</v>
      </c>
      <c r="D81" t="s">
        <v>83</v>
      </c>
      <c r="E81" s="1" t="str">
        <f t="shared" si="2"/>
        <v/>
      </c>
      <c r="F81" s="25">
        <v>910.97222222222297</v>
      </c>
    </row>
    <row r="82" spans="1:6" x14ac:dyDescent="0.3">
      <c r="A82" s="1">
        <v>19999</v>
      </c>
      <c r="B82" s="2" t="s">
        <v>40</v>
      </c>
      <c r="C82" s="2" t="s">
        <v>77</v>
      </c>
      <c r="D82" t="s">
        <v>79</v>
      </c>
      <c r="E82" s="1" t="str">
        <f t="shared" si="2"/>
        <v>EMB</v>
      </c>
      <c r="F82" s="25">
        <v>920.88888888888903</v>
      </c>
    </row>
    <row r="83" spans="1:6" x14ac:dyDescent="0.3">
      <c r="A83" s="1">
        <v>21111</v>
      </c>
      <c r="B83" s="2" t="s">
        <v>52</v>
      </c>
      <c r="C83" s="2" t="s">
        <v>74</v>
      </c>
      <c r="D83" t="s">
        <v>80</v>
      </c>
      <c r="E83" s="1" t="str">
        <f t="shared" si="2"/>
        <v>ADM</v>
      </c>
      <c r="F83" s="25">
        <v>930.805555555556</v>
      </c>
    </row>
    <row r="84" spans="1:6" x14ac:dyDescent="0.3">
      <c r="A84" s="1">
        <v>21222</v>
      </c>
      <c r="B84" s="2" t="s">
        <v>2</v>
      </c>
      <c r="C84" s="2" t="s">
        <v>76</v>
      </c>
      <c r="D84" t="s">
        <v>81</v>
      </c>
      <c r="E84" s="1" t="str">
        <f t="shared" si="2"/>
        <v>ABA</v>
      </c>
      <c r="F84" s="25">
        <v>940.72222222222297</v>
      </c>
    </row>
    <row r="85" spans="1:6" x14ac:dyDescent="0.3">
      <c r="A85" s="1">
        <v>21333</v>
      </c>
      <c r="B85" s="2" t="s">
        <v>68</v>
      </c>
      <c r="C85" s="2" t="s">
        <v>78</v>
      </c>
      <c r="D85" t="s">
        <v>82</v>
      </c>
      <c r="E85" s="1" t="str">
        <f t="shared" si="2"/>
        <v>EMB</v>
      </c>
      <c r="F85" s="25">
        <v>950.63888888888903</v>
      </c>
    </row>
    <row r="86" spans="1:6" x14ac:dyDescent="0.3">
      <c r="A86" s="1">
        <v>21444</v>
      </c>
      <c r="B86" s="2" t="s">
        <v>23</v>
      </c>
      <c r="C86" s="2" t="s">
        <v>74</v>
      </c>
      <c r="D86" t="s">
        <v>83</v>
      </c>
      <c r="E86" s="1" t="str">
        <f t="shared" si="2"/>
        <v>NET</v>
      </c>
      <c r="F86" s="25">
        <v>960.555555555556</v>
      </c>
    </row>
    <row r="87" spans="1:6" x14ac:dyDescent="0.3">
      <c r="A87" s="1">
        <v>21555</v>
      </c>
      <c r="B87" s="2" t="s">
        <v>8</v>
      </c>
      <c r="C87" s="2" t="s">
        <v>75</v>
      </c>
      <c r="D87" t="s">
        <v>79</v>
      </c>
      <c r="E87" s="1" t="str">
        <f t="shared" si="2"/>
        <v>ABA</v>
      </c>
      <c r="F87" s="25">
        <v>970.47222222222297</v>
      </c>
    </row>
    <row r="88" spans="1:6" x14ac:dyDescent="0.3">
      <c r="A88" s="1">
        <v>21666</v>
      </c>
      <c r="B88" s="2" t="s">
        <v>68</v>
      </c>
      <c r="C88" s="2" t="s">
        <v>76</v>
      </c>
      <c r="D88" t="s">
        <v>80</v>
      </c>
      <c r="E88" s="1" t="str">
        <f t="shared" si="2"/>
        <v>EMB</v>
      </c>
      <c r="F88" s="25">
        <v>980.38888888888903</v>
      </c>
    </row>
    <row r="89" spans="1:6" x14ac:dyDescent="0.3">
      <c r="A89" s="1">
        <v>21777</v>
      </c>
      <c r="B89" s="2" t="s">
        <v>9</v>
      </c>
      <c r="C89" s="2" t="s">
        <v>77</v>
      </c>
      <c r="D89" t="s">
        <v>81</v>
      </c>
      <c r="E89" s="1" t="str">
        <f t="shared" si="2"/>
        <v>ABA</v>
      </c>
      <c r="F89" s="25">
        <v>990.305555555556</v>
      </c>
    </row>
    <row r="90" spans="1:6" x14ac:dyDescent="0.3">
      <c r="A90" s="1">
        <v>11111</v>
      </c>
      <c r="B90" s="2" t="s">
        <v>2</v>
      </c>
      <c r="C90" s="2" t="s">
        <v>74</v>
      </c>
      <c r="D90" t="s">
        <v>79</v>
      </c>
      <c r="E90" s="1" t="str">
        <f t="shared" ref="E90:E98" si="3">RechAttribut(B90)</f>
        <v>ABA</v>
      </c>
      <c r="F90" s="25">
        <v>1000.22222222222</v>
      </c>
    </row>
    <row r="91" spans="1:6" x14ac:dyDescent="0.3">
      <c r="A91" s="1">
        <v>22222</v>
      </c>
      <c r="B91" s="2" t="s">
        <v>3</v>
      </c>
      <c r="C91" s="2" t="s">
        <v>75</v>
      </c>
      <c r="D91" t="s">
        <v>80</v>
      </c>
      <c r="E91" s="1" t="str">
        <f t="shared" si="3"/>
        <v>ABA</v>
      </c>
      <c r="F91" s="25">
        <v>1010.1388888888901</v>
      </c>
    </row>
    <row r="92" spans="1:6" x14ac:dyDescent="0.3">
      <c r="A92" s="1">
        <v>33333</v>
      </c>
      <c r="B92" s="2" t="s">
        <v>4</v>
      </c>
      <c r="C92" s="2" t="s">
        <v>76</v>
      </c>
      <c r="D92" t="s">
        <v>81</v>
      </c>
      <c r="E92" s="1" t="str">
        <f t="shared" si="3"/>
        <v>DEC</v>
      </c>
      <c r="F92" s="25">
        <v>1020.05555555556</v>
      </c>
    </row>
    <row r="93" spans="1:6" x14ac:dyDescent="0.3">
      <c r="A93" s="1">
        <v>44444</v>
      </c>
      <c r="B93" s="2" t="s">
        <v>68</v>
      </c>
      <c r="C93" s="2" t="s">
        <v>77</v>
      </c>
      <c r="D93" t="s">
        <v>82</v>
      </c>
      <c r="E93" s="1" t="str">
        <f t="shared" si="3"/>
        <v>EMB</v>
      </c>
      <c r="F93" s="25">
        <v>1029.9722222222199</v>
      </c>
    </row>
    <row r="94" spans="1:6" x14ac:dyDescent="0.3">
      <c r="A94" s="1">
        <v>55555</v>
      </c>
      <c r="B94" s="2" t="s">
        <v>6</v>
      </c>
      <c r="C94" s="2" t="s">
        <v>74</v>
      </c>
      <c r="D94" t="s">
        <v>83</v>
      </c>
      <c r="E94" s="1" t="str">
        <f t="shared" si="3"/>
        <v>NET</v>
      </c>
      <c r="F94" s="25">
        <v>1039.8888888888901</v>
      </c>
    </row>
    <row r="95" spans="1:6" x14ac:dyDescent="0.3">
      <c r="A95" s="1">
        <v>66666</v>
      </c>
      <c r="B95" s="2" t="s">
        <v>7</v>
      </c>
      <c r="C95" s="2" t="s">
        <v>76</v>
      </c>
      <c r="D95" t="s">
        <v>79</v>
      </c>
      <c r="E95" s="1" t="str">
        <f t="shared" si="3"/>
        <v>NET</v>
      </c>
      <c r="F95" s="25">
        <v>1049.80555555556</v>
      </c>
    </row>
    <row r="96" spans="1:6" x14ac:dyDescent="0.3">
      <c r="A96" s="1">
        <v>77777</v>
      </c>
      <c r="B96" s="2" t="s">
        <v>2</v>
      </c>
      <c r="C96" s="2" t="s">
        <v>78</v>
      </c>
      <c r="D96" t="s">
        <v>80</v>
      </c>
      <c r="E96" s="1" t="str">
        <f t="shared" si="3"/>
        <v>ABA</v>
      </c>
      <c r="F96" s="25">
        <v>1059.7222222222199</v>
      </c>
    </row>
    <row r="97" spans="1:6" x14ac:dyDescent="0.3">
      <c r="A97" s="1">
        <v>88888</v>
      </c>
      <c r="B97" s="2" t="s">
        <v>24</v>
      </c>
      <c r="C97" s="2" t="s">
        <v>74</v>
      </c>
      <c r="D97" t="s">
        <v>81</v>
      </c>
      <c r="E97" s="1" t="str">
        <f t="shared" si="3"/>
        <v>EXP</v>
      </c>
      <c r="F97" s="25">
        <v>1069.6388888888901</v>
      </c>
    </row>
    <row r="98" spans="1:6" x14ac:dyDescent="0.3">
      <c r="A98" s="1">
        <v>99999</v>
      </c>
      <c r="B98" s="2" t="s">
        <v>30</v>
      </c>
      <c r="C98" s="2" t="s">
        <v>75</v>
      </c>
      <c r="D98" t="s">
        <v>82</v>
      </c>
      <c r="E98" s="1" t="str">
        <f t="shared" si="3"/>
        <v>QUA</v>
      </c>
      <c r="F98" s="25">
        <v>1079.55555555556</v>
      </c>
    </row>
    <row r="99" spans="1:6" x14ac:dyDescent="0.3">
      <c r="A99" s="1">
        <v>21888</v>
      </c>
      <c r="B99" s="2" t="s">
        <v>68</v>
      </c>
      <c r="C99" s="2" t="s">
        <v>74</v>
      </c>
      <c r="D99" t="s">
        <v>82</v>
      </c>
      <c r="E99" s="1" t="str">
        <f t="shared" si="2"/>
        <v>EMB</v>
      </c>
      <c r="F99" s="25">
        <v>1089.4722222222199</v>
      </c>
    </row>
    <row r="100" spans="1:6" x14ac:dyDescent="0.3">
      <c r="A100" s="1">
        <v>21999</v>
      </c>
      <c r="B100" s="2" t="s">
        <v>10</v>
      </c>
      <c r="C100" s="2" t="s">
        <v>76</v>
      </c>
      <c r="D100" t="s">
        <v>83</v>
      </c>
      <c r="E100" s="1" t="str">
        <f t="shared" si="2"/>
        <v>ABA</v>
      </c>
      <c r="F100" s="25">
        <v>1099.3888888888901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2768C-6A70-4A52-8D2F-19E586B84B46}">
  <sheetPr codeName="Feuil3"/>
  <dimension ref="A1:N6"/>
  <sheetViews>
    <sheetView workbookViewId="0">
      <selection activeCell="F14" sqref="F14"/>
    </sheetView>
  </sheetViews>
  <sheetFormatPr baseColWidth="10" defaultRowHeight="14.4" x14ac:dyDescent="0.3"/>
  <cols>
    <col min="1" max="1" width="15.77734375" bestFit="1" customWidth="1"/>
    <col min="2" max="2" width="14.109375" bestFit="1" customWidth="1"/>
    <col min="3" max="3" width="15.44140625" bestFit="1" customWidth="1"/>
    <col min="4" max="4" width="13.88671875" bestFit="1" customWidth="1"/>
    <col min="5" max="5" width="14" bestFit="1" customWidth="1"/>
    <col min="6" max="6" width="13.5546875" bestFit="1" customWidth="1"/>
    <col min="7" max="7" width="13.21875" bestFit="1" customWidth="1"/>
    <col min="8" max="8" width="12.77734375" bestFit="1" customWidth="1"/>
    <col min="9" max="9" width="15.109375" bestFit="1" customWidth="1"/>
  </cols>
  <sheetData>
    <row r="1" spans="1:14" x14ac:dyDescent="0.3">
      <c r="A1" s="28" t="s">
        <v>92</v>
      </c>
      <c r="B1" s="28"/>
      <c r="C1" s="29" t="s">
        <v>93</v>
      </c>
      <c r="D1" s="29"/>
      <c r="E1" s="30" t="s">
        <v>94</v>
      </c>
      <c r="F1" s="31"/>
      <c r="G1" s="32" t="s">
        <v>95</v>
      </c>
      <c r="H1" s="32"/>
      <c r="I1" s="33" t="s">
        <v>96</v>
      </c>
      <c r="J1" s="34"/>
      <c r="K1" s="35" t="s">
        <v>97</v>
      </c>
      <c r="L1" s="36"/>
      <c r="M1" s="27" t="s">
        <v>98</v>
      </c>
      <c r="N1" s="27"/>
    </row>
    <row r="2" spans="1:14" ht="39.6" x14ac:dyDescent="0.3">
      <c r="A2" s="6" t="s">
        <v>85</v>
      </c>
      <c r="B2" s="7" t="s">
        <v>99</v>
      </c>
      <c r="C2" s="7" t="s">
        <v>86</v>
      </c>
      <c r="D2" s="7" t="s">
        <v>100</v>
      </c>
      <c r="E2" s="7" t="s">
        <v>87</v>
      </c>
      <c r="F2" s="7" t="s">
        <v>101</v>
      </c>
      <c r="G2" s="7" t="s">
        <v>88</v>
      </c>
      <c r="H2" s="7" t="s">
        <v>102</v>
      </c>
      <c r="I2" s="7" t="s">
        <v>89</v>
      </c>
      <c r="J2" s="7" t="s">
        <v>103</v>
      </c>
      <c r="K2" s="7" t="s">
        <v>90</v>
      </c>
      <c r="L2" s="7" t="s">
        <v>104</v>
      </c>
      <c r="M2" s="7" t="s">
        <v>91</v>
      </c>
      <c r="N2" s="8" t="s">
        <v>105</v>
      </c>
    </row>
    <row r="3" spans="1:14" x14ac:dyDescent="0.3">
      <c r="A3" s="9">
        <v>100</v>
      </c>
      <c r="B3" s="10">
        <v>4000</v>
      </c>
      <c r="C3" s="11">
        <v>100</v>
      </c>
      <c r="D3" s="12">
        <v>4000</v>
      </c>
      <c r="E3" s="13">
        <v>110</v>
      </c>
      <c r="F3" s="10">
        <v>3000</v>
      </c>
      <c r="G3" s="11">
        <v>300</v>
      </c>
      <c r="H3" s="12">
        <v>3000</v>
      </c>
      <c r="I3" s="13">
        <v>100</v>
      </c>
      <c r="J3" s="10">
        <v>1000</v>
      </c>
      <c r="K3" s="13">
        <v>350</v>
      </c>
      <c r="L3" s="10">
        <v>1000</v>
      </c>
      <c r="M3" s="14">
        <v>60</v>
      </c>
      <c r="N3" s="15">
        <v>7500</v>
      </c>
    </row>
    <row r="4" spans="1:14" x14ac:dyDescent="0.3">
      <c r="A4" s="9">
        <v>70</v>
      </c>
      <c r="B4" s="10">
        <v>3000</v>
      </c>
      <c r="C4" s="11">
        <v>70</v>
      </c>
      <c r="D4" s="12">
        <v>3000</v>
      </c>
      <c r="E4" s="13">
        <v>50</v>
      </c>
      <c r="F4" s="10">
        <v>2200</v>
      </c>
      <c r="G4" s="11">
        <v>200</v>
      </c>
      <c r="H4" s="12">
        <v>2000</v>
      </c>
      <c r="I4" s="13">
        <v>70</v>
      </c>
      <c r="J4" s="10">
        <v>700</v>
      </c>
      <c r="K4" s="13">
        <v>280</v>
      </c>
      <c r="L4" s="10">
        <v>580</v>
      </c>
      <c r="M4" s="13">
        <v>30</v>
      </c>
      <c r="N4" s="15">
        <v>5000</v>
      </c>
    </row>
    <row r="5" spans="1:14" x14ac:dyDescent="0.3">
      <c r="A5" s="9">
        <v>40</v>
      </c>
      <c r="B5" s="10">
        <v>2000</v>
      </c>
      <c r="C5" s="11">
        <v>40</v>
      </c>
      <c r="D5" s="12">
        <v>2000</v>
      </c>
      <c r="E5" s="13">
        <v>20</v>
      </c>
      <c r="F5" s="10">
        <v>1300</v>
      </c>
      <c r="G5" s="11">
        <v>150</v>
      </c>
      <c r="H5" s="12">
        <v>1500</v>
      </c>
      <c r="I5" s="13">
        <v>40</v>
      </c>
      <c r="J5" s="10">
        <v>400</v>
      </c>
      <c r="K5" s="13">
        <v>200</v>
      </c>
      <c r="L5" s="10">
        <v>500</v>
      </c>
      <c r="M5" s="13">
        <v>10</v>
      </c>
      <c r="N5" s="15">
        <v>1000</v>
      </c>
    </row>
    <row r="6" spans="1:14" x14ac:dyDescent="0.3">
      <c r="A6" s="16">
        <v>10</v>
      </c>
      <c r="B6" s="17">
        <v>1000</v>
      </c>
      <c r="C6" s="18">
        <v>10</v>
      </c>
      <c r="D6" s="19">
        <v>1000</v>
      </c>
      <c r="E6" s="20">
        <v>0</v>
      </c>
      <c r="F6" s="17">
        <v>0</v>
      </c>
      <c r="G6" s="18">
        <v>100</v>
      </c>
      <c r="H6" s="19">
        <v>1000</v>
      </c>
      <c r="I6" s="20">
        <v>0</v>
      </c>
      <c r="J6" s="17">
        <v>0</v>
      </c>
      <c r="K6" s="20">
        <v>100</v>
      </c>
      <c r="L6" s="17">
        <v>250</v>
      </c>
      <c r="M6" s="21">
        <v>0</v>
      </c>
      <c r="N6" s="22">
        <v>0</v>
      </c>
    </row>
  </sheetData>
  <mergeCells count="7">
    <mergeCell ref="M1:N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 d'emploi</vt:lpstr>
      <vt:lpstr>ANALYSES</vt:lpstr>
      <vt:lpstr>BDD</vt:lpstr>
      <vt:lpstr>Regles Marjoration</vt:lpstr>
    </vt:vector>
  </TitlesOfParts>
  <Company>SICAREV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Tomiello</dc:creator>
  <cp:lastModifiedBy>Estelle Tomiello</cp:lastModifiedBy>
  <dcterms:created xsi:type="dcterms:W3CDTF">2025-11-18T16:08:23Z</dcterms:created>
  <dcterms:modified xsi:type="dcterms:W3CDTF">2025-12-05T08:49:38Z</dcterms:modified>
</cp:coreProperties>
</file>